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'BUF'!$A$1:$AA$45</definedName>
    <definedName name="_xlnm.Print_Area" localSheetId="8">'CPT'!$A$1:$AA$45</definedName>
    <definedName name="_xlnm.Print_Area" localSheetId="4">'EKU'!$A$1:$AA$45</definedName>
    <definedName name="_xlnm.Print_Area" localSheetId="7">'ETH'!$A$1:$AA$45</definedName>
    <definedName name="_xlnm.Print_Area" localSheetId="5">'JHB'!$A$1:$AA$45</definedName>
    <definedName name="_xlnm.Print_Area" localSheetId="3">'MAN'!$A$1:$AA$45</definedName>
    <definedName name="_xlnm.Print_Area" localSheetId="2">'NMA'!$A$1:$AA$45</definedName>
    <definedName name="_xlnm.Print_Area" localSheetId="0">'Summary'!$A$1:$AA$45</definedName>
    <definedName name="_xlnm.Print_Area" localSheetId="6">'TSH'!$A$1:$AA$45</definedName>
  </definedNames>
  <calcPr calcMode="manual" fullCalcOnLoad="1"/>
</workbook>
</file>

<file path=xl/sharedStrings.xml><?xml version="1.0" encoding="utf-8"?>
<sst xmlns="http://schemas.openxmlformats.org/spreadsheetml/2006/main" count="639" uniqueCount="79">
  <si>
    <t>Eastern Cape: Buffalo City(BUF) - Table C5 Quarterly Budget Statement - Capital Expenditure by Standard Classification and Funding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</si>
  <si>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</si>
  <si>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</si>
  <si>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</si>
  <si>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</si>
  <si>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</si>
  <si>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</si>
  <si>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</si>
  <si>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</si>
  <si>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</si>
  <si>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</si>
  <si>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</si>
  <si>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</si>
  <si>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</si>
  <si>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</si>
  <si>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</si>
  <si>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</si>
  <si>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</si>
  <si>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</si>
  <si>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</si>
  <si>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</si>
  <si>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</si>
  <si>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</si>
  <si>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</si>
  <si>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</si>
  <si>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</si>
  <si>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</si>
  <si>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</si>
  <si>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</si>
  <si>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</si>
  <si>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</si>
  <si>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</si>
  <si>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</si>
  <si>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</si>
  <si>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</si>
  <si>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</si>
  <si>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</si>
  <si>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</si>
  <si>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</si>
  <si>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</si>
  <si>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</si>
  <si>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</si>
  <si>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</si>
  <si>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</si>
  <si>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</si>
  <si>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</si>
  <si>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</si>
  <si>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</si>
  <si>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</si>
  <si>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</si>
  <si>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</si>
  <si>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</si>
  <si>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</si>
  <si>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</si>
  <si>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</si>
  <si>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</si>
  <si>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</si>
  <si>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</si>
  <si>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</si>
  <si>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</si>
  <si>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</si>
  <si>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</si>
  <si>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</si>
  <si>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</si>
  <si>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</si>
  <si>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Eastern Cape: Nelson Mandela Bay(NMA) - Table C5 Quarterly Budget Statement - Capital Expenditure by Standard Classification and Funding for 2nd Quarter ended 31 December 2014 (Figures Finalised as at 2015/01/31)</t>
  </si>
  <si>
    <t>Free State: Mangaung(MAN) - Table C5 Quarterly Budget Statement - Capital Expenditure by Standard Classification and Funding for 2nd Quarter ended 31 December 2014 (Figures Finalised as at 2015/01/31)</t>
  </si>
  <si>
    <t>Gauteng: Ekurhuleni Metro(EKU) - Table C5 Quarterly Budget Statement - Capital Expenditure by Standard Classification and Funding for 2nd Quarter ended 31 December 2014 (Figures Finalised as at 2015/01/31)</t>
  </si>
  <si>
    <t>Gauteng: City Of Johannesburg(JHB) - Table C5 Quarterly Budget Statement - Capital Expenditure by Standard Classification and Funding for 2nd Quarter ended 31 December 2014 (Figures Finalised as at 2015/01/31)</t>
  </si>
  <si>
    <t>Gauteng: City Of Tshwane(TSH) - Table C5 Quarterly Budget Statement - Capital Expenditure by Standard Classification and Funding for 2nd Quarter ended 31 December 2014 (Figures Finalised as at 2015/01/31)</t>
  </si>
  <si>
    <t>Kwazulu-Natal: eThekwini(ETH) - Table C5 Quarterly Budget Statement - Capital Expenditure by Standard Classification and Funding for 2nd Quarter ended 31 December 2014 (Figures Finalised as at 2015/01/31)</t>
  </si>
  <si>
    <t>Western Cape: Cape Town(CPT) - Table C5 Quarterly Budget Statement - Capital Expenditure by Standard Classification and Funding for 2nd Quarter ended 31 December 2014 (Figures Finalised as at 2015/01/31)</t>
  </si>
  <si>
    <t>Summary - Table C5 Quarterly Budget Statement - Capital Expenditure by Standard Classification and Funding for 2nd Quarter ended 31 December 2014 (Figures Finalised as at 2015/01/31)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</si>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</sst>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73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2244442114</v>
      </c>
      <c r="D5" s="16">
        <f>SUM(D6:D8)</f>
        <v>0</v>
      </c>
      <c r="E5" s="17">
        <f t="shared" si="0"/>
        <v>3807905333</v>
      </c>
      <c r="F5" s="18">
        <f t="shared" si="0"/>
        <v>3831647987</v>
      </c>
      <c r="G5" s="18">
        <f t="shared" si="0"/>
        <v>15364723</v>
      </c>
      <c r="H5" s="18">
        <f t="shared" si="0"/>
        <v>69903587</v>
      </c>
      <c r="I5" s="18">
        <f t="shared" si="0"/>
        <v>63596302</v>
      </c>
      <c r="J5" s="18">
        <f t="shared" si="0"/>
        <v>148864612</v>
      </c>
      <c r="K5" s="18">
        <f t="shared" si="0"/>
        <v>77347615</v>
      </c>
      <c r="L5" s="18">
        <f t="shared" si="0"/>
        <v>116008253</v>
      </c>
      <c r="M5" s="18">
        <f t="shared" si="0"/>
        <v>218892885</v>
      </c>
      <c r="N5" s="18">
        <f t="shared" si="0"/>
        <v>412248753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561113365</v>
      </c>
      <c r="X5" s="18">
        <f t="shared" si="0"/>
        <v>1115442956</v>
      </c>
      <c r="Y5" s="18">
        <f t="shared" si="0"/>
        <v>-554329591</v>
      </c>
      <c r="Z5" s="4">
        <f>+IF(X5&lt;&gt;0,+(Y5/X5)*100,0)</f>
        <v>-49.695915691452</v>
      </c>
      <c r="AA5" s="16">
        <f>SUM(AA6:AA8)</f>
        <v>3831647987</v>
      </c>
    </row>
    <row r="6" spans="1:27" ht="13.5">
      <c r="A6" s="5" t="s">
        <v>32</v>
      </c>
      <c r="B6" s="3"/>
      <c r="C6" s="19">
        <v>361597850</v>
      </c>
      <c r="D6" s="19"/>
      <c r="E6" s="20">
        <v>685000744</v>
      </c>
      <c r="F6" s="21">
        <v>691013697</v>
      </c>
      <c r="G6" s="21">
        <v>858144</v>
      </c>
      <c r="H6" s="21">
        <v>30654171</v>
      </c>
      <c r="I6" s="21">
        <v>30736230</v>
      </c>
      <c r="J6" s="21">
        <v>62248545</v>
      </c>
      <c r="K6" s="21">
        <v>13278764</v>
      </c>
      <c r="L6" s="21">
        <v>39455143</v>
      </c>
      <c r="M6" s="21">
        <v>64599316</v>
      </c>
      <c r="N6" s="21">
        <v>117333223</v>
      </c>
      <c r="O6" s="21"/>
      <c r="P6" s="21"/>
      <c r="Q6" s="21"/>
      <c r="R6" s="21"/>
      <c r="S6" s="21"/>
      <c r="T6" s="21"/>
      <c r="U6" s="21"/>
      <c r="V6" s="21"/>
      <c r="W6" s="21">
        <v>179581768</v>
      </c>
      <c r="X6" s="21">
        <v>279055076</v>
      </c>
      <c r="Y6" s="21">
        <v>-99473308</v>
      </c>
      <c r="Z6" s="6">
        <v>-35.65</v>
      </c>
      <c r="AA6" s="28">
        <v>691013697</v>
      </c>
    </row>
    <row r="7" spans="1:27" ht="13.5">
      <c r="A7" s="5" t="s">
        <v>33</v>
      </c>
      <c r="B7" s="3"/>
      <c r="C7" s="22">
        <v>267036706</v>
      </c>
      <c r="D7" s="22"/>
      <c r="E7" s="23">
        <v>502087139</v>
      </c>
      <c r="F7" s="24">
        <v>502798361</v>
      </c>
      <c r="G7" s="24">
        <v>7582900</v>
      </c>
      <c r="H7" s="24">
        <v>8271995</v>
      </c>
      <c r="I7" s="24">
        <v>11782030</v>
      </c>
      <c r="J7" s="24">
        <v>27636925</v>
      </c>
      <c r="K7" s="24">
        <v>21870994</v>
      </c>
      <c r="L7" s="24">
        <v>3594550</v>
      </c>
      <c r="M7" s="24">
        <v>41348140</v>
      </c>
      <c r="N7" s="24">
        <v>66813684</v>
      </c>
      <c r="O7" s="24"/>
      <c r="P7" s="24"/>
      <c r="Q7" s="24"/>
      <c r="R7" s="24"/>
      <c r="S7" s="24"/>
      <c r="T7" s="24"/>
      <c r="U7" s="24"/>
      <c r="V7" s="24"/>
      <c r="W7" s="24">
        <v>94450609</v>
      </c>
      <c r="X7" s="24">
        <v>144962542</v>
      </c>
      <c r="Y7" s="24">
        <v>-50511933</v>
      </c>
      <c r="Z7" s="7">
        <v>-34.84</v>
      </c>
      <c r="AA7" s="29">
        <v>502798361</v>
      </c>
    </row>
    <row r="8" spans="1:27" ht="13.5">
      <c r="A8" s="5" t="s">
        <v>34</v>
      </c>
      <c r="B8" s="3"/>
      <c r="C8" s="19">
        <v>1615807558</v>
      </c>
      <c r="D8" s="19"/>
      <c r="E8" s="20">
        <v>2620817450</v>
      </c>
      <c r="F8" s="21">
        <v>2637835929</v>
      </c>
      <c r="G8" s="21">
        <v>6923679</v>
      </c>
      <c r="H8" s="21">
        <v>30977421</v>
      </c>
      <c r="I8" s="21">
        <v>21078042</v>
      </c>
      <c r="J8" s="21">
        <v>58979142</v>
      </c>
      <c r="K8" s="21">
        <v>42197857</v>
      </c>
      <c r="L8" s="21">
        <v>72958560</v>
      </c>
      <c r="M8" s="21">
        <v>112945429</v>
      </c>
      <c r="N8" s="21">
        <v>228101846</v>
      </c>
      <c r="O8" s="21"/>
      <c r="P8" s="21"/>
      <c r="Q8" s="21"/>
      <c r="R8" s="21"/>
      <c r="S8" s="21"/>
      <c r="T8" s="21"/>
      <c r="U8" s="21"/>
      <c r="V8" s="21"/>
      <c r="W8" s="21">
        <v>287080988</v>
      </c>
      <c r="X8" s="21">
        <v>691425338</v>
      </c>
      <c r="Y8" s="21">
        <v>-404344350</v>
      </c>
      <c r="Z8" s="6">
        <v>-58.48</v>
      </c>
      <c r="AA8" s="28">
        <v>2637835929</v>
      </c>
    </row>
    <row r="9" spans="1:27" ht="13.5">
      <c r="A9" s="2" t="s">
        <v>35</v>
      </c>
      <c r="B9" s="3"/>
      <c r="C9" s="16">
        <f aca="true" t="shared" si="1" ref="C9:Y9">SUM(C10:C14)</f>
        <v>4132232675</v>
      </c>
      <c r="D9" s="16">
        <f>SUM(D10:D14)</f>
        <v>0</v>
      </c>
      <c r="E9" s="17">
        <f t="shared" si="1"/>
        <v>6703289749</v>
      </c>
      <c r="F9" s="18">
        <f t="shared" si="1"/>
        <v>6852540862</v>
      </c>
      <c r="G9" s="18">
        <f t="shared" si="1"/>
        <v>250688275</v>
      </c>
      <c r="H9" s="18">
        <f t="shared" si="1"/>
        <v>150625568</v>
      </c>
      <c r="I9" s="18">
        <f t="shared" si="1"/>
        <v>304188591</v>
      </c>
      <c r="J9" s="18">
        <f t="shared" si="1"/>
        <v>705502434</v>
      </c>
      <c r="K9" s="18">
        <f t="shared" si="1"/>
        <v>644161239</v>
      </c>
      <c r="L9" s="18">
        <f t="shared" si="1"/>
        <v>625969947</v>
      </c>
      <c r="M9" s="18">
        <f t="shared" si="1"/>
        <v>378388209</v>
      </c>
      <c r="N9" s="18">
        <f t="shared" si="1"/>
        <v>1648519395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2354021829</v>
      </c>
      <c r="X9" s="18">
        <f t="shared" si="1"/>
        <v>2471740226</v>
      </c>
      <c r="Y9" s="18">
        <f t="shared" si="1"/>
        <v>-117718397</v>
      </c>
      <c r="Z9" s="4">
        <f>+IF(X9&lt;&gt;0,+(Y9/X9)*100,0)</f>
        <v>-4.762571558359223</v>
      </c>
      <c r="AA9" s="30">
        <f>SUM(AA10:AA14)</f>
        <v>6852540862</v>
      </c>
    </row>
    <row r="10" spans="1:27" ht="13.5">
      <c r="A10" s="5" t="s">
        <v>36</v>
      </c>
      <c r="B10" s="3"/>
      <c r="C10" s="19">
        <v>273484207</v>
      </c>
      <c r="D10" s="19"/>
      <c r="E10" s="20">
        <v>677929775</v>
      </c>
      <c r="F10" s="21">
        <v>681470051</v>
      </c>
      <c r="G10" s="21">
        <v>6173569</v>
      </c>
      <c r="H10" s="21">
        <v>5792158</v>
      </c>
      <c r="I10" s="21">
        <v>18129843</v>
      </c>
      <c r="J10" s="21">
        <v>30095570</v>
      </c>
      <c r="K10" s="21">
        <v>30372183</v>
      </c>
      <c r="L10" s="21">
        <v>22490926</v>
      </c>
      <c r="M10" s="21">
        <v>36868669</v>
      </c>
      <c r="N10" s="21">
        <v>89731778</v>
      </c>
      <c r="O10" s="21"/>
      <c r="P10" s="21"/>
      <c r="Q10" s="21"/>
      <c r="R10" s="21"/>
      <c r="S10" s="21"/>
      <c r="T10" s="21"/>
      <c r="U10" s="21"/>
      <c r="V10" s="21"/>
      <c r="W10" s="21">
        <v>119827348</v>
      </c>
      <c r="X10" s="21">
        <v>217761303</v>
      </c>
      <c r="Y10" s="21">
        <v>-97933955</v>
      </c>
      <c r="Z10" s="6">
        <v>-44.97</v>
      </c>
      <c r="AA10" s="28">
        <v>681470051</v>
      </c>
    </row>
    <row r="11" spans="1:27" ht="13.5">
      <c r="A11" s="5" t="s">
        <v>37</v>
      </c>
      <c r="B11" s="3"/>
      <c r="C11" s="19">
        <v>743886077</v>
      </c>
      <c r="D11" s="19"/>
      <c r="E11" s="20">
        <v>534064849</v>
      </c>
      <c r="F11" s="21">
        <v>591258418</v>
      </c>
      <c r="G11" s="21">
        <v>3302860</v>
      </c>
      <c r="H11" s="21">
        <v>9998110</v>
      </c>
      <c r="I11" s="21">
        <v>20701822</v>
      </c>
      <c r="J11" s="21">
        <v>34002792</v>
      </c>
      <c r="K11" s="21">
        <v>27448496</v>
      </c>
      <c r="L11" s="21">
        <v>23359238</v>
      </c>
      <c r="M11" s="21">
        <v>59247106</v>
      </c>
      <c r="N11" s="21">
        <v>110054840</v>
      </c>
      <c r="O11" s="21"/>
      <c r="P11" s="21"/>
      <c r="Q11" s="21"/>
      <c r="R11" s="21"/>
      <c r="S11" s="21"/>
      <c r="T11" s="21"/>
      <c r="U11" s="21"/>
      <c r="V11" s="21"/>
      <c r="W11" s="21">
        <v>144057632</v>
      </c>
      <c r="X11" s="21">
        <v>156350580</v>
      </c>
      <c r="Y11" s="21">
        <v>-12292948</v>
      </c>
      <c r="Z11" s="6">
        <v>-7.86</v>
      </c>
      <c r="AA11" s="28">
        <v>591258418</v>
      </c>
    </row>
    <row r="12" spans="1:27" ht="13.5">
      <c r="A12" s="5" t="s">
        <v>38</v>
      </c>
      <c r="B12" s="3"/>
      <c r="C12" s="19">
        <v>415717992</v>
      </c>
      <c r="D12" s="19"/>
      <c r="E12" s="20">
        <v>660790525</v>
      </c>
      <c r="F12" s="21">
        <v>687239687</v>
      </c>
      <c r="G12" s="21">
        <v>11621793</v>
      </c>
      <c r="H12" s="21">
        <v>18232580</v>
      </c>
      <c r="I12" s="21">
        <v>41422170</v>
      </c>
      <c r="J12" s="21">
        <v>71276543</v>
      </c>
      <c r="K12" s="21">
        <v>37722202</v>
      </c>
      <c r="L12" s="21">
        <v>15890000</v>
      </c>
      <c r="M12" s="21">
        <v>31121278</v>
      </c>
      <c r="N12" s="21">
        <v>84733480</v>
      </c>
      <c r="O12" s="21"/>
      <c r="P12" s="21"/>
      <c r="Q12" s="21"/>
      <c r="R12" s="21"/>
      <c r="S12" s="21"/>
      <c r="T12" s="21"/>
      <c r="U12" s="21"/>
      <c r="V12" s="21"/>
      <c r="W12" s="21">
        <v>156010023</v>
      </c>
      <c r="X12" s="21">
        <v>247184317</v>
      </c>
      <c r="Y12" s="21">
        <v>-91174294</v>
      </c>
      <c r="Z12" s="6">
        <v>-36.89</v>
      </c>
      <c r="AA12" s="28">
        <v>687239687</v>
      </c>
    </row>
    <row r="13" spans="1:27" ht="13.5">
      <c r="A13" s="5" t="s">
        <v>39</v>
      </c>
      <c r="B13" s="3"/>
      <c r="C13" s="19">
        <v>2476067944</v>
      </c>
      <c r="D13" s="19"/>
      <c r="E13" s="20">
        <v>4564877134</v>
      </c>
      <c r="F13" s="21">
        <v>4622648260</v>
      </c>
      <c r="G13" s="21">
        <v>216635714</v>
      </c>
      <c r="H13" s="21">
        <v>105048527</v>
      </c>
      <c r="I13" s="21">
        <v>203069789</v>
      </c>
      <c r="J13" s="21">
        <v>524754030</v>
      </c>
      <c r="K13" s="21">
        <v>535322888</v>
      </c>
      <c r="L13" s="21">
        <v>553899173</v>
      </c>
      <c r="M13" s="21">
        <v>266399862</v>
      </c>
      <c r="N13" s="21">
        <v>1355621923</v>
      </c>
      <c r="O13" s="21"/>
      <c r="P13" s="21"/>
      <c r="Q13" s="21"/>
      <c r="R13" s="21"/>
      <c r="S13" s="21"/>
      <c r="T13" s="21"/>
      <c r="U13" s="21"/>
      <c r="V13" s="21"/>
      <c r="W13" s="21">
        <v>1880375953</v>
      </c>
      <c r="X13" s="21">
        <v>1721725325</v>
      </c>
      <c r="Y13" s="21">
        <v>158650628</v>
      </c>
      <c r="Z13" s="6">
        <v>9.21</v>
      </c>
      <c r="AA13" s="28">
        <v>4622648260</v>
      </c>
    </row>
    <row r="14" spans="1:27" ht="13.5">
      <c r="A14" s="5" t="s">
        <v>40</v>
      </c>
      <c r="B14" s="3"/>
      <c r="C14" s="22">
        <v>223076455</v>
      </c>
      <c r="D14" s="22"/>
      <c r="E14" s="23">
        <v>265627466</v>
      </c>
      <c r="F14" s="24">
        <v>269924446</v>
      </c>
      <c r="G14" s="24">
        <v>12954339</v>
      </c>
      <c r="H14" s="24">
        <v>11554193</v>
      </c>
      <c r="I14" s="24">
        <v>20864967</v>
      </c>
      <c r="J14" s="24">
        <v>45373499</v>
      </c>
      <c r="K14" s="24">
        <v>13295470</v>
      </c>
      <c r="L14" s="24">
        <v>10330610</v>
      </c>
      <c r="M14" s="24">
        <v>-15248706</v>
      </c>
      <c r="N14" s="24">
        <v>8377374</v>
      </c>
      <c r="O14" s="24"/>
      <c r="P14" s="24"/>
      <c r="Q14" s="24"/>
      <c r="R14" s="24"/>
      <c r="S14" s="24"/>
      <c r="T14" s="24"/>
      <c r="U14" s="24"/>
      <c r="V14" s="24"/>
      <c r="W14" s="24">
        <v>53750873</v>
      </c>
      <c r="X14" s="24">
        <v>128718701</v>
      </c>
      <c r="Y14" s="24">
        <v>-74967828</v>
      </c>
      <c r="Z14" s="7">
        <v>-58.24</v>
      </c>
      <c r="AA14" s="29">
        <v>269924446</v>
      </c>
    </row>
    <row r="15" spans="1:27" ht="13.5">
      <c r="A15" s="2" t="s">
        <v>41</v>
      </c>
      <c r="B15" s="8"/>
      <c r="C15" s="16">
        <f aca="true" t="shared" si="2" ref="C15:Y15">SUM(C16:C18)</f>
        <v>7452485812</v>
      </c>
      <c r="D15" s="16">
        <f>SUM(D16:D18)</f>
        <v>0</v>
      </c>
      <c r="E15" s="17">
        <f t="shared" si="2"/>
        <v>10935488437</v>
      </c>
      <c r="F15" s="18">
        <f t="shared" si="2"/>
        <v>11022525617</v>
      </c>
      <c r="G15" s="18">
        <f t="shared" si="2"/>
        <v>494133923</v>
      </c>
      <c r="H15" s="18">
        <f t="shared" si="2"/>
        <v>765383718</v>
      </c>
      <c r="I15" s="18">
        <f t="shared" si="2"/>
        <v>1161932052</v>
      </c>
      <c r="J15" s="18">
        <f t="shared" si="2"/>
        <v>2421449693</v>
      </c>
      <c r="K15" s="18">
        <f t="shared" si="2"/>
        <v>503591238</v>
      </c>
      <c r="L15" s="18">
        <f t="shared" si="2"/>
        <v>469015447</v>
      </c>
      <c r="M15" s="18">
        <f t="shared" si="2"/>
        <v>-317282240</v>
      </c>
      <c r="N15" s="18">
        <f t="shared" si="2"/>
        <v>655324445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3076774138</v>
      </c>
      <c r="X15" s="18">
        <f t="shared" si="2"/>
        <v>3348511176</v>
      </c>
      <c r="Y15" s="18">
        <f t="shared" si="2"/>
        <v>-271737038</v>
      </c>
      <c r="Z15" s="4">
        <f>+IF(X15&lt;&gt;0,+(Y15/X15)*100,0)</f>
        <v>-8.115159953702362</v>
      </c>
      <c r="AA15" s="30">
        <f>SUM(AA16:AA18)</f>
        <v>11022525617</v>
      </c>
    </row>
    <row r="16" spans="1:27" ht="13.5">
      <c r="A16" s="5" t="s">
        <v>42</v>
      </c>
      <c r="B16" s="3"/>
      <c r="C16" s="19">
        <v>699288298</v>
      </c>
      <c r="D16" s="19"/>
      <c r="E16" s="20">
        <v>1670335023</v>
      </c>
      <c r="F16" s="21">
        <v>1618009309</v>
      </c>
      <c r="G16" s="21">
        <v>77117698</v>
      </c>
      <c r="H16" s="21">
        <v>68793229</v>
      </c>
      <c r="I16" s="21">
        <v>183329911</v>
      </c>
      <c r="J16" s="21">
        <v>329240838</v>
      </c>
      <c r="K16" s="21">
        <v>72351903</v>
      </c>
      <c r="L16" s="21">
        <v>77671931</v>
      </c>
      <c r="M16" s="21">
        <v>-258106646</v>
      </c>
      <c r="N16" s="21">
        <v>-108082812</v>
      </c>
      <c r="O16" s="21"/>
      <c r="P16" s="21"/>
      <c r="Q16" s="21"/>
      <c r="R16" s="21"/>
      <c r="S16" s="21"/>
      <c r="T16" s="21"/>
      <c r="U16" s="21"/>
      <c r="V16" s="21"/>
      <c r="W16" s="21">
        <v>221158026</v>
      </c>
      <c r="X16" s="21">
        <v>496085074</v>
      </c>
      <c r="Y16" s="21">
        <v>-274927048</v>
      </c>
      <c r="Z16" s="6">
        <v>-55.42</v>
      </c>
      <c r="AA16" s="28">
        <v>1618009309</v>
      </c>
    </row>
    <row r="17" spans="1:27" ht="13.5">
      <c r="A17" s="5" t="s">
        <v>43</v>
      </c>
      <c r="B17" s="3"/>
      <c r="C17" s="19">
        <v>6675796713</v>
      </c>
      <c r="D17" s="19"/>
      <c r="E17" s="20">
        <v>9126783414</v>
      </c>
      <c r="F17" s="21">
        <v>9262364605</v>
      </c>
      <c r="G17" s="21">
        <v>392392644</v>
      </c>
      <c r="H17" s="21">
        <v>671280243</v>
      </c>
      <c r="I17" s="21">
        <v>875365511</v>
      </c>
      <c r="J17" s="21">
        <v>1939038398</v>
      </c>
      <c r="K17" s="21">
        <v>420345048</v>
      </c>
      <c r="L17" s="21">
        <v>389312112</v>
      </c>
      <c r="M17" s="21">
        <v>79290769</v>
      </c>
      <c r="N17" s="21">
        <v>888947929</v>
      </c>
      <c r="O17" s="21"/>
      <c r="P17" s="21"/>
      <c r="Q17" s="21"/>
      <c r="R17" s="21"/>
      <c r="S17" s="21"/>
      <c r="T17" s="21"/>
      <c r="U17" s="21"/>
      <c r="V17" s="21"/>
      <c r="W17" s="21">
        <v>2827986327</v>
      </c>
      <c r="X17" s="21">
        <v>2819635113</v>
      </c>
      <c r="Y17" s="21">
        <v>8351214</v>
      </c>
      <c r="Z17" s="6">
        <v>0.3</v>
      </c>
      <c r="AA17" s="28">
        <v>9262364605</v>
      </c>
    </row>
    <row r="18" spans="1:27" ht="13.5">
      <c r="A18" s="5" t="s">
        <v>44</v>
      </c>
      <c r="B18" s="3"/>
      <c r="C18" s="19">
        <v>77400801</v>
      </c>
      <c r="D18" s="19"/>
      <c r="E18" s="20">
        <v>138370000</v>
      </c>
      <c r="F18" s="21">
        <v>142151703</v>
      </c>
      <c r="G18" s="21">
        <v>24623581</v>
      </c>
      <c r="H18" s="21">
        <v>25310246</v>
      </c>
      <c r="I18" s="21">
        <v>103236630</v>
      </c>
      <c r="J18" s="21">
        <v>153170457</v>
      </c>
      <c r="K18" s="21">
        <v>10894287</v>
      </c>
      <c r="L18" s="21">
        <v>2031404</v>
      </c>
      <c r="M18" s="21">
        <v>-138466363</v>
      </c>
      <c r="N18" s="21">
        <v>-125540672</v>
      </c>
      <c r="O18" s="21"/>
      <c r="P18" s="21"/>
      <c r="Q18" s="21"/>
      <c r="R18" s="21"/>
      <c r="S18" s="21"/>
      <c r="T18" s="21"/>
      <c r="U18" s="21"/>
      <c r="V18" s="21"/>
      <c r="W18" s="21">
        <v>27629785</v>
      </c>
      <c r="X18" s="21">
        <v>32790989</v>
      </c>
      <c r="Y18" s="21">
        <v>-5161204</v>
      </c>
      <c r="Z18" s="6">
        <v>-15.74</v>
      </c>
      <c r="AA18" s="28">
        <v>142151703</v>
      </c>
    </row>
    <row r="19" spans="1:27" ht="13.5">
      <c r="A19" s="2" t="s">
        <v>45</v>
      </c>
      <c r="B19" s="8"/>
      <c r="C19" s="16">
        <f aca="true" t="shared" si="3" ref="C19:Y19">SUM(C20:C23)</f>
        <v>11444734939</v>
      </c>
      <c r="D19" s="16">
        <f>SUM(D20:D23)</f>
        <v>0</v>
      </c>
      <c r="E19" s="17">
        <f t="shared" si="3"/>
        <v>12983262924</v>
      </c>
      <c r="F19" s="18">
        <f t="shared" si="3"/>
        <v>13239499737</v>
      </c>
      <c r="G19" s="18">
        <f t="shared" si="3"/>
        <v>145167660</v>
      </c>
      <c r="H19" s="18">
        <f t="shared" si="3"/>
        <v>392239615</v>
      </c>
      <c r="I19" s="18">
        <f t="shared" si="3"/>
        <v>250676819</v>
      </c>
      <c r="J19" s="18">
        <f t="shared" si="3"/>
        <v>788084094</v>
      </c>
      <c r="K19" s="18">
        <f t="shared" si="3"/>
        <v>641646588</v>
      </c>
      <c r="L19" s="18">
        <f t="shared" si="3"/>
        <v>551588702</v>
      </c>
      <c r="M19" s="18">
        <f t="shared" si="3"/>
        <v>1928205768</v>
      </c>
      <c r="N19" s="18">
        <f t="shared" si="3"/>
        <v>3121441058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3909525152</v>
      </c>
      <c r="X19" s="18">
        <f t="shared" si="3"/>
        <v>4692675221</v>
      </c>
      <c r="Y19" s="18">
        <f t="shared" si="3"/>
        <v>-783150069</v>
      </c>
      <c r="Z19" s="4">
        <f>+IF(X19&lt;&gt;0,+(Y19/X19)*100,0)</f>
        <v>-16.688776276170934</v>
      </c>
      <c r="AA19" s="30">
        <f>SUM(AA20:AA23)</f>
        <v>13239499737</v>
      </c>
    </row>
    <row r="20" spans="1:27" ht="13.5">
      <c r="A20" s="5" t="s">
        <v>46</v>
      </c>
      <c r="B20" s="3"/>
      <c r="C20" s="19">
        <v>5013222477</v>
      </c>
      <c r="D20" s="19"/>
      <c r="E20" s="20">
        <v>6036337536</v>
      </c>
      <c r="F20" s="21">
        <v>6120339266</v>
      </c>
      <c r="G20" s="21">
        <v>61907469</v>
      </c>
      <c r="H20" s="21">
        <v>145756062</v>
      </c>
      <c r="I20" s="21">
        <v>2374306</v>
      </c>
      <c r="J20" s="21">
        <v>210037837</v>
      </c>
      <c r="K20" s="21">
        <v>242631146</v>
      </c>
      <c r="L20" s="21">
        <v>194834501</v>
      </c>
      <c r="M20" s="21">
        <v>983121793</v>
      </c>
      <c r="N20" s="21">
        <v>1420587440</v>
      </c>
      <c r="O20" s="21"/>
      <c r="P20" s="21"/>
      <c r="Q20" s="21"/>
      <c r="R20" s="21"/>
      <c r="S20" s="21"/>
      <c r="T20" s="21"/>
      <c r="U20" s="21"/>
      <c r="V20" s="21"/>
      <c r="W20" s="21">
        <v>1630625277</v>
      </c>
      <c r="X20" s="21">
        <v>2518712313</v>
      </c>
      <c r="Y20" s="21">
        <v>-888087036</v>
      </c>
      <c r="Z20" s="6">
        <v>-35.26</v>
      </c>
      <c r="AA20" s="28">
        <v>6120339266</v>
      </c>
    </row>
    <row r="21" spans="1:27" ht="13.5">
      <c r="A21" s="5" t="s">
        <v>47</v>
      </c>
      <c r="B21" s="3"/>
      <c r="C21" s="19">
        <v>3184378754</v>
      </c>
      <c r="D21" s="19"/>
      <c r="E21" s="20">
        <v>3071671907</v>
      </c>
      <c r="F21" s="21">
        <v>3084139917</v>
      </c>
      <c r="G21" s="21">
        <v>35742653</v>
      </c>
      <c r="H21" s="21">
        <v>115522653</v>
      </c>
      <c r="I21" s="21">
        <v>98427005</v>
      </c>
      <c r="J21" s="21">
        <v>249692311</v>
      </c>
      <c r="K21" s="21">
        <v>174676742</v>
      </c>
      <c r="L21" s="21">
        <v>170045992</v>
      </c>
      <c r="M21" s="21">
        <v>452805417</v>
      </c>
      <c r="N21" s="21">
        <v>797528151</v>
      </c>
      <c r="O21" s="21"/>
      <c r="P21" s="21"/>
      <c r="Q21" s="21"/>
      <c r="R21" s="21"/>
      <c r="S21" s="21"/>
      <c r="T21" s="21"/>
      <c r="U21" s="21"/>
      <c r="V21" s="21"/>
      <c r="W21" s="21">
        <v>1047220462</v>
      </c>
      <c r="X21" s="21">
        <v>913665449</v>
      </c>
      <c r="Y21" s="21">
        <v>133555013</v>
      </c>
      <c r="Z21" s="6">
        <v>14.62</v>
      </c>
      <c r="AA21" s="28">
        <v>3084139917</v>
      </c>
    </row>
    <row r="22" spans="1:27" ht="13.5">
      <c r="A22" s="5" t="s">
        <v>48</v>
      </c>
      <c r="B22" s="3"/>
      <c r="C22" s="22">
        <v>2709423543</v>
      </c>
      <c r="D22" s="22"/>
      <c r="E22" s="23">
        <v>2937627060</v>
      </c>
      <c r="F22" s="24">
        <v>3017578638</v>
      </c>
      <c r="G22" s="24">
        <v>43794326</v>
      </c>
      <c r="H22" s="24">
        <v>112929036</v>
      </c>
      <c r="I22" s="24">
        <v>131719261</v>
      </c>
      <c r="J22" s="24">
        <v>288442623</v>
      </c>
      <c r="K22" s="24">
        <v>200304309</v>
      </c>
      <c r="L22" s="24">
        <v>157219568</v>
      </c>
      <c r="M22" s="24">
        <v>276057219</v>
      </c>
      <c r="N22" s="24">
        <v>633581096</v>
      </c>
      <c r="O22" s="24"/>
      <c r="P22" s="24"/>
      <c r="Q22" s="24"/>
      <c r="R22" s="24"/>
      <c r="S22" s="24"/>
      <c r="T22" s="24"/>
      <c r="U22" s="24"/>
      <c r="V22" s="24"/>
      <c r="W22" s="24">
        <v>922023719</v>
      </c>
      <c r="X22" s="24">
        <v>983145993</v>
      </c>
      <c r="Y22" s="24">
        <v>-61122274</v>
      </c>
      <c r="Z22" s="7">
        <v>-6.22</v>
      </c>
      <c r="AA22" s="29">
        <v>3017578638</v>
      </c>
    </row>
    <row r="23" spans="1:27" ht="13.5">
      <c r="A23" s="5" t="s">
        <v>49</v>
      </c>
      <c r="B23" s="3"/>
      <c r="C23" s="19">
        <v>537710165</v>
      </c>
      <c r="D23" s="19"/>
      <c r="E23" s="20">
        <v>937626421</v>
      </c>
      <c r="F23" s="21">
        <v>1017441916</v>
      </c>
      <c r="G23" s="21">
        <v>3723212</v>
      </c>
      <c r="H23" s="21">
        <v>18031864</v>
      </c>
      <c r="I23" s="21">
        <v>18156247</v>
      </c>
      <c r="J23" s="21">
        <v>39911323</v>
      </c>
      <c r="K23" s="21">
        <v>24034391</v>
      </c>
      <c r="L23" s="21">
        <v>29488641</v>
      </c>
      <c r="M23" s="21">
        <v>216221339</v>
      </c>
      <c r="N23" s="21">
        <v>269744371</v>
      </c>
      <c r="O23" s="21"/>
      <c r="P23" s="21"/>
      <c r="Q23" s="21"/>
      <c r="R23" s="21"/>
      <c r="S23" s="21"/>
      <c r="T23" s="21"/>
      <c r="U23" s="21"/>
      <c r="V23" s="21"/>
      <c r="W23" s="21">
        <v>309655694</v>
      </c>
      <c r="X23" s="21">
        <v>277151466</v>
      </c>
      <c r="Y23" s="21">
        <v>32504228</v>
      </c>
      <c r="Z23" s="6">
        <v>11.73</v>
      </c>
      <c r="AA23" s="28">
        <v>1017441916</v>
      </c>
    </row>
    <row r="24" spans="1:27" ht="13.5">
      <c r="A24" s="2" t="s">
        <v>50</v>
      </c>
      <c r="B24" s="8"/>
      <c r="C24" s="16">
        <v>60781271</v>
      </c>
      <c r="D24" s="16"/>
      <c r="E24" s="17">
        <v>129594000</v>
      </c>
      <c r="F24" s="18">
        <v>129594000</v>
      </c>
      <c r="G24" s="18">
        <v>29541</v>
      </c>
      <c r="H24" s="18">
        <v>209599</v>
      </c>
      <c r="I24" s="18">
        <v>4190431</v>
      </c>
      <c r="J24" s="18">
        <v>4429571</v>
      </c>
      <c r="K24" s="18">
        <v>1447507</v>
      </c>
      <c r="L24" s="18">
        <v>1073622</v>
      </c>
      <c r="M24" s="18">
        <v>17974616</v>
      </c>
      <c r="N24" s="18">
        <v>20495745</v>
      </c>
      <c r="O24" s="18"/>
      <c r="P24" s="18"/>
      <c r="Q24" s="18"/>
      <c r="R24" s="18"/>
      <c r="S24" s="18"/>
      <c r="T24" s="18"/>
      <c r="U24" s="18"/>
      <c r="V24" s="18"/>
      <c r="W24" s="18">
        <v>24925316</v>
      </c>
      <c r="X24" s="18">
        <v>56457691</v>
      </c>
      <c r="Y24" s="18">
        <v>-31532375</v>
      </c>
      <c r="Z24" s="4">
        <v>-55.85</v>
      </c>
      <c r="AA24" s="30">
        <v>129594000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25334676811</v>
      </c>
      <c r="D25" s="50">
        <f>+D5+D9+D15+D19+D24</f>
        <v>0</v>
      </c>
      <c r="E25" s="51">
        <f t="shared" si="4"/>
        <v>34559540443</v>
      </c>
      <c r="F25" s="52">
        <f t="shared" si="4"/>
        <v>35075808203</v>
      </c>
      <c r="G25" s="52">
        <f t="shared" si="4"/>
        <v>905384122</v>
      </c>
      <c r="H25" s="52">
        <f t="shared" si="4"/>
        <v>1378362087</v>
      </c>
      <c r="I25" s="52">
        <f t="shared" si="4"/>
        <v>1784584195</v>
      </c>
      <c r="J25" s="52">
        <f t="shared" si="4"/>
        <v>4068330404</v>
      </c>
      <c r="K25" s="52">
        <f t="shared" si="4"/>
        <v>1868194187</v>
      </c>
      <c r="L25" s="52">
        <f t="shared" si="4"/>
        <v>1763655971</v>
      </c>
      <c r="M25" s="52">
        <f t="shared" si="4"/>
        <v>2226179238</v>
      </c>
      <c r="N25" s="52">
        <f t="shared" si="4"/>
        <v>5858029396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9926359800</v>
      </c>
      <c r="X25" s="52">
        <f t="shared" si="4"/>
        <v>11684827270</v>
      </c>
      <c r="Y25" s="52">
        <f t="shared" si="4"/>
        <v>-1758467470</v>
      </c>
      <c r="Z25" s="53">
        <f>+IF(X25&lt;&gt;0,+(Y25/X25)*100,0)</f>
        <v>-15.049152455293418</v>
      </c>
      <c r="AA25" s="54">
        <f>+AA5+AA9+AA15+AA19+AA24</f>
        <v>35075808203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11353820784</v>
      </c>
      <c r="D28" s="19"/>
      <c r="E28" s="20">
        <v>14482957675</v>
      </c>
      <c r="F28" s="21">
        <v>14738491745</v>
      </c>
      <c r="G28" s="21">
        <v>484914517</v>
      </c>
      <c r="H28" s="21">
        <v>783783206</v>
      </c>
      <c r="I28" s="21">
        <v>1218567982</v>
      </c>
      <c r="J28" s="21">
        <v>2487265705</v>
      </c>
      <c r="K28" s="21">
        <v>927684584</v>
      </c>
      <c r="L28" s="21">
        <v>953070475</v>
      </c>
      <c r="M28" s="21">
        <v>239949055</v>
      </c>
      <c r="N28" s="21">
        <v>2120704114</v>
      </c>
      <c r="O28" s="21"/>
      <c r="P28" s="21"/>
      <c r="Q28" s="21"/>
      <c r="R28" s="21"/>
      <c r="S28" s="21"/>
      <c r="T28" s="21"/>
      <c r="U28" s="21"/>
      <c r="V28" s="21"/>
      <c r="W28" s="21">
        <v>4607969819</v>
      </c>
      <c r="X28" s="21"/>
      <c r="Y28" s="21">
        <v>4607969819</v>
      </c>
      <c r="Z28" s="6"/>
      <c r="AA28" s="19">
        <v>14738491745</v>
      </c>
    </row>
    <row r="29" spans="1:27" ht="13.5">
      <c r="A29" s="56" t="s">
        <v>55</v>
      </c>
      <c r="B29" s="3"/>
      <c r="C29" s="19">
        <v>461229552</v>
      </c>
      <c r="D29" s="19"/>
      <c r="E29" s="20">
        <v>1185598004</v>
      </c>
      <c r="F29" s="21">
        <v>1238799601</v>
      </c>
      <c r="G29" s="21">
        <v>173290034</v>
      </c>
      <c r="H29" s="21">
        <v>120111431</v>
      </c>
      <c r="I29" s="21">
        <v>91627776</v>
      </c>
      <c r="J29" s="21">
        <v>385029241</v>
      </c>
      <c r="K29" s="21">
        <v>241951131</v>
      </c>
      <c r="L29" s="21">
        <v>186937769</v>
      </c>
      <c r="M29" s="21">
        <v>702444534</v>
      </c>
      <c r="N29" s="21">
        <v>1131333434</v>
      </c>
      <c r="O29" s="21"/>
      <c r="P29" s="21"/>
      <c r="Q29" s="21"/>
      <c r="R29" s="21"/>
      <c r="S29" s="21"/>
      <c r="T29" s="21"/>
      <c r="U29" s="21"/>
      <c r="V29" s="21"/>
      <c r="W29" s="21">
        <v>1516362675</v>
      </c>
      <c r="X29" s="21"/>
      <c r="Y29" s="21">
        <v>1516362675</v>
      </c>
      <c r="Z29" s="6"/>
      <c r="AA29" s="28">
        <v>1238799601</v>
      </c>
    </row>
    <row r="30" spans="1:27" ht="13.5">
      <c r="A30" s="56" t="s">
        <v>56</v>
      </c>
      <c r="B30" s="3"/>
      <c r="C30" s="22">
        <v>20363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45142230</v>
      </c>
      <c r="D31" s="19"/>
      <c r="E31" s="20">
        <v>26800000</v>
      </c>
      <c r="F31" s="21">
        <v>26973515</v>
      </c>
      <c r="G31" s="21">
        <v>10000</v>
      </c>
      <c r="H31" s="21">
        <v>25000</v>
      </c>
      <c r="I31" s="21">
        <v>1322547</v>
      </c>
      <c r="J31" s="21">
        <v>1357547</v>
      </c>
      <c r="K31" s="21">
        <v>61756</v>
      </c>
      <c r="L31" s="21">
        <v>100239</v>
      </c>
      <c r="M31" s="21">
        <v>234250</v>
      </c>
      <c r="N31" s="21">
        <v>396245</v>
      </c>
      <c r="O31" s="21"/>
      <c r="P31" s="21"/>
      <c r="Q31" s="21"/>
      <c r="R31" s="21"/>
      <c r="S31" s="21"/>
      <c r="T31" s="21"/>
      <c r="U31" s="21"/>
      <c r="V31" s="21"/>
      <c r="W31" s="21">
        <v>1753792</v>
      </c>
      <c r="X31" s="21"/>
      <c r="Y31" s="21">
        <v>1753792</v>
      </c>
      <c r="Z31" s="6"/>
      <c r="AA31" s="28">
        <v>26973515</v>
      </c>
    </row>
    <row r="32" spans="1:27" ht="13.5">
      <c r="A32" s="58" t="s">
        <v>58</v>
      </c>
      <c r="B32" s="3"/>
      <c r="C32" s="25">
        <f aca="true" t="shared" si="5" ref="C32:Y32">SUM(C28:C31)</f>
        <v>11860212929</v>
      </c>
      <c r="D32" s="25">
        <f>SUM(D28:D31)</f>
        <v>0</v>
      </c>
      <c r="E32" s="26">
        <f t="shared" si="5"/>
        <v>15695355679</v>
      </c>
      <c r="F32" s="27">
        <f t="shared" si="5"/>
        <v>16004264861</v>
      </c>
      <c r="G32" s="27">
        <f t="shared" si="5"/>
        <v>658214551</v>
      </c>
      <c r="H32" s="27">
        <f t="shared" si="5"/>
        <v>903919637</v>
      </c>
      <c r="I32" s="27">
        <f t="shared" si="5"/>
        <v>1311518305</v>
      </c>
      <c r="J32" s="27">
        <f t="shared" si="5"/>
        <v>2873652493</v>
      </c>
      <c r="K32" s="27">
        <f t="shared" si="5"/>
        <v>1169697471</v>
      </c>
      <c r="L32" s="27">
        <f t="shared" si="5"/>
        <v>1140108483</v>
      </c>
      <c r="M32" s="27">
        <f t="shared" si="5"/>
        <v>942627839</v>
      </c>
      <c r="N32" s="27">
        <f t="shared" si="5"/>
        <v>3252433793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6126086286</v>
      </c>
      <c r="X32" s="27">
        <f t="shared" si="5"/>
        <v>0</v>
      </c>
      <c r="Y32" s="27">
        <f t="shared" si="5"/>
        <v>6126086286</v>
      </c>
      <c r="Z32" s="13">
        <f>+IF(X32&lt;&gt;0,+(Y32/X32)*100,0)</f>
        <v>0</v>
      </c>
      <c r="AA32" s="31">
        <f>SUM(AA28:AA31)</f>
        <v>16004264861</v>
      </c>
    </row>
    <row r="33" spans="1:27" ht="13.5">
      <c r="A33" s="59" t="s">
        <v>59</v>
      </c>
      <c r="B33" s="3" t="s">
        <v>60</v>
      </c>
      <c r="C33" s="19">
        <v>804933199</v>
      </c>
      <c r="D33" s="19"/>
      <c r="E33" s="20">
        <v>688451219</v>
      </c>
      <c r="F33" s="21">
        <v>689260158</v>
      </c>
      <c r="G33" s="21">
        <v>6397532</v>
      </c>
      <c r="H33" s="21">
        <v>8995055</v>
      </c>
      <c r="I33" s="21">
        <v>11821144</v>
      </c>
      <c r="J33" s="21">
        <v>27213731</v>
      </c>
      <c r="K33" s="21">
        <v>25477273</v>
      </c>
      <c r="L33" s="21">
        <v>17918088</v>
      </c>
      <c r="M33" s="21">
        <v>5713788</v>
      </c>
      <c r="N33" s="21">
        <v>49109149</v>
      </c>
      <c r="O33" s="21"/>
      <c r="P33" s="21"/>
      <c r="Q33" s="21"/>
      <c r="R33" s="21"/>
      <c r="S33" s="21"/>
      <c r="T33" s="21"/>
      <c r="U33" s="21"/>
      <c r="V33" s="21"/>
      <c r="W33" s="21">
        <v>76322880</v>
      </c>
      <c r="X33" s="21"/>
      <c r="Y33" s="21">
        <v>76322880</v>
      </c>
      <c r="Z33" s="6"/>
      <c r="AA33" s="28">
        <v>689260158</v>
      </c>
    </row>
    <row r="34" spans="1:27" ht="13.5">
      <c r="A34" s="59" t="s">
        <v>61</v>
      </c>
      <c r="B34" s="3" t="s">
        <v>62</v>
      </c>
      <c r="C34" s="19">
        <v>6906609606</v>
      </c>
      <c r="D34" s="19"/>
      <c r="E34" s="20">
        <v>9728928623</v>
      </c>
      <c r="F34" s="21">
        <v>9825351001</v>
      </c>
      <c r="G34" s="21">
        <v>106338605</v>
      </c>
      <c r="H34" s="21">
        <v>248906396</v>
      </c>
      <c r="I34" s="21">
        <v>270319218</v>
      </c>
      <c r="J34" s="21">
        <v>625564219</v>
      </c>
      <c r="K34" s="21">
        <v>306801293</v>
      </c>
      <c r="L34" s="21">
        <v>289654022</v>
      </c>
      <c r="M34" s="21">
        <v>511561020</v>
      </c>
      <c r="N34" s="21">
        <v>1108016335</v>
      </c>
      <c r="O34" s="21"/>
      <c r="P34" s="21"/>
      <c r="Q34" s="21"/>
      <c r="R34" s="21"/>
      <c r="S34" s="21"/>
      <c r="T34" s="21"/>
      <c r="U34" s="21"/>
      <c r="V34" s="21"/>
      <c r="W34" s="21">
        <v>1733580554</v>
      </c>
      <c r="X34" s="21"/>
      <c r="Y34" s="21">
        <v>1733580554</v>
      </c>
      <c r="Z34" s="6"/>
      <c r="AA34" s="28">
        <v>9825351001</v>
      </c>
    </row>
    <row r="35" spans="1:27" ht="13.5">
      <c r="A35" s="59" t="s">
        <v>63</v>
      </c>
      <c r="B35" s="3"/>
      <c r="C35" s="19">
        <v>5762921078</v>
      </c>
      <c r="D35" s="19"/>
      <c r="E35" s="20">
        <v>8446804922</v>
      </c>
      <c r="F35" s="21">
        <v>8556932183</v>
      </c>
      <c r="G35" s="21">
        <v>134433432</v>
      </c>
      <c r="H35" s="21">
        <v>216540996</v>
      </c>
      <c r="I35" s="21">
        <v>190925530</v>
      </c>
      <c r="J35" s="21">
        <v>541899958</v>
      </c>
      <c r="K35" s="21">
        <v>366218148</v>
      </c>
      <c r="L35" s="21">
        <v>315975376</v>
      </c>
      <c r="M35" s="21">
        <v>766276592</v>
      </c>
      <c r="N35" s="21">
        <v>1448470116</v>
      </c>
      <c r="O35" s="21"/>
      <c r="P35" s="21"/>
      <c r="Q35" s="21"/>
      <c r="R35" s="21"/>
      <c r="S35" s="21"/>
      <c r="T35" s="21"/>
      <c r="U35" s="21"/>
      <c r="V35" s="21"/>
      <c r="W35" s="21">
        <v>1990370074</v>
      </c>
      <c r="X35" s="21"/>
      <c r="Y35" s="21">
        <v>1990370074</v>
      </c>
      <c r="Z35" s="6"/>
      <c r="AA35" s="28">
        <v>8556932183</v>
      </c>
    </row>
    <row r="36" spans="1:27" ht="13.5">
      <c r="A36" s="60" t="s">
        <v>64</v>
      </c>
      <c r="B36" s="10"/>
      <c r="C36" s="61">
        <f aca="true" t="shared" si="6" ref="C36:Y36">SUM(C32:C35)</f>
        <v>25334676812</v>
      </c>
      <c r="D36" s="61">
        <f>SUM(D32:D35)</f>
        <v>0</v>
      </c>
      <c r="E36" s="62">
        <f t="shared" si="6"/>
        <v>34559540443</v>
      </c>
      <c r="F36" s="63">
        <f t="shared" si="6"/>
        <v>35075808203</v>
      </c>
      <c r="G36" s="63">
        <f t="shared" si="6"/>
        <v>905384120</v>
      </c>
      <c r="H36" s="63">
        <f t="shared" si="6"/>
        <v>1378362084</v>
      </c>
      <c r="I36" s="63">
        <f t="shared" si="6"/>
        <v>1784584197</v>
      </c>
      <c r="J36" s="63">
        <f t="shared" si="6"/>
        <v>4068330401</v>
      </c>
      <c r="K36" s="63">
        <f t="shared" si="6"/>
        <v>1868194185</v>
      </c>
      <c r="L36" s="63">
        <f t="shared" si="6"/>
        <v>1763655969</v>
      </c>
      <c r="M36" s="63">
        <f t="shared" si="6"/>
        <v>2226179239</v>
      </c>
      <c r="N36" s="63">
        <f t="shared" si="6"/>
        <v>5858029393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9926359794</v>
      </c>
      <c r="X36" s="63">
        <f t="shared" si="6"/>
        <v>0</v>
      </c>
      <c r="Y36" s="63">
        <f t="shared" si="6"/>
        <v>9926359794</v>
      </c>
      <c r="Z36" s="64">
        <f>+IF(X36&lt;&gt;0,+(Y36/X36)*100,0)</f>
        <v>0</v>
      </c>
      <c r="AA36" s="65">
        <f>SUM(AA32:AA35)</f>
        <v>35075808203</v>
      </c>
    </row>
    <row r="37" spans="1:27" ht="13.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34950000</v>
      </c>
      <c r="F5" s="18">
        <f t="shared" si="0"/>
        <v>49777292</v>
      </c>
      <c r="G5" s="18">
        <f t="shared" si="0"/>
        <v>19074</v>
      </c>
      <c r="H5" s="18">
        <f t="shared" si="0"/>
        <v>170805</v>
      </c>
      <c r="I5" s="18">
        <f t="shared" si="0"/>
        <v>697569</v>
      </c>
      <c r="J5" s="18">
        <f t="shared" si="0"/>
        <v>887448</v>
      </c>
      <c r="K5" s="18">
        <f t="shared" si="0"/>
        <v>3364196</v>
      </c>
      <c r="L5" s="18">
        <f t="shared" si="0"/>
        <v>2035734</v>
      </c>
      <c r="M5" s="18">
        <f t="shared" si="0"/>
        <v>304240</v>
      </c>
      <c r="N5" s="18">
        <f t="shared" si="0"/>
        <v>5704170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6591618</v>
      </c>
      <c r="X5" s="18">
        <f t="shared" si="0"/>
        <v>18473930</v>
      </c>
      <c r="Y5" s="18">
        <f t="shared" si="0"/>
        <v>-11882312</v>
      </c>
      <c r="Z5" s="4">
        <f>+IF(X5&lt;&gt;0,+(Y5/X5)*100,0)</f>
        <v>-64.31935164851225</v>
      </c>
      <c r="AA5" s="16">
        <f>SUM(AA6:AA8)</f>
        <v>49777292</v>
      </c>
    </row>
    <row r="6" spans="1:27" ht="13.5">
      <c r="A6" s="5" t="s">
        <v>32</v>
      </c>
      <c r="B6" s="3"/>
      <c r="C6" s="19"/>
      <c r="D6" s="19"/>
      <c r="E6" s="20">
        <v>7500000</v>
      </c>
      <c r="F6" s="21">
        <v>13729257</v>
      </c>
      <c r="G6" s="21"/>
      <c r="H6" s="21">
        <v>170805</v>
      </c>
      <c r="I6" s="21">
        <v>107792</v>
      </c>
      <c r="J6" s="21">
        <v>278597</v>
      </c>
      <c r="K6" s="21">
        <v>3000079</v>
      </c>
      <c r="L6" s="21"/>
      <c r="M6" s="21">
        <v>15595</v>
      </c>
      <c r="N6" s="21">
        <v>3015674</v>
      </c>
      <c r="O6" s="21"/>
      <c r="P6" s="21"/>
      <c r="Q6" s="21"/>
      <c r="R6" s="21"/>
      <c r="S6" s="21"/>
      <c r="T6" s="21"/>
      <c r="U6" s="21"/>
      <c r="V6" s="21"/>
      <c r="W6" s="21">
        <v>3294271</v>
      </c>
      <c r="X6" s="21">
        <v>14965403</v>
      </c>
      <c r="Y6" s="21">
        <v>-11671132</v>
      </c>
      <c r="Z6" s="6">
        <v>-77.99</v>
      </c>
      <c r="AA6" s="28">
        <v>13729257</v>
      </c>
    </row>
    <row r="7" spans="1:27" ht="13.5">
      <c r="A7" s="5" t="s">
        <v>33</v>
      </c>
      <c r="B7" s="3"/>
      <c r="C7" s="22"/>
      <c r="D7" s="22"/>
      <c r="E7" s="23">
        <v>12350000</v>
      </c>
      <c r="F7" s="24">
        <v>12781902</v>
      </c>
      <c r="G7" s="24">
        <v>19074</v>
      </c>
      <c r="H7" s="24"/>
      <c r="I7" s="24"/>
      <c r="J7" s="24">
        <v>19074</v>
      </c>
      <c r="K7" s="24">
        <v>10251</v>
      </c>
      <c r="L7" s="24">
        <v>24914</v>
      </c>
      <c r="M7" s="24"/>
      <c r="N7" s="24">
        <v>35165</v>
      </c>
      <c r="O7" s="24"/>
      <c r="P7" s="24"/>
      <c r="Q7" s="24"/>
      <c r="R7" s="24"/>
      <c r="S7" s="24"/>
      <c r="T7" s="24"/>
      <c r="U7" s="24"/>
      <c r="V7" s="24"/>
      <c r="W7" s="24">
        <v>54239</v>
      </c>
      <c r="X7" s="24">
        <v>2090953</v>
      </c>
      <c r="Y7" s="24">
        <v>-2036714</v>
      </c>
      <c r="Z7" s="7">
        <v>-97.41</v>
      </c>
      <c r="AA7" s="29">
        <v>12781902</v>
      </c>
    </row>
    <row r="8" spans="1:27" ht="13.5">
      <c r="A8" s="5" t="s">
        <v>34</v>
      </c>
      <c r="B8" s="3"/>
      <c r="C8" s="19"/>
      <c r="D8" s="19"/>
      <c r="E8" s="20">
        <v>15100000</v>
      </c>
      <c r="F8" s="21">
        <v>23266133</v>
      </c>
      <c r="G8" s="21"/>
      <c r="H8" s="21"/>
      <c r="I8" s="21">
        <v>589777</v>
      </c>
      <c r="J8" s="21">
        <v>589777</v>
      </c>
      <c r="K8" s="21">
        <v>353866</v>
      </c>
      <c r="L8" s="21">
        <v>2010820</v>
      </c>
      <c r="M8" s="21">
        <v>288645</v>
      </c>
      <c r="N8" s="21">
        <v>2653331</v>
      </c>
      <c r="O8" s="21"/>
      <c r="P8" s="21"/>
      <c r="Q8" s="21"/>
      <c r="R8" s="21"/>
      <c r="S8" s="21"/>
      <c r="T8" s="21"/>
      <c r="U8" s="21"/>
      <c r="V8" s="21"/>
      <c r="W8" s="21">
        <v>3243108</v>
      </c>
      <c r="X8" s="21">
        <v>1417574</v>
      </c>
      <c r="Y8" s="21">
        <v>1825534</v>
      </c>
      <c r="Z8" s="6">
        <v>128.78</v>
      </c>
      <c r="AA8" s="28">
        <v>23266133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140466517</v>
      </c>
      <c r="F9" s="18">
        <f t="shared" si="1"/>
        <v>171098913</v>
      </c>
      <c r="G9" s="18">
        <f t="shared" si="1"/>
        <v>4420526</v>
      </c>
      <c r="H9" s="18">
        <f t="shared" si="1"/>
        <v>8528329</v>
      </c>
      <c r="I9" s="18">
        <f t="shared" si="1"/>
        <v>10315626</v>
      </c>
      <c r="J9" s="18">
        <f t="shared" si="1"/>
        <v>23264481</v>
      </c>
      <c r="K9" s="18">
        <f t="shared" si="1"/>
        <v>16281618</v>
      </c>
      <c r="L9" s="18">
        <f t="shared" si="1"/>
        <v>12562669</v>
      </c>
      <c r="M9" s="18">
        <f t="shared" si="1"/>
        <v>14444744</v>
      </c>
      <c r="N9" s="18">
        <f t="shared" si="1"/>
        <v>43289031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66553512</v>
      </c>
      <c r="X9" s="18">
        <f t="shared" si="1"/>
        <v>23243662</v>
      </c>
      <c r="Y9" s="18">
        <f t="shared" si="1"/>
        <v>43309850</v>
      </c>
      <c r="Z9" s="4">
        <f>+IF(X9&lt;&gt;0,+(Y9/X9)*100,0)</f>
        <v>186.3297186131858</v>
      </c>
      <c r="AA9" s="30">
        <f>SUM(AA10:AA14)</f>
        <v>171098913</v>
      </c>
    </row>
    <row r="10" spans="1:27" ht="13.5">
      <c r="A10" s="5" t="s">
        <v>36</v>
      </c>
      <c r="B10" s="3"/>
      <c r="C10" s="19"/>
      <c r="D10" s="19"/>
      <c r="E10" s="20">
        <v>12500000</v>
      </c>
      <c r="F10" s="21">
        <v>16106824</v>
      </c>
      <c r="G10" s="21"/>
      <c r="H10" s="21">
        <v>47492</v>
      </c>
      <c r="I10" s="21">
        <v>1063302</v>
      </c>
      <c r="J10" s="21">
        <v>1110794</v>
      </c>
      <c r="K10" s="21">
        <v>4197</v>
      </c>
      <c r="L10" s="21">
        <v>811669</v>
      </c>
      <c r="M10" s="21">
        <v>1307518</v>
      </c>
      <c r="N10" s="21">
        <v>2123384</v>
      </c>
      <c r="O10" s="21"/>
      <c r="P10" s="21"/>
      <c r="Q10" s="21"/>
      <c r="R10" s="21"/>
      <c r="S10" s="21"/>
      <c r="T10" s="21"/>
      <c r="U10" s="21"/>
      <c r="V10" s="21"/>
      <c r="W10" s="21">
        <v>3234178</v>
      </c>
      <c r="X10" s="21">
        <v>5890201</v>
      </c>
      <c r="Y10" s="21">
        <v>-2656023</v>
      </c>
      <c r="Z10" s="6">
        <v>-45.09</v>
      </c>
      <c r="AA10" s="28">
        <v>16106824</v>
      </c>
    </row>
    <row r="11" spans="1:27" ht="13.5">
      <c r="A11" s="5" t="s">
        <v>37</v>
      </c>
      <c r="B11" s="3"/>
      <c r="C11" s="19"/>
      <c r="D11" s="19"/>
      <c r="E11" s="20">
        <v>28030409</v>
      </c>
      <c r="F11" s="21">
        <v>31101354</v>
      </c>
      <c r="G11" s="21"/>
      <c r="H11" s="21">
        <v>190000</v>
      </c>
      <c r="I11" s="21"/>
      <c r="J11" s="21">
        <v>190000</v>
      </c>
      <c r="K11" s="21">
        <v>1322687</v>
      </c>
      <c r="L11" s="21">
        <v>195720</v>
      </c>
      <c r="M11" s="21">
        <v>327133</v>
      </c>
      <c r="N11" s="21">
        <v>1845540</v>
      </c>
      <c r="O11" s="21"/>
      <c r="P11" s="21"/>
      <c r="Q11" s="21"/>
      <c r="R11" s="21"/>
      <c r="S11" s="21"/>
      <c r="T11" s="21"/>
      <c r="U11" s="21"/>
      <c r="V11" s="21"/>
      <c r="W11" s="21">
        <v>2035540</v>
      </c>
      <c r="X11" s="21">
        <v>1297442</v>
      </c>
      <c r="Y11" s="21">
        <v>738098</v>
      </c>
      <c r="Z11" s="6">
        <v>56.89</v>
      </c>
      <c r="AA11" s="28">
        <v>31101354</v>
      </c>
    </row>
    <row r="12" spans="1:27" ht="13.5">
      <c r="A12" s="5" t="s">
        <v>38</v>
      </c>
      <c r="B12" s="3"/>
      <c r="C12" s="19"/>
      <c r="D12" s="19"/>
      <c r="E12" s="20">
        <v>9800000</v>
      </c>
      <c r="F12" s="21">
        <v>13016980</v>
      </c>
      <c r="G12" s="21">
        <v>1103</v>
      </c>
      <c r="H12" s="21">
        <v>761506</v>
      </c>
      <c r="I12" s="21">
        <v>1654</v>
      </c>
      <c r="J12" s="21">
        <v>764263</v>
      </c>
      <c r="K12" s="21">
        <v>177174</v>
      </c>
      <c r="L12" s="21">
        <v>235477</v>
      </c>
      <c r="M12" s="21">
        <v>502512</v>
      </c>
      <c r="N12" s="21">
        <v>915163</v>
      </c>
      <c r="O12" s="21"/>
      <c r="P12" s="21"/>
      <c r="Q12" s="21"/>
      <c r="R12" s="21"/>
      <c r="S12" s="21"/>
      <c r="T12" s="21"/>
      <c r="U12" s="21"/>
      <c r="V12" s="21"/>
      <c r="W12" s="21">
        <v>1679426</v>
      </c>
      <c r="X12" s="21">
        <v>4136365</v>
      </c>
      <c r="Y12" s="21">
        <v>-2456939</v>
      </c>
      <c r="Z12" s="6">
        <v>-59.4</v>
      </c>
      <c r="AA12" s="28">
        <v>13016980</v>
      </c>
    </row>
    <row r="13" spans="1:27" ht="13.5">
      <c r="A13" s="5" t="s">
        <v>39</v>
      </c>
      <c r="B13" s="3"/>
      <c r="C13" s="19"/>
      <c r="D13" s="19"/>
      <c r="E13" s="20">
        <v>90136108</v>
      </c>
      <c r="F13" s="21">
        <v>110873755</v>
      </c>
      <c r="G13" s="21">
        <v>4419423</v>
      </c>
      <c r="H13" s="21">
        <v>7529331</v>
      </c>
      <c r="I13" s="21">
        <v>9250670</v>
      </c>
      <c r="J13" s="21">
        <v>21199424</v>
      </c>
      <c r="K13" s="21">
        <v>14777560</v>
      </c>
      <c r="L13" s="21">
        <v>11319803</v>
      </c>
      <c r="M13" s="21">
        <v>12307581</v>
      </c>
      <c r="N13" s="21">
        <v>38404944</v>
      </c>
      <c r="O13" s="21"/>
      <c r="P13" s="21"/>
      <c r="Q13" s="21"/>
      <c r="R13" s="21"/>
      <c r="S13" s="21"/>
      <c r="T13" s="21"/>
      <c r="U13" s="21"/>
      <c r="V13" s="21"/>
      <c r="W13" s="21">
        <v>59604368</v>
      </c>
      <c r="X13" s="21">
        <v>11708380</v>
      </c>
      <c r="Y13" s="21">
        <v>47895988</v>
      </c>
      <c r="Z13" s="6">
        <v>409.07</v>
      </c>
      <c r="AA13" s="28">
        <v>110873755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211274</v>
      </c>
      <c r="Y14" s="24">
        <v>-211274</v>
      </c>
      <c r="Z14" s="7">
        <v>-100</v>
      </c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262895288</v>
      </c>
      <c r="F15" s="18">
        <f t="shared" si="2"/>
        <v>264525207</v>
      </c>
      <c r="G15" s="18">
        <f t="shared" si="2"/>
        <v>5181</v>
      </c>
      <c r="H15" s="18">
        <f t="shared" si="2"/>
        <v>14763900</v>
      </c>
      <c r="I15" s="18">
        <f t="shared" si="2"/>
        <v>31964281</v>
      </c>
      <c r="J15" s="18">
        <f t="shared" si="2"/>
        <v>46733362</v>
      </c>
      <c r="K15" s="18">
        <f t="shared" si="2"/>
        <v>30234577</v>
      </c>
      <c r="L15" s="18">
        <f t="shared" si="2"/>
        <v>18855438</v>
      </c>
      <c r="M15" s="18">
        <f t="shared" si="2"/>
        <v>53051436</v>
      </c>
      <c r="N15" s="18">
        <f t="shared" si="2"/>
        <v>102141451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148874813</v>
      </c>
      <c r="X15" s="18">
        <f t="shared" si="2"/>
        <v>49608019</v>
      </c>
      <c r="Y15" s="18">
        <f t="shared" si="2"/>
        <v>99266794</v>
      </c>
      <c r="Z15" s="4">
        <f>+IF(X15&lt;&gt;0,+(Y15/X15)*100,0)</f>
        <v>200.1023141036936</v>
      </c>
      <c r="AA15" s="30">
        <f>SUM(AA16:AA18)</f>
        <v>264525207</v>
      </c>
    </row>
    <row r="16" spans="1:27" ht="13.5">
      <c r="A16" s="5" t="s">
        <v>42</v>
      </c>
      <c r="B16" s="3"/>
      <c r="C16" s="19"/>
      <c r="D16" s="19"/>
      <c r="E16" s="20">
        <v>54895288</v>
      </c>
      <c r="F16" s="21">
        <v>56525207</v>
      </c>
      <c r="G16" s="21">
        <v>52995</v>
      </c>
      <c r="H16" s="21">
        <v>2901318</v>
      </c>
      <c r="I16" s="21">
        <v>2096478</v>
      </c>
      <c r="J16" s="21">
        <v>5050791</v>
      </c>
      <c r="K16" s="21">
        <v>1406454</v>
      </c>
      <c r="L16" s="21">
        <v>2575135</v>
      </c>
      <c r="M16" s="21">
        <v>1452297</v>
      </c>
      <c r="N16" s="21">
        <v>5433886</v>
      </c>
      <c r="O16" s="21"/>
      <c r="P16" s="21"/>
      <c r="Q16" s="21"/>
      <c r="R16" s="21"/>
      <c r="S16" s="21"/>
      <c r="T16" s="21"/>
      <c r="U16" s="21"/>
      <c r="V16" s="21"/>
      <c r="W16" s="21">
        <v>10484677</v>
      </c>
      <c r="X16" s="21">
        <v>12883345</v>
      </c>
      <c r="Y16" s="21">
        <v>-2398668</v>
      </c>
      <c r="Z16" s="6">
        <v>-18.62</v>
      </c>
      <c r="AA16" s="28">
        <v>56525207</v>
      </c>
    </row>
    <row r="17" spans="1:27" ht="13.5">
      <c r="A17" s="5" t="s">
        <v>43</v>
      </c>
      <c r="B17" s="3"/>
      <c r="C17" s="19"/>
      <c r="D17" s="19"/>
      <c r="E17" s="20">
        <v>198000000</v>
      </c>
      <c r="F17" s="21">
        <v>198000000</v>
      </c>
      <c r="G17" s="21">
        <v>-47814</v>
      </c>
      <c r="H17" s="21">
        <v>11862582</v>
      </c>
      <c r="I17" s="21">
        <v>29867803</v>
      </c>
      <c r="J17" s="21">
        <v>41682571</v>
      </c>
      <c r="K17" s="21">
        <v>28828123</v>
      </c>
      <c r="L17" s="21">
        <v>16280303</v>
      </c>
      <c r="M17" s="21">
        <v>51599139</v>
      </c>
      <c r="N17" s="21">
        <v>96707565</v>
      </c>
      <c r="O17" s="21"/>
      <c r="P17" s="21"/>
      <c r="Q17" s="21"/>
      <c r="R17" s="21"/>
      <c r="S17" s="21"/>
      <c r="T17" s="21"/>
      <c r="U17" s="21"/>
      <c r="V17" s="21"/>
      <c r="W17" s="21">
        <v>138390136</v>
      </c>
      <c r="X17" s="21">
        <v>35760344</v>
      </c>
      <c r="Y17" s="21">
        <v>102629792</v>
      </c>
      <c r="Z17" s="6">
        <v>286.99</v>
      </c>
      <c r="AA17" s="28">
        <v>198000000</v>
      </c>
    </row>
    <row r="18" spans="1:27" ht="13.5">
      <c r="A18" s="5" t="s">
        <v>44</v>
      </c>
      <c r="B18" s="3"/>
      <c r="C18" s="19"/>
      <c r="D18" s="19"/>
      <c r="E18" s="20">
        <v>10000000</v>
      </c>
      <c r="F18" s="21">
        <v>10000000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964330</v>
      </c>
      <c r="Y18" s="21">
        <v>-964330</v>
      </c>
      <c r="Z18" s="6">
        <v>-100</v>
      </c>
      <c r="AA18" s="28">
        <v>10000000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503195618</v>
      </c>
      <c r="F19" s="18">
        <f t="shared" si="3"/>
        <v>570583294</v>
      </c>
      <c r="G19" s="18">
        <f t="shared" si="3"/>
        <v>-165485</v>
      </c>
      <c r="H19" s="18">
        <f t="shared" si="3"/>
        <v>13535418</v>
      </c>
      <c r="I19" s="18">
        <f t="shared" si="3"/>
        <v>20793872</v>
      </c>
      <c r="J19" s="18">
        <f t="shared" si="3"/>
        <v>34163805</v>
      </c>
      <c r="K19" s="18">
        <f t="shared" si="3"/>
        <v>32504916</v>
      </c>
      <c r="L19" s="18">
        <f t="shared" si="3"/>
        <v>19524591</v>
      </c>
      <c r="M19" s="18">
        <f t="shared" si="3"/>
        <v>55616094</v>
      </c>
      <c r="N19" s="18">
        <f t="shared" si="3"/>
        <v>107645601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141809406</v>
      </c>
      <c r="X19" s="18">
        <f t="shared" si="3"/>
        <v>70307062</v>
      </c>
      <c r="Y19" s="18">
        <f t="shared" si="3"/>
        <v>71502344</v>
      </c>
      <c r="Z19" s="4">
        <f>+IF(X19&lt;&gt;0,+(Y19/X19)*100,0)</f>
        <v>101.70008810779207</v>
      </c>
      <c r="AA19" s="30">
        <f>SUM(AA20:AA23)</f>
        <v>570583294</v>
      </c>
    </row>
    <row r="20" spans="1:27" ht="13.5">
      <c r="A20" s="5" t="s">
        <v>46</v>
      </c>
      <c r="B20" s="3"/>
      <c r="C20" s="19"/>
      <c r="D20" s="19"/>
      <c r="E20" s="20">
        <v>152999000</v>
      </c>
      <c r="F20" s="21">
        <v>159996668</v>
      </c>
      <c r="G20" s="21">
        <v>34346</v>
      </c>
      <c r="H20" s="21">
        <v>966173</v>
      </c>
      <c r="I20" s="21">
        <v>8548369</v>
      </c>
      <c r="J20" s="21">
        <v>9548888</v>
      </c>
      <c r="K20" s="21">
        <v>19438471</v>
      </c>
      <c r="L20" s="21">
        <v>5787044</v>
      </c>
      <c r="M20" s="21">
        <v>13173410</v>
      </c>
      <c r="N20" s="21">
        <v>38398925</v>
      </c>
      <c r="O20" s="21"/>
      <c r="P20" s="21"/>
      <c r="Q20" s="21"/>
      <c r="R20" s="21"/>
      <c r="S20" s="21"/>
      <c r="T20" s="21"/>
      <c r="U20" s="21"/>
      <c r="V20" s="21"/>
      <c r="W20" s="21">
        <v>47947813</v>
      </c>
      <c r="X20" s="21">
        <v>12631259</v>
      </c>
      <c r="Y20" s="21">
        <v>35316554</v>
      </c>
      <c r="Z20" s="6">
        <v>279.6</v>
      </c>
      <c r="AA20" s="28">
        <v>159996668</v>
      </c>
    </row>
    <row r="21" spans="1:27" ht="13.5">
      <c r="A21" s="5" t="s">
        <v>47</v>
      </c>
      <c r="B21" s="3"/>
      <c r="C21" s="19"/>
      <c r="D21" s="19"/>
      <c r="E21" s="20">
        <v>97688726</v>
      </c>
      <c r="F21" s="21">
        <v>98138726</v>
      </c>
      <c r="G21" s="21"/>
      <c r="H21" s="21">
        <v>1847692</v>
      </c>
      <c r="I21" s="21">
        <v>2223513</v>
      </c>
      <c r="J21" s="21">
        <v>4071205</v>
      </c>
      <c r="K21" s="21">
        <v>2998073</v>
      </c>
      <c r="L21" s="21">
        <v>5638393</v>
      </c>
      <c r="M21" s="21">
        <v>4803678</v>
      </c>
      <c r="N21" s="21">
        <v>13440144</v>
      </c>
      <c r="O21" s="21"/>
      <c r="P21" s="21"/>
      <c r="Q21" s="21"/>
      <c r="R21" s="21"/>
      <c r="S21" s="21"/>
      <c r="T21" s="21"/>
      <c r="U21" s="21"/>
      <c r="V21" s="21"/>
      <c r="W21" s="21">
        <v>17511349</v>
      </c>
      <c r="X21" s="21">
        <v>21079023</v>
      </c>
      <c r="Y21" s="21">
        <v>-3567674</v>
      </c>
      <c r="Z21" s="6">
        <v>-16.93</v>
      </c>
      <c r="AA21" s="28">
        <v>98138726</v>
      </c>
    </row>
    <row r="22" spans="1:27" ht="13.5">
      <c r="A22" s="5" t="s">
        <v>48</v>
      </c>
      <c r="B22" s="3"/>
      <c r="C22" s="22"/>
      <c r="D22" s="22"/>
      <c r="E22" s="23">
        <v>216507892</v>
      </c>
      <c r="F22" s="24">
        <v>217632405</v>
      </c>
      <c r="G22" s="24">
        <v>-199831</v>
      </c>
      <c r="H22" s="24">
        <v>10076331</v>
      </c>
      <c r="I22" s="24">
        <v>7571347</v>
      </c>
      <c r="J22" s="24">
        <v>17447847</v>
      </c>
      <c r="K22" s="24">
        <v>7829714</v>
      </c>
      <c r="L22" s="24">
        <v>6523226</v>
      </c>
      <c r="M22" s="24">
        <v>21636248</v>
      </c>
      <c r="N22" s="24">
        <v>35989188</v>
      </c>
      <c r="O22" s="24"/>
      <c r="P22" s="24"/>
      <c r="Q22" s="24"/>
      <c r="R22" s="24"/>
      <c r="S22" s="24"/>
      <c r="T22" s="24"/>
      <c r="U22" s="24"/>
      <c r="V22" s="24"/>
      <c r="W22" s="24">
        <v>53437035</v>
      </c>
      <c r="X22" s="24">
        <v>33928579</v>
      </c>
      <c r="Y22" s="24">
        <v>19508456</v>
      </c>
      <c r="Z22" s="7">
        <v>57.5</v>
      </c>
      <c r="AA22" s="29">
        <v>217632405</v>
      </c>
    </row>
    <row r="23" spans="1:27" ht="13.5">
      <c r="A23" s="5" t="s">
        <v>49</v>
      </c>
      <c r="B23" s="3"/>
      <c r="C23" s="19"/>
      <c r="D23" s="19"/>
      <c r="E23" s="20">
        <v>36000000</v>
      </c>
      <c r="F23" s="21">
        <v>94815495</v>
      </c>
      <c r="G23" s="21"/>
      <c r="H23" s="21">
        <v>645222</v>
      </c>
      <c r="I23" s="21">
        <v>2450643</v>
      </c>
      <c r="J23" s="21">
        <v>3095865</v>
      </c>
      <c r="K23" s="21">
        <v>2238658</v>
      </c>
      <c r="L23" s="21">
        <v>1575928</v>
      </c>
      <c r="M23" s="21">
        <v>16002758</v>
      </c>
      <c r="N23" s="21">
        <v>19817344</v>
      </c>
      <c r="O23" s="21"/>
      <c r="P23" s="21"/>
      <c r="Q23" s="21"/>
      <c r="R23" s="21"/>
      <c r="S23" s="21"/>
      <c r="T23" s="21"/>
      <c r="U23" s="21"/>
      <c r="V23" s="21"/>
      <c r="W23" s="21">
        <v>22913209</v>
      </c>
      <c r="X23" s="21">
        <v>2668201</v>
      </c>
      <c r="Y23" s="21">
        <v>20245008</v>
      </c>
      <c r="Z23" s="6">
        <v>758.75</v>
      </c>
      <c r="AA23" s="28">
        <v>94815495</v>
      </c>
    </row>
    <row r="24" spans="1:27" ht="13.5">
      <c r="A24" s="2" t="s">
        <v>50</v>
      </c>
      <c r="B24" s="8"/>
      <c r="C24" s="16"/>
      <c r="D24" s="16"/>
      <c r="E24" s="17">
        <v>500000</v>
      </c>
      <c r="F24" s="18">
        <v>500000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6982784</v>
      </c>
      <c r="Y24" s="18">
        <v>-6982784</v>
      </c>
      <c r="Z24" s="4">
        <v>-100</v>
      </c>
      <c r="AA24" s="30">
        <v>500000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942007423</v>
      </c>
      <c r="F25" s="52">
        <f t="shared" si="4"/>
        <v>1056484706</v>
      </c>
      <c r="G25" s="52">
        <f t="shared" si="4"/>
        <v>4279296</v>
      </c>
      <c r="H25" s="52">
        <f t="shared" si="4"/>
        <v>36998452</v>
      </c>
      <c r="I25" s="52">
        <f t="shared" si="4"/>
        <v>63771348</v>
      </c>
      <c r="J25" s="52">
        <f t="shared" si="4"/>
        <v>105049096</v>
      </c>
      <c r="K25" s="52">
        <f t="shared" si="4"/>
        <v>82385307</v>
      </c>
      <c r="L25" s="52">
        <f t="shared" si="4"/>
        <v>52978432</v>
      </c>
      <c r="M25" s="52">
        <f t="shared" si="4"/>
        <v>123416514</v>
      </c>
      <c r="N25" s="52">
        <f t="shared" si="4"/>
        <v>258780253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363829349</v>
      </c>
      <c r="X25" s="52">
        <f t="shared" si="4"/>
        <v>168615457</v>
      </c>
      <c r="Y25" s="52">
        <f t="shared" si="4"/>
        <v>195213892</v>
      </c>
      <c r="Z25" s="53">
        <f>+IF(X25&lt;&gt;0,+(Y25/X25)*100,0)</f>
        <v>115.77461252558831</v>
      </c>
      <c r="AA25" s="54">
        <f>+AA5+AA9+AA15+AA19+AA24</f>
        <v>1056484706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671924500</v>
      </c>
      <c r="F28" s="21">
        <v>674867603</v>
      </c>
      <c r="G28" s="21">
        <v>2014119</v>
      </c>
      <c r="H28" s="21">
        <v>27997419</v>
      </c>
      <c r="I28" s="21">
        <v>42841477</v>
      </c>
      <c r="J28" s="21">
        <v>72853015</v>
      </c>
      <c r="K28" s="21">
        <v>55395834</v>
      </c>
      <c r="L28" s="21">
        <v>33266557</v>
      </c>
      <c r="M28" s="21">
        <v>92037406</v>
      </c>
      <c r="N28" s="21">
        <v>180699797</v>
      </c>
      <c r="O28" s="21"/>
      <c r="P28" s="21"/>
      <c r="Q28" s="21"/>
      <c r="R28" s="21"/>
      <c r="S28" s="21"/>
      <c r="T28" s="21"/>
      <c r="U28" s="21"/>
      <c r="V28" s="21"/>
      <c r="W28" s="21">
        <v>253552812</v>
      </c>
      <c r="X28" s="21"/>
      <c r="Y28" s="21">
        <v>253552812</v>
      </c>
      <c r="Z28" s="6"/>
      <c r="AA28" s="19">
        <v>674867603</v>
      </c>
    </row>
    <row r="29" spans="1:27" ht="13.5">
      <c r="A29" s="56" t="s">
        <v>55</v>
      </c>
      <c r="B29" s="3"/>
      <c r="C29" s="19"/>
      <c r="D29" s="19"/>
      <c r="E29" s="20">
        <v>28857226</v>
      </c>
      <c r="F29" s="21">
        <v>49292674</v>
      </c>
      <c r="G29" s="21">
        <v>2245000</v>
      </c>
      <c r="H29" s="21">
        <v>3355847</v>
      </c>
      <c r="I29" s="21">
        <v>2212130</v>
      </c>
      <c r="J29" s="21">
        <v>7812977</v>
      </c>
      <c r="K29" s="21"/>
      <c r="L29" s="21">
        <v>10541311</v>
      </c>
      <c r="M29" s="21">
        <v>389809</v>
      </c>
      <c r="N29" s="21">
        <v>10931120</v>
      </c>
      <c r="O29" s="21"/>
      <c r="P29" s="21"/>
      <c r="Q29" s="21"/>
      <c r="R29" s="21"/>
      <c r="S29" s="21"/>
      <c r="T29" s="21"/>
      <c r="U29" s="21"/>
      <c r="V29" s="21"/>
      <c r="W29" s="21">
        <v>18744097</v>
      </c>
      <c r="X29" s="21"/>
      <c r="Y29" s="21">
        <v>18744097</v>
      </c>
      <c r="Z29" s="6"/>
      <c r="AA29" s="28">
        <v>49292674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700781726</v>
      </c>
      <c r="F32" s="27">
        <f t="shared" si="5"/>
        <v>724160277</v>
      </c>
      <c r="G32" s="27">
        <f t="shared" si="5"/>
        <v>4259119</v>
      </c>
      <c r="H32" s="27">
        <f t="shared" si="5"/>
        <v>31353266</v>
      </c>
      <c r="I32" s="27">
        <f t="shared" si="5"/>
        <v>45053607</v>
      </c>
      <c r="J32" s="27">
        <f t="shared" si="5"/>
        <v>80665992</v>
      </c>
      <c r="K32" s="27">
        <f t="shared" si="5"/>
        <v>55395834</v>
      </c>
      <c r="L32" s="27">
        <f t="shared" si="5"/>
        <v>43807868</v>
      </c>
      <c r="M32" s="27">
        <f t="shared" si="5"/>
        <v>92427215</v>
      </c>
      <c r="N32" s="27">
        <f t="shared" si="5"/>
        <v>191630917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272296909</v>
      </c>
      <c r="X32" s="27">
        <f t="shared" si="5"/>
        <v>0</v>
      </c>
      <c r="Y32" s="27">
        <f t="shared" si="5"/>
        <v>272296909</v>
      </c>
      <c r="Z32" s="13">
        <f>+IF(X32&lt;&gt;0,+(Y32/X32)*100,0)</f>
        <v>0</v>
      </c>
      <c r="AA32" s="31">
        <f>SUM(AA28:AA31)</f>
        <v>724160277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>
        <v>458860</v>
      </c>
      <c r="G33" s="21"/>
      <c r="H33" s="21"/>
      <c r="I33" s="21"/>
      <c r="J33" s="21"/>
      <c r="K33" s="21">
        <v>9981990</v>
      </c>
      <c r="L33" s="21"/>
      <c r="M33" s="21"/>
      <c r="N33" s="21">
        <v>9981990</v>
      </c>
      <c r="O33" s="21"/>
      <c r="P33" s="21"/>
      <c r="Q33" s="21"/>
      <c r="R33" s="21"/>
      <c r="S33" s="21"/>
      <c r="T33" s="21"/>
      <c r="U33" s="21"/>
      <c r="V33" s="21"/>
      <c r="W33" s="21">
        <v>9981990</v>
      </c>
      <c r="X33" s="21"/>
      <c r="Y33" s="21">
        <v>9981990</v>
      </c>
      <c r="Z33" s="6"/>
      <c r="AA33" s="28">
        <v>458860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241225697</v>
      </c>
      <c r="F35" s="21">
        <v>331865569</v>
      </c>
      <c r="G35" s="21">
        <v>20177</v>
      </c>
      <c r="H35" s="21">
        <v>5645186</v>
      </c>
      <c r="I35" s="21">
        <v>18717741</v>
      </c>
      <c r="J35" s="21">
        <v>24383104</v>
      </c>
      <c r="K35" s="21">
        <v>17007483</v>
      </c>
      <c r="L35" s="21">
        <v>9170564</v>
      </c>
      <c r="M35" s="21">
        <v>30989299</v>
      </c>
      <c r="N35" s="21">
        <v>57167346</v>
      </c>
      <c r="O35" s="21"/>
      <c r="P35" s="21"/>
      <c r="Q35" s="21"/>
      <c r="R35" s="21"/>
      <c r="S35" s="21"/>
      <c r="T35" s="21"/>
      <c r="U35" s="21"/>
      <c r="V35" s="21"/>
      <c r="W35" s="21">
        <v>81550450</v>
      </c>
      <c r="X35" s="21"/>
      <c r="Y35" s="21">
        <v>81550450</v>
      </c>
      <c r="Z35" s="6"/>
      <c r="AA35" s="28">
        <v>331865569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942007423</v>
      </c>
      <c r="F36" s="63">
        <f t="shared" si="6"/>
        <v>1056484706</v>
      </c>
      <c r="G36" s="63">
        <f t="shared" si="6"/>
        <v>4279296</v>
      </c>
      <c r="H36" s="63">
        <f t="shared" si="6"/>
        <v>36998452</v>
      </c>
      <c r="I36" s="63">
        <f t="shared" si="6"/>
        <v>63771348</v>
      </c>
      <c r="J36" s="63">
        <f t="shared" si="6"/>
        <v>105049096</v>
      </c>
      <c r="K36" s="63">
        <f t="shared" si="6"/>
        <v>82385307</v>
      </c>
      <c r="L36" s="63">
        <f t="shared" si="6"/>
        <v>52978432</v>
      </c>
      <c r="M36" s="63">
        <f t="shared" si="6"/>
        <v>123416514</v>
      </c>
      <c r="N36" s="63">
        <f t="shared" si="6"/>
        <v>258780253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363829349</v>
      </c>
      <c r="X36" s="63">
        <f t="shared" si="6"/>
        <v>0</v>
      </c>
      <c r="Y36" s="63">
        <f t="shared" si="6"/>
        <v>363829349</v>
      </c>
      <c r="Z36" s="64">
        <f>+IF(X36&lt;&gt;0,+(Y36/X36)*100,0)</f>
        <v>0</v>
      </c>
      <c r="AA36" s="65">
        <f>SUM(AA32:AA35)</f>
        <v>1056484706</v>
      </c>
    </row>
    <row r="37" spans="1:27" ht="13.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98699607</v>
      </c>
      <c r="D5" s="16">
        <f>SUM(D6:D8)</f>
        <v>0</v>
      </c>
      <c r="E5" s="17">
        <f t="shared" si="0"/>
        <v>71650000</v>
      </c>
      <c r="F5" s="18">
        <f t="shared" si="0"/>
        <v>71650000</v>
      </c>
      <c r="G5" s="18">
        <f t="shared" si="0"/>
        <v>0</v>
      </c>
      <c r="H5" s="18">
        <f t="shared" si="0"/>
        <v>344124</v>
      </c>
      <c r="I5" s="18">
        <f t="shared" si="0"/>
        <v>2007599</v>
      </c>
      <c r="J5" s="18">
        <f t="shared" si="0"/>
        <v>2351723</v>
      </c>
      <c r="K5" s="18">
        <f t="shared" si="0"/>
        <v>7260503</v>
      </c>
      <c r="L5" s="18">
        <f t="shared" si="0"/>
        <v>2754968</v>
      </c>
      <c r="M5" s="18">
        <f t="shared" si="0"/>
        <v>5290127</v>
      </c>
      <c r="N5" s="18">
        <f t="shared" si="0"/>
        <v>15305598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17657321</v>
      </c>
      <c r="X5" s="18">
        <f t="shared" si="0"/>
        <v>19225004</v>
      </c>
      <c r="Y5" s="18">
        <f t="shared" si="0"/>
        <v>-1567683</v>
      </c>
      <c r="Z5" s="4">
        <f>+IF(X5&lt;&gt;0,+(Y5/X5)*100,0)</f>
        <v>-8.15439622275241</v>
      </c>
      <c r="AA5" s="16">
        <f>SUM(AA6:AA8)</f>
        <v>71650000</v>
      </c>
    </row>
    <row r="6" spans="1:27" ht="13.5">
      <c r="A6" s="5" t="s">
        <v>32</v>
      </c>
      <c r="B6" s="3"/>
      <c r="C6" s="19">
        <v>31677794</v>
      </c>
      <c r="D6" s="19"/>
      <c r="E6" s="20">
        <v>6550000</v>
      </c>
      <c r="F6" s="21">
        <v>6550000</v>
      </c>
      <c r="G6" s="21"/>
      <c r="H6" s="21">
        <v>339416</v>
      </c>
      <c r="I6" s="21">
        <v>339416</v>
      </c>
      <c r="J6" s="21">
        <v>678832</v>
      </c>
      <c r="K6" s="21">
        <v>339416</v>
      </c>
      <c r="L6" s="21"/>
      <c r="M6" s="21">
        <v>678832</v>
      </c>
      <c r="N6" s="21">
        <v>1018248</v>
      </c>
      <c r="O6" s="21"/>
      <c r="P6" s="21"/>
      <c r="Q6" s="21"/>
      <c r="R6" s="21"/>
      <c r="S6" s="21"/>
      <c r="T6" s="21"/>
      <c r="U6" s="21"/>
      <c r="V6" s="21"/>
      <c r="W6" s="21">
        <v>1697080</v>
      </c>
      <c r="X6" s="21">
        <v>3275004</v>
      </c>
      <c r="Y6" s="21">
        <v>-1577924</v>
      </c>
      <c r="Z6" s="6">
        <v>-48.18</v>
      </c>
      <c r="AA6" s="28">
        <v>6550000</v>
      </c>
    </row>
    <row r="7" spans="1:27" ht="13.5">
      <c r="A7" s="5" t="s">
        <v>33</v>
      </c>
      <c r="B7" s="3"/>
      <c r="C7" s="22">
        <v>23542176</v>
      </c>
      <c r="D7" s="22"/>
      <c r="E7" s="23">
        <v>30450000</v>
      </c>
      <c r="F7" s="24">
        <v>30450000</v>
      </c>
      <c r="G7" s="24"/>
      <c r="H7" s="24"/>
      <c r="I7" s="24"/>
      <c r="J7" s="24"/>
      <c r="K7" s="24">
        <v>5099008</v>
      </c>
      <c r="L7" s="24">
        <v>263628</v>
      </c>
      <c r="M7" s="24">
        <v>478824</v>
      </c>
      <c r="N7" s="24">
        <v>5841460</v>
      </c>
      <c r="O7" s="24"/>
      <c r="P7" s="24"/>
      <c r="Q7" s="24"/>
      <c r="R7" s="24"/>
      <c r="S7" s="24"/>
      <c r="T7" s="24"/>
      <c r="U7" s="24"/>
      <c r="V7" s="24"/>
      <c r="W7" s="24">
        <v>5841460</v>
      </c>
      <c r="X7" s="24">
        <v>9020000</v>
      </c>
      <c r="Y7" s="24">
        <v>-3178540</v>
      </c>
      <c r="Z7" s="7">
        <v>-35.24</v>
      </c>
      <c r="AA7" s="29">
        <v>30450000</v>
      </c>
    </row>
    <row r="8" spans="1:27" ht="13.5">
      <c r="A8" s="5" t="s">
        <v>34</v>
      </c>
      <c r="B8" s="3"/>
      <c r="C8" s="19">
        <v>43479637</v>
      </c>
      <c r="D8" s="19"/>
      <c r="E8" s="20">
        <v>34650000</v>
      </c>
      <c r="F8" s="21">
        <v>34650000</v>
      </c>
      <c r="G8" s="21"/>
      <c r="H8" s="21">
        <v>4708</v>
      </c>
      <c r="I8" s="21">
        <v>1668183</v>
      </c>
      <c r="J8" s="21">
        <v>1672891</v>
      </c>
      <c r="K8" s="21">
        <v>1822079</v>
      </c>
      <c r="L8" s="21">
        <v>2491340</v>
      </c>
      <c r="M8" s="21">
        <v>4132471</v>
      </c>
      <c r="N8" s="21">
        <v>8445890</v>
      </c>
      <c r="O8" s="21"/>
      <c r="P8" s="21"/>
      <c r="Q8" s="21"/>
      <c r="R8" s="21"/>
      <c r="S8" s="21"/>
      <c r="T8" s="21"/>
      <c r="U8" s="21"/>
      <c r="V8" s="21"/>
      <c r="W8" s="21">
        <v>10118781</v>
      </c>
      <c r="X8" s="21">
        <v>6930000</v>
      </c>
      <c r="Y8" s="21">
        <v>3188781</v>
      </c>
      <c r="Z8" s="6">
        <v>46.01</v>
      </c>
      <c r="AA8" s="28">
        <v>34650000</v>
      </c>
    </row>
    <row r="9" spans="1:27" ht="13.5">
      <c r="A9" s="2" t="s">
        <v>35</v>
      </c>
      <c r="B9" s="3"/>
      <c r="C9" s="16">
        <f aca="true" t="shared" si="1" ref="C9:Y9">SUM(C10:C14)</f>
        <v>194199668</v>
      </c>
      <c r="D9" s="16">
        <f>SUM(D10:D14)</f>
        <v>0</v>
      </c>
      <c r="E9" s="17">
        <f t="shared" si="1"/>
        <v>221460807</v>
      </c>
      <c r="F9" s="18">
        <f t="shared" si="1"/>
        <v>221460807</v>
      </c>
      <c r="G9" s="18">
        <f t="shared" si="1"/>
        <v>218265</v>
      </c>
      <c r="H9" s="18">
        <f t="shared" si="1"/>
        <v>8501933</v>
      </c>
      <c r="I9" s="18">
        <f t="shared" si="1"/>
        <v>13292632</v>
      </c>
      <c r="J9" s="18">
        <f t="shared" si="1"/>
        <v>22012830</v>
      </c>
      <c r="K9" s="18">
        <f t="shared" si="1"/>
        <v>25269104</v>
      </c>
      <c r="L9" s="18">
        <f t="shared" si="1"/>
        <v>13851188</v>
      </c>
      <c r="M9" s="18">
        <f t="shared" si="1"/>
        <v>27519804</v>
      </c>
      <c r="N9" s="18">
        <f t="shared" si="1"/>
        <v>66640096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88652926</v>
      </c>
      <c r="X9" s="18">
        <f t="shared" si="1"/>
        <v>73572487</v>
      </c>
      <c r="Y9" s="18">
        <f t="shared" si="1"/>
        <v>15080439</v>
      </c>
      <c r="Z9" s="4">
        <f>+IF(X9&lt;&gt;0,+(Y9/X9)*100,0)</f>
        <v>20.497389193870802</v>
      </c>
      <c r="AA9" s="30">
        <f>SUM(AA10:AA14)</f>
        <v>221460807</v>
      </c>
    </row>
    <row r="10" spans="1:27" ht="13.5">
      <c r="A10" s="5" t="s">
        <v>36</v>
      </c>
      <c r="B10" s="3"/>
      <c r="C10" s="19">
        <v>998713</v>
      </c>
      <c r="D10" s="19"/>
      <c r="E10" s="20">
        <v>13000000</v>
      </c>
      <c r="F10" s="21">
        <v>13000000</v>
      </c>
      <c r="G10" s="21"/>
      <c r="H10" s="21">
        <v>187906</v>
      </c>
      <c r="I10" s="21">
        <v>262610</v>
      </c>
      <c r="J10" s="21">
        <v>450516</v>
      </c>
      <c r="K10" s="21">
        <v>1184155</v>
      </c>
      <c r="L10" s="21"/>
      <c r="M10" s="21">
        <v>984500</v>
      </c>
      <c r="N10" s="21">
        <v>2168655</v>
      </c>
      <c r="O10" s="21"/>
      <c r="P10" s="21"/>
      <c r="Q10" s="21"/>
      <c r="R10" s="21"/>
      <c r="S10" s="21"/>
      <c r="T10" s="21"/>
      <c r="U10" s="21"/>
      <c r="V10" s="21"/>
      <c r="W10" s="21">
        <v>2619171</v>
      </c>
      <c r="X10" s="21">
        <v>11250000</v>
      </c>
      <c r="Y10" s="21">
        <v>-8630829</v>
      </c>
      <c r="Z10" s="6">
        <v>-76.72</v>
      </c>
      <c r="AA10" s="28">
        <v>13000000</v>
      </c>
    </row>
    <row r="11" spans="1:27" ht="13.5">
      <c r="A11" s="5" t="s">
        <v>37</v>
      </c>
      <c r="B11" s="3"/>
      <c r="C11" s="19">
        <v>11002258</v>
      </c>
      <c r="D11" s="19"/>
      <c r="E11" s="20">
        <v>11000000</v>
      </c>
      <c r="F11" s="21">
        <v>11000000</v>
      </c>
      <c r="G11" s="21"/>
      <c r="H11" s="21"/>
      <c r="I11" s="21"/>
      <c r="J11" s="21"/>
      <c r="K11" s="21">
        <v>646136</v>
      </c>
      <c r="L11" s="21">
        <v>721810</v>
      </c>
      <c r="M11" s="21">
        <v>1373447</v>
      </c>
      <c r="N11" s="21">
        <v>2741393</v>
      </c>
      <c r="O11" s="21"/>
      <c r="P11" s="21"/>
      <c r="Q11" s="21"/>
      <c r="R11" s="21"/>
      <c r="S11" s="21"/>
      <c r="T11" s="21"/>
      <c r="U11" s="21"/>
      <c r="V11" s="21"/>
      <c r="W11" s="21">
        <v>2741393</v>
      </c>
      <c r="X11" s="21">
        <v>4350000</v>
      </c>
      <c r="Y11" s="21">
        <v>-1608607</v>
      </c>
      <c r="Z11" s="6">
        <v>-36.98</v>
      </c>
      <c r="AA11" s="28">
        <v>11000000</v>
      </c>
    </row>
    <row r="12" spans="1:27" ht="13.5">
      <c r="A12" s="5" t="s">
        <v>38</v>
      </c>
      <c r="B12" s="3"/>
      <c r="C12" s="19">
        <v>5708579</v>
      </c>
      <c r="D12" s="19"/>
      <c r="E12" s="20">
        <v>13513000</v>
      </c>
      <c r="F12" s="21">
        <v>13513000</v>
      </c>
      <c r="G12" s="21"/>
      <c r="H12" s="21"/>
      <c r="I12" s="21">
        <v>101967</v>
      </c>
      <c r="J12" s="21">
        <v>101967</v>
      </c>
      <c r="K12" s="21">
        <v>219409</v>
      </c>
      <c r="L12" s="21">
        <v>455675</v>
      </c>
      <c r="M12" s="21">
        <v>431964</v>
      </c>
      <c r="N12" s="21">
        <v>1107048</v>
      </c>
      <c r="O12" s="21"/>
      <c r="P12" s="21"/>
      <c r="Q12" s="21"/>
      <c r="R12" s="21"/>
      <c r="S12" s="21"/>
      <c r="T12" s="21"/>
      <c r="U12" s="21"/>
      <c r="V12" s="21"/>
      <c r="W12" s="21">
        <v>1209015</v>
      </c>
      <c r="X12" s="21">
        <v>4855000</v>
      </c>
      <c r="Y12" s="21">
        <v>-3645985</v>
      </c>
      <c r="Z12" s="6">
        <v>-75.1</v>
      </c>
      <c r="AA12" s="28">
        <v>13513000</v>
      </c>
    </row>
    <row r="13" spans="1:27" ht="13.5">
      <c r="A13" s="5" t="s">
        <v>39</v>
      </c>
      <c r="B13" s="3"/>
      <c r="C13" s="19">
        <v>175634030</v>
      </c>
      <c r="D13" s="19"/>
      <c r="E13" s="20">
        <v>182272807</v>
      </c>
      <c r="F13" s="21">
        <v>182272807</v>
      </c>
      <c r="G13" s="21">
        <v>218265</v>
      </c>
      <c r="H13" s="21">
        <v>8314027</v>
      </c>
      <c r="I13" s="21">
        <v>13103555</v>
      </c>
      <c r="J13" s="21">
        <v>21635847</v>
      </c>
      <c r="K13" s="21">
        <v>23219404</v>
      </c>
      <c r="L13" s="21">
        <v>12673703</v>
      </c>
      <c r="M13" s="21">
        <v>24729893</v>
      </c>
      <c r="N13" s="21">
        <v>60623000</v>
      </c>
      <c r="O13" s="21"/>
      <c r="P13" s="21"/>
      <c r="Q13" s="21"/>
      <c r="R13" s="21"/>
      <c r="S13" s="21"/>
      <c r="T13" s="21"/>
      <c r="U13" s="21"/>
      <c r="V13" s="21"/>
      <c r="W13" s="21">
        <v>82258847</v>
      </c>
      <c r="X13" s="21">
        <v>52817487</v>
      </c>
      <c r="Y13" s="21">
        <v>29441360</v>
      </c>
      <c r="Z13" s="6">
        <v>55.74</v>
      </c>
      <c r="AA13" s="28">
        <v>182272807</v>
      </c>
    </row>
    <row r="14" spans="1:27" ht="13.5">
      <c r="A14" s="5" t="s">
        <v>40</v>
      </c>
      <c r="B14" s="3"/>
      <c r="C14" s="22">
        <v>856088</v>
      </c>
      <c r="D14" s="22"/>
      <c r="E14" s="23">
        <v>1675000</v>
      </c>
      <c r="F14" s="24">
        <v>1675000</v>
      </c>
      <c r="G14" s="24"/>
      <c r="H14" s="24"/>
      <c r="I14" s="24">
        <v>-175500</v>
      </c>
      <c r="J14" s="24">
        <v>-175500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-175500</v>
      </c>
      <c r="X14" s="24">
        <v>300000</v>
      </c>
      <c r="Y14" s="24">
        <v>-475500</v>
      </c>
      <c r="Z14" s="7">
        <v>-158.5</v>
      </c>
      <c r="AA14" s="29">
        <v>1675000</v>
      </c>
    </row>
    <row r="15" spans="1:27" ht="13.5">
      <c r="A15" s="2" t="s">
        <v>41</v>
      </c>
      <c r="B15" s="8"/>
      <c r="C15" s="16">
        <f aca="true" t="shared" si="2" ref="C15:Y15">SUM(C16:C18)</f>
        <v>652317750</v>
      </c>
      <c r="D15" s="16">
        <f>SUM(D16:D18)</f>
        <v>0</v>
      </c>
      <c r="E15" s="17">
        <f t="shared" si="2"/>
        <v>358386158</v>
      </c>
      <c r="F15" s="18">
        <f t="shared" si="2"/>
        <v>358386158</v>
      </c>
      <c r="G15" s="18">
        <f t="shared" si="2"/>
        <v>27256061</v>
      </c>
      <c r="H15" s="18">
        <f t="shared" si="2"/>
        <v>9238719</v>
      </c>
      <c r="I15" s="18">
        <f t="shared" si="2"/>
        <v>18973347</v>
      </c>
      <c r="J15" s="18">
        <f t="shared" si="2"/>
        <v>55468127</v>
      </c>
      <c r="K15" s="18">
        <f t="shared" si="2"/>
        <v>30470922</v>
      </c>
      <c r="L15" s="18">
        <f t="shared" si="2"/>
        <v>32571560</v>
      </c>
      <c r="M15" s="18">
        <f t="shared" si="2"/>
        <v>33269248</v>
      </c>
      <c r="N15" s="18">
        <f t="shared" si="2"/>
        <v>96311730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151779857</v>
      </c>
      <c r="X15" s="18">
        <f t="shared" si="2"/>
        <v>77439647</v>
      </c>
      <c r="Y15" s="18">
        <f t="shared" si="2"/>
        <v>74340210</v>
      </c>
      <c r="Z15" s="4">
        <f>+IF(X15&lt;&gt;0,+(Y15/X15)*100,0)</f>
        <v>95.99760959654168</v>
      </c>
      <c r="AA15" s="30">
        <f>SUM(AA16:AA18)</f>
        <v>358386158</v>
      </c>
    </row>
    <row r="16" spans="1:27" ht="13.5">
      <c r="A16" s="5" t="s">
        <v>42</v>
      </c>
      <c r="B16" s="3"/>
      <c r="C16" s="19">
        <v>11347073</v>
      </c>
      <c r="D16" s="19"/>
      <c r="E16" s="20">
        <v>72619061</v>
      </c>
      <c r="F16" s="21">
        <v>72619061</v>
      </c>
      <c r="G16" s="21">
        <v>1181370</v>
      </c>
      <c r="H16" s="21">
        <v>2494770</v>
      </c>
      <c r="I16" s="21">
        <v>1637901</v>
      </c>
      <c r="J16" s="21">
        <v>5314041</v>
      </c>
      <c r="K16" s="21">
        <v>2867571</v>
      </c>
      <c r="L16" s="21">
        <v>6761382</v>
      </c>
      <c r="M16" s="21">
        <v>5130109</v>
      </c>
      <c r="N16" s="21">
        <v>14759062</v>
      </c>
      <c r="O16" s="21"/>
      <c r="P16" s="21"/>
      <c r="Q16" s="21"/>
      <c r="R16" s="21"/>
      <c r="S16" s="21"/>
      <c r="T16" s="21"/>
      <c r="U16" s="21"/>
      <c r="V16" s="21"/>
      <c r="W16" s="21">
        <v>20073103</v>
      </c>
      <c r="X16" s="21">
        <v>31009647</v>
      </c>
      <c r="Y16" s="21">
        <v>-10936544</v>
      </c>
      <c r="Z16" s="6">
        <v>-35.27</v>
      </c>
      <c r="AA16" s="28">
        <v>72619061</v>
      </c>
    </row>
    <row r="17" spans="1:27" ht="13.5">
      <c r="A17" s="5" t="s">
        <v>43</v>
      </c>
      <c r="B17" s="3"/>
      <c r="C17" s="19">
        <v>608745386</v>
      </c>
      <c r="D17" s="19"/>
      <c r="E17" s="20">
        <v>256187097</v>
      </c>
      <c r="F17" s="21">
        <v>256187097</v>
      </c>
      <c r="G17" s="21">
        <v>25885674</v>
      </c>
      <c r="H17" s="21">
        <v>6044596</v>
      </c>
      <c r="I17" s="21">
        <v>14128572</v>
      </c>
      <c r="J17" s="21">
        <v>46058842</v>
      </c>
      <c r="K17" s="21">
        <v>23880797</v>
      </c>
      <c r="L17" s="21">
        <v>25008338</v>
      </c>
      <c r="M17" s="21">
        <v>19101354</v>
      </c>
      <c r="N17" s="21">
        <v>67990489</v>
      </c>
      <c r="O17" s="21"/>
      <c r="P17" s="21"/>
      <c r="Q17" s="21"/>
      <c r="R17" s="21"/>
      <c r="S17" s="21"/>
      <c r="T17" s="21"/>
      <c r="U17" s="21"/>
      <c r="V17" s="21"/>
      <c r="W17" s="21">
        <v>114049331</v>
      </c>
      <c r="X17" s="21">
        <v>41300000</v>
      </c>
      <c r="Y17" s="21">
        <v>72749331</v>
      </c>
      <c r="Z17" s="6">
        <v>176.15</v>
      </c>
      <c r="AA17" s="28">
        <v>256187097</v>
      </c>
    </row>
    <row r="18" spans="1:27" ht="13.5">
      <c r="A18" s="5" t="s">
        <v>44</v>
      </c>
      <c r="B18" s="3"/>
      <c r="C18" s="19">
        <v>32225291</v>
      </c>
      <c r="D18" s="19"/>
      <c r="E18" s="20">
        <v>29580000</v>
      </c>
      <c r="F18" s="21">
        <v>29580000</v>
      </c>
      <c r="G18" s="21">
        <v>189017</v>
      </c>
      <c r="H18" s="21">
        <v>699353</v>
      </c>
      <c r="I18" s="21">
        <v>3206874</v>
      </c>
      <c r="J18" s="21">
        <v>4095244</v>
      </c>
      <c r="K18" s="21">
        <v>3722554</v>
      </c>
      <c r="L18" s="21">
        <v>801840</v>
      </c>
      <c r="M18" s="21">
        <v>9037785</v>
      </c>
      <c r="N18" s="21">
        <v>13562179</v>
      </c>
      <c r="O18" s="21"/>
      <c r="P18" s="21"/>
      <c r="Q18" s="21"/>
      <c r="R18" s="21"/>
      <c r="S18" s="21"/>
      <c r="T18" s="21"/>
      <c r="U18" s="21"/>
      <c r="V18" s="21"/>
      <c r="W18" s="21">
        <v>17657423</v>
      </c>
      <c r="X18" s="21">
        <v>5130000</v>
      </c>
      <c r="Y18" s="21">
        <v>12527423</v>
      </c>
      <c r="Z18" s="6">
        <v>244.2</v>
      </c>
      <c r="AA18" s="28">
        <v>29580000</v>
      </c>
    </row>
    <row r="19" spans="1:27" ht="13.5">
      <c r="A19" s="2" t="s">
        <v>45</v>
      </c>
      <c r="B19" s="8"/>
      <c r="C19" s="16">
        <f aca="true" t="shared" si="3" ref="C19:Y19">SUM(C20:C23)</f>
        <v>630362345</v>
      </c>
      <c r="D19" s="16">
        <f>SUM(D20:D23)</f>
        <v>0</v>
      </c>
      <c r="E19" s="17">
        <f t="shared" si="3"/>
        <v>740733474</v>
      </c>
      <c r="F19" s="18">
        <f t="shared" si="3"/>
        <v>740733474</v>
      </c>
      <c r="G19" s="18">
        <f t="shared" si="3"/>
        <v>6450450</v>
      </c>
      <c r="H19" s="18">
        <f t="shared" si="3"/>
        <v>36439250</v>
      </c>
      <c r="I19" s="18">
        <f t="shared" si="3"/>
        <v>41543355</v>
      </c>
      <c r="J19" s="18">
        <f t="shared" si="3"/>
        <v>84433055</v>
      </c>
      <c r="K19" s="18">
        <f t="shared" si="3"/>
        <v>49625531</v>
      </c>
      <c r="L19" s="18">
        <f t="shared" si="3"/>
        <v>45559094</v>
      </c>
      <c r="M19" s="18">
        <f t="shared" si="3"/>
        <v>61739671</v>
      </c>
      <c r="N19" s="18">
        <f t="shared" si="3"/>
        <v>156924296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241357351</v>
      </c>
      <c r="X19" s="18">
        <f t="shared" si="3"/>
        <v>254220470</v>
      </c>
      <c r="Y19" s="18">
        <f t="shared" si="3"/>
        <v>-12863119</v>
      </c>
      <c r="Z19" s="4">
        <f>+IF(X19&lt;&gt;0,+(Y19/X19)*100,0)</f>
        <v>-5.059828187714388</v>
      </c>
      <c r="AA19" s="30">
        <f>SUM(AA20:AA23)</f>
        <v>740733474</v>
      </c>
    </row>
    <row r="20" spans="1:27" ht="13.5">
      <c r="A20" s="5" t="s">
        <v>46</v>
      </c>
      <c r="B20" s="3"/>
      <c r="C20" s="19">
        <v>201908279</v>
      </c>
      <c r="D20" s="19"/>
      <c r="E20" s="20">
        <v>207383474</v>
      </c>
      <c r="F20" s="21">
        <v>207383474</v>
      </c>
      <c r="G20" s="21">
        <v>4352643</v>
      </c>
      <c r="H20" s="21">
        <v>18135054</v>
      </c>
      <c r="I20" s="21">
        <v>13652078</v>
      </c>
      <c r="J20" s="21">
        <v>36139775</v>
      </c>
      <c r="K20" s="21">
        <v>21305108</v>
      </c>
      <c r="L20" s="21">
        <v>11719153</v>
      </c>
      <c r="M20" s="21">
        <v>17758086</v>
      </c>
      <c r="N20" s="21">
        <v>50782347</v>
      </c>
      <c r="O20" s="21"/>
      <c r="P20" s="21"/>
      <c r="Q20" s="21"/>
      <c r="R20" s="21"/>
      <c r="S20" s="21"/>
      <c r="T20" s="21"/>
      <c r="U20" s="21"/>
      <c r="V20" s="21"/>
      <c r="W20" s="21">
        <v>86922122</v>
      </c>
      <c r="X20" s="21">
        <v>41050470</v>
      </c>
      <c r="Y20" s="21">
        <v>45871652</v>
      </c>
      <c r="Z20" s="6">
        <v>111.74</v>
      </c>
      <c r="AA20" s="28">
        <v>207383474</v>
      </c>
    </row>
    <row r="21" spans="1:27" ht="13.5">
      <c r="A21" s="5" t="s">
        <v>47</v>
      </c>
      <c r="B21" s="3"/>
      <c r="C21" s="19">
        <v>184996166</v>
      </c>
      <c r="D21" s="19"/>
      <c r="E21" s="20">
        <v>201900000</v>
      </c>
      <c r="F21" s="21">
        <v>201900000</v>
      </c>
      <c r="G21" s="21">
        <v>2097807</v>
      </c>
      <c r="H21" s="21">
        <v>3307299</v>
      </c>
      <c r="I21" s="21">
        <v>5814183</v>
      </c>
      <c r="J21" s="21">
        <v>11219289</v>
      </c>
      <c r="K21" s="21">
        <v>16452705</v>
      </c>
      <c r="L21" s="21">
        <v>10181213</v>
      </c>
      <c r="M21" s="21">
        <v>12855948</v>
      </c>
      <c r="N21" s="21">
        <v>39489866</v>
      </c>
      <c r="O21" s="21"/>
      <c r="P21" s="21"/>
      <c r="Q21" s="21"/>
      <c r="R21" s="21"/>
      <c r="S21" s="21"/>
      <c r="T21" s="21"/>
      <c r="U21" s="21"/>
      <c r="V21" s="21"/>
      <c r="W21" s="21">
        <v>50709155</v>
      </c>
      <c r="X21" s="21">
        <v>77800000</v>
      </c>
      <c r="Y21" s="21">
        <v>-27090845</v>
      </c>
      <c r="Z21" s="6">
        <v>-34.82</v>
      </c>
      <c r="AA21" s="28">
        <v>201900000</v>
      </c>
    </row>
    <row r="22" spans="1:27" ht="13.5">
      <c r="A22" s="5" t="s">
        <v>48</v>
      </c>
      <c r="B22" s="3"/>
      <c r="C22" s="22">
        <v>228232684</v>
      </c>
      <c r="D22" s="22"/>
      <c r="E22" s="23">
        <v>311750000</v>
      </c>
      <c r="F22" s="24">
        <v>311750000</v>
      </c>
      <c r="G22" s="24"/>
      <c r="H22" s="24">
        <v>14996897</v>
      </c>
      <c r="I22" s="24">
        <v>21516900</v>
      </c>
      <c r="J22" s="24">
        <v>36513797</v>
      </c>
      <c r="K22" s="24">
        <v>11748619</v>
      </c>
      <c r="L22" s="24">
        <v>23207060</v>
      </c>
      <c r="M22" s="24">
        <v>30242654</v>
      </c>
      <c r="N22" s="24">
        <v>65198333</v>
      </c>
      <c r="O22" s="24"/>
      <c r="P22" s="24"/>
      <c r="Q22" s="24"/>
      <c r="R22" s="24"/>
      <c r="S22" s="24"/>
      <c r="T22" s="24"/>
      <c r="U22" s="24"/>
      <c r="V22" s="24"/>
      <c r="W22" s="24">
        <v>101712130</v>
      </c>
      <c r="X22" s="24">
        <v>133430000</v>
      </c>
      <c r="Y22" s="24">
        <v>-31717870</v>
      </c>
      <c r="Z22" s="7">
        <v>-23.77</v>
      </c>
      <c r="AA22" s="29">
        <v>311750000</v>
      </c>
    </row>
    <row r="23" spans="1:27" ht="13.5">
      <c r="A23" s="5" t="s">
        <v>49</v>
      </c>
      <c r="B23" s="3"/>
      <c r="C23" s="19">
        <v>15225216</v>
      </c>
      <c r="D23" s="19"/>
      <c r="E23" s="20">
        <v>19700000</v>
      </c>
      <c r="F23" s="21">
        <v>19700000</v>
      </c>
      <c r="G23" s="21"/>
      <c r="H23" s="21"/>
      <c r="I23" s="21">
        <v>560194</v>
      </c>
      <c r="J23" s="21">
        <v>560194</v>
      </c>
      <c r="K23" s="21">
        <v>119099</v>
      </c>
      <c r="L23" s="21">
        <v>451668</v>
      </c>
      <c r="M23" s="21">
        <v>882983</v>
      </c>
      <c r="N23" s="21">
        <v>1453750</v>
      </c>
      <c r="O23" s="21"/>
      <c r="P23" s="21"/>
      <c r="Q23" s="21"/>
      <c r="R23" s="21"/>
      <c r="S23" s="21"/>
      <c r="T23" s="21"/>
      <c r="U23" s="21"/>
      <c r="V23" s="21"/>
      <c r="W23" s="21">
        <v>2013944</v>
      </c>
      <c r="X23" s="21">
        <v>1940000</v>
      </c>
      <c r="Y23" s="21">
        <v>73944</v>
      </c>
      <c r="Z23" s="6">
        <v>3.81</v>
      </c>
      <c r="AA23" s="28">
        <v>19700000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1575579370</v>
      </c>
      <c r="D25" s="50">
        <f>+D5+D9+D15+D19+D24</f>
        <v>0</v>
      </c>
      <c r="E25" s="51">
        <f t="shared" si="4"/>
        <v>1392230439</v>
      </c>
      <c r="F25" s="52">
        <f t="shared" si="4"/>
        <v>1392230439</v>
      </c>
      <c r="G25" s="52">
        <f t="shared" si="4"/>
        <v>33924776</v>
      </c>
      <c r="H25" s="52">
        <f t="shared" si="4"/>
        <v>54524026</v>
      </c>
      <c r="I25" s="52">
        <f t="shared" si="4"/>
        <v>75816933</v>
      </c>
      <c r="J25" s="52">
        <f t="shared" si="4"/>
        <v>164265735</v>
      </c>
      <c r="K25" s="52">
        <f t="shared" si="4"/>
        <v>112626060</v>
      </c>
      <c r="L25" s="52">
        <f t="shared" si="4"/>
        <v>94736810</v>
      </c>
      <c r="M25" s="52">
        <f t="shared" si="4"/>
        <v>127818850</v>
      </c>
      <c r="N25" s="52">
        <f t="shared" si="4"/>
        <v>335181720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499447455</v>
      </c>
      <c r="X25" s="52">
        <f t="shared" si="4"/>
        <v>424457608</v>
      </c>
      <c r="Y25" s="52">
        <f t="shared" si="4"/>
        <v>74989847</v>
      </c>
      <c r="Z25" s="53">
        <f>+IF(X25&lt;&gt;0,+(Y25/X25)*100,0)</f>
        <v>17.667217075774502</v>
      </c>
      <c r="AA25" s="54">
        <f>+AA5+AA9+AA15+AA19+AA24</f>
        <v>1392230439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1012405161</v>
      </c>
      <c r="D28" s="19"/>
      <c r="E28" s="20">
        <v>846775439</v>
      </c>
      <c r="F28" s="21">
        <v>846775439</v>
      </c>
      <c r="G28" s="21">
        <v>28553960</v>
      </c>
      <c r="H28" s="21">
        <v>33197581</v>
      </c>
      <c r="I28" s="21">
        <v>51193670</v>
      </c>
      <c r="J28" s="21">
        <v>112945211</v>
      </c>
      <c r="K28" s="21">
        <v>72798157</v>
      </c>
      <c r="L28" s="21">
        <v>68370283</v>
      </c>
      <c r="M28" s="21">
        <v>77786368</v>
      </c>
      <c r="N28" s="21">
        <v>218954808</v>
      </c>
      <c r="O28" s="21"/>
      <c r="P28" s="21"/>
      <c r="Q28" s="21"/>
      <c r="R28" s="21"/>
      <c r="S28" s="21"/>
      <c r="T28" s="21"/>
      <c r="U28" s="21"/>
      <c r="V28" s="21"/>
      <c r="W28" s="21">
        <v>331900019</v>
      </c>
      <c r="X28" s="21"/>
      <c r="Y28" s="21">
        <v>331900019</v>
      </c>
      <c r="Z28" s="6"/>
      <c r="AA28" s="19">
        <v>846775439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14048369</v>
      </c>
      <c r="D31" s="19"/>
      <c r="E31" s="20">
        <v>5000000</v>
      </c>
      <c r="F31" s="21">
        <v>5000000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5000000</v>
      </c>
    </row>
    <row r="32" spans="1:27" ht="13.5">
      <c r="A32" s="58" t="s">
        <v>58</v>
      </c>
      <c r="B32" s="3"/>
      <c r="C32" s="25">
        <f aca="true" t="shared" si="5" ref="C32:Y32">SUM(C28:C31)</f>
        <v>1026453530</v>
      </c>
      <c r="D32" s="25">
        <f>SUM(D28:D31)</f>
        <v>0</v>
      </c>
      <c r="E32" s="26">
        <f t="shared" si="5"/>
        <v>851775439</v>
      </c>
      <c r="F32" s="27">
        <f t="shared" si="5"/>
        <v>851775439</v>
      </c>
      <c r="G32" s="27">
        <f t="shared" si="5"/>
        <v>28553960</v>
      </c>
      <c r="H32" s="27">
        <f t="shared" si="5"/>
        <v>33197581</v>
      </c>
      <c r="I32" s="27">
        <f t="shared" si="5"/>
        <v>51193670</v>
      </c>
      <c r="J32" s="27">
        <f t="shared" si="5"/>
        <v>112945211</v>
      </c>
      <c r="K32" s="27">
        <f t="shared" si="5"/>
        <v>72798157</v>
      </c>
      <c r="L32" s="27">
        <f t="shared" si="5"/>
        <v>68370283</v>
      </c>
      <c r="M32" s="27">
        <f t="shared" si="5"/>
        <v>77786368</v>
      </c>
      <c r="N32" s="27">
        <f t="shared" si="5"/>
        <v>218954808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331900019</v>
      </c>
      <c r="X32" s="27">
        <f t="shared" si="5"/>
        <v>0</v>
      </c>
      <c r="Y32" s="27">
        <f t="shared" si="5"/>
        <v>331900019</v>
      </c>
      <c r="Z32" s="13">
        <f>+IF(X32&lt;&gt;0,+(Y32/X32)*100,0)</f>
        <v>0</v>
      </c>
      <c r="AA32" s="31">
        <f>SUM(AA28:AA31)</f>
        <v>851775439</v>
      </c>
    </row>
    <row r="33" spans="1:27" ht="13.5">
      <c r="A33" s="59" t="s">
        <v>59</v>
      </c>
      <c r="B33" s="3" t="s">
        <v>60</v>
      </c>
      <c r="C33" s="19">
        <v>31987300</v>
      </c>
      <c r="D33" s="19"/>
      <c r="E33" s="20">
        <v>53000000</v>
      </c>
      <c r="F33" s="21">
        <v>53000000</v>
      </c>
      <c r="G33" s="21">
        <v>2914787</v>
      </c>
      <c r="H33" s="21">
        <v>2872018</v>
      </c>
      <c r="I33" s="21">
        <v>2271147</v>
      </c>
      <c r="J33" s="21">
        <v>8057952</v>
      </c>
      <c r="K33" s="21">
        <v>3247621</v>
      </c>
      <c r="L33" s="21">
        <v>2858601</v>
      </c>
      <c r="M33" s="21">
        <v>1541288</v>
      </c>
      <c r="N33" s="21">
        <v>7647510</v>
      </c>
      <c r="O33" s="21"/>
      <c r="P33" s="21"/>
      <c r="Q33" s="21"/>
      <c r="R33" s="21"/>
      <c r="S33" s="21"/>
      <c r="T33" s="21"/>
      <c r="U33" s="21"/>
      <c r="V33" s="21"/>
      <c r="W33" s="21">
        <v>15705462</v>
      </c>
      <c r="X33" s="21"/>
      <c r="Y33" s="21">
        <v>15705462</v>
      </c>
      <c r="Z33" s="6"/>
      <c r="AA33" s="28">
        <v>53000000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517138541</v>
      </c>
      <c r="D35" s="19"/>
      <c r="E35" s="20">
        <v>487455000</v>
      </c>
      <c r="F35" s="21">
        <v>487455000</v>
      </c>
      <c r="G35" s="21">
        <v>2456029</v>
      </c>
      <c r="H35" s="21">
        <v>18454427</v>
      </c>
      <c r="I35" s="21">
        <v>22352116</v>
      </c>
      <c r="J35" s="21">
        <v>43262572</v>
      </c>
      <c r="K35" s="21">
        <v>36580281</v>
      </c>
      <c r="L35" s="21">
        <v>23507926</v>
      </c>
      <c r="M35" s="21">
        <v>48491192</v>
      </c>
      <c r="N35" s="21">
        <v>108579399</v>
      </c>
      <c r="O35" s="21"/>
      <c r="P35" s="21"/>
      <c r="Q35" s="21"/>
      <c r="R35" s="21"/>
      <c r="S35" s="21"/>
      <c r="T35" s="21"/>
      <c r="U35" s="21"/>
      <c r="V35" s="21"/>
      <c r="W35" s="21">
        <v>151841971</v>
      </c>
      <c r="X35" s="21"/>
      <c r="Y35" s="21">
        <v>151841971</v>
      </c>
      <c r="Z35" s="6"/>
      <c r="AA35" s="28">
        <v>487455000</v>
      </c>
    </row>
    <row r="36" spans="1:27" ht="13.5">
      <c r="A36" s="60" t="s">
        <v>64</v>
      </c>
      <c r="B36" s="10"/>
      <c r="C36" s="61">
        <f aca="true" t="shared" si="6" ref="C36:Y36">SUM(C32:C35)</f>
        <v>1575579371</v>
      </c>
      <c r="D36" s="61">
        <f>SUM(D32:D35)</f>
        <v>0</v>
      </c>
      <c r="E36" s="62">
        <f t="shared" si="6"/>
        <v>1392230439</v>
      </c>
      <c r="F36" s="63">
        <f t="shared" si="6"/>
        <v>1392230439</v>
      </c>
      <c r="G36" s="63">
        <f t="shared" si="6"/>
        <v>33924776</v>
      </c>
      <c r="H36" s="63">
        <f t="shared" si="6"/>
        <v>54524026</v>
      </c>
      <c r="I36" s="63">
        <f t="shared" si="6"/>
        <v>75816933</v>
      </c>
      <c r="J36" s="63">
        <f t="shared" si="6"/>
        <v>164265735</v>
      </c>
      <c r="K36" s="63">
        <f t="shared" si="6"/>
        <v>112626059</v>
      </c>
      <c r="L36" s="63">
        <f t="shared" si="6"/>
        <v>94736810</v>
      </c>
      <c r="M36" s="63">
        <f t="shared" si="6"/>
        <v>127818848</v>
      </c>
      <c r="N36" s="63">
        <f t="shared" si="6"/>
        <v>335181717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499447452</v>
      </c>
      <c r="X36" s="63">
        <f t="shared" si="6"/>
        <v>0</v>
      </c>
      <c r="Y36" s="63">
        <f t="shared" si="6"/>
        <v>499447452</v>
      </c>
      <c r="Z36" s="64">
        <f>+IF(X36&lt;&gt;0,+(Y36/X36)*100,0)</f>
        <v>0</v>
      </c>
      <c r="AA36" s="65">
        <f>SUM(AA32:AA35)</f>
        <v>1392230439</v>
      </c>
    </row>
    <row r="37" spans="1:27" ht="13.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76056421</v>
      </c>
      <c r="D5" s="16">
        <f>SUM(D6:D8)</f>
        <v>0</v>
      </c>
      <c r="E5" s="17">
        <f t="shared" si="0"/>
        <v>69112759</v>
      </c>
      <c r="F5" s="18">
        <f t="shared" si="0"/>
        <v>69112759</v>
      </c>
      <c r="G5" s="18">
        <f t="shared" si="0"/>
        <v>45200</v>
      </c>
      <c r="H5" s="18">
        <f t="shared" si="0"/>
        <v>10020527</v>
      </c>
      <c r="I5" s="18">
        <f t="shared" si="0"/>
        <v>-2980061</v>
      </c>
      <c r="J5" s="18">
        <f t="shared" si="0"/>
        <v>7085666</v>
      </c>
      <c r="K5" s="18">
        <f t="shared" si="0"/>
        <v>6039680</v>
      </c>
      <c r="L5" s="18">
        <f t="shared" si="0"/>
        <v>7612259</v>
      </c>
      <c r="M5" s="18">
        <f t="shared" si="0"/>
        <v>4684458</v>
      </c>
      <c r="N5" s="18">
        <f t="shared" si="0"/>
        <v>18336397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25422063</v>
      </c>
      <c r="X5" s="18">
        <f t="shared" si="0"/>
        <v>34556382</v>
      </c>
      <c r="Y5" s="18">
        <f t="shared" si="0"/>
        <v>-9134319</v>
      </c>
      <c r="Z5" s="4">
        <f>+IF(X5&lt;&gt;0,+(Y5/X5)*100,0)</f>
        <v>-26.433088394496856</v>
      </c>
      <c r="AA5" s="16">
        <f>SUM(AA6:AA8)</f>
        <v>69112759</v>
      </c>
    </row>
    <row r="6" spans="1:27" ht="13.5">
      <c r="A6" s="5" t="s">
        <v>32</v>
      </c>
      <c r="B6" s="3"/>
      <c r="C6" s="19"/>
      <c r="D6" s="19"/>
      <c r="E6" s="20">
        <v>5400000</v>
      </c>
      <c r="F6" s="21">
        <v>5400000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2700000</v>
      </c>
      <c r="Y6" s="21">
        <v>-2700000</v>
      </c>
      <c r="Z6" s="6">
        <v>-100</v>
      </c>
      <c r="AA6" s="28">
        <v>5400000</v>
      </c>
    </row>
    <row r="7" spans="1:27" ht="13.5">
      <c r="A7" s="5" t="s">
        <v>33</v>
      </c>
      <c r="B7" s="3"/>
      <c r="C7" s="22">
        <v>4713411</v>
      </c>
      <c r="D7" s="22"/>
      <c r="E7" s="23">
        <v>5075000</v>
      </c>
      <c r="F7" s="24">
        <v>5075000</v>
      </c>
      <c r="G7" s="24">
        <v>356</v>
      </c>
      <c r="H7" s="24"/>
      <c r="I7" s="24"/>
      <c r="J7" s="24">
        <v>356</v>
      </c>
      <c r="K7" s="24">
        <v>1764</v>
      </c>
      <c r="L7" s="24"/>
      <c r="M7" s="24">
        <v>337637</v>
      </c>
      <c r="N7" s="24">
        <v>339401</v>
      </c>
      <c r="O7" s="24"/>
      <c r="P7" s="24"/>
      <c r="Q7" s="24"/>
      <c r="R7" s="24"/>
      <c r="S7" s="24"/>
      <c r="T7" s="24"/>
      <c r="U7" s="24"/>
      <c r="V7" s="24"/>
      <c r="W7" s="24">
        <v>339757</v>
      </c>
      <c r="X7" s="24">
        <v>2537502</v>
      </c>
      <c r="Y7" s="24">
        <v>-2197745</v>
      </c>
      <c r="Z7" s="7">
        <v>-86.61</v>
      </c>
      <c r="AA7" s="29">
        <v>5075000</v>
      </c>
    </row>
    <row r="8" spans="1:27" ht="13.5">
      <c r="A8" s="5" t="s">
        <v>34</v>
      </c>
      <c r="B8" s="3"/>
      <c r="C8" s="19">
        <v>71343010</v>
      </c>
      <c r="D8" s="19"/>
      <c r="E8" s="20">
        <v>58637759</v>
      </c>
      <c r="F8" s="21">
        <v>58637759</v>
      </c>
      <c r="G8" s="21">
        <v>44844</v>
      </c>
      <c r="H8" s="21">
        <v>10020527</v>
      </c>
      <c r="I8" s="21">
        <v>-2980061</v>
      </c>
      <c r="J8" s="21">
        <v>7085310</v>
      </c>
      <c r="K8" s="21">
        <v>6037916</v>
      </c>
      <c r="L8" s="21">
        <v>7612259</v>
      </c>
      <c r="M8" s="21">
        <v>4346821</v>
      </c>
      <c r="N8" s="21">
        <v>17996996</v>
      </c>
      <c r="O8" s="21"/>
      <c r="P8" s="21"/>
      <c r="Q8" s="21"/>
      <c r="R8" s="21"/>
      <c r="S8" s="21"/>
      <c r="T8" s="21"/>
      <c r="U8" s="21"/>
      <c r="V8" s="21"/>
      <c r="W8" s="21">
        <v>25082306</v>
      </c>
      <c r="X8" s="21">
        <v>29318880</v>
      </c>
      <c r="Y8" s="21">
        <v>-4236574</v>
      </c>
      <c r="Z8" s="6">
        <v>-14.45</v>
      </c>
      <c r="AA8" s="28">
        <v>58637759</v>
      </c>
    </row>
    <row r="9" spans="1:27" ht="13.5">
      <c r="A9" s="2" t="s">
        <v>35</v>
      </c>
      <c r="B9" s="3"/>
      <c r="C9" s="16">
        <f aca="true" t="shared" si="1" ref="C9:Y9">SUM(C10:C14)</f>
        <v>55140126</v>
      </c>
      <c r="D9" s="16">
        <f>SUM(D10:D14)</f>
        <v>0</v>
      </c>
      <c r="E9" s="17">
        <f t="shared" si="1"/>
        <v>109112091</v>
      </c>
      <c r="F9" s="18">
        <f t="shared" si="1"/>
        <v>109112091</v>
      </c>
      <c r="G9" s="18">
        <f t="shared" si="1"/>
        <v>908153</v>
      </c>
      <c r="H9" s="18">
        <f t="shared" si="1"/>
        <v>313599</v>
      </c>
      <c r="I9" s="18">
        <f t="shared" si="1"/>
        <v>1372571</v>
      </c>
      <c r="J9" s="18">
        <f t="shared" si="1"/>
        <v>2594323</v>
      </c>
      <c r="K9" s="18">
        <f t="shared" si="1"/>
        <v>11324561</v>
      </c>
      <c r="L9" s="18">
        <f t="shared" si="1"/>
        <v>1958699</v>
      </c>
      <c r="M9" s="18">
        <f t="shared" si="1"/>
        <v>4201462</v>
      </c>
      <c r="N9" s="18">
        <f t="shared" si="1"/>
        <v>17484722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20079045</v>
      </c>
      <c r="X9" s="18">
        <f t="shared" si="1"/>
        <v>54556050</v>
      </c>
      <c r="Y9" s="18">
        <f t="shared" si="1"/>
        <v>-34477005</v>
      </c>
      <c r="Z9" s="4">
        <f>+IF(X9&lt;&gt;0,+(Y9/X9)*100,0)</f>
        <v>-63.19556676115664</v>
      </c>
      <c r="AA9" s="30">
        <f>SUM(AA10:AA14)</f>
        <v>109112091</v>
      </c>
    </row>
    <row r="10" spans="1:27" ht="13.5">
      <c r="A10" s="5" t="s">
        <v>36</v>
      </c>
      <c r="B10" s="3"/>
      <c r="C10" s="19">
        <v>26237101</v>
      </c>
      <c r="D10" s="19"/>
      <c r="E10" s="20">
        <v>65481160</v>
      </c>
      <c r="F10" s="21">
        <v>65481160</v>
      </c>
      <c r="G10" s="21">
        <v>908153</v>
      </c>
      <c r="H10" s="21"/>
      <c r="I10" s="21">
        <v>1021387</v>
      </c>
      <c r="J10" s="21">
        <v>1929540</v>
      </c>
      <c r="K10" s="21">
        <v>10630023</v>
      </c>
      <c r="L10" s="21">
        <v>1041525</v>
      </c>
      <c r="M10" s="21">
        <v>2916785</v>
      </c>
      <c r="N10" s="21">
        <v>14588333</v>
      </c>
      <c r="O10" s="21"/>
      <c r="P10" s="21"/>
      <c r="Q10" s="21"/>
      <c r="R10" s="21"/>
      <c r="S10" s="21"/>
      <c r="T10" s="21"/>
      <c r="U10" s="21"/>
      <c r="V10" s="21"/>
      <c r="W10" s="21">
        <v>16517873</v>
      </c>
      <c r="X10" s="21">
        <v>32740578</v>
      </c>
      <c r="Y10" s="21">
        <v>-16222705</v>
      </c>
      <c r="Z10" s="6">
        <v>-49.55</v>
      </c>
      <c r="AA10" s="28">
        <v>65481160</v>
      </c>
    </row>
    <row r="11" spans="1:27" ht="13.5">
      <c r="A11" s="5" t="s">
        <v>37</v>
      </c>
      <c r="B11" s="3"/>
      <c r="C11" s="19">
        <v>11624235</v>
      </c>
      <c r="D11" s="19"/>
      <c r="E11" s="20">
        <v>15208868</v>
      </c>
      <c r="F11" s="21">
        <v>15208868</v>
      </c>
      <c r="G11" s="21"/>
      <c r="H11" s="21">
        <v>313599</v>
      </c>
      <c r="I11" s="21">
        <v>351184</v>
      </c>
      <c r="J11" s="21">
        <v>664783</v>
      </c>
      <c r="K11" s="21">
        <v>236663</v>
      </c>
      <c r="L11" s="21">
        <v>492174</v>
      </c>
      <c r="M11" s="21">
        <v>147683</v>
      </c>
      <c r="N11" s="21">
        <v>876520</v>
      </c>
      <c r="O11" s="21"/>
      <c r="P11" s="21"/>
      <c r="Q11" s="21"/>
      <c r="R11" s="21"/>
      <c r="S11" s="21"/>
      <c r="T11" s="21"/>
      <c r="U11" s="21"/>
      <c r="V11" s="21"/>
      <c r="W11" s="21">
        <v>1541303</v>
      </c>
      <c r="X11" s="21">
        <v>7604436</v>
      </c>
      <c r="Y11" s="21">
        <v>-6063133</v>
      </c>
      <c r="Z11" s="6">
        <v>-79.73</v>
      </c>
      <c r="AA11" s="28">
        <v>15208868</v>
      </c>
    </row>
    <row r="12" spans="1:27" ht="13.5">
      <c r="A12" s="5" t="s">
        <v>38</v>
      </c>
      <c r="B12" s="3"/>
      <c r="C12" s="19">
        <v>11482232</v>
      </c>
      <c r="D12" s="19"/>
      <c r="E12" s="20">
        <v>8778000</v>
      </c>
      <c r="F12" s="21">
        <v>8778000</v>
      </c>
      <c r="G12" s="21"/>
      <c r="H12" s="21"/>
      <c r="I12" s="21"/>
      <c r="J12" s="21"/>
      <c r="K12" s="21">
        <v>457875</v>
      </c>
      <c r="L12" s="21">
        <v>425000</v>
      </c>
      <c r="M12" s="21">
        <v>1136994</v>
      </c>
      <c r="N12" s="21">
        <v>2019869</v>
      </c>
      <c r="O12" s="21"/>
      <c r="P12" s="21"/>
      <c r="Q12" s="21"/>
      <c r="R12" s="21"/>
      <c r="S12" s="21"/>
      <c r="T12" s="21"/>
      <c r="U12" s="21"/>
      <c r="V12" s="21"/>
      <c r="W12" s="21">
        <v>2019869</v>
      </c>
      <c r="X12" s="21">
        <v>4389000</v>
      </c>
      <c r="Y12" s="21">
        <v>-2369131</v>
      </c>
      <c r="Z12" s="6">
        <v>-53.98</v>
      </c>
      <c r="AA12" s="28">
        <v>8778000</v>
      </c>
    </row>
    <row r="13" spans="1:27" ht="13.5">
      <c r="A13" s="5" t="s">
        <v>39</v>
      </c>
      <c r="B13" s="3"/>
      <c r="C13" s="19">
        <v>5796558</v>
      </c>
      <c r="D13" s="19"/>
      <c r="E13" s="20">
        <v>19264063</v>
      </c>
      <c r="F13" s="21">
        <v>19264063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9632034</v>
      </c>
      <c r="Y13" s="21">
        <v>-9632034</v>
      </c>
      <c r="Z13" s="6">
        <v>-100</v>
      </c>
      <c r="AA13" s="28">
        <v>19264063</v>
      </c>
    </row>
    <row r="14" spans="1:27" ht="13.5">
      <c r="A14" s="5" t="s">
        <v>40</v>
      </c>
      <c r="B14" s="3"/>
      <c r="C14" s="22"/>
      <c r="D14" s="22"/>
      <c r="E14" s="23">
        <v>380000</v>
      </c>
      <c r="F14" s="24">
        <v>380000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190002</v>
      </c>
      <c r="Y14" s="24">
        <v>-190002</v>
      </c>
      <c r="Z14" s="7">
        <v>-100</v>
      </c>
      <c r="AA14" s="29">
        <v>380000</v>
      </c>
    </row>
    <row r="15" spans="1:27" ht="13.5">
      <c r="A15" s="2" t="s">
        <v>41</v>
      </c>
      <c r="B15" s="8"/>
      <c r="C15" s="16">
        <f aca="true" t="shared" si="2" ref="C15:Y15">SUM(C16:C18)</f>
        <v>231401441</v>
      </c>
      <c r="D15" s="16">
        <f>SUM(D16:D18)</f>
        <v>0</v>
      </c>
      <c r="E15" s="17">
        <f t="shared" si="2"/>
        <v>452702415</v>
      </c>
      <c r="F15" s="18">
        <f t="shared" si="2"/>
        <v>452702415</v>
      </c>
      <c r="G15" s="18">
        <f t="shared" si="2"/>
        <v>168631</v>
      </c>
      <c r="H15" s="18">
        <f t="shared" si="2"/>
        <v>8344697</v>
      </c>
      <c r="I15" s="18">
        <f t="shared" si="2"/>
        <v>10310002</v>
      </c>
      <c r="J15" s="18">
        <f t="shared" si="2"/>
        <v>18823330</v>
      </c>
      <c r="K15" s="18">
        <f t="shared" si="2"/>
        <v>5570310</v>
      </c>
      <c r="L15" s="18">
        <f t="shared" si="2"/>
        <v>7968061</v>
      </c>
      <c r="M15" s="18">
        <f t="shared" si="2"/>
        <v>20345891</v>
      </c>
      <c r="N15" s="18">
        <f t="shared" si="2"/>
        <v>33884262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52707592</v>
      </c>
      <c r="X15" s="18">
        <f t="shared" si="2"/>
        <v>226351212</v>
      </c>
      <c r="Y15" s="18">
        <f t="shared" si="2"/>
        <v>-173643620</v>
      </c>
      <c r="Z15" s="4">
        <f>+IF(X15&lt;&gt;0,+(Y15/X15)*100,0)</f>
        <v>-76.71424352700174</v>
      </c>
      <c r="AA15" s="30">
        <f>SUM(AA16:AA18)</f>
        <v>452702415</v>
      </c>
    </row>
    <row r="16" spans="1:27" ht="13.5">
      <c r="A16" s="5" t="s">
        <v>42</v>
      </c>
      <c r="B16" s="3"/>
      <c r="C16" s="19">
        <v>73218341</v>
      </c>
      <c r="D16" s="19"/>
      <c r="E16" s="20">
        <v>251415775</v>
      </c>
      <c r="F16" s="21">
        <v>251415775</v>
      </c>
      <c r="G16" s="21"/>
      <c r="H16" s="21">
        <v>2087030</v>
      </c>
      <c r="I16" s="21">
        <v>250301</v>
      </c>
      <c r="J16" s="21">
        <v>2337331</v>
      </c>
      <c r="K16" s="21">
        <v>2856782</v>
      </c>
      <c r="L16" s="21">
        <v>37420</v>
      </c>
      <c r="M16" s="21">
        <v>4898524</v>
      </c>
      <c r="N16" s="21">
        <v>7792726</v>
      </c>
      <c r="O16" s="21"/>
      <c r="P16" s="21"/>
      <c r="Q16" s="21"/>
      <c r="R16" s="21"/>
      <c r="S16" s="21"/>
      <c r="T16" s="21"/>
      <c r="U16" s="21"/>
      <c r="V16" s="21"/>
      <c r="W16" s="21">
        <v>10130057</v>
      </c>
      <c r="X16" s="21">
        <v>125707890</v>
      </c>
      <c r="Y16" s="21">
        <v>-115577833</v>
      </c>
      <c r="Z16" s="6">
        <v>-91.94</v>
      </c>
      <c r="AA16" s="28">
        <v>251415775</v>
      </c>
    </row>
    <row r="17" spans="1:27" ht="13.5">
      <c r="A17" s="5" t="s">
        <v>43</v>
      </c>
      <c r="B17" s="3"/>
      <c r="C17" s="19">
        <v>157716395</v>
      </c>
      <c r="D17" s="19"/>
      <c r="E17" s="20">
        <v>196286640</v>
      </c>
      <c r="F17" s="21">
        <v>196286640</v>
      </c>
      <c r="G17" s="21">
        <v>168631</v>
      </c>
      <c r="H17" s="21">
        <v>6257667</v>
      </c>
      <c r="I17" s="21">
        <v>10059701</v>
      </c>
      <c r="J17" s="21">
        <v>16485999</v>
      </c>
      <c r="K17" s="21">
        <v>2713528</v>
      </c>
      <c r="L17" s="21">
        <v>7930641</v>
      </c>
      <c r="M17" s="21">
        <v>15447367</v>
      </c>
      <c r="N17" s="21">
        <v>26091536</v>
      </c>
      <c r="O17" s="21"/>
      <c r="P17" s="21"/>
      <c r="Q17" s="21"/>
      <c r="R17" s="21"/>
      <c r="S17" s="21"/>
      <c r="T17" s="21"/>
      <c r="U17" s="21"/>
      <c r="V17" s="21"/>
      <c r="W17" s="21">
        <v>42577535</v>
      </c>
      <c r="X17" s="21">
        <v>98143320</v>
      </c>
      <c r="Y17" s="21">
        <v>-55565785</v>
      </c>
      <c r="Z17" s="6">
        <v>-56.62</v>
      </c>
      <c r="AA17" s="28">
        <v>196286640</v>
      </c>
    </row>
    <row r="18" spans="1:27" ht="13.5">
      <c r="A18" s="5" t="s">
        <v>44</v>
      </c>
      <c r="B18" s="3"/>
      <c r="C18" s="19">
        <v>466705</v>
      </c>
      <c r="D18" s="19"/>
      <c r="E18" s="20">
        <v>5000000</v>
      </c>
      <c r="F18" s="21">
        <v>5000000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2500002</v>
      </c>
      <c r="Y18" s="21">
        <v>-2500002</v>
      </c>
      <c r="Z18" s="6">
        <v>-100</v>
      </c>
      <c r="AA18" s="28">
        <v>5000000</v>
      </c>
    </row>
    <row r="19" spans="1:27" ht="13.5">
      <c r="A19" s="2" t="s">
        <v>45</v>
      </c>
      <c r="B19" s="8"/>
      <c r="C19" s="16">
        <f aca="true" t="shared" si="3" ref="C19:Y19">SUM(C20:C23)</f>
        <v>730398869</v>
      </c>
      <c r="D19" s="16">
        <f>SUM(D20:D23)</f>
        <v>0</v>
      </c>
      <c r="E19" s="17">
        <f t="shared" si="3"/>
        <v>837835383</v>
      </c>
      <c r="F19" s="18">
        <f t="shared" si="3"/>
        <v>837835383</v>
      </c>
      <c r="G19" s="18">
        <f t="shared" si="3"/>
        <v>5566673</v>
      </c>
      <c r="H19" s="18">
        <f t="shared" si="3"/>
        <v>32548150</v>
      </c>
      <c r="I19" s="18">
        <f t="shared" si="3"/>
        <v>32373753</v>
      </c>
      <c r="J19" s="18">
        <f t="shared" si="3"/>
        <v>70488576</v>
      </c>
      <c r="K19" s="18">
        <f t="shared" si="3"/>
        <v>73115696</v>
      </c>
      <c r="L19" s="18">
        <f t="shared" si="3"/>
        <v>51099414</v>
      </c>
      <c r="M19" s="18">
        <f t="shared" si="3"/>
        <v>104073754</v>
      </c>
      <c r="N19" s="18">
        <f t="shared" si="3"/>
        <v>228288864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298777440</v>
      </c>
      <c r="X19" s="18">
        <f t="shared" si="3"/>
        <v>418917690</v>
      </c>
      <c r="Y19" s="18">
        <f t="shared" si="3"/>
        <v>-120140250</v>
      </c>
      <c r="Z19" s="4">
        <f>+IF(X19&lt;&gt;0,+(Y19/X19)*100,0)</f>
        <v>-28.67872445300651</v>
      </c>
      <c r="AA19" s="30">
        <f>SUM(AA20:AA23)</f>
        <v>837835383</v>
      </c>
    </row>
    <row r="20" spans="1:27" ht="13.5">
      <c r="A20" s="5" t="s">
        <v>46</v>
      </c>
      <c r="B20" s="3"/>
      <c r="C20" s="19">
        <v>229072836</v>
      </c>
      <c r="D20" s="19"/>
      <c r="E20" s="20">
        <v>298963243</v>
      </c>
      <c r="F20" s="21">
        <v>298963243</v>
      </c>
      <c r="G20" s="21">
        <v>514949</v>
      </c>
      <c r="H20" s="21">
        <v>4663627</v>
      </c>
      <c r="I20" s="21">
        <v>6218727</v>
      </c>
      <c r="J20" s="21">
        <v>11397303</v>
      </c>
      <c r="K20" s="21">
        <v>21646274</v>
      </c>
      <c r="L20" s="21">
        <v>19206535</v>
      </c>
      <c r="M20" s="21">
        <v>34532410</v>
      </c>
      <c r="N20" s="21">
        <v>75385219</v>
      </c>
      <c r="O20" s="21"/>
      <c r="P20" s="21"/>
      <c r="Q20" s="21"/>
      <c r="R20" s="21"/>
      <c r="S20" s="21"/>
      <c r="T20" s="21"/>
      <c r="U20" s="21"/>
      <c r="V20" s="21"/>
      <c r="W20" s="21">
        <v>86782522</v>
      </c>
      <c r="X20" s="21">
        <v>149481624</v>
      </c>
      <c r="Y20" s="21">
        <v>-62699102</v>
      </c>
      <c r="Z20" s="6">
        <v>-41.94</v>
      </c>
      <c r="AA20" s="28">
        <v>298963243</v>
      </c>
    </row>
    <row r="21" spans="1:27" ht="13.5">
      <c r="A21" s="5" t="s">
        <v>47</v>
      </c>
      <c r="B21" s="3"/>
      <c r="C21" s="19">
        <v>248675482</v>
      </c>
      <c r="D21" s="19"/>
      <c r="E21" s="20">
        <v>278720069</v>
      </c>
      <c r="F21" s="21">
        <v>278720069</v>
      </c>
      <c r="G21" s="21"/>
      <c r="H21" s="21">
        <v>11900874</v>
      </c>
      <c r="I21" s="21">
        <v>14952590</v>
      </c>
      <c r="J21" s="21">
        <v>26853464</v>
      </c>
      <c r="K21" s="21">
        <v>23068181</v>
      </c>
      <c r="L21" s="21">
        <v>21102347</v>
      </c>
      <c r="M21" s="21">
        <v>29559364</v>
      </c>
      <c r="N21" s="21">
        <v>73729892</v>
      </c>
      <c r="O21" s="21"/>
      <c r="P21" s="21"/>
      <c r="Q21" s="21"/>
      <c r="R21" s="21"/>
      <c r="S21" s="21"/>
      <c r="T21" s="21"/>
      <c r="U21" s="21"/>
      <c r="V21" s="21"/>
      <c r="W21" s="21">
        <v>100583356</v>
      </c>
      <c r="X21" s="21">
        <v>139360032</v>
      </c>
      <c r="Y21" s="21">
        <v>-38776676</v>
      </c>
      <c r="Z21" s="6">
        <v>-27.82</v>
      </c>
      <c r="AA21" s="28">
        <v>278720069</v>
      </c>
    </row>
    <row r="22" spans="1:27" ht="13.5">
      <c r="A22" s="5" t="s">
        <v>48</v>
      </c>
      <c r="B22" s="3"/>
      <c r="C22" s="22">
        <v>241891407</v>
      </c>
      <c r="D22" s="22"/>
      <c r="E22" s="23">
        <v>239002071</v>
      </c>
      <c r="F22" s="24">
        <v>239002071</v>
      </c>
      <c r="G22" s="24">
        <v>4301724</v>
      </c>
      <c r="H22" s="24">
        <v>14967213</v>
      </c>
      <c r="I22" s="24">
        <v>9428684</v>
      </c>
      <c r="J22" s="24">
        <v>28697621</v>
      </c>
      <c r="K22" s="24">
        <v>27094868</v>
      </c>
      <c r="L22" s="24">
        <v>9853670</v>
      </c>
      <c r="M22" s="24">
        <v>38238097</v>
      </c>
      <c r="N22" s="24">
        <v>75186635</v>
      </c>
      <c r="O22" s="24"/>
      <c r="P22" s="24"/>
      <c r="Q22" s="24"/>
      <c r="R22" s="24"/>
      <c r="S22" s="24"/>
      <c r="T22" s="24"/>
      <c r="U22" s="24"/>
      <c r="V22" s="24"/>
      <c r="W22" s="24">
        <v>103884256</v>
      </c>
      <c r="X22" s="24">
        <v>119501034</v>
      </c>
      <c r="Y22" s="24">
        <v>-15616778</v>
      </c>
      <c r="Z22" s="7">
        <v>-13.07</v>
      </c>
      <c r="AA22" s="29">
        <v>239002071</v>
      </c>
    </row>
    <row r="23" spans="1:27" ht="13.5">
      <c r="A23" s="5" t="s">
        <v>49</v>
      </c>
      <c r="B23" s="3"/>
      <c r="C23" s="19">
        <v>10759144</v>
      </c>
      <c r="D23" s="19"/>
      <c r="E23" s="20">
        <v>21150000</v>
      </c>
      <c r="F23" s="21">
        <v>21150000</v>
      </c>
      <c r="G23" s="21">
        <v>750000</v>
      </c>
      <c r="H23" s="21">
        <v>1016436</v>
      </c>
      <c r="I23" s="21">
        <v>1773752</v>
      </c>
      <c r="J23" s="21">
        <v>3540188</v>
      </c>
      <c r="K23" s="21">
        <v>1306373</v>
      </c>
      <c r="L23" s="21">
        <v>936862</v>
      </c>
      <c r="M23" s="21">
        <v>1743883</v>
      </c>
      <c r="N23" s="21">
        <v>3987118</v>
      </c>
      <c r="O23" s="21"/>
      <c r="P23" s="21"/>
      <c r="Q23" s="21"/>
      <c r="R23" s="21"/>
      <c r="S23" s="21"/>
      <c r="T23" s="21"/>
      <c r="U23" s="21"/>
      <c r="V23" s="21"/>
      <c r="W23" s="21">
        <v>7527306</v>
      </c>
      <c r="X23" s="21">
        <v>10575000</v>
      </c>
      <c r="Y23" s="21">
        <v>-3047694</v>
      </c>
      <c r="Z23" s="6">
        <v>-28.82</v>
      </c>
      <c r="AA23" s="28">
        <v>21150000</v>
      </c>
    </row>
    <row r="24" spans="1:27" ht="13.5">
      <c r="A24" s="2" t="s">
        <v>50</v>
      </c>
      <c r="B24" s="8"/>
      <c r="C24" s="16"/>
      <c r="D24" s="16"/>
      <c r="E24" s="17">
        <v>700000</v>
      </c>
      <c r="F24" s="18">
        <v>700000</v>
      </c>
      <c r="G24" s="18"/>
      <c r="H24" s="18"/>
      <c r="I24" s="18"/>
      <c r="J24" s="18"/>
      <c r="K24" s="18"/>
      <c r="L24" s="18">
        <v>789474</v>
      </c>
      <c r="M24" s="18"/>
      <c r="N24" s="18">
        <v>789474</v>
      </c>
      <c r="O24" s="18"/>
      <c r="P24" s="18"/>
      <c r="Q24" s="18"/>
      <c r="R24" s="18"/>
      <c r="S24" s="18"/>
      <c r="T24" s="18"/>
      <c r="U24" s="18"/>
      <c r="V24" s="18"/>
      <c r="W24" s="18">
        <v>789474</v>
      </c>
      <c r="X24" s="18">
        <v>349998</v>
      </c>
      <c r="Y24" s="18">
        <v>439476</v>
      </c>
      <c r="Z24" s="4">
        <v>125.57</v>
      </c>
      <c r="AA24" s="30">
        <v>700000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1092996857</v>
      </c>
      <c r="D25" s="50">
        <f>+D5+D9+D15+D19+D24</f>
        <v>0</v>
      </c>
      <c r="E25" s="51">
        <f t="shared" si="4"/>
        <v>1469462648</v>
      </c>
      <c r="F25" s="52">
        <f t="shared" si="4"/>
        <v>1469462648</v>
      </c>
      <c r="G25" s="52">
        <f t="shared" si="4"/>
        <v>6688657</v>
      </c>
      <c r="H25" s="52">
        <f t="shared" si="4"/>
        <v>51226973</v>
      </c>
      <c r="I25" s="52">
        <f t="shared" si="4"/>
        <v>41076265</v>
      </c>
      <c r="J25" s="52">
        <f t="shared" si="4"/>
        <v>98991895</v>
      </c>
      <c r="K25" s="52">
        <f t="shared" si="4"/>
        <v>96050247</v>
      </c>
      <c r="L25" s="52">
        <f t="shared" si="4"/>
        <v>69427907</v>
      </c>
      <c r="M25" s="52">
        <f t="shared" si="4"/>
        <v>133305565</v>
      </c>
      <c r="N25" s="52">
        <f t="shared" si="4"/>
        <v>298783719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397775614</v>
      </c>
      <c r="X25" s="52">
        <f t="shared" si="4"/>
        <v>734731332</v>
      </c>
      <c r="Y25" s="52">
        <f t="shared" si="4"/>
        <v>-336955718</v>
      </c>
      <c r="Z25" s="53">
        <f>+IF(X25&lt;&gt;0,+(Y25/X25)*100,0)</f>
        <v>-45.861079189692155</v>
      </c>
      <c r="AA25" s="54">
        <f>+AA5+AA9+AA15+AA19+AA24</f>
        <v>1469462648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697901712</v>
      </c>
      <c r="D28" s="19"/>
      <c r="E28" s="20">
        <v>752924228</v>
      </c>
      <c r="F28" s="21">
        <v>752924228</v>
      </c>
      <c r="G28" s="21">
        <v>1826784</v>
      </c>
      <c r="H28" s="21">
        <v>23143520</v>
      </c>
      <c r="I28" s="21">
        <v>32805121</v>
      </c>
      <c r="J28" s="21">
        <v>57775425</v>
      </c>
      <c r="K28" s="21">
        <v>39248912</v>
      </c>
      <c r="L28" s="21">
        <v>29765346</v>
      </c>
      <c r="M28" s="21">
        <v>62242622</v>
      </c>
      <c r="N28" s="21">
        <v>131256880</v>
      </c>
      <c r="O28" s="21"/>
      <c r="P28" s="21"/>
      <c r="Q28" s="21"/>
      <c r="R28" s="21"/>
      <c r="S28" s="21"/>
      <c r="T28" s="21"/>
      <c r="U28" s="21"/>
      <c r="V28" s="21"/>
      <c r="W28" s="21">
        <v>189032305</v>
      </c>
      <c r="X28" s="21"/>
      <c r="Y28" s="21">
        <v>189032305</v>
      </c>
      <c r="Z28" s="6"/>
      <c r="AA28" s="19">
        <v>752924228</v>
      </c>
    </row>
    <row r="29" spans="1:27" ht="13.5">
      <c r="A29" s="56" t="s">
        <v>55</v>
      </c>
      <c r="B29" s="3"/>
      <c r="C29" s="19">
        <v>74408690</v>
      </c>
      <c r="D29" s="19"/>
      <c r="E29" s="20"/>
      <c r="F29" s="21"/>
      <c r="G29" s="21">
        <v>4301724</v>
      </c>
      <c r="H29" s="21">
        <v>9029949</v>
      </c>
      <c r="I29" s="21">
        <v>1330079</v>
      </c>
      <c r="J29" s="21">
        <v>14661752</v>
      </c>
      <c r="K29" s="21">
        <v>4861192</v>
      </c>
      <c r="L29" s="21">
        <v>1511014</v>
      </c>
      <c r="M29" s="21"/>
      <c r="N29" s="21">
        <v>6372206</v>
      </c>
      <c r="O29" s="21"/>
      <c r="P29" s="21"/>
      <c r="Q29" s="21"/>
      <c r="R29" s="21"/>
      <c r="S29" s="21"/>
      <c r="T29" s="21"/>
      <c r="U29" s="21"/>
      <c r="V29" s="21"/>
      <c r="W29" s="21">
        <v>21033958</v>
      </c>
      <c r="X29" s="21"/>
      <c r="Y29" s="21">
        <v>21033958</v>
      </c>
      <c r="Z29" s="6"/>
      <c r="AA29" s="28"/>
    </row>
    <row r="30" spans="1:27" ht="13.5">
      <c r="A30" s="56" t="s">
        <v>56</v>
      </c>
      <c r="B30" s="3"/>
      <c r="C30" s="22">
        <v>20363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772330765</v>
      </c>
      <c r="D32" s="25">
        <f>SUM(D28:D31)</f>
        <v>0</v>
      </c>
      <c r="E32" s="26">
        <f t="shared" si="5"/>
        <v>752924228</v>
      </c>
      <c r="F32" s="27">
        <f t="shared" si="5"/>
        <v>752924228</v>
      </c>
      <c r="G32" s="27">
        <f t="shared" si="5"/>
        <v>6128508</v>
      </c>
      <c r="H32" s="27">
        <f t="shared" si="5"/>
        <v>32173469</v>
      </c>
      <c r="I32" s="27">
        <f t="shared" si="5"/>
        <v>34135200</v>
      </c>
      <c r="J32" s="27">
        <f t="shared" si="5"/>
        <v>72437177</v>
      </c>
      <c r="K32" s="27">
        <f t="shared" si="5"/>
        <v>44110104</v>
      </c>
      <c r="L32" s="27">
        <f t="shared" si="5"/>
        <v>31276360</v>
      </c>
      <c r="M32" s="27">
        <f t="shared" si="5"/>
        <v>62242622</v>
      </c>
      <c r="N32" s="27">
        <f t="shared" si="5"/>
        <v>137629086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210066263</v>
      </c>
      <c r="X32" s="27">
        <f t="shared" si="5"/>
        <v>0</v>
      </c>
      <c r="Y32" s="27">
        <f t="shared" si="5"/>
        <v>210066263</v>
      </c>
      <c r="Z32" s="13">
        <f>+IF(X32&lt;&gt;0,+(Y32/X32)*100,0)</f>
        <v>0</v>
      </c>
      <c r="AA32" s="31">
        <f>SUM(AA28:AA31)</f>
        <v>752924228</v>
      </c>
    </row>
    <row r="33" spans="1:27" ht="13.5">
      <c r="A33" s="59" t="s">
        <v>59</v>
      </c>
      <c r="B33" s="3" t="s">
        <v>60</v>
      </c>
      <c r="C33" s="19">
        <v>25712905</v>
      </c>
      <c r="D33" s="19"/>
      <c r="E33" s="20">
        <v>19267015</v>
      </c>
      <c r="F33" s="21">
        <v>19267015</v>
      </c>
      <c r="G33" s="21">
        <v>275437</v>
      </c>
      <c r="H33" s="21">
        <v>663737</v>
      </c>
      <c r="I33" s="21">
        <v>1198661</v>
      </c>
      <c r="J33" s="21">
        <v>2137835</v>
      </c>
      <c r="K33" s="21">
        <v>714832</v>
      </c>
      <c r="L33" s="21">
        <v>1297158</v>
      </c>
      <c r="M33" s="21">
        <v>651650</v>
      </c>
      <c r="N33" s="21">
        <v>2663640</v>
      </c>
      <c r="O33" s="21"/>
      <c r="P33" s="21"/>
      <c r="Q33" s="21"/>
      <c r="R33" s="21"/>
      <c r="S33" s="21"/>
      <c r="T33" s="21"/>
      <c r="U33" s="21"/>
      <c r="V33" s="21"/>
      <c r="W33" s="21">
        <v>4801475</v>
      </c>
      <c r="X33" s="21"/>
      <c r="Y33" s="21">
        <v>4801475</v>
      </c>
      <c r="Z33" s="6"/>
      <c r="AA33" s="28">
        <v>19267015</v>
      </c>
    </row>
    <row r="34" spans="1:27" ht="13.5">
      <c r="A34" s="59" t="s">
        <v>61</v>
      </c>
      <c r="B34" s="3" t="s">
        <v>62</v>
      </c>
      <c r="C34" s="19">
        <v>28772000</v>
      </c>
      <c r="D34" s="19"/>
      <c r="E34" s="20">
        <v>368517759</v>
      </c>
      <c r="F34" s="21">
        <v>368517759</v>
      </c>
      <c r="G34" s="21">
        <v>44844</v>
      </c>
      <c r="H34" s="21">
        <v>14193372</v>
      </c>
      <c r="I34" s="21">
        <v>-26412</v>
      </c>
      <c r="J34" s="21">
        <v>14211804</v>
      </c>
      <c r="K34" s="21">
        <v>12263532</v>
      </c>
      <c r="L34" s="21">
        <v>10328832</v>
      </c>
      <c r="M34" s="21">
        <v>29277855</v>
      </c>
      <c r="N34" s="21">
        <v>51870219</v>
      </c>
      <c r="O34" s="21"/>
      <c r="P34" s="21"/>
      <c r="Q34" s="21"/>
      <c r="R34" s="21"/>
      <c r="S34" s="21"/>
      <c r="T34" s="21"/>
      <c r="U34" s="21"/>
      <c r="V34" s="21"/>
      <c r="W34" s="21">
        <v>66082023</v>
      </c>
      <c r="X34" s="21"/>
      <c r="Y34" s="21">
        <v>66082023</v>
      </c>
      <c r="Z34" s="6"/>
      <c r="AA34" s="28">
        <v>368517759</v>
      </c>
    </row>
    <row r="35" spans="1:27" ht="13.5">
      <c r="A35" s="59" t="s">
        <v>63</v>
      </c>
      <c r="B35" s="3"/>
      <c r="C35" s="19">
        <v>266181190</v>
      </c>
      <c r="D35" s="19"/>
      <c r="E35" s="20">
        <v>328753646</v>
      </c>
      <c r="F35" s="21">
        <v>328753646</v>
      </c>
      <c r="G35" s="21">
        <v>239868</v>
      </c>
      <c r="H35" s="21">
        <v>4196394</v>
      </c>
      <c r="I35" s="21">
        <v>5768815</v>
      </c>
      <c r="J35" s="21">
        <v>10205077</v>
      </c>
      <c r="K35" s="21">
        <v>38961780</v>
      </c>
      <c r="L35" s="21">
        <v>26525558</v>
      </c>
      <c r="M35" s="21">
        <v>41133437</v>
      </c>
      <c r="N35" s="21">
        <v>106620775</v>
      </c>
      <c r="O35" s="21"/>
      <c r="P35" s="21"/>
      <c r="Q35" s="21"/>
      <c r="R35" s="21"/>
      <c r="S35" s="21"/>
      <c r="T35" s="21"/>
      <c r="U35" s="21"/>
      <c r="V35" s="21"/>
      <c r="W35" s="21">
        <v>116825852</v>
      </c>
      <c r="X35" s="21"/>
      <c r="Y35" s="21">
        <v>116825852</v>
      </c>
      <c r="Z35" s="6"/>
      <c r="AA35" s="28">
        <v>328753646</v>
      </c>
    </row>
    <row r="36" spans="1:27" ht="13.5">
      <c r="A36" s="60" t="s">
        <v>64</v>
      </c>
      <c r="B36" s="10"/>
      <c r="C36" s="61">
        <f aca="true" t="shared" si="6" ref="C36:Y36">SUM(C32:C35)</f>
        <v>1092996860</v>
      </c>
      <c r="D36" s="61">
        <f>SUM(D32:D35)</f>
        <v>0</v>
      </c>
      <c r="E36" s="62">
        <f t="shared" si="6"/>
        <v>1469462648</v>
      </c>
      <c r="F36" s="63">
        <f t="shared" si="6"/>
        <v>1469462648</v>
      </c>
      <c r="G36" s="63">
        <f t="shared" si="6"/>
        <v>6688657</v>
      </c>
      <c r="H36" s="63">
        <f t="shared" si="6"/>
        <v>51226972</v>
      </c>
      <c r="I36" s="63">
        <f t="shared" si="6"/>
        <v>41076264</v>
      </c>
      <c r="J36" s="63">
        <f t="shared" si="6"/>
        <v>98991893</v>
      </c>
      <c r="K36" s="63">
        <f t="shared" si="6"/>
        <v>96050248</v>
      </c>
      <c r="L36" s="63">
        <f t="shared" si="6"/>
        <v>69427908</v>
      </c>
      <c r="M36" s="63">
        <f t="shared" si="6"/>
        <v>133305564</v>
      </c>
      <c r="N36" s="63">
        <f t="shared" si="6"/>
        <v>298783720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397775613</v>
      </c>
      <c r="X36" s="63">
        <f t="shared" si="6"/>
        <v>0</v>
      </c>
      <c r="Y36" s="63">
        <f t="shared" si="6"/>
        <v>397775613</v>
      </c>
      <c r="Z36" s="64">
        <f>+IF(X36&lt;&gt;0,+(Y36/X36)*100,0)</f>
        <v>0</v>
      </c>
      <c r="AA36" s="65">
        <f>SUM(AA32:AA35)</f>
        <v>1469462648</v>
      </c>
    </row>
    <row r="37" spans="1:27" ht="13.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319023572</v>
      </c>
      <c r="D5" s="16">
        <f>SUM(D6:D8)</f>
        <v>0</v>
      </c>
      <c r="E5" s="17">
        <f t="shared" si="0"/>
        <v>475026000</v>
      </c>
      <c r="F5" s="18">
        <f t="shared" si="0"/>
        <v>475026000</v>
      </c>
      <c r="G5" s="18">
        <f t="shared" si="0"/>
        <v>263200</v>
      </c>
      <c r="H5" s="18">
        <f t="shared" si="0"/>
        <v>3977553</v>
      </c>
      <c r="I5" s="18">
        <f t="shared" si="0"/>
        <v>10356739</v>
      </c>
      <c r="J5" s="18">
        <f t="shared" si="0"/>
        <v>14597492</v>
      </c>
      <c r="K5" s="18">
        <f t="shared" si="0"/>
        <v>10847003</v>
      </c>
      <c r="L5" s="18">
        <f t="shared" si="0"/>
        <v>0</v>
      </c>
      <c r="M5" s="18">
        <f t="shared" si="0"/>
        <v>33418701</v>
      </c>
      <c r="N5" s="18">
        <f t="shared" si="0"/>
        <v>44265704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58863196</v>
      </c>
      <c r="X5" s="18">
        <f t="shared" si="0"/>
        <v>111727529</v>
      </c>
      <c r="Y5" s="18">
        <f t="shared" si="0"/>
        <v>-52864333</v>
      </c>
      <c r="Z5" s="4">
        <f>+IF(X5&lt;&gt;0,+(Y5/X5)*100,0)</f>
        <v>-47.31540514066144</v>
      </c>
      <c r="AA5" s="16">
        <f>SUM(AA6:AA8)</f>
        <v>475026000</v>
      </c>
    </row>
    <row r="6" spans="1:27" ht="13.5">
      <c r="A6" s="5" t="s">
        <v>32</v>
      </c>
      <c r="B6" s="3"/>
      <c r="C6" s="19">
        <v>60950234</v>
      </c>
      <c r="D6" s="19"/>
      <c r="E6" s="20">
        <v>27143000</v>
      </c>
      <c r="F6" s="21">
        <v>27143000</v>
      </c>
      <c r="G6" s="21">
        <v>10000</v>
      </c>
      <c r="H6" s="21">
        <v>125250</v>
      </c>
      <c r="I6" s="21">
        <v>83365</v>
      </c>
      <c r="J6" s="21">
        <v>218615</v>
      </c>
      <c r="K6" s="21">
        <v>212932</v>
      </c>
      <c r="L6" s="21"/>
      <c r="M6" s="21">
        <v>3467179</v>
      </c>
      <c r="N6" s="21">
        <v>3680111</v>
      </c>
      <c r="O6" s="21"/>
      <c r="P6" s="21"/>
      <c r="Q6" s="21"/>
      <c r="R6" s="21"/>
      <c r="S6" s="21"/>
      <c r="T6" s="21"/>
      <c r="U6" s="21"/>
      <c r="V6" s="21"/>
      <c r="W6" s="21">
        <v>3898726</v>
      </c>
      <c r="X6" s="21">
        <v>6384116</v>
      </c>
      <c r="Y6" s="21">
        <v>-2485390</v>
      </c>
      <c r="Z6" s="6">
        <v>-38.93</v>
      </c>
      <c r="AA6" s="28">
        <v>27143000</v>
      </c>
    </row>
    <row r="7" spans="1:27" ht="13.5">
      <c r="A7" s="5" t="s">
        <v>33</v>
      </c>
      <c r="B7" s="3"/>
      <c r="C7" s="22">
        <v>124847345</v>
      </c>
      <c r="D7" s="22"/>
      <c r="E7" s="23">
        <v>265162400</v>
      </c>
      <c r="F7" s="24">
        <v>265162400</v>
      </c>
      <c r="G7" s="24"/>
      <c r="H7" s="24">
        <v>1939501</v>
      </c>
      <c r="I7" s="24">
        <v>9194282</v>
      </c>
      <c r="J7" s="24">
        <v>11133783</v>
      </c>
      <c r="K7" s="24">
        <v>10306522</v>
      </c>
      <c r="L7" s="24"/>
      <c r="M7" s="24">
        <v>18568458</v>
      </c>
      <c r="N7" s="24">
        <v>28874980</v>
      </c>
      <c r="O7" s="24"/>
      <c r="P7" s="24"/>
      <c r="Q7" s="24"/>
      <c r="R7" s="24"/>
      <c r="S7" s="24"/>
      <c r="T7" s="24"/>
      <c r="U7" s="24"/>
      <c r="V7" s="24"/>
      <c r="W7" s="24">
        <v>40008763</v>
      </c>
      <c r="X7" s="24">
        <v>62366985</v>
      </c>
      <c r="Y7" s="24">
        <v>-22358222</v>
      </c>
      <c r="Z7" s="7">
        <v>-35.85</v>
      </c>
      <c r="AA7" s="29">
        <v>265162400</v>
      </c>
    </row>
    <row r="8" spans="1:27" ht="13.5">
      <c r="A8" s="5" t="s">
        <v>34</v>
      </c>
      <c r="B8" s="3"/>
      <c r="C8" s="19">
        <v>133225993</v>
      </c>
      <c r="D8" s="19"/>
      <c r="E8" s="20">
        <v>182720600</v>
      </c>
      <c r="F8" s="21">
        <v>182720600</v>
      </c>
      <c r="G8" s="21">
        <v>253200</v>
      </c>
      <c r="H8" s="21">
        <v>1912802</v>
      </c>
      <c r="I8" s="21">
        <v>1079092</v>
      </c>
      <c r="J8" s="21">
        <v>3245094</v>
      </c>
      <c r="K8" s="21">
        <v>327549</v>
      </c>
      <c r="L8" s="21"/>
      <c r="M8" s="21">
        <v>11383064</v>
      </c>
      <c r="N8" s="21">
        <v>11710613</v>
      </c>
      <c r="O8" s="21"/>
      <c r="P8" s="21"/>
      <c r="Q8" s="21"/>
      <c r="R8" s="21"/>
      <c r="S8" s="21"/>
      <c r="T8" s="21"/>
      <c r="U8" s="21"/>
      <c r="V8" s="21"/>
      <c r="W8" s="21">
        <v>14955707</v>
      </c>
      <c r="X8" s="21">
        <v>42976428</v>
      </c>
      <c r="Y8" s="21">
        <v>-28020721</v>
      </c>
      <c r="Z8" s="6">
        <v>-65.2</v>
      </c>
      <c r="AA8" s="28">
        <v>182720600</v>
      </c>
    </row>
    <row r="9" spans="1:27" ht="13.5">
      <c r="A9" s="2" t="s">
        <v>35</v>
      </c>
      <c r="B9" s="3"/>
      <c r="C9" s="16">
        <f aca="true" t="shared" si="1" ref="C9:Y9">SUM(C10:C14)</f>
        <v>497464050</v>
      </c>
      <c r="D9" s="16">
        <f>SUM(D10:D14)</f>
        <v>0</v>
      </c>
      <c r="E9" s="17">
        <f t="shared" si="1"/>
        <v>859617355</v>
      </c>
      <c r="F9" s="18">
        <f t="shared" si="1"/>
        <v>859617355</v>
      </c>
      <c r="G9" s="18">
        <f t="shared" si="1"/>
        <v>1326692</v>
      </c>
      <c r="H9" s="18">
        <f t="shared" si="1"/>
        <v>12999472</v>
      </c>
      <c r="I9" s="18">
        <f t="shared" si="1"/>
        <v>109000770</v>
      </c>
      <c r="J9" s="18">
        <f t="shared" si="1"/>
        <v>123326934</v>
      </c>
      <c r="K9" s="18">
        <f t="shared" si="1"/>
        <v>31258325</v>
      </c>
      <c r="L9" s="18">
        <f t="shared" si="1"/>
        <v>0</v>
      </c>
      <c r="M9" s="18">
        <f t="shared" si="1"/>
        <v>40531004</v>
      </c>
      <c r="N9" s="18">
        <f t="shared" si="1"/>
        <v>71789329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195116263</v>
      </c>
      <c r="X9" s="18">
        <f t="shared" si="1"/>
        <v>202184561</v>
      </c>
      <c r="Y9" s="18">
        <f t="shared" si="1"/>
        <v>-7068298</v>
      </c>
      <c r="Z9" s="4">
        <f>+IF(X9&lt;&gt;0,+(Y9/X9)*100,0)</f>
        <v>-3.4959632748615266</v>
      </c>
      <c r="AA9" s="30">
        <f>SUM(AA10:AA14)</f>
        <v>859617355</v>
      </c>
    </row>
    <row r="10" spans="1:27" ht="13.5">
      <c r="A10" s="5" t="s">
        <v>36</v>
      </c>
      <c r="B10" s="3"/>
      <c r="C10" s="19">
        <v>100033470</v>
      </c>
      <c r="D10" s="19"/>
      <c r="E10" s="20">
        <v>151475000</v>
      </c>
      <c r="F10" s="21">
        <v>151475000</v>
      </c>
      <c r="G10" s="21"/>
      <c r="H10" s="21">
        <v>1589768</v>
      </c>
      <c r="I10" s="21">
        <v>9080869</v>
      </c>
      <c r="J10" s="21">
        <v>10670637</v>
      </c>
      <c r="K10" s="21">
        <v>5241144</v>
      </c>
      <c r="L10" s="21"/>
      <c r="M10" s="21">
        <v>7337018</v>
      </c>
      <c r="N10" s="21">
        <v>12578162</v>
      </c>
      <c r="O10" s="21"/>
      <c r="P10" s="21"/>
      <c r="Q10" s="21"/>
      <c r="R10" s="21"/>
      <c r="S10" s="21"/>
      <c r="T10" s="21"/>
      <c r="U10" s="21"/>
      <c r="V10" s="21"/>
      <c r="W10" s="21">
        <v>23248799</v>
      </c>
      <c r="X10" s="21">
        <v>35627371</v>
      </c>
      <c r="Y10" s="21">
        <v>-12378572</v>
      </c>
      <c r="Z10" s="6">
        <v>-34.74</v>
      </c>
      <c r="AA10" s="28">
        <v>151475000</v>
      </c>
    </row>
    <row r="11" spans="1:27" ht="13.5">
      <c r="A11" s="5" t="s">
        <v>37</v>
      </c>
      <c r="B11" s="3"/>
      <c r="C11" s="19">
        <v>122117238</v>
      </c>
      <c r="D11" s="19"/>
      <c r="E11" s="20">
        <v>46600000</v>
      </c>
      <c r="F11" s="21">
        <v>46600000</v>
      </c>
      <c r="G11" s="21">
        <v>920289</v>
      </c>
      <c r="H11" s="21">
        <v>3699732</v>
      </c>
      <c r="I11" s="21">
        <v>2718941</v>
      </c>
      <c r="J11" s="21">
        <v>7338962</v>
      </c>
      <c r="K11" s="21">
        <v>2031363</v>
      </c>
      <c r="L11" s="21"/>
      <c r="M11" s="21">
        <v>2665486</v>
      </c>
      <c r="N11" s="21">
        <v>4696849</v>
      </c>
      <c r="O11" s="21"/>
      <c r="P11" s="21"/>
      <c r="Q11" s="21"/>
      <c r="R11" s="21"/>
      <c r="S11" s="21"/>
      <c r="T11" s="21"/>
      <c r="U11" s="21"/>
      <c r="V11" s="21"/>
      <c r="W11" s="21">
        <v>12035811</v>
      </c>
      <c r="X11" s="21">
        <v>10960459</v>
      </c>
      <c r="Y11" s="21">
        <v>1075352</v>
      </c>
      <c r="Z11" s="6">
        <v>9.81</v>
      </c>
      <c r="AA11" s="28">
        <v>46600000</v>
      </c>
    </row>
    <row r="12" spans="1:27" ht="13.5">
      <c r="A12" s="5" t="s">
        <v>38</v>
      </c>
      <c r="B12" s="3"/>
      <c r="C12" s="19">
        <v>128177261</v>
      </c>
      <c r="D12" s="19"/>
      <c r="E12" s="20">
        <v>234949920</v>
      </c>
      <c r="F12" s="21">
        <v>234949920</v>
      </c>
      <c r="G12" s="21">
        <v>26639</v>
      </c>
      <c r="H12" s="21">
        <v>74691</v>
      </c>
      <c r="I12" s="21">
        <v>20731036</v>
      </c>
      <c r="J12" s="21">
        <v>20832366</v>
      </c>
      <c r="K12" s="21">
        <v>14988528</v>
      </c>
      <c r="L12" s="21"/>
      <c r="M12" s="21">
        <v>14845485</v>
      </c>
      <c r="N12" s="21">
        <v>29834013</v>
      </c>
      <c r="O12" s="21"/>
      <c r="P12" s="21"/>
      <c r="Q12" s="21"/>
      <c r="R12" s="21"/>
      <c r="S12" s="21"/>
      <c r="T12" s="21"/>
      <c r="U12" s="21"/>
      <c r="V12" s="21"/>
      <c r="W12" s="21">
        <v>50666379</v>
      </c>
      <c r="X12" s="21">
        <v>55260921</v>
      </c>
      <c r="Y12" s="21">
        <v>-4594542</v>
      </c>
      <c r="Z12" s="6">
        <v>-8.31</v>
      </c>
      <c r="AA12" s="28">
        <v>234949920</v>
      </c>
    </row>
    <row r="13" spans="1:27" ht="13.5">
      <c r="A13" s="5" t="s">
        <v>39</v>
      </c>
      <c r="B13" s="3"/>
      <c r="C13" s="19">
        <v>53584126</v>
      </c>
      <c r="D13" s="19"/>
      <c r="E13" s="20">
        <v>329992435</v>
      </c>
      <c r="F13" s="21">
        <v>329992435</v>
      </c>
      <c r="G13" s="21"/>
      <c r="H13" s="21">
        <v>1212417</v>
      </c>
      <c r="I13" s="21">
        <v>72225676</v>
      </c>
      <c r="J13" s="21">
        <v>73438093</v>
      </c>
      <c r="K13" s="21">
        <v>4175619</v>
      </c>
      <c r="L13" s="21"/>
      <c r="M13" s="21">
        <v>8124047</v>
      </c>
      <c r="N13" s="21">
        <v>12299666</v>
      </c>
      <c r="O13" s="21"/>
      <c r="P13" s="21"/>
      <c r="Q13" s="21"/>
      <c r="R13" s="21"/>
      <c r="S13" s="21"/>
      <c r="T13" s="21"/>
      <c r="U13" s="21"/>
      <c r="V13" s="21"/>
      <c r="W13" s="21">
        <v>85737759</v>
      </c>
      <c r="X13" s="21">
        <v>77615203</v>
      </c>
      <c r="Y13" s="21">
        <v>8122556</v>
      </c>
      <c r="Z13" s="6">
        <v>10.47</v>
      </c>
      <c r="AA13" s="28">
        <v>329992435</v>
      </c>
    </row>
    <row r="14" spans="1:27" ht="13.5">
      <c r="A14" s="5" t="s">
        <v>40</v>
      </c>
      <c r="B14" s="3"/>
      <c r="C14" s="22">
        <v>93551955</v>
      </c>
      <c r="D14" s="22"/>
      <c r="E14" s="23">
        <v>96600000</v>
      </c>
      <c r="F14" s="24">
        <v>96600000</v>
      </c>
      <c r="G14" s="24">
        <v>379764</v>
      </c>
      <c r="H14" s="24">
        <v>6422864</v>
      </c>
      <c r="I14" s="24">
        <v>4244248</v>
      </c>
      <c r="J14" s="24">
        <v>11046876</v>
      </c>
      <c r="K14" s="24">
        <v>4821671</v>
      </c>
      <c r="L14" s="24"/>
      <c r="M14" s="24">
        <v>7558968</v>
      </c>
      <c r="N14" s="24">
        <v>12380639</v>
      </c>
      <c r="O14" s="24"/>
      <c r="P14" s="24"/>
      <c r="Q14" s="24"/>
      <c r="R14" s="24"/>
      <c r="S14" s="24"/>
      <c r="T14" s="24"/>
      <c r="U14" s="24"/>
      <c r="V14" s="24"/>
      <c r="W14" s="24">
        <v>23427515</v>
      </c>
      <c r="X14" s="24">
        <v>22720607</v>
      </c>
      <c r="Y14" s="24">
        <v>706908</v>
      </c>
      <c r="Z14" s="7">
        <v>3.11</v>
      </c>
      <c r="AA14" s="29">
        <v>96600000</v>
      </c>
    </row>
    <row r="15" spans="1:27" ht="13.5">
      <c r="A15" s="2" t="s">
        <v>41</v>
      </c>
      <c r="B15" s="8"/>
      <c r="C15" s="16">
        <f aca="true" t="shared" si="2" ref="C15:Y15">SUM(C16:C18)</f>
        <v>908302202</v>
      </c>
      <c r="D15" s="16">
        <f>SUM(D16:D18)</f>
        <v>0</v>
      </c>
      <c r="E15" s="17">
        <f t="shared" si="2"/>
        <v>1274388244</v>
      </c>
      <c r="F15" s="18">
        <f t="shared" si="2"/>
        <v>1274388244</v>
      </c>
      <c r="G15" s="18">
        <f t="shared" si="2"/>
        <v>1243539</v>
      </c>
      <c r="H15" s="18">
        <f t="shared" si="2"/>
        <v>15137548</v>
      </c>
      <c r="I15" s="18">
        <f t="shared" si="2"/>
        <v>45172733</v>
      </c>
      <c r="J15" s="18">
        <f t="shared" si="2"/>
        <v>61553820</v>
      </c>
      <c r="K15" s="18">
        <f t="shared" si="2"/>
        <v>38208858</v>
      </c>
      <c r="L15" s="18">
        <f t="shared" si="2"/>
        <v>0</v>
      </c>
      <c r="M15" s="18">
        <f t="shared" si="2"/>
        <v>85305492</v>
      </c>
      <c r="N15" s="18">
        <f t="shared" si="2"/>
        <v>123514350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185068170</v>
      </c>
      <c r="X15" s="18">
        <f t="shared" si="2"/>
        <v>299739904</v>
      </c>
      <c r="Y15" s="18">
        <f t="shared" si="2"/>
        <v>-114671734</v>
      </c>
      <c r="Z15" s="4">
        <f>+IF(X15&lt;&gt;0,+(Y15/X15)*100,0)</f>
        <v>-38.25707971134867</v>
      </c>
      <c r="AA15" s="30">
        <f>SUM(AA16:AA18)</f>
        <v>1274388244</v>
      </c>
    </row>
    <row r="16" spans="1:27" ht="13.5">
      <c r="A16" s="5" t="s">
        <v>42</v>
      </c>
      <c r="B16" s="3"/>
      <c r="C16" s="19">
        <v>41247807</v>
      </c>
      <c r="D16" s="19"/>
      <c r="E16" s="20">
        <v>47700000</v>
      </c>
      <c r="F16" s="21">
        <v>47700000</v>
      </c>
      <c r="G16" s="21">
        <v>149100</v>
      </c>
      <c r="H16" s="21">
        <v>118270</v>
      </c>
      <c r="I16" s="21">
        <v>199508</v>
      </c>
      <c r="J16" s="21">
        <v>466878</v>
      </c>
      <c r="K16" s="21">
        <v>362904</v>
      </c>
      <c r="L16" s="21"/>
      <c r="M16" s="21">
        <v>6969083</v>
      </c>
      <c r="N16" s="21">
        <v>7331987</v>
      </c>
      <c r="O16" s="21"/>
      <c r="P16" s="21"/>
      <c r="Q16" s="21"/>
      <c r="R16" s="21"/>
      <c r="S16" s="21"/>
      <c r="T16" s="21"/>
      <c r="U16" s="21"/>
      <c r="V16" s="21"/>
      <c r="W16" s="21">
        <v>7798865</v>
      </c>
      <c r="X16" s="21">
        <v>11219182</v>
      </c>
      <c r="Y16" s="21">
        <v>-3420317</v>
      </c>
      <c r="Z16" s="6">
        <v>-30.49</v>
      </c>
      <c r="AA16" s="28">
        <v>47700000</v>
      </c>
    </row>
    <row r="17" spans="1:27" ht="13.5">
      <c r="A17" s="5" t="s">
        <v>43</v>
      </c>
      <c r="B17" s="3"/>
      <c r="C17" s="19">
        <v>855626979</v>
      </c>
      <c r="D17" s="19"/>
      <c r="E17" s="20">
        <v>1215193244</v>
      </c>
      <c r="F17" s="21">
        <v>1215193244</v>
      </c>
      <c r="G17" s="21">
        <v>1094439</v>
      </c>
      <c r="H17" s="21">
        <v>15013978</v>
      </c>
      <c r="I17" s="21">
        <v>44930907</v>
      </c>
      <c r="J17" s="21">
        <v>61039324</v>
      </c>
      <c r="K17" s="21">
        <v>35084073</v>
      </c>
      <c r="L17" s="21"/>
      <c r="M17" s="21">
        <v>76989650</v>
      </c>
      <c r="N17" s="21">
        <v>112073723</v>
      </c>
      <c r="O17" s="21"/>
      <c r="P17" s="21"/>
      <c r="Q17" s="21"/>
      <c r="R17" s="21"/>
      <c r="S17" s="21"/>
      <c r="T17" s="21"/>
      <c r="U17" s="21"/>
      <c r="V17" s="21"/>
      <c r="W17" s="21">
        <v>173113047</v>
      </c>
      <c r="X17" s="21">
        <v>285817065</v>
      </c>
      <c r="Y17" s="21">
        <v>-112704018</v>
      </c>
      <c r="Z17" s="6">
        <v>-39.43</v>
      </c>
      <c r="AA17" s="28">
        <v>1215193244</v>
      </c>
    </row>
    <row r="18" spans="1:27" ht="13.5">
      <c r="A18" s="5" t="s">
        <v>44</v>
      </c>
      <c r="B18" s="3"/>
      <c r="C18" s="19">
        <v>11427416</v>
      </c>
      <c r="D18" s="19"/>
      <c r="E18" s="20">
        <v>11495000</v>
      </c>
      <c r="F18" s="21">
        <v>11495000</v>
      </c>
      <c r="G18" s="21"/>
      <c r="H18" s="21">
        <v>5300</v>
      </c>
      <c r="I18" s="21">
        <v>42318</v>
      </c>
      <c r="J18" s="21">
        <v>47618</v>
      </c>
      <c r="K18" s="21">
        <v>2761881</v>
      </c>
      <c r="L18" s="21"/>
      <c r="M18" s="21">
        <v>1346759</v>
      </c>
      <c r="N18" s="21">
        <v>4108640</v>
      </c>
      <c r="O18" s="21"/>
      <c r="P18" s="21"/>
      <c r="Q18" s="21"/>
      <c r="R18" s="21"/>
      <c r="S18" s="21"/>
      <c r="T18" s="21"/>
      <c r="U18" s="21"/>
      <c r="V18" s="21"/>
      <c r="W18" s="21">
        <v>4156258</v>
      </c>
      <c r="X18" s="21">
        <v>2703657</v>
      </c>
      <c r="Y18" s="21">
        <v>1452601</v>
      </c>
      <c r="Z18" s="6">
        <v>53.73</v>
      </c>
      <c r="AA18" s="28">
        <v>11495000</v>
      </c>
    </row>
    <row r="19" spans="1:27" ht="13.5">
      <c r="A19" s="2" t="s">
        <v>45</v>
      </c>
      <c r="B19" s="8"/>
      <c r="C19" s="16">
        <f aca="true" t="shared" si="3" ref="C19:Y19">SUM(C20:C23)</f>
        <v>868388296</v>
      </c>
      <c r="D19" s="16">
        <f>SUM(D20:D23)</f>
        <v>0</v>
      </c>
      <c r="E19" s="17">
        <f t="shared" si="3"/>
        <v>1165584255</v>
      </c>
      <c r="F19" s="18">
        <f t="shared" si="3"/>
        <v>1165584255</v>
      </c>
      <c r="G19" s="18">
        <f t="shared" si="3"/>
        <v>18365520</v>
      </c>
      <c r="H19" s="18">
        <f t="shared" si="3"/>
        <v>30955930</v>
      </c>
      <c r="I19" s="18">
        <f t="shared" si="3"/>
        <v>33536861</v>
      </c>
      <c r="J19" s="18">
        <f t="shared" si="3"/>
        <v>82858311</v>
      </c>
      <c r="K19" s="18">
        <f t="shared" si="3"/>
        <v>51674496</v>
      </c>
      <c r="L19" s="18">
        <f t="shared" si="3"/>
        <v>0</v>
      </c>
      <c r="M19" s="18">
        <f t="shared" si="3"/>
        <v>89781320</v>
      </c>
      <c r="N19" s="18">
        <f t="shared" si="3"/>
        <v>141455816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224314127</v>
      </c>
      <c r="X19" s="18">
        <f t="shared" si="3"/>
        <v>238868435</v>
      </c>
      <c r="Y19" s="18">
        <f t="shared" si="3"/>
        <v>-14554308</v>
      </c>
      <c r="Z19" s="4">
        <f>+IF(X19&lt;&gt;0,+(Y19/X19)*100,0)</f>
        <v>-6.093022713528475</v>
      </c>
      <c r="AA19" s="30">
        <f>SUM(AA20:AA23)</f>
        <v>1165584255</v>
      </c>
    </row>
    <row r="20" spans="1:27" ht="13.5">
      <c r="A20" s="5" t="s">
        <v>46</v>
      </c>
      <c r="B20" s="3"/>
      <c r="C20" s="19">
        <v>375222125</v>
      </c>
      <c r="D20" s="19"/>
      <c r="E20" s="20">
        <v>578150000</v>
      </c>
      <c r="F20" s="21">
        <v>578150000</v>
      </c>
      <c r="G20" s="21">
        <v>7224996</v>
      </c>
      <c r="H20" s="21">
        <v>19056989</v>
      </c>
      <c r="I20" s="21">
        <v>10828126</v>
      </c>
      <c r="J20" s="21">
        <v>37110111</v>
      </c>
      <c r="K20" s="21">
        <v>18684807</v>
      </c>
      <c r="L20" s="21"/>
      <c r="M20" s="21">
        <v>42466081</v>
      </c>
      <c r="N20" s="21">
        <v>61150888</v>
      </c>
      <c r="O20" s="21"/>
      <c r="P20" s="21"/>
      <c r="Q20" s="21"/>
      <c r="R20" s="21"/>
      <c r="S20" s="21"/>
      <c r="T20" s="21"/>
      <c r="U20" s="21"/>
      <c r="V20" s="21"/>
      <c r="W20" s="21">
        <v>98260999</v>
      </c>
      <c r="X20" s="21">
        <v>135982600</v>
      </c>
      <c r="Y20" s="21">
        <v>-37721601</v>
      </c>
      <c r="Z20" s="6">
        <v>-27.74</v>
      </c>
      <c r="AA20" s="28">
        <v>578150000</v>
      </c>
    </row>
    <row r="21" spans="1:27" ht="13.5">
      <c r="A21" s="5" t="s">
        <v>47</v>
      </c>
      <c r="B21" s="3"/>
      <c r="C21" s="19">
        <v>269434110</v>
      </c>
      <c r="D21" s="19"/>
      <c r="E21" s="20">
        <v>333300000</v>
      </c>
      <c r="F21" s="21">
        <v>333300000</v>
      </c>
      <c r="G21" s="21">
        <v>7509403</v>
      </c>
      <c r="H21" s="21">
        <v>10554879</v>
      </c>
      <c r="I21" s="21">
        <v>18534311</v>
      </c>
      <c r="J21" s="21">
        <v>36598593</v>
      </c>
      <c r="K21" s="21">
        <v>23500943</v>
      </c>
      <c r="L21" s="21"/>
      <c r="M21" s="21">
        <v>29385613</v>
      </c>
      <c r="N21" s="21">
        <v>52886556</v>
      </c>
      <c r="O21" s="21"/>
      <c r="P21" s="21"/>
      <c r="Q21" s="21"/>
      <c r="R21" s="21"/>
      <c r="S21" s="21"/>
      <c r="T21" s="21"/>
      <c r="U21" s="21"/>
      <c r="V21" s="21"/>
      <c r="W21" s="21">
        <v>89485149</v>
      </c>
      <c r="X21" s="21">
        <v>43112704</v>
      </c>
      <c r="Y21" s="21">
        <v>46372445</v>
      </c>
      <c r="Z21" s="6">
        <v>107.56</v>
      </c>
      <c r="AA21" s="28">
        <v>333300000</v>
      </c>
    </row>
    <row r="22" spans="1:27" ht="13.5">
      <c r="A22" s="5" t="s">
        <v>48</v>
      </c>
      <c r="B22" s="3"/>
      <c r="C22" s="22">
        <v>116400002</v>
      </c>
      <c r="D22" s="22"/>
      <c r="E22" s="23">
        <v>127217455</v>
      </c>
      <c r="F22" s="24">
        <v>127217455</v>
      </c>
      <c r="G22" s="24">
        <v>3631121</v>
      </c>
      <c r="H22" s="24">
        <v>1294447</v>
      </c>
      <c r="I22" s="24">
        <v>3933154</v>
      </c>
      <c r="J22" s="24">
        <v>8858722</v>
      </c>
      <c r="K22" s="24">
        <v>5815060</v>
      </c>
      <c r="L22" s="24"/>
      <c r="M22" s="24">
        <v>11431172</v>
      </c>
      <c r="N22" s="24">
        <v>17246232</v>
      </c>
      <c r="O22" s="24"/>
      <c r="P22" s="24"/>
      <c r="Q22" s="24"/>
      <c r="R22" s="24"/>
      <c r="S22" s="24"/>
      <c r="T22" s="24"/>
      <c r="U22" s="24"/>
      <c r="V22" s="24"/>
      <c r="W22" s="24">
        <v>26104954</v>
      </c>
      <c r="X22" s="24">
        <v>29921923</v>
      </c>
      <c r="Y22" s="24">
        <v>-3816969</v>
      </c>
      <c r="Z22" s="7">
        <v>-12.76</v>
      </c>
      <c r="AA22" s="29">
        <v>127217455</v>
      </c>
    </row>
    <row r="23" spans="1:27" ht="13.5">
      <c r="A23" s="5" t="s">
        <v>49</v>
      </c>
      <c r="B23" s="3"/>
      <c r="C23" s="19">
        <v>107332059</v>
      </c>
      <c r="D23" s="19"/>
      <c r="E23" s="20">
        <v>126916800</v>
      </c>
      <c r="F23" s="21">
        <v>126916800</v>
      </c>
      <c r="G23" s="21"/>
      <c r="H23" s="21">
        <v>49615</v>
      </c>
      <c r="I23" s="21">
        <v>241270</v>
      </c>
      <c r="J23" s="21">
        <v>290885</v>
      </c>
      <c r="K23" s="21">
        <v>3673686</v>
      </c>
      <c r="L23" s="21"/>
      <c r="M23" s="21">
        <v>6498454</v>
      </c>
      <c r="N23" s="21">
        <v>10172140</v>
      </c>
      <c r="O23" s="21"/>
      <c r="P23" s="21"/>
      <c r="Q23" s="21"/>
      <c r="R23" s="21"/>
      <c r="S23" s="21"/>
      <c r="T23" s="21"/>
      <c r="U23" s="21"/>
      <c r="V23" s="21"/>
      <c r="W23" s="21">
        <v>10463025</v>
      </c>
      <c r="X23" s="21">
        <v>29851208</v>
      </c>
      <c r="Y23" s="21">
        <v>-19388183</v>
      </c>
      <c r="Z23" s="6">
        <v>-64.95</v>
      </c>
      <c r="AA23" s="28">
        <v>126916800</v>
      </c>
    </row>
    <row r="24" spans="1:27" ht="13.5">
      <c r="A24" s="2" t="s">
        <v>50</v>
      </c>
      <c r="B24" s="8"/>
      <c r="C24" s="16">
        <v>19122957</v>
      </c>
      <c r="D24" s="16"/>
      <c r="E24" s="17">
        <v>15750000</v>
      </c>
      <c r="F24" s="18">
        <v>15750000</v>
      </c>
      <c r="G24" s="18"/>
      <c r="H24" s="18">
        <v>182125</v>
      </c>
      <c r="I24" s="18">
        <v>328970</v>
      </c>
      <c r="J24" s="18">
        <v>511095</v>
      </c>
      <c r="K24" s="18">
        <v>356287</v>
      </c>
      <c r="L24" s="18"/>
      <c r="M24" s="18">
        <v>1047288</v>
      </c>
      <c r="N24" s="18">
        <v>1403575</v>
      </c>
      <c r="O24" s="18"/>
      <c r="P24" s="18"/>
      <c r="Q24" s="18"/>
      <c r="R24" s="18"/>
      <c r="S24" s="18"/>
      <c r="T24" s="18"/>
      <c r="U24" s="18"/>
      <c r="V24" s="18"/>
      <c r="W24" s="18">
        <v>1914670</v>
      </c>
      <c r="X24" s="18">
        <v>3704447</v>
      </c>
      <c r="Y24" s="18">
        <v>-1789777</v>
      </c>
      <c r="Z24" s="4">
        <v>-48.31</v>
      </c>
      <c r="AA24" s="30">
        <v>15750000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2612301077</v>
      </c>
      <c r="D25" s="50">
        <f>+D5+D9+D15+D19+D24</f>
        <v>0</v>
      </c>
      <c r="E25" s="51">
        <f t="shared" si="4"/>
        <v>3790365854</v>
      </c>
      <c r="F25" s="52">
        <f t="shared" si="4"/>
        <v>3790365854</v>
      </c>
      <c r="G25" s="52">
        <f t="shared" si="4"/>
        <v>21198951</v>
      </c>
      <c r="H25" s="52">
        <f t="shared" si="4"/>
        <v>63252628</v>
      </c>
      <c r="I25" s="52">
        <f t="shared" si="4"/>
        <v>198396073</v>
      </c>
      <c r="J25" s="52">
        <f t="shared" si="4"/>
        <v>282847652</v>
      </c>
      <c r="K25" s="52">
        <f t="shared" si="4"/>
        <v>132344969</v>
      </c>
      <c r="L25" s="52">
        <f t="shared" si="4"/>
        <v>0</v>
      </c>
      <c r="M25" s="52">
        <f t="shared" si="4"/>
        <v>250083805</v>
      </c>
      <c r="N25" s="52">
        <f t="shared" si="4"/>
        <v>382428774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665276426</v>
      </c>
      <c r="X25" s="52">
        <f t="shared" si="4"/>
        <v>856224876</v>
      </c>
      <c r="Y25" s="52">
        <f t="shared" si="4"/>
        <v>-190948450</v>
      </c>
      <c r="Z25" s="53">
        <f>+IF(X25&lt;&gt;0,+(Y25/X25)*100,0)</f>
        <v>-22.301203264736728</v>
      </c>
      <c r="AA25" s="54">
        <f>+AA5+AA9+AA15+AA19+AA24</f>
        <v>3790365854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1495286714</v>
      </c>
      <c r="D28" s="19"/>
      <c r="E28" s="20">
        <v>1920981134</v>
      </c>
      <c r="F28" s="21">
        <v>1920981134</v>
      </c>
      <c r="G28" s="21">
        <v>6446357</v>
      </c>
      <c r="H28" s="21">
        <v>39041566</v>
      </c>
      <c r="I28" s="21">
        <v>66625564</v>
      </c>
      <c r="J28" s="21">
        <v>112113487</v>
      </c>
      <c r="K28" s="21">
        <v>73555384</v>
      </c>
      <c r="L28" s="21"/>
      <c r="M28" s="21">
        <v>138370182</v>
      </c>
      <c r="N28" s="21">
        <v>211925566</v>
      </c>
      <c r="O28" s="21"/>
      <c r="P28" s="21"/>
      <c r="Q28" s="21"/>
      <c r="R28" s="21"/>
      <c r="S28" s="21"/>
      <c r="T28" s="21"/>
      <c r="U28" s="21"/>
      <c r="V28" s="21"/>
      <c r="W28" s="21">
        <v>324039053</v>
      </c>
      <c r="X28" s="21"/>
      <c r="Y28" s="21">
        <v>324039053</v>
      </c>
      <c r="Z28" s="6"/>
      <c r="AA28" s="19">
        <v>1920981134</v>
      </c>
    </row>
    <row r="29" spans="1:27" ht="13.5">
      <c r="A29" s="56" t="s">
        <v>55</v>
      </c>
      <c r="B29" s="3"/>
      <c r="C29" s="19">
        <v>19155620</v>
      </c>
      <c r="D29" s="19"/>
      <c r="E29" s="20">
        <v>76700000</v>
      </c>
      <c r="F29" s="21">
        <v>76700000</v>
      </c>
      <c r="G29" s="21"/>
      <c r="H29" s="21">
        <v>28920</v>
      </c>
      <c r="I29" s="21">
        <v>69246392</v>
      </c>
      <c r="J29" s="21">
        <v>69275312</v>
      </c>
      <c r="K29" s="21">
        <v>234191</v>
      </c>
      <c r="L29" s="21"/>
      <c r="M29" s="21">
        <v>1099890</v>
      </c>
      <c r="N29" s="21">
        <v>1334081</v>
      </c>
      <c r="O29" s="21"/>
      <c r="P29" s="21"/>
      <c r="Q29" s="21"/>
      <c r="R29" s="21"/>
      <c r="S29" s="21"/>
      <c r="T29" s="21"/>
      <c r="U29" s="21"/>
      <c r="V29" s="21"/>
      <c r="W29" s="21">
        <v>70609393</v>
      </c>
      <c r="X29" s="21"/>
      <c r="Y29" s="21">
        <v>70609393</v>
      </c>
      <c r="Z29" s="6"/>
      <c r="AA29" s="28">
        <v>76700000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26259375</v>
      </c>
      <c r="D31" s="19"/>
      <c r="E31" s="20">
        <v>5500000</v>
      </c>
      <c r="F31" s="21">
        <v>5500000</v>
      </c>
      <c r="G31" s="21"/>
      <c r="H31" s="21"/>
      <c r="I31" s="21">
        <v>1316547</v>
      </c>
      <c r="J31" s="21">
        <v>1316547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1316547</v>
      </c>
      <c r="X31" s="21"/>
      <c r="Y31" s="21">
        <v>1316547</v>
      </c>
      <c r="Z31" s="6"/>
      <c r="AA31" s="28">
        <v>5500000</v>
      </c>
    </row>
    <row r="32" spans="1:27" ht="13.5">
      <c r="A32" s="58" t="s">
        <v>58</v>
      </c>
      <c r="B32" s="3"/>
      <c r="C32" s="25">
        <f aca="true" t="shared" si="5" ref="C32:Y32">SUM(C28:C31)</f>
        <v>1540701709</v>
      </c>
      <c r="D32" s="25">
        <f>SUM(D28:D31)</f>
        <v>0</v>
      </c>
      <c r="E32" s="26">
        <f t="shared" si="5"/>
        <v>2003181134</v>
      </c>
      <c r="F32" s="27">
        <f t="shared" si="5"/>
        <v>2003181134</v>
      </c>
      <c r="G32" s="27">
        <f t="shared" si="5"/>
        <v>6446357</v>
      </c>
      <c r="H32" s="27">
        <f t="shared" si="5"/>
        <v>39070486</v>
      </c>
      <c r="I32" s="27">
        <f t="shared" si="5"/>
        <v>137188503</v>
      </c>
      <c r="J32" s="27">
        <f t="shared" si="5"/>
        <v>182705346</v>
      </c>
      <c r="K32" s="27">
        <f t="shared" si="5"/>
        <v>73789575</v>
      </c>
      <c r="L32" s="27">
        <f t="shared" si="5"/>
        <v>0</v>
      </c>
      <c r="M32" s="27">
        <f t="shared" si="5"/>
        <v>139470072</v>
      </c>
      <c r="N32" s="27">
        <f t="shared" si="5"/>
        <v>213259647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395964993</v>
      </c>
      <c r="X32" s="27">
        <f t="shared" si="5"/>
        <v>0</v>
      </c>
      <c r="Y32" s="27">
        <f t="shared" si="5"/>
        <v>395964993</v>
      </c>
      <c r="Z32" s="13">
        <f>+IF(X32&lt;&gt;0,+(Y32/X32)*100,0)</f>
        <v>0</v>
      </c>
      <c r="AA32" s="31">
        <f>SUM(AA28:AA31)</f>
        <v>2003181134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838117655</v>
      </c>
      <c r="D34" s="19"/>
      <c r="E34" s="20">
        <v>1234110000</v>
      </c>
      <c r="F34" s="21">
        <v>1234110000</v>
      </c>
      <c r="G34" s="21">
        <v>7706246</v>
      </c>
      <c r="H34" s="21">
        <v>5654090</v>
      </c>
      <c r="I34" s="21">
        <v>27926788</v>
      </c>
      <c r="J34" s="21">
        <v>41287124</v>
      </c>
      <c r="K34" s="21">
        <v>31845815</v>
      </c>
      <c r="L34" s="21"/>
      <c r="M34" s="21">
        <v>77748235</v>
      </c>
      <c r="N34" s="21">
        <v>109594050</v>
      </c>
      <c r="O34" s="21"/>
      <c r="P34" s="21"/>
      <c r="Q34" s="21"/>
      <c r="R34" s="21"/>
      <c r="S34" s="21"/>
      <c r="T34" s="21"/>
      <c r="U34" s="21"/>
      <c r="V34" s="21"/>
      <c r="W34" s="21">
        <v>150881174</v>
      </c>
      <c r="X34" s="21"/>
      <c r="Y34" s="21">
        <v>150881174</v>
      </c>
      <c r="Z34" s="6"/>
      <c r="AA34" s="28">
        <v>1234110000</v>
      </c>
    </row>
    <row r="35" spans="1:27" ht="13.5">
      <c r="A35" s="59" t="s">
        <v>63</v>
      </c>
      <c r="B35" s="3"/>
      <c r="C35" s="19">
        <v>233481713</v>
      </c>
      <c r="D35" s="19"/>
      <c r="E35" s="20">
        <v>553074720</v>
      </c>
      <c r="F35" s="21">
        <v>553074720</v>
      </c>
      <c r="G35" s="21">
        <v>7046348</v>
      </c>
      <c r="H35" s="21">
        <v>18528051</v>
      </c>
      <c r="I35" s="21">
        <v>33280784</v>
      </c>
      <c r="J35" s="21">
        <v>58855183</v>
      </c>
      <c r="K35" s="21">
        <v>26709575</v>
      </c>
      <c r="L35" s="21"/>
      <c r="M35" s="21">
        <v>32865499</v>
      </c>
      <c r="N35" s="21">
        <v>59575074</v>
      </c>
      <c r="O35" s="21"/>
      <c r="P35" s="21"/>
      <c r="Q35" s="21"/>
      <c r="R35" s="21"/>
      <c r="S35" s="21"/>
      <c r="T35" s="21"/>
      <c r="U35" s="21"/>
      <c r="V35" s="21"/>
      <c r="W35" s="21">
        <v>118430257</v>
      </c>
      <c r="X35" s="21"/>
      <c r="Y35" s="21">
        <v>118430257</v>
      </c>
      <c r="Z35" s="6"/>
      <c r="AA35" s="28">
        <v>553074720</v>
      </c>
    </row>
    <row r="36" spans="1:27" ht="13.5">
      <c r="A36" s="60" t="s">
        <v>64</v>
      </c>
      <c r="B36" s="10"/>
      <c r="C36" s="61">
        <f aca="true" t="shared" si="6" ref="C36:Y36">SUM(C32:C35)</f>
        <v>2612301077</v>
      </c>
      <c r="D36" s="61">
        <f>SUM(D32:D35)</f>
        <v>0</v>
      </c>
      <c r="E36" s="62">
        <f t="shared" si="6"/>
        <v>3790365854</v>
      </c>
      <c r="F36" s="63">
        <f t="shared" si="6"/>
        <v>3790365854</v>
      </c>
      <c r="G36" s="63">
        <f t="shared" si="6"/>
        <v>21198951</v>
      </c>
      <c r="H36" s="63">
        <f t="shared" si="6"/>
        <v>63252627</v>
      </c>
      <c r="I36" s="63">
        <f t="shared" si="6"/>
        <v>198396075</v>
      </c>
      <c r="J36" s="63">
        <f t="shared" si="6"/>
        <v>282847653</v>
      </c>
      <c r="K36" s="63">
        <f t="shared" si="6"/>
        <v>132344965</v>
      </c>
      <c r="L36" s="63">
        <f t="shared" si="6"/>
        <v>0</v>
      </c>
      <c r="M36" s="63">
        <f t="shared" si="6"/>
        <v>250083806</v>
      </c>
      <c r="N36" s="63">
        <f t="shared" si="6"/>
        <v>382428771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665276424</v>
      </c>
      <c r="X36" s="63">
        <f t="shared" si="6"/>
        <v>0</v>
      </c>
      <c r="Y36" s="63">
        <f t="shared" si="6"/>
        <v>665276424</v>
      </c>
      <c r="Z36" s="64">
        <f>+IF(X36&lt;&gt;0,+(Y36/X36)*100,0)</f>
        <v>0</v>
      </c>
      <c r="AA36" s="65">
        <f>SUM(AA32:AA35)</f>
        <v>3790365854</v>
      </c>
    </row>
    <row r="37" spans="1:27" ht="13.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710912000</v>
      </c>
      <c r="D5" s="16">
        <f>SUM(D6:D8)</f>
        <v>0</v>
      </c>
      <c r="E5" s="17">
        <f t="shared" si="0"/>
        <v>1838847000</v>
      </c>
      <c r="F5" s="18">
        <f t="shared" si="0"/>
        <v>1838847000</v>
      </c>
      <c r="G5" s="18">
        <f t="shared" si="0"/>
        <v>-198142</v>
      </c>
      <c r="H5" s="18">
        <f t="shared" si="0"/>
        <v>-1946529</v>
      </c>
      <c r="I5" s="18">
        <f t="shared" si="0"/>
        <v>-34622584</v>
      </c>
      <c r="J5" s="18">
        <f t="shared" si="0"/>
        <v>-36767255</v>
      </c>
      <c r="K5" s="18">
        <f t="shared" si="0"/>
        <v>5839165</v>
      </c>
      <c r="L5" s="18">
        <f t="shared" si="0"/>
        <v>23012409</v>
      </c>
      <c r="M5" s="18">
        <f t="shared" si="0"/>
        <v>67569760</v>
      </c>
      <c r="N5" s="18">
        <f t="shared" si="0"/>
        <v>96421334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59654079</v>
      </c>
      <c r="X5" s="18">
        <f t="shared" si="0"/>
        <v>392640000</v>
      </c>
      <c r="Y5" s="18">
        <f t="shared" si="0"/>
        <v>-332985921</v>
      </c>
      <c r="Z5" s="4">
        <f>+IF(X5&lt;&gt;0,+(Y5/X5)*100,0)</f>
        <v>-84.80692772004889</v>
      </c>
      <c r="AA5" s="16">
        <f>SUM(AA6:AA8)</f>
        <v>1838847000</v>
      </c>
    </row>
    <row r="6" spans="1:27" ht="13.5">
      <c r="A6" s="5" t="s">
        <v>32</v>
      </c>
      <c r="B6" s="3"/>
      <c r="C6" s="19">
        <v>38961000</v>
      </c>
      <c r="D6" s="19"/>
      <c r="E6" s="20">
        <v>143880000</v>
      </c>
      <c r="F6" s="21">
        <v>143880000</v>
      </c>
      <c r="G6" s="21"/>
      <c r="H6" s="21">
        <v>-7757</v>
      </c>
      <c r="I6" s="21">
        <v>-1439929</v>
      </c>
      <c r="J6" s="21">
        <v>-1447686</v>
      </c>
      <c r="K6" s="21">
        <v>911318</v>
      </c>
      <c r="L6" s="21">
        <v>1336057</v>
      </c>
      <c r="M6" s="21">
        <v>863311</v>
      </c>
      <c r="N6" s="21">
        <v>3110686</v>
      </c>
      <c r="O6" s="21"/>
      <c r="P6" s="21"/>
      <c r="Q6" s="21"/>
      <c r="R6" s="21"/>
      <c r="S6" s="21"/>
      <c r="T6" s="21"/>
      <c r="U6" s="21"/>
      <c r="V6" s="21"/>
      <c r="W6" s="21">
        <v>1663000</v>
      </c>
      <c r="X6" s="21">
        <v>43866000</v>
      </c>
      <c r="Y6" s="21">
        <v>-42203000</v>
      </c>
      <c r="Z6" s="6">
        <v>-96.21</v>
      </c>
      <c r="AA6" s="28">
        <v>143880000</v>
      </c>
    </row>
    <row r="7" spans="1:27" ht="13.5">
      <c r="A7" s="5" t="s">
        <v>33</v>
      </c>
      <c r="B7" s="3"/>
      <c r="C7" s="22">
        <v>4209000</v>
      </c>
      <c r="D7" s="22"/>
      <c r="E7" s="23">
        <v>3199000</v>
      </c>
      <c r="F7" s="24">
        <v>3199000</v>
      </c>
      <c r="G7" s="24">
        <v>-198142</v>
      </c>
      <c r="H7" s="24"/>
      <c r="I7" s="24">
        <v>-7061212</v>
      </c>
      <c r="J7" s="24">
        <v>-7259354</v>
      </c>
      <c r="K7" s="24">
        <v>127834</v>
      </c>
      <c r="L7" s="24">
        <v>212814</v>
      </c>
      <c r="M7" s="24">
        <v>7171706</v>
      </c>
      <c r="N7" s="24">
        <v>7512354</v>
      </c>
      <c r="O7" s="24"/>
      <c r="P7" s="24"/>
      <c r="Q7" s="24"/>
      <c r="R7" s="24"/>
      <c r="S7" s="24"/>
      <c r="T7" s="24"/>
      <c r="U7" s="24"/>
      <c r="V7" s="24"/>
      <c r="W7" s="24">
        <v>253000</v>
      </c>
      <c r="X7" s="24">
        <v>1999000</v>
      </c>
      <c r="Y7" s="24">
        <v>-1746000</v>
      </c>
      <c r="Z7" s="7">
        <v>-87.34</v>
      </c>
      <c r="AA7" s="29">
        <v>3199000</v>
      </c>
    </row>
    <row r="8" spans="1:27" ht="13.5">
      <c r="A8" s="5" t="s">
        <v>34</v>
      </c>
      <c r="B8" s="3"/>
      <c r="C8" s="19">
        <v>667742000</v>
      </c>
      <c r="D8" s="19"/>
      <c r="E8" s="20">
        <v>1691768000</v>
      </c>
      <c r="F8" s="21">
        <v>1691768000</v>
      </c>
      <c r="G8" s="21"/>
      <c r="H8" s="21">
        <v>-1938772</v>
      </c>
      <c r="I8" s="21">
        <v>-26121443</v>
      </c>
      <c r="J8" s="21">
        <v>-28060215</v>
      </c>
      <c r="K8" s="21">
        <v>4800013</v>
      </c>
      <c r="L8" s="21">
        <v>21463538</v>
      </c>
      <c r="M8" s="21">
        <v>59534743</v>
      </c>
      <c r="N8" s="21">
        <v>85798294</v>
      </c>
      <c r="O8" s="21"/>
      <c r="P8" s="21"/>
      <c r="Q8" s="21"/>
      <c r="R8" s="21"/>
      <c r="S8" s="21"/>
      <c r="T8" s="21"/>
      <c r="U8" s="21"/>
      <c r="V8" s="21"/>
      <c r="W8" s="21">
        <v>57738079</v>
      </c>
      <c r="X8" s="21">
        <v>346775000</v>
      </c>
      <c r="Y8" s="21">
        <v>-289036921</v>
      </c>
      <c r="Z8" s="6">
        <v>-83.35</v>
      </c>
      <c r="AA8" s="28">
        <v>1691768000</v>
      </c>
    </row>
    <row r="9" spans="1:27" ht="13.5">
      <c r="A9" s="2" t="s">
        <v>35</v>
      </c>
      <c r="B9" s="3"/>
      <c r="C9" s="16">
        <f aca="true" t="shared" si="1" ref="C9:Y9">SUM(C10:C14)</f>
        <v>1502690000</v>
      </c>
      <c r="D9" s="16">
        <f>SUM(D10:D14)</f>
        <v>0</v>
      </c>
      <c r="E9" s="17">
        <f t="shared" si="1"/>
        <v>2026296000</v>
      </c>
      <c r="F9" s="18">
        <f t="shared" si="1"/>
        <v>2026296000</v>
      </c>
      <c r="G9" s="18">
        <f t="shared" si="1"/>
        <v>47606145</v>
      </c>
      <c r="H9" s="18">
        <f t="shared" si="1"/>
        <v>-39798982</v>
      </c>
      <c r="I9" s="18">
        <f t="shared" si="1"/>
        <v>-174351349</v>
      </c>
      <c r="J9" s="18">
        <f t="shared" si="1"/>
        <v>-166544186</v>
      </c>
      <c r="K9" s="18">
        <f t="shared" si="1"/>
        <v>212206345</v>
      </c>
      <c r="L9" s="18">
        <f t="shared" si="1"/>
        <v>274072844</v>
      </c>
      <c r="M9" s="18">
        <f t="shared" si="1"/>
        <v>-50688530</v>
      </c>
      <c r="N9" s="18">
        <f t="shared" si="1"/>
        <v>435590659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269046473</v>
      </c>
      <c r="X9" s="18">
        <f t="shared" si="1"/>
        <v>708070000</v>
      </c>
      <c r="Y9" s="18">
        <f t="shared" si="1"/>
        <v>-439023527</v>
      </c>
      <c r="Z9" s="4">
        <f>+IF(X9&lt;&gt;0,+(Y9/X9)*100,0)</f>
        <v>-62.0028425155705</v>
      </c>
      <c r="AA9" s="30">
        <f>SUM(AA10:AA14)</f>
        <v>2026296000</v>
      </c>
    </row>
    <row r="10" spans="1:27" ht="13.5">
      <c r="A10" s="5" t="s">
        <v>36</v>
      </c>
      <c r="B10" s="3"/>
      <c r="C10" s="19">
        <v>31248000</v>
      </c>
      <c r="D10" s="19"/>
      <c r="E10" s="20">
        <v>138536000</v>
      </c>
      <c r="F10" s="21">
        <v>138536000</v>
      </c>
      <c r="G10" s="21">
        <v>3060105</v>
      </c>
      <c r="H10" s="21">
        <v>427631</v>
      </c>
      <c r="I10" s="21">
        <v>-7007830</v>
      </c>
      <c r="J10" s="21">
        <v>-3520094</v>
      </c>
      <c r="K10" s="21">
        <v>3536267</v>
      </c>
      <c r="L10" s="21">
        <v>6530641</v>
      </c>
      <c r="M10" s="21">
        <v>12921659</v>
      </c>
      <c r="N10" s="21">
        <v>22988567</v>
      </c>
      <c r="O10" s="21"/>
      <c r="P10" s="21"/>
      <c r="Q10" s="21"/>
      <c r="R10" s="21"/>
      <c r="S10" s="21"/>
      <c r="T10" s="21"/>
      <c r="U10" s="21"/>
      <c r="V10" s="21"/>
      <c r="W10" s="21">
        <v>19468473</v>
      </c>
      <c r="X10" s="21">
        <v>18050000</v>
      </c>
      <c r="Y10" s="21">
        <v>1418473</v>
      </c>
      <c r="Z10" s="6">
        <v>7.86</v>
      </c>
      <c r="AA10" s="28">
        <v>138536000</v>
      </c>
    </row>
    <row r="11" spans="1:27" ht="13.5">
      <c r="A11" s="5" t="s">
        <v>37</v>
      </c>
      <c r="B11" s="3"/>
      <c r="C11" s="19">
        <v>222827000</v>
      </c>
      <c r="D11" s="19"/>
      <c r="E11" s="20">
        <v>166400000</v>
      </c>
      <c r="F11" s="21">
        <v>166400000</v>
      </c>
      <c r="G11" s="21">
        <v>-2136</v>
      </c>
      <c r="H11" s="21">
        <v>-32</v>
      </c>
      <c r="I11" s="21">
        <v>-3625168</v>
      </c>
      <c r="J11" s="21">
        <v>-3627336</v>
      </c>
      <c r="K11" s="21">
        <v>2650118</v>
      </c>
      <c r="L11" s="21">
        <v>3903982</v>
      </c>
      <c r="M11" s="21">
        <v>31442236</v>
      </c>
      <c r="N11" s="21">
        <v>37996336</v>
      </c>
      <c r="O11" s="21"/>
      <c r="P11" s="21"/>
      <c r="Q11" s="21"/>
      <c r="R11" s="21"/>
      <c r="S11" s="21"/>
      <c r="T11" s="21"/>
      <c r="U11" s="21"/>
      <c r="V11" s="21"/>
      <c r="W11" s="21">
        <v>34369000</v>
      </c>
      <c r="X11" s="21">
        <v>10950000</v>
      </c>
      <c r="Y11" s="21">
        <v>23419000</v>
      </c>
      <c r="Z11" s="6">
        <v>213.87</v>
      </c>
      <c r="AA11" s="28">
        <v>166400000</v>
      </c>
    </row>
    <row r="12" spans="1:27" ht="13.5">
      <c r="A12" s="5" t="s">
        <v>38</v>
      </c>
      <c r="B12" s="3"/>
      <c r="C12" s="19">
        <v>43033000</v>
      </c>
      <c r="D12" s="19"/>
      <c r="E12" s="20">
        <v>162800000</v>
      </c>
      <c r="F12" s="21">
        <v>162800000</v>
      </c>
      <c r="G12" s="21">
        <v>7318083</v>
      </c>
      <c r="H12" s="21">
        <v>4356695</v>
      </c>
      <c r="I12" s="21">
        <v>-1832830</v>
      </c>
      <c r="J12" s="21">
        <v>9841948</v>
      </c>
      <c r="K12" s="21">
        <v>6380092</v>
      </c>
      <c r="L12" s="21">
        <v>5034435</v>
      </c>
      <c r="M12" s="21">
        <v>4142525</v>
      </c>
      <c r="N12" s="21">
        <v>15557052</v>
      </c>
      <c r="O12" s="21"/>
      <c r="P12" s="21"/>
      <c r="Q12" s="21"/>
      <c r="R12" s="21"/>
      <c r="S12" s="21"/>
      <c r="T12" s="21"/>
      <c r="U12" s="21"/>
      <c r="V12" s="21"/>
      <c r="W12" s="21">
        <v>25399000</v>
      </c>
      <c r="X12" s="21">
        <v>67033000</v>
      </c>
      <c r="Y12" s="21">
        <v>-41634000</v>
      </c>
      <c r="Z12" s="6">
        <v>-62.11</v>
      </c>
      <c r="AA12" s="28">
        <v>162800000</v>
      </c>
    </row>
    <row r="13" spans="1:27" ht="13.5">
      <c r="A13" s="5" t="s">
        <v>39</v>
      </c>
      <c r="B13" s="3"/>
      <c r="C13" s="19">
        <v>1161901000</v>
      </c>
      <c r="D13" s="19"/>
      <c r="E13" s="20">
        <v>1473534000</v>
      </c>
      <c r="F13" s="21">
        <v>1473534000</v>
      </c>
      <c r="G13" s="21">
        <v>25025603</v>
      </c>
      <c r="H13" s="21">
        <v>-45936920</v>
      </c>
      <c r="I13" s="21">
        <v>-176472301</v>
      </c>
      <c r="J13" s="21">
        <v>-197383618</v>
      </c>
      <c r="K13" s="21">
        <v>199078073</v>
      </c>
      <c r="L13" s="21">
        <v>252883149</v>
      </c>
      <c r="M13" s="21">
        <v>-71286604</v>
      </c>
      <c r="N13" s="21">
        <v>380674618</v>
      </c>
      <c r="O13" s="21"/>
      <c r="P13" s="21"/>
      <c r="Q13" s="21"/>
      <c r="R13" s="21"/>
      <c r="S13" s="21"/>
      <c r="T13" s="21"/>
      <c r="U13" s="21"/>
      <c r="V13" s="21"/>
      <c r="W13" s="21">
        <v>183291000</v>
      </c>
      <c r="X13" s="21">
        <v>544802000</v>
      </c>
      <c r="Y13" s="21">
        <v>-361511000</v>
      </c>
      <c r="Z13" s="6">
        <v>-66.36</v>
      </c>
      <c r="AA13" s="28">
        <v>1473534000</v>
      </c>
    </row>
    <row r="14" spans="1:27" ht="13.5">
      <c r="A14" s="5" t="s">
        <v>40</v>
      </c>
      <c r="B14" s="3"/>
      <c r="C14" s="22">
        <v>43681000</v>
      </c>
      <c r="D14" s="22"/>
      <c r="E14" s="23">
        <v>85026000</v>
      </c>
      <c r="F14" s="24">
        <v>85026000</v>
      </c>
      <c r="G14" s="24">
        <v>12204490</v>
      </c>
      <c r="H14" s="24">
        <v>1353644</v>
      </c>
      <c r="I14" s="24">
        <v>14586780</v>
      </c>
      <c r="J14" s="24">
        <v>28144914</v>
      </c>
      <c r="K14" s="24">
        <v>561795</v>
      </c>
      <c r="L14" s="24">
        <v>5720637</v>
      </c>
      <c r="M14" s="24">
        <v>-27908346</v>
      </c>
      <c r="N14" s="24">
        <v>-21625914</v>
      </c>
      <c r="O14" s="24"/>
      <c r="P14" s="24"/>
      <c r="Q14" s="24"/>
      <c r="R14" s="24"/>
      <c r="S14" s="24"/>
      <c r="T14" s="24"/>
      <c r="U14" s="24"/>
      <c r="V14" s="24"/>
      <c r="W14" s="24">
        <v>6519000</v>
      </c>
      <c r="X14" s="24">
        <v>67235000</v>
      </c>
      <c r="Y14" s="24">
        <v>-60716000</v>
      </c>
      <c r="Z14" s="7">
        <v>-90.3</v>
      </c>
      <c r="AA14" s="29">
        <v>85026000</v>
      </c>
    </row>
    <row r="15" spans="1:27" ht="13.5">
      <c r="A15" s="2" t="s">
        <v>41</v>
      </c>
      <c r="B15" s="8"/>
      <c r="C15" s="16">
        <f aca="true" t="shared" si="2" ref="C15:Y15">SUM(C16:C18)</f>
        <v>1729843000</v>
      </c>
      <c r="D15" s="16">
        <f>SUM(D16:D18)</f>
        <v>0</v>
      </c>
      <c r="E15" s="17">
        <f t="shared" si="2"/>
        <v>3495610000</v>
      </c>
      <c r="F15" s="18">
        <f t="shared" si="2"/>
        <v>3495610000</v>
      </c>
      <c r="G15" s="18">
        <f t="shared" si="2"/>
        <v>401137573</v>
      </c>
      <c r="H15" s="18">
        <f t="shared" si="2"/>
        <v>260940616</v>
      </c>
      <c r="I15" s="18">
        <f t="shared" si="2"/>
        <v>761738239</v>
      </c>
      <c r="J15" s="18">
        <f t="shared" si="2"/>
        <v>1423816428</v>
      </c>
      <c r="K15" s="18">
        <f t="shared" si="2"/>
        <v>-75831063</v>
      </c>
      <c r="L15" s="18">
        <f t="shared" si="2"/>
        <v>27406573</v>
      </c>
      <c r="M15" s="18">
        <f t="shared" si="2"/>
        <v>-931402962</v>
      </c>
      <c r="N15" s="18">
        <f t="shared" si="2"/>
        <v>-979827452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443988976</v>
      </c>
      <c r="X15" s="18">
        <f t="shared" si="2"/>
        <v>765306701</v>
      </c>
      <c r="Y15" s="18">
        <f t="shared" si="2"/>
        <v>-321317725</v>
      </c>
      <c r="Z15" s="4">
        <f>+IF(X15&lt;&gt;0,+(Y15/X15)*100,0)</f>
        <v>-41.98548432676013</v>
      </c>
      <c r="AA15" s="30">
        <f>SUM(AA16:AA18)</f>
        <v>3495610000</v>
      </c>
    </row>
    <row r="16" spans="1:27" ht="13.5">
      <c r="A16" s="5" t="s">
        <v>42</v>
      </c>
      <c r="B16" s="3"/>
      <c r="C16" s="19">
        <v>286113000</v>
      </c>
      <c r="D16" s="19"/>
      <c r="E16" s="20">
        <v>964908000</v>
      </c>
      <c r="F16" s="21">
        <v>964908000</v>
      </c>
      <c r="G16" s="21">
        <v>71255985</v>
      </c>
      <c r="H16" s="21">
        <v>42073901</v>
      </c>
      <c r="I16" s="21">
        <v>168612198</v>
      </c>
      <c r="J16" s="21">
        <v>281942084</v>
      </c>
      <c r="K16" s="21">
        <v>33853284</v>
      </c>
      <c r="L16" s="21">
        <v>45027456</v>
      </c>
      <c r="M16" s="21">
        <v>-291601848</v>
      </c>
      <c r="N16" s="21">
        <v>-212721108</v>
      </c>
      <c r="O16" s="21"/>
      <c r="P16" s="21"/>
      <c r="Q16" s="21"/>
      <c r="R16" s="21"/>
      <c r="S16" s="21"/>
      <c r="T16" s="21"/>
      <c r="U16" s="21"/>
      <c r="V16" s="21"/>
      <c r="W16" s="21">
        <v>69220976</v>
      </c>
      <c r="X16" s="21">
        <v>182251000</v>
      </c>
      <c r="Y16" s="21">
        <v>-113030024</v>
      </c>
      <c r="Z16" s="6">
        <v>-62.02</v>
      </c>
      <c r="AA16" s="28">
        <v>964908000</v>
      </c>
    </row>
    <row r="17" spans="1:27" ht="13.5">
      <c r="A17" s="5" t="s">
        <v>43</v>
      </c>
      <c r="B17" s="3"/>
      <c r="C17" s="19">
        <v>1443730000</v>
      </c>
      <c r="D17" s="19"/>
      <c r="E17" s="20">
        <v>2468872000</v>
      </c>
      <c r="F17" s="21">
        <v>2468872000</v>
      </c>
      <c r="G17" s="21">
        <v>305454366</v>
      </c>
      <c r="H17" s="21">
        <v>194439493</v>
      </c>
      <c r="I17" s="21">
        <v>493800153</v>
      </c>
      <c r="J17" s="21">
        <v>993694012</v>
      </c>
      <c r="K17" s="21">
        <v>-110347523</v>
      </c>
      <c r="L17" s="21">
        <v>-18273682</v>
      </c>
      <c r="M17" s="21">
        <v>-490509807</v>
      </c>
      <c r="N17" s="21">
        <v>-619131012</v>
      </c>
      <c r="O17" s="21"/>
      <c r="P17" s="21"/>
      <c r="Q17" s="21"/>
      <c r="R17" s="21"/>
      <c r="S17" s="21"/>
      <c r="T17" s="21"/>
      <c r="U17" s="21"/>
      <c r="V17" s="21"/>
      <c r="W17" s="21">
        <v>374563000</v>
      </c>
      <c r="X17" s="21">
        <v>564425701</v>
      </c>
      <c r="Y17" s="21">
        <v>-189862701</v>
      </c>
      <c r="Z17" s="6">
        <v>-33.64</v>
      </c>
      <c r="AA17" s="28">
        <v>2468872000</v>
      </c>
    </row>
    <row r="18" spans="1:27" ht="13.5">
      <c r="A18" s="5" t="s">
        <v>44</v>
      </c>
      <c r="B18" s="3"/>
      <c r="C18" s="19"/>
      <c r="D18" s="19"/>
      <c r="E18" s="20">
        <v>61830000</v>
      </c>
      <c r="F18" s="21">
        <v>61830000</v>
      </c>
      <c r="G18" s="21">
        <v>24427222</v>
      </c>
      <c r="H18" s="21">
        <v>24427222</v>
      </c>
      <c r="I18" s="21">
        <v>99325888</v>
      </c>
      <c r="J18" s="21">
        <v>148180332</v>
      </c>
      <c r="K18" s="21">
        <v>663176</v>
      </c>
      <c r="L18" s="21">
        <v>652799</v>
      </c>
      <c r="M18" s="21">
        <v>-149291307</v>
      </c>
      <c r="N18" s="21">
        <v>-147975332</v>
      </c>
      <c r="O18" s="21"/>
      <c r="P18" s="21"/>
      <c r="Q18" s="21"/>
      <c r="R18" s="21"/>
      <c r="S18" s="21"/>
      <c r="T18" s="21"/>
      <c r="U18" s="21"/>
      <c r="V18" s="21"/>
      <c r="W18" s="21">
        <v>205000</v>
      </c>
      <c r="X18" s="21">
        <v>18630000</v>
      </c>
      <c r="Y18" s="21">
        <v>-18425000</v>
      </c>
      <c r="Z18" s="6">
        <v>-98.9</v>
      </c>
      <c r="AA18" s="28">
        <v>61830000</v>
      </c>
    </row>
    <row r="19" spans="1:27" ht="13.5">
      <c r="A19" s="2" t="s">
        <v>45</v>
      </c>
      <c r="B19" s="8"/>
      <c r="C19" s="16">
        <f aca="true" t="shared" si="3" ref="C19:Y19">SUM(C20:C23)</f>
        <v>3177857000</v>
      </c>
      <c r="D19" s="16">
        <f>SUM(D20:D23)</f>
        <v>0</v>
      </c>
      <c r="E19" s="17">
        <f t="shared" si="3"/>
        <v>3514397000</v>
      </c>
      <c r="F19" s="18">
        <f t="shared" si="3"/>
        <v>3514397000</v>
      </c>
      <c r="G19" s="18">
        <f t="shared" si="3"/>
        <v>-25918</v>
      </c>
      <c r="H19" s="18">
        <f t="shared" si="3"/>
        <v>-76626</v>
      </c>
      <c r="I19" s="18">
        <f t="shared" si="3"/>
        <v>-327754029</v>
      </c>
      <c r="J19" s="18">
        <f t="shared" si="3"/>
        <v>-327856573</v>
      </c>
      <c r="K19" s="18">
        <f t="shared" si="3"/>
        <v>190008</v>
      </c>
      <c r="L19" s="18">
        <f t="shared" si="3"/>
        <v>111421</v>
      </c>
      <c r="M19" s="18">
        <f t="shared" si="3"/>
        <v>1214445144</v>
      </c>
      <c r="N19" s="18">
        <f t="shared" si="3"/>
        <v>1214746573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886890000</v>
      </c>
      <c r="X19" s="18">
        <f t="shared" si="3"/>
        <v>1633887000</v>
      </c>
      <c r="Y19" s="18">
        <f t="shared" si="3"/>
        <v>-746997000</v>
      </c>
      <c r="Z19" s="4">
        <f>+IF(X19&lt;&gt;0,+(Y19/X19)*100,0)</f>
        <v>-45.719012391921844</v>
      </c>
      <c r="AA19" s="30">
        <f>SUM(AA20:AA23)</f>
        <v>3514397000</v>
      </c>
    </row>
    <row r="20" spans="1:27" ht="13.5">
      <c r="A20" s="5" t="s">
        <v>46</v>
      </c>
      <c r="B20" s="3"/>
      <c r="C20" s="19">
        <v>2106707000</v>
      </c>
      <c r="D20" s="19"/>
      <c r="E20" s="20">
        <v>2221762000</v>
      </c>
      <c r="F20" s="21">
        <v>2221762000</v>
      </c>
      <c r="G20" s="21">
        <v>-25918</v>
      </c>
      <c r="H20" s="21">
        <v>-76626</v>
      </c>
      <c r="I20" s="21">
        <v>-203606366</v>
      </c>
      <c r="J20" s="21">
        <v>-203708910</v>
      </c>
      <c r="K20" s="21">
        <v>100626</v>
      </c>
      <c r="L20" s="21">
        <v>111421</v>
      </c>
      <c r="M20" s="21">
        <v>750719008</v>
      </c>
      <c r="N20" s="21">
        <v>750931055</v>
      </c>
      <c r="O20" s="21"/>
      <c r="P20" s="21"/>
      <c r="Q20" s="21"/>
      <c r="R20" s="21"/>
      <c r="S20" s="21"/>
      <c r="T20" s="21"/>
      <c r="U20" s="21"/>
      <c r="V20" s="21"/>
      <c r="W20" s="21">
        <v>547222145</v>
      </c>
      <c r="X20" s="21">
        <v>1341614000</v>
      </c>
      <c r="Y20" s="21">
        <v>-794391855</v>
      </c>
      <c r="Z20" s="6">
        <v>-59.21</v>
      </c>
      <c r="AA20" s="28">
        <v>2221762000</v>
      </c>
    </row>
    <row r="21" spans="1:27" ht="13.5">
      <c r="A21" s="5" t="s">
        <v>47</v>
      </c>
      <c r="B21" s="3"/>
      <c r="C21" s="19">
        <v>962905000</v>
      </c>
      <c r="D21" s="19"/>
      <c r="E21" s="20">
        <v>654951000</v>
      </c>
      <c r="F21" s="21">
        <v>654951000</v>
      </c>
      <c r="G21" s="21"/>
      <c r="H21" s="21"/>
      <c r="I21" s="21">
        <v>-67514069</v>
      </c>
      <c r="J21" s="21">
        <v>-67514069</v>
      </c>
      <c r="K21" s="21">
        <v>89382</v>
      </c>
      <c r="L21" s="21"/>
      <c r="M21" s="21">
        <v>251651000</v>
      </c>
      <c r="N21" s="21">
        <v>251740382</v>
      </c>
      <c r="O21" s="21"/>
      <c r="P21" s="21"/>
      <c r="Q21" s="21"/>
      <c r="R21" s="21"/>
      <c r="S21" s="21"/>
      <c r="T21" s="21"/>
      <c r="U21" s="21"/>
      <c r="V21" s="21"/>
      <c r="W21" s="21">
        <v>184226313</v>
      </c>
      <c r="X21" s="21">
        <v>127603800</v>
      </c>
      <c r="Y21" s="21">
        <v>56622513</v>
      </c>
      <c r="Z21" s="6">
        <v>44.37</v>
      </c>
      <c r="AA21" s="28">
        <v>654951000</v>
      </c>
    </row>
    <row r="22" spans="1:27" ht="13.5">
      <c r="A22" s="5" t="s">
        <v>48</v>
      </c>
      <c r="B22" s="3"/>
      <c r="C22" s="22"/>
      <c r="D22" s="22"/>
      <c r="E22" s="23">
        <v>436634000</v>
      </c>
      <c r="F22" s="24">
        <v>436634000</v>
      </c>
      <c r="G22" s="24"/>
      <c r="H22" s="24"/>
      <c r="I22" s="24">
        <v>-44924403</v>
      </c>
      <c r="J22" s="24">
        <v>-44924403</v>
      </c>
      <c r="K22" s="24"/>
      <c r="L22" s="24"/>
      <c r="M22" s="24">
        <v>44333191</v>
      </c>
      <c r="N22" s="24">
        <v>44333191</v>
      </c>
      <c r="O22" s="24"/>
      <c r="P22" s="24"/>
      <c r="Q22" s="24"/>
      <c r="R22" s="24"/>
      <c r="S22" s="24"/>
      <c r="T22" s="24"/>
      <c r="U22" s="24"/>
      <c r="V22" s="24"/>
      <c r="W22" s="24">
        <v>-591212</v>
      </c>
      <c r="X22" s="24">
        <v>85069200</v>
      </c>
      <c r="Y22" s="24">
        <v>-85660412</v>
      </c>
      <c r="Z22" s="7">
        <v>-100.69</v>
      </c>
      <c r="AA22" s="29">
        <v>436634000</v>
      </c>
    </row>
    <row r="23" spans="1:27" ht="13.5">
      <c r="A23" s="5" t="s">
        <v>49</v>
      </c>
      <c r="B23" s="3"/>
      <c r="C23" s="19">
        <v>108245000</v>
      </c>
      <c r="D23" s="19"/>
      <c r="E23" s="20">
        <v>201050000</v>
      </c>
      <c r="F23" s="21">
        <v>201050000</v>
      </c>
      <c r="G23" s="21"/>
      <c r="H23" s="21"/>
      <c r="I23" s="21">
        <v>-11709191</v>
      </c>
      <c r="J23" s="21">
        <v>-11709191</v>
      </c>
      <c r="K23" s="21"/>
      <c r="L23" s="21"/>
      <c r="M23" s="21">
        <v>167741945</v>
      </c>
      <c r="N23" s="21">
        <v>167741945</v>
      </c>
      <c r="O23" s="21"/>
      <c r="P23" s="21"/>
      <c r="Q23" s="21"/>
      <c r="R23" s="21"/>
      <c r="S23" s="21"/>
      <c r="T23" s="21"/>
      <c r="U23" s="21"/>
      <c r="V23" s="21"/>
      <c r="W23" s="21">
        <v>156032754</v>
      </c>
      <c r="X23" s="21">
        <v>79600000</v>
      </c>
      <c r="Y23" s="21">
        <v>76432754</v>
      </c>
      <c r="Z23" s="6">
        <v>96.02</v>
      </c>
      <c r="AA23" s="28">
        <v>201050000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7121302000</v>
      </c>
      <c r="D25" s="50">
        <f>+D5+D9+D15+D19+D24</f>
        <v>0</v>
      </c>
      <c r="E25" s="51">
        <f t="shared" si="4"/>
        <v>10875150000</v>
      </c>
      <c r="F25" s="52">
        <f t="shared" si="4"/>
        <v>10875150000</v>
      </c>
      <c r="G25" s="52">
        <f t="shared" si="4"/>
        <v>448519658</v>
      </c>
      <c r="H25" s="52">
        <f t="shared" si="4"/>
        <v>219118479</v>
      </c>
      <c r="I25" s="52">
        <f t="shared" si="4"/>
        <v>225010277</v>
      </c>
      <c r="J25" s="52">
        <f t="shared" si="4"/>
        <v>892648414</v>
      </c>
      <c r="K25" s="52">
        <f t="shared" si="4"/>
        <v>142404455</v>
      </c>
      <c r="L25" s="52">
        <f t="shared" si="4"/>
        <v>324603247</v>
      </c>
      <c r="M25" s="52">
        <f t="shared" si="4"/>
        <v>299923412</v>
      </c>
      <c r="N25" s="52">
        <f t="shared" si="4"/>
        <v>766931114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1659579528</v>
      </c>
      <c r="X25" s="52">
        <f t="shared" si="4"/>
        <v>3499903701</v>
      </c>
      <c r="Y25" s="52">
        <f t="shared" si="4"/>
        <v>-1840324173</v>
      </c>
      <c r="Z25" s="53">
        <f>+IF(X25&lt;&gt;0,+(Y25/X25)*100,0)</f>
        <v>-52.58213740207134</v>
      </c>
      <c r="AA25" s="54">
        <f>+AA5+AA9+AA15+AA19+AA24</f>
        <v>10875150000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2311649000</v>
      </c>
      <c r="D28" s="19"/>
      <c r="E28" s="20">
        <v>2654718000</v>
      </c>
      <c r="F28" s="21">
        <v>2654718000</v>
      </c>
      <c r="G28" s="21">
        <v>346292295</v>
      </c>
      <c r="H28" s="21">
        <v>137838974</v>
      </c>
      <c r="I28" s="21">
        <v>420748722</v>
      </c>
      <c r="J28" s="21">
        <v>904879991</v>
      </c>
      <c r="K28" s="21">
        <v>79949472</v>
      </c>
      <c r="L28" s="21">
        <v>215308260</v>
      </c>
      <c r="M28" s="21">
        <v>-913669205</v>
      </c>
      <c r="N28" s="21">
        <v>-618411473</v>
      </c>
      <c r="O28" s="21"/>
      <c r="P28" s="21"/>
      <c r="Q28" s="21"/>
      <c r="R28" s="21"/>
      <c r="S28" s="21"/>
      <c r="T28" s="21"/>
      <c r="U28" s="21"/>
      <c r="V28" s="21"/>
      <c r="W28" s="21">
        <v>286468518</v>
      </c>
      <c r="X28" s="21"/>
      <c r="Y28" s="21">
        <v>286468518</v>
      </c>
      <c r="Z28" s="6"/>
      <c r="AA28" s="19">
        <v>2654718000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>
        <v>-1906</v>
      </c>
      <c r="I29" s="21">
        <v>-171000167</v>
      </c>
      <c r="J29" s="21">
        <v>-171002073</v>
      </c>
      <c r="K29" s="21">
        <v>7469</v>
      </c>
      <c r="L29" s="21">
        <v>6216</v>
      </c>
      <c r="M29" s="21">
        <v>516849740</v>
      </c>
      <c r="N29" s="21">
        <v>516863425</v>
      </c>
      <c r="O29" s="21"/>
      <c r="P29" s="21"/>
      <c r="Q29" s="21"/>
      <c r="R29" s="21"/>
      <c r="S29" s="21"/>
      <c r="T29" s="21"/>
      <c r="U29" s="21"/>
      <c r="V29" s="21"/>
      <c r="W29" s="21">
        <v>345861352</v>
      </c>
      <c r="X29" s="21"/>
      <c r="Y29" s="21">
        <v>345861352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2311649000</v>
      </c>
      <c r="D32" s="25">
        <f>SUM(D28:D31)</f>
        <v>0</v>
      </c>
      <c r="E32" s="26">
        <f t="shared" si="5"/>
        <v>2654718000</v>
      </c>
      <c r="F32" s="27">
        <f t="shared" si="5"/>
        <v>2654718000</v>
      </c>
      <c r="G32" s="27">
        <f t="shared" si="5"/>
        <v>346292295</v>
      </c>
      <c r="H32" s="27">
        <f t="shared" si="5"/>
        <v>137837068</v>
      </c>
      <c r="I32" s="27">
        <f t="shared" si="5"/>
        <v>249748555</v>
      </c>
      <c r="J32" s="27">
        <f t="shared" si="5"/>
        <v>733877918</v>
      </c>
      <c r="K32" s="27">
        <f t="shared" si="5"/>
        <v>79956941</v>
      </c>
      <c r="L32" s="27">
        <f t="shared" si="5"/>
        <v>215314476</v>
      </c>
      <c r="M32" s="27">
        <f t="shared" si="5"/>
        <v>-396819465</v>
      </c>
      <c r="N32" s="27">
        <f t="shared" si="5"/>
        <v>-101548048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632329870</v>
      </c>
      <c r="X32" s="27">
        <f t="shared" si="5"/>
        <v>0</v>
      </c>
      <c r="Y32" s="27">
        <f t="shared" si="5"/>
        <v>632329870</v>
      </c>
      <c r="Z32" s="13">
        <f>+IF(X32&lt;&gt;0,+(Y32/X32)*100,0)</f>
        <v>0</v>
      </c>
      <c r="AA32" s="31">
        <f>SUM(AA28:AA31)</f>
        <v>2654718000</v>
      </c>
    </row>
    <row r="33" spans="1:27" ht="13.5">
      <c r="A33" s="59" t="s">
        <v>59</v>
      </c>
      <c r="B33" s="3" t="s">
        <v>60</v>
      </c>
      <c r="C33" s="19">
        <v>609393000</v>
      </c>
      <c r="D33" s="19"/>
      <c r="E33" s="20">
        <v>463065000</v>
      </c>
      <c r="F33" s="21">
        <v>463065000</v>
      </c>
      <c r="G33" s="21">
        <v>-28895</v>
      </c>
      <c r="H33" s="21">
        <v>-77013</v>
      </c>
      <c r="I33" s="21">
        <v>-496412</v>
      </c>
      <c r="J33" s="21">
        <v>-602320</v>
      </c>
      <c r="K33" s="21">
        <v>194337</v>
      </c>
      <c r="L33" s="21">
        <v>78598</v>
      </c>
      <c r="M33" s="21">
        <v>329385</v>
      </c>
      <c r="N33" s="21">
        <v>602320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463065000</v>
      </c>
    </row>
    <row r="34" spans="1:27" ht="13.5">
      <c r="A34" s="59" t="s">
        <v>61</v>
      </c>
      <c r="B34" s="3" t="s">
        <v>62</v>
      </c>
      <c r="C34" s="19">
        <v>1189665000</v>
      </c>
      <c r="D34" s="19"/>
      <c r="E34" s="20">
        <v>3276000000</v>
      </c>
      <c r="F34" s="21">
        <v>3276000000</v>
      </c>
      <c r="G34" s="21">
        <v>76168760</v>
      </c>
      <c r="H34" s="21">
        <v>68718470</v>
      </c>
      <c r="I34" s="21">
        <v>29604078</v>
      </c>
      <c r="J34" s="21">
        <v>174491308</v>
      </c>
      <c r="K34" s="21">
        <v>43169184</v>
      </c>
      <c r="L34" s="21">
        <v>50878591</v>
      </c>
      <c r="M34" s="21">
        <v>163929625</v>
      </c>
      <c r="N34" s="21">
        <v>257977400</v>
      </c>
      <c r="O34" s="21"/>
      <c r="P34" s="21"/>
      <c r="Q34" s="21"/>
      <c r="R34" s="21"/>
      <c r="S34" s="21"/>
      <c r="T34" s="21"/>
      <c r="U34" s="21"/>
      <c r="V34" s="21"/>
      <c r="W34" s="21">
        <v>432468708</v>
      </c>
      <c r="X34" s="21"/>
      <c r="Y34" s="21">
        <v>432468708</v>
      </c>
      <c r="Z34" s="6"/>
      <c r="AA34" s="28">
        <v>3276000000</v>
      </c>
    </row>
    <row r="35" spans="1:27" ht="13.5">
      <c r="A35" s="59" t="s">
        <v>63</v>
      </c>
      <c r="B35" s="3"/>
      <c r="C35" s="19">
        <v>3010595000</v>
      </c>
      <c r="D35" s="19"/>
      <c r="E35" s="20">
        <v>4481367000</v>
      </c>
      <c r="F35" s="21">
        <v>4481367000</v>
      </c>
      <c r="G35" s="21">
        <v>26087498</v>
      </c>
      <c r="H35" s="21">
        <v>12639954</v>
      </c>
      <c r="I35" s="21">
        <v>-53845944</v>
      </c>
      <c r="J35" s="21">
        <v>-15118492</v>
      </c>
      <c r="K35" s="21">
        <v>19083993</v>
      </c>
      <c r="L35" s="21">
        <v>58331582</v>
      </c>
      <c r="M35" s="21">
        <v>532483867</v>
      </c>
      <c r="N35" s="21">
        <v>609899442</v>
      </c>
      <c r="O35" s="21"/>
      <c r="P35" s="21"/>
      <c r="Q35" s="21"/>
      <c r="R35" s="21"/>
      <c r="S35" s="21"/>
      <c r="T35" s="21"/>
      <c r="U35" s="21"/>
      <c r="V35" s="21"/>
      <c r="W35" s="21">
        <v>594780950</v>
      </c>
      <c r="X35" s="21"/>
      <c r="Y35" s="21">
        <v>594780950</v>
      </c>
      <c r="Z35" s="6"/>
      <c r="AA35" s="28">
        <v>4481367000</v>
      </c>
    </row>
    <row r="36" spans="1:27" ht="13.5">
      <c r="A36" s="60" t="s">
        <v>64</v>
      </c>
      <c r="B36" s="10"/>
      <c r="C36" s="61">
        <f aca="true" t="shared" si="6" ref="C36:Y36">SUM(C32:C35)</f>
        <v>7121302000</v>
      </c>
      <c r="D36" s="61">
        <f>SUM(D32:D35)</f>
        <v>0</v>
      </c>
      <c r="E36" s="62">
        <f t="shared" si="6"/>
        <v>10875150000</v>
      </c>
      <c r="F36" s="63">
        <f t="shared" si="6"/>
        <v>10875150000</v>
      </c>
      <c r="G36" s="63">
        <f t="shared" si="6"/>
        <v>448519658</v>
      </c>
      <c r="H36" s="63">
        <f t="shared" si="6"/>
        <v>219118479</v>
      </c>
      <c r="I36" s="63">
        <f t="shared" si="6"/>
        <v>225010277</v>
      </c>
      <c r="J36" s="63">
        <f t="shared" si="6"/>
        <v>892648414</v>
      </c>
      <c r="K36" s="63">
        <f t="shared" si="6"/>
        <v>142404455</v>
      </c>
      <c r="L36" s="63">
        <f t="shared" si="6"/>
        <v>324603247</v>
      </c>
      <c r="M36" s="63">
        <f t="shared" si="6"/>
        <v>299923412</v>
      </c>
      <c r="N36" s="63">
        <f t="shared" si="6"/>
        <v>766931114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1659579528</v>
      </c>
      <c r="X36" s="63">
        <f t="shared" si="6"/>
        <v>0</v>
      </c>
      <c r="Y36" s="63">
        <f t="shared" si="6"/>
        <v>1659579528</v>
      </c>
      <c r="Z36" s="64">
        <f>+IF(X36&lt;&gt;0,+(Y36/X36)*100,0)</f>
        <v>0</v>
      </c>
      <c r="AA36" s="65">
        <f>SUM(AA32:AA35)</f>
        <v>10875150000</v>
      </c>
    </row>
    <row r="37" spans="1:27" ht="13.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476058855</v>
      </c>
      <c r="D5" s="16">
        <f>SUM(D6:D8)</f>
        <v>0</v>
      </c>
      <c r="E5" s="17">
        <f t="shared" si="0"/>
        <v>336029000</v>
      </c>
      <c r="F5" s="18">
        <f t="shared" si="0"/>
        <v>336029000</v>
      </c>
      <c r="G5" s="18">
        <f t="shared" si="0"/>
        <v>0</v>
      </c>
      <c r="H5" s="18">
        <f t="shared" si="0"/>
        <v>29839367</v>
      </c>
      <c r="I5" s="18">
        <f t="shared" si="0"/>
        <v>48979002</v>
      </c>
      <c r="J5" s="18">
        <f t="shared" si="0"/>
        <v>78818369</v>
      </c>
      <c r="K5" s="18">
        <f t="shared" si="0"/>
        <v>10331685</v>
      </c>
      <c r="L5" s="18">
        <f t="shared" si="0"/>
        <v>55735699</v>
      </c>
      <c r="M5" s="18">
        <f t="shared" si="0"/>
        <v>65143574</v>
      </c>
      <c r="N5" s="18">
        <f t="shared" si="0"/>
        <v>131210958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210029327</v>
      </c>
      <c r="X5" s="18">
        <f t="shared" si="0"/>
        <v>182627402</v>
      </c>
      <c r="Y5" s="18">
        <f t="shared" si="0"/>
        <v>27401925</v>
      </c>
      <c r="Z5" s="4">
        <f>+IF(X5&lt;&gt;0,+(Y5/X5)*100,0)</f>
        <v>15.004279040228585</v>
      </c>
      <c r="AA5" s="16">
        <f>SUM(AA6:AA8)</f>
        <v>336029000</v>
      </c>
    </row>
    <row r="6" spans="1:27" ht="13.5">
      <c r="A6" s="5" t="s">
        <v>32</v>
      </c>
      <c r="B6" s="3"/>
      <c r="C6" s="19">
        <v>220331461</v>
      </c>
      <c r="D6" s="19"/>
      <c r="E6" s="20">
        <v>187229000</v>
      </c>
      <c r="F6" s="21">
        <v>187229000</v>
      </c>
      <c r="G6" s="21"/>
      <c r="H6" s="21">
        <v>29821516</v>
      </c>
      <c r="I6" s="21">
        <v>31623387</v>
      </c>
      <c r="J6" s="21">
        <v>61444903</v>
      </c>
      <c r="K6" s="21">
        <v>6882490</v>
      </c>
      <c r="L6" s="21">
        <v>37621216</v>
      </c>
      <c r="M6" s="21">
        <v>57493155</v>
      </c>
      <c r="N6" s="21">
        <v>101996861</v>
      </c>
      <c r="O6" s="21"/>
      <c r="P6" s="21"/>
      <c r="Q6" s="21"/>
      <c r="R6" s="21"/>
      <c r="S6" s="21"/>
      <c r="T6" s="21"/>
      <c r="U6" s="21"/>
      <c r="V6" s="21"/>
      <c r="W6" s="21">
        <v>163441764</v>
      </c>
      <c r="X6" s="21">
        <v>101227412</v>
      </c>
      <c r="Y6" s="21">
        <v>62214352</v>
      </c>
      <c r="Z6" s="6">
        <v>61.46</v>
      </c>
      <c r="AA6" s="28">
        <v>187229000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255727394</v>
      </c>
      <c r="D8" s="19"/>
      <c r="E8" s="20">
        <v>148800000</v>
      </c>
      <c r="F8" s="21">
        <v>148800000</v>
      </c>
      <c r="G8" s="21"/>
      <c r="H8" s="21">
        <v>17851</v>
      </c>
      <c r="I8" s="21">
        <v>17355615</v>
      </c>
      <c r="J8" s="21">
        <v>17373466</v>
      </c>
      <c r="K8" s="21">
        <v>3449195</v>
      </c>
      <c r="L8" s="21">
        <v>18114483</v>
      </c>
      <c r="M8" s="21">
        <v>7650419</v>
      </c>
      <c r="N8" s="21">
        <v>29214097</v>
      </c>
      <c r="O8" s="21"/>
      <c r="P8" s="21"/>
      <c r="Q8" s="21"/>
      <c r="R8" s="21"/>
      <c r="S8" s="21"/>
      <c r="T8" s="21"/>
      <c r="U8" s="21"/>
      <c r="V8" s="21"/>
      <c r="W8" s="21">
        <v>46587563</v>
      </c>
      <c r="X8" s="21">
        <v>81399990</v>
      </c>
      <c r="Y8" s="21">
        <v>-34812427</v>
      </c>
      <c r="Z8" s="6">
        <v>-42.77</v>
      </c>
      <c r="AA8" s="28">
        <v>148800000</v>
      </c>
    </row>
    <row r="9" spans="1:27" ht="13.5">
      <c r="A9" s="2" t="s">
        <v>35</v>
      </c>
      <c r="B9" s="3"/>
      <c r="C9" s="16">
        <f aca="true" t="shared" si="1" ref="C9:Y9">SUM(C10:C14)</f>
        <v>810054347</v>
      </c>
      <c r="D9" s="16">
        <f>SUM(D10:D14)</f>
        <v>0</v>
      </c>
      <c r="E9" s="17">
        <f t="shared" si="1"/>
        <v>1096441520</v>
      </c>
      <c r="F9" s="18">
        <f t="shared" si="1"/>
        <v>1096441520</v>
      </c>
      <c r="G9" s="18">
        <f t="shared" si="1"/>
        <v>3059507</v>
      </c>
      <c r="H9" s="18">
        <f t="shared" si="1"/>
        <v>5190131</v>
      </c>
      <c r="I9" s="18">
        <f t="shared" si="1"/>
        <v>59191937</v>
      </c>
      <c r="J9" s="18">
        <f t="shared" si="1"/>
        <v>67441575</v>
      </c>
      <c r="K9" s="18">
        <f t="shared" si="1"/>
        <v>28814028</v>
      </c>
      <c r="L9" s="18">
        <f t="shared" si="1"/>
        <v>24591458</v>
      </c>
      <c r="M9" s="18">
        <f t="shared" si="1"/>
        <v>58641211</v>
      </c>
      <c r="N9" s="18">
        <f t="shared" si="1"/>
        <v>112046697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179488272</v>
      </c>
      <c r="X9" s="18">
        <f t="shared" si="1"/>
        <v>436345445</v>
      </c>
      <c r="Y9" s="18">
        <f t="shared" si="1"/>
        <v>-256857173</v>
      </c>
      <c r="Z9" s="4">
        <f>+IF(X9&lt;&gt;0,+(Y9/X9)*100,0)</f>
        <v>-58.865556165024245</v>
      </c>
      <c r="AA9" s="30">
        <f>SUM(AA10:AA14)</f>
        <v>1096441520</v>
      </c>
    </row>
    <row r="10" spans="1:27" ht="13.5">
      <c r="A10" s="5" t="s">
        <v>36</v>
      </c>
      <c r="B10" s="3"/>
      <c r="C10" s="19">
        <v>26188679</v>
      </c>
      <c r="D10" s="19"/>
      <c r="E10" s="20">
        <v>17600000</v>
      </c>
      <c r="F10" s="21">
        <v>17600000</v>
      </c>
      <c r="G10" s="21"/>
      <c r="H10" s="21"/>
      <c r="I10" s="21">
        <v>1999720</v>
      </c>
      <c r="J10" s="21">
        <v>1999720</v>
      </c>
      <c r="K10" s="21"/>
      <c r="L10" s="21">
        <v>5304020</v>
      </c>
      <c r="M10" s="21">
        <v>54181</v>
      </c>
      <c r="N10" s="21">
        <v>5358201</v>
      </c>
      <c r="O10" s="21"/>
      <c r="P10" s="21"/>
      <c r="Q10" s="21"/>
      <c r="R10" s="21"/>
      <c r="S10" s="21"/>
      <c r="T10" s="21"/>
      <c r="U10" s="21"/>
      <c r="V10" s="21"/>
      <c r="W10" s="21">
        <v>7357921</v>
      </c>
      <c r="X10" s="21">
        <v>14700000</v>
      </c>
      <c r="Y10" s="21">
        <v>-7342079</v>
      </c>
      <c r="Z10" s="6">
        <v>-49.95</v>
      </c>
      <c r="AA10" s="28">
        <v>17600000</v>
      </c>
    </row>
    <row r="11" spans="1:27" ht="13.5">
      <c r="A11" s="5" t="s">
        <v>37</v>
      </c>
      <c r="B11" s="3"/>
      <c r="C11" s="19">
        <v>230813113</v>
      </c>
      <c r="D11" s="19"/>
      <c r="E11" s="20">
        <v>112000000</v>
      </c>
      <c r="F11" s="21">
        <v>112000000</v>
      </c>
      <c r="G11" s="21">
        <v>126450</v>
      </c>
      <c r="H11" s="21">
        <v>71529</v>
      </c>
      <c r="I11" s="21">
        <v>4100609</v>
      </c>
      <c r="J11" s="21">
        <v>4298588</v>
      </c>
      <c r="K11" s="21">
        <v>4282364</v>
      </c>
      <c r="L11" s="21">
        <v>6466263</v>
      </c>
      <c r="M11" s="21">
        <v>7322157</v>
      </c>
      <c r="N11" s="21">
        <v>18070784</v>
      </c>
      <c r="O11" s="21"/>
      <c r="P11" s="21"/>
      <c r="Q11" s="21"/>
      <c r="R11" s="21"/>
      <c r="S11" s="21"/>
      <c r="T11" s="21"/>
      <c r="U11" s="21"/>
      <c r="V11" s="21"/>
      <c r="W11" s="21">
        <v>22369372</v>
      </c>
      <c r="X11" s="21">
        <v>53500000</v>
      </c>
      <c r="Y11" s="21">
        <v>-31130628</v>
      </c>
      <c r="Z11" s="6">
        <v>-58.19</v>
      </c>
      <c r="AA11" s="28">
        <v>112000000</v>
      </c>
    </row>
    <row r="12" spans="1:27" ht="13.5">
      <c r="A12" s="5" t="s">
        <v>38</v>
      </c>
      <c r="B12" s="3"/>
      <c r="C12" s="19">
        <v>68590654</v>
      </c>
      <c r="D12" s="19"/>
      <c r="E12" s="20">
        <v>32036756</v>
      </c>
      <c r="F12" s="21">
        <v>32036756</v>
      </c>
      <c r="G12" s="21">
        <v>2933057</v>
      </c>
      <c r="H12" s="21">
        <v>3162912</v>
      </c>
      <c r="I12" s="21">
        <v>2817398</v>
      </c>
      <c r="J12" s="21">
        <v>8913367</v>
      </c>
      <c r="K12" s="21">
        <v>2622044</v>
      </c>
      <c r="L12" s="21">
        <v>1356873</v>
      </c>
      <c r="M12" s="21">
        <v>1379070</v>
      </c>
      <c r="N12" s="21">
        <v>5357987</v>
      </c>
      <c r="O12" s="21"/>
      <c r="P12" s="21"/>
      <c r="Q12" s="21"/>
      <c r="R12" s="21"/>
      <c r="S12" s="21"/>
      <c r="T12" s="21"/>
      <c r="U12" s="21"/>
      <c r="V12" s="21"/>
      <c r="W12" s="21">
        <v>14271354</v>
      </c>
      <c r="X12" s="21">
        <v>26299996</v>
      </c>
      <c r="Y12" s="21">
        <v>-12028642</v>
      </c>
      <c r="Z12" s="6">
        <v>-45.74</v>
      </c>
      <c r="AA12" s="28">
        <v>32036756</v>
      </c>
    </row>
    <row r="13" spans="1:27" ht="13.5">
      <c r="A13" s="5" t="s">
        <v>39</v>
      </c>
      <c r="B13" s="3"/>
      <c r="C13" s="19">
        <v>450138091</v>
      </c>
      <c r="D13" s="19"/>
      <c r="E13" s="20">
        <v>901304764</v>
      </c>
      <c r="F13" s="21">
        <v>901304764</v>
      </c>
      <c r="G13" s="21"/>
      <c r="H13" s="21"/>
      <c r="I13" s="21">
        <v>50274210</v>
      </c>
      <c r="J13" s="21">
        <v>50274210</v>
      </c>
      <c r="K13" s="21">
        <v>18326813</v>
      </c>
      <c r="L13" s="21">
        <v>9029141</v>
      </c>
      <c r="M13" s="21">
        <v>49024629</v>
      </c>
      <c r="N13" s="21">
        <v>76380583</v>
      </c>
      <c r="O13" s="21"/>
      <c r="P13" s="21"/>
      <c r="Q13" s="21"/>
      <c r="R13" s="21"/>
      <c r="S13" s="21"/>
      <c r="T13" s="21"/>
      <c r="U13" s="21"/>
      <c r="V13" s="21"/>
      <c r="W13" s="21">
        <v>126654793</v>
      </c>
      <c r="X13" s="21">
        <v>320145449</v>
      </c>
      <c r="Y13" s="21">
        <v>-193490656</v>
      </c>
      <c r="Z13" s="6">
        <v>-60.44</v>
      </c>
      <c r="AA13" s="28">
        <v>901304764</v>
      </c>
    </row>
    <row r="14" spans="1:27" ht="13.5">
      <c r="A14" s="5" t="s">
        <v>40</v>
      </c>
      <c r="B14" s="3"/>
      <c r="C14" s="22">
        <v>34323810</v>
      </c>
      <c r="D14" s="22"/>
      <c r="E14" s="23">
        <v>33500000</v>
      </c>
      <c r="F14" s="24">
        <v>33500000</v>
      </c>
      <c r="G14" s="24"/>
      <c r="H14" s="24">
        <v>1955690</v>
      </c>
      <c r="I14" s="24"/>
      <c r="J14" s="24">
        <v>1955690</v>
      </c>
      <c r="K14" s="24">
        <v>3582807</v>
      </c>
      <c r="L14" s="24">
        <v>2435161</v>
      </c>
      <c r="M14" s="24">
        <v>861174</v>
      </c>
      <c r="N14" s="24">
        <v>6879142</v>
      </c>
      <c r="O14" s="24"/>
      <c r="P14" s="24"/>
      <c r="Q14" s="24"/>
      <c r="R14" s="24"/>
      <c r="S14" s="24"/>
      <c r="T14" s="24"/>
      <c r="U14" s="24"/>
      <c r="V14" s="24"/>
      <c r="W14" s="24">
        <v>8834832</v>
      </c>
      <c r="X14" s="24">
        <v>21700000</v>
      </c>
      <c r="Y14" s="24">
        <v>-12865168</v>
      </c>
      <c r="Z14" s="7">
        <v>-59.29</v>
      </c>
      <c r="AA14" s="29">
        <v>33500000</v>
      </c>
    </row>
    <row r="15" spans="1:27" ht="13.5">
      <c r="A15" s="2" t="s">
        <v>41</v>
      </c>
      <c r="B15" s="8"/>
      <c r="C15" s="16">
        <f aca="true" t="shared" si="2" ref="C15:Y15">SUM(C16:C18)</f>
        <v>1529042356</v>
      </c>
      <c r="D15" s="16">
        <f>SUM(D16:D18)</f>
        <v>0</v>
      </c>
      <c r="E15" s="17">
        <f t="shared" si="2"/>
        <v>1565770000</v>
      </c>
      <c r="F15" s="18">
        <f t="shared" si="2"/>
        <v>1565770000</v>
      </c>
      <c r="G15" s="18">
        <f t="shared" si="2"/>
        <v>1684561</v>
      </c>
      <c r="H15" s="18">
        <f t="shared" si="2"/>
        <v>295530926</v>
      </c>
      <c r="I15" s="18">
        <f t="shared" si="2"/>
        <v>135208671</v>
      </c>
      <c r="J15" s="18">
        <f t="shared" si="2"/>
        <v>432424158</v>
      </c>
      <c r="K15" s="18">
        <f t="shared" si="2"/>
        <v>162676805</v>
      </c>
      <c r="L15" s="18">
        <f t="shared" si="2"/>
        <v>105896272</v>
      </c>
      <c r="M15" s="18">
        <f t="shared" si="2"/>
        <v>190846696</v>
      </c>
      <c r="N15" s="18">
        <f t="shared" si="2"/>
        <v>459419773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891843931</v>
      </c>
      <c r="X15" s="18">
        <f t="shared" si="2"/>
        <v>646731902</v>
      </c>
      <c r="Y15" s="18">
        <f t="shared" si="2"/>
        <v>245112029</v>
      </c>
      <c r="Z15" s="4">
        <f>+IF(X15&lt;&gt;0,+(Y15/X15)*100,0)</f>
        <v>37.900098671798624</v>
      </c>
      <c r="AA15" s="30">
        <f>SUM(AA16:AA18)</f>
        <v>1565770000</v>
      </c>
    </row>
    <row r="16" spans="1:27" ht="13.5">
      <c r="A16" s="5" t="s">
        <v>42</v>
      </c>
      <c r="B16" s="3"/>
      <c r="C16" s="19">
        <v>2682564</v>
      </c>
      <c r="D16" s="19"/>
      <c r="E16" s="20">
        <v>2800000</v>
      </c>
      <c r="F16" s="21">
        <v>2800000</v>
      </c>
      <c r="G16" s="21"/>
      <c r="H16" s="21">
        <v>41634</v>
      </c>
      <c r="I16" s="21">
        <v>41671</v>
      </c>
      <c r="J16" s="21">
        <v>83305</v>
      </c>
      <c r="K16" s="21">
        <v>205268</v>
      </c>
      <c r="L16" s="21">
        <v>43900</v>
      </c>
      <c r="M16" s="21">
        <v>32606</v>
      </c>
      <c r="N16" s="21">
        <v>281774</v>
      </c>
      <c r="O16" s="21"/>
      <c r="P16" s="21"/>
      <c r="Q16" s="21"/>
      <c r="R16" s="21"/>
      <c r="S16" s="21"/>
      <c r="T16" s="21"/>
      <c r="U16" s="21"/>
      <c r="V16" s="21"/>
      <c r="W16" s="21">
        <v>365079</v>
      </c>
      <c r="X16" s="21">
        <v>1700000</v>
      </c>
      <c r="Y16" s="21">
        <v>-1334921</v>
      </c>
      <c r="Z16" s="6">
        <v>-78.52</v>
      </c>
      <c r="AA16" s="28">
        <v>2800000</v>
      </c>
    </row>
    <row r="17" spans="1:27" ht="13.5">
      <c r="A17" s="5" t="s">
        <v>43</v>
      </c>
      <c r="B17" s="3"/>
      <c r="C17" s="19">
        <v>1520066018</v>
      </c>
      <c r="D17" s="19"/>
      <c r="E17" s="20">
        <v>1561470000</v>
      </c>
      <c r="F17" s="21">
        <v>1561470000</v>
      </c>
      <c r="G17" s="21">
        <v>1684561</v>
      </c>
      <c r="H17" s="21">
        <v>295489292</v>
      </c>
      <c r="I17" s="21">
        <v>135093056</v>
      </c>
      <c r="J17" s="21">
        <v>432266909</v>
      </c>
      <c r="K17" s="21">
        <v>161568720</v>
      </c>
      <c r="L17" s="21">
        <v>105805532</v>
      </c>
      <c r="M17" s="21">
        <v>190709928</v>
      </c>
      <c r="N17" s="21">
        <v>458084180</v>
      </c>
      <c r="O17" s="21"/>
      <c r="P17" s="21"/>
      <c r="Q17" s="21"/>
      <c r="R17" s="21"/>
      <c r="S17" s="21"/>
      <c r="T17" s="21"/>
      <c r="U17" s="21"/>
      <c r="V17" s="21"/>
      <c r="W17" s="21">
        <v>890351089</v>
      </c>
      <c r="X17" s="21">
        <v>644111902</v>
      </c>
      <c r="Y17" s="21">
        <v>246239187</v>
      </c>
      <c r="Z17" s="6">
        <v>38.23</v>
      </c>
      <c r="AA17" s="28">
        <v>1561470000</v>
      </c>
    </row>
    <row r="18" spans="1:27" ht="13.5">
      <c r="A18" s="5" t="s">
        <v>44</v>
      </c>
      <c r="B18" s="3"/>
      <c r="C18" s="19">
        <v>6293774</v>
      </c>
      <c r="D18" s="19"/>
      <c r="E18" s="20">
        <v>1500000</v>
      </c>
      <c r="F18" s="21">
        <v>1500000</v>
      </c>
      <c r="G18" s="21"/>
      <c r="H18" s="21"/>
      <c r="I18" s="21">
        <v>73944</v>
      </c>
      <c r="J18" s="21">
        <v>73944</v>
      </c>
      <c r="K18" s="21">
        <v>902817</v>
      </c>
      <c r="L18" s="21">
        <v>46840</v>
      </c>
      <c r="M18" s="21">
        <v>104162</v>
      </c>
      <c r="N18" s="21">
        <v>1053819</v>
      </c>
      <c r="O18" s="21"/>
      <c r="P18" s="21"/>
      <c r="Q18" s="21"/>
      <c r="R18" s="21"/>
      <c r="S18" s="21"/>
      <c r="T18" s="21"/>
      <c r="U18" s="21"/>
      <c r="V18" s="21"/>
      <c r="W18" s="21">
        <v>1127763</v>
      </c>
      <c r="X18" s="21">
        <v>920000</v>
      </c>
      <c r="Y18" s="21">
        <v>207763</v>
      </c>
      <c r="Z18" s="6">
        <v>22.58</v>
      </c>
      <c r="AA18" s="28">
        <v>1500000</v>
      </c>
    </row>
    <row r="19" spans="1:27" ht="13.5">
      <c r="A19" s="2" t="s">
        <v>45</v>
      </c>
      <c r="B19" s="8"/>
      <c r="C19" s="16">
        <f aca="true" t="shared" si="3" ref="C19:Y19">SUM(C20:C23)</f>
        <v>1376966786</v>
      </c>
      <c r="D19" s="16">
        <f>SUM(D20:D23)</f>
        <v>0</v>
      </c>
      <c r="E19" s="17">
        <f t="shared" si="3"/>
        <v>1156246236</v>
      </c>
      <c r="F19" s="18">
        <f t="shared" si="3"/>
        <v>1156246236</v>
      </c>
      <c r="G19" s="18">
        <f t="shared" si="3"/>
        <v>6816329</v>
      </c>
      <c r="H19" s="18">
        <f t="shared" si="3"/>
        <v>58672761</v>
      </c>
      <c r="I19" s="18">
        <f t="shared" si="3"/>
        <v>143204848</v>
      </c>
      <c r="J19" s="18">
        <f t="shared" si="3"/>
        <v>208693938</v>
      </c>
      <c r="K19" s="18">
        <f t="shared" si="3"/>
        <v>79633501</v>
      </c>
      <c r="L19" s="18">
        <f t="shared" si="3"/>
        <v>94075749</v>
      </c>
      <c r="M19" s="18">
        <f t="shared" si="3"/>
        <v>99212960</v>
      </c>
      <c r="N19" s="18">
        <f t="shared" si="3"/>
        <v>272922210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481616148</v>
      </c>
      <c r="X19" s="18">
        <f t="shared" si="3"/>
        <v>591891302</v>
      </c>
      <c r="Y19" s="18">
        <f t="shared" si="3"/>
        <v>-110275154</v>
      </c>
      <c r="Z19" s="4">
        <f>+IF(X19&lt;&gt;0,+(Y19/X19)*100,0)</f>
        <v>-18.63098065935086</v>
      </c>
      <c r="AA19" s="30">
        <f>SUM(AA20:AA23)</f>
        <v>1156246236</v>
      </c>
    </row>
    <row r="20" spans="1:27" ht="13.5">
      <c r="A20" s="5" t="s">
        <v>46</v>
      </c>
      <c r="B20" s="3"/>
      <c r="C20" s="19">
        <v>422955844</v>
      </c>
      <c r="D20" s="19"/>
      <c r="E20" s="20">
        <v>642500000</v>
      </c>
      <c r="F20" s="21">
        <v>642500000</v>
      </c>
      <c r="G20" s="21">
        <v>6816329</v>
      </c>
      <c r="H20" s="21">
        <v>29022054</v>
      </c>
      <c r="I20" s="21">
        <v>69095504</v>
      </c>
      <c r="J20" s="21">
        <v>104933887</v>
      </c>
      <c r="K20" s="21">
        <v>48810927</v>
      </c>
      <c r="L20" s="21">
        <v>50564714</v>
      </c>
      <c r="M20" s="21">
        <v>53183487</v>
      </c>
      <c r="N20" s="21">
        <v>152559128</v>
      </c>
      <c r="O20" s="21"/>
      <c r="P20" s="21"/>
      <c r="Q20" s="21"/>
      <c r="R20" s="21"/>
      <c r="S20" s="21"/>
      <c r="T20" s="21"/>
      <c r="U20" s="21"/>
      <c r="V20" s="21"/>
      <c r="W20" s="21">
        <v>257493015</v>
      </c>
      <c r="X20" s="21">
        <v>320749954</v>
      </c>
      <c r="Y20" s="21">
        <v>-63256939</v>
      </c>
      <c r="Z20" s="6">
        <v>-19.72</v>
      </c>
      <c r="AA20" s="28">
        <v>642500000</v>
      </c>
    </row>
    <row r="21" spans="1:27" ht="13.5">
      <c r="A21" s="5" t="s">
        <v>47</v>
      </c>
      <c r="B21" s="3"/>
      <c r="C21" s="19">
        <v>221577672</v>
      </c>
      <c r="D21" s="19"/>
      <c r="E21" s="20">
        <v>149600000</v>
      </c>
      <c r="F21" s="21">
        <v>149600000</v>
      </c>
      <c r="G21" s="21"/>
      <c r="H21" s="21">
        <v>3323264</v>
      </c>
      <c r="I21" s="21">
        <v>19573168</v>
      </c>
      <c r="J21" s="21">
        <v>22896432</v>
      </c>
      <c r="K21" s="21">
        <v>6048866</v>
      </c>
      <c r="L21" s="21">
        <v>8832292</v>
      </c>
      <c r="M21" s="21">
        <v>4721068</v>
      </c>
      <c r="N21" s="21">
        <v>19602226</v>
      </c>
      <c r="O21" s="21"/>
      <c r="P21" s="21"/>
      <c r="Q21" s="21"/>
      <c r="R21" s="21"/>
      <c r="S21" s="21"/>
      <c r="T21" s="21"/>
      <c r="U21" s="21"/>
      <c r="V21" s="21"/>
      <c r="W21" s="21">
        <v>42498658</v>
      </c>
      <c r="X21" s="21">
        <v>73099984</v>
      </c>
      <c r="Y21" s="21">
        <v>-30601326</v>
      </c>
      <c r="Z21" s="6">
        <v>-41.86</v>
      </c>
      <c r="AA21" s="28">
        <v>149600000</v>
      </c>
    </row>
    <row r="22" spans="1:27" ht="13.5">
      <c r="A22" s="5" t="s">
        <v>48</v>
      </c>
      <c r="B22" s="3"/>
      <c r="C22" s="22">
        <v>718357848</v>
      </c>
      <c r="D22" s="22"/>
      <c r="E22" s="23">
        <v>349146236</v>
      </c>
      <c r="F22" s="24">
        <v>349146236</v>
      </c>
      <c r="G22" s="24"/>
      <c r="H22" s="24">
        <v>26327443</v>
      </c>
      <c r="I22" s="24">
        <v>54090350</v>
      </c>
      <c r="J22" s="24">
        <v>80417793</v>
      </c>
      <c r="K22" s="24">
        <v>24571488</v>
      </c>
      <c r="L22" s="24">
        <v>33597822</v>
      </c>
      <c r="M22" s="24">
        <v>40583664</v>
      </c>
      <c r="N22" s="24">
        <v>98752974</v>
      </c>
      <c r="O22" s="24"/>
      <c r="P22" s="24"/>
      <c r="Q22" s="24"/>
      <c r="R22" s="24"/>
      <c r="S22" s="24"/>
      <c r="T22" s="24"/>
      <c r="U22" s="24"/>
      <c r="V22" s="24"/>
      <c r="W22" s="24">
        <v>179170767</v>
      </c>
      <c r="X22" s="24">
        <v>191741364</v>
      </c>
      <c r="Y22" s="24">
        <v>-12570597</v>
      </c>
      <c r="Z22" s="7">
        <v>-6.56</v>
      </c>
      <c r="AA22" s="29">
        <v>349146236</v>
      </c>
    </row>
    <row r="23" spans="1:27" ht="13.5">
      <c r="A23" s="5" t="s">
        <v>49</v>
      </c>
      <c r="B23" s="3"/>
      <c r="C23" s="19">
        <v>14075422</v>
      </c>
      <c r="D23" s="19"/>
      <c r="E23" s="20">
        <v>15000000</v>
      </c>
      <c r="F23" s="21">
        <v>15000000</v>
      </c>
      <c r="G23" s="21"/>
      <c r="H23" s="21"/>
      <c r="I23" s="21">
        <v>445826</v>
      </c>
      <c r="J23" s="21">
        <v>445826</v>
      </c>
      <c r="K23" s="21">
        <v>202220</v>
      </c>
      <c r="L23" s="21">
        <v>1080921</v>
      </c>
      <c r="M23" s="21">
        <v>724741</v>
      </c>
      <c r="N23" s="21">
        <v>2007882</v>
      </c>
      <c r="O23" s="21"/>
      <c r="P23" s="21"/>
      <c r="Q23" s="21"/>
      <c r="R23" s="21"/>
      <c r="S23" s="21"/>
      <c r="T23" s="21"/>
      <c r="U23" s="21"/>
      <c r="V23" s="21"/>
      <c r="W23" s="21">
        <v>2453708</v>
      </c>
      <c r="X23" s="21">
        <v>6300000</v>
      </c>
      <c r="Y23" s="21">
        <v>-3846292</v>
      </c>
      <c r="Z23" s="6">
        <v>-61.05</v>
      </c>
      <c r="AA23" s="28">
        <v>15000000</v>
      </c>
    </row>
    <row r="24" spans="1:27" ht="13.5">
      <c r="A24" s="2" t="s">
        <v>50</v>
      </c>
      <c r="B24" s="8"/>
      <c r="C24" s="16">
        <v>36460168</v>
      </c>
      <c r="D24" s="16"/>
      <c r="E24" s="17">
        <v>13500000</v>
      </c>
      <c r="F24" s="18">
        <v>13500000</v>
      </c>
      <c r="G24" s="18">
        <v>29541</v>
      </c>
      <c r="H24" s="18">
        <v>22474</v>
      </c>
      <c r="I24" s="18">
        <v>1098461</v>
      </c>
      <c r="J24" s="18">
        <v>1150476</v>
      </c>
      <c r="K24" s="18">
        <v>931413</v>
      </c>
      <c r="L24" s="18">
        <v>282186</v>
      </c>
      <c r="M24" s="18">
        <v>1944328</v>
      </c>
      <c r="N24" s="18">
        <v>3157927</v>
      </c>
      <c r="O24" s="18"/>
      <c r="P24" s="18"/>
      <c r="Q24" s="18"/>
      <c r="R24" s="18"/>
      <c r="S24" s="18"/>
      <c r="T24" s="18"/>
      <c r="U24" s="18"/>
      <c r="V24" s="18"/>
      <c r="W24" s="18">
        <v>4308403</v>
      </c>
      <c r="X24" s="18">
        <v>10500000</v>
      </c>
      <c r="Y24" s="18">
        <v>-6191597</v>
      </c>
      <c r="Z24" s="4">
        <v>-58.97</v>
      </c>
      <c r="AA24" s="30">
        <v>13500000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4228582512</v>
      </c>
      <c r="D25" s="50">
        <f>+D5+D9+D15+D19+D24</f>
        <v>0</v>
      </c>
      <c r="E25" s="51">
        <f t="shared" si="4"/>
        <v>4167986756</v>
      </c>
      <c r="F25" s="52">
        <f t="shared" si="4"/>
        <v>4167986756</v>
      </c>
      <c r="G25" s="52">
        <f t="shared" si="4"/>
        <v>11589938</v>
      </c>
      <c r="H25" s="52">
        <f t="shared" si="4"/>
        <v>389255659</v>
      </c>
      <c r="I25" s="52">
        <f t="shared" si="4"/>
        <v>387682919</v>
      </c>
      <c r="J25" s="52">
        <f t="shared" si="4"/>
        <v>788528516</v>
      </c>
      <c r="K25" s="52">
        <f t="shared" si="4"/>
        <v>282387432</v>
      </c>
      <c r="L25" s="52">
        <f t="shared" si="4"/>
        <v>280581364</v>
      </c>
      <c r="M25" s="52">
        <f t="shared" si="4"/>
        <v>415788769</v>
      </c>
      <c r="N25" s="52">
        <f t="shared" si="4"/>
        <v>978757565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1767286081</v>
      </c>
      <c r="X25" s="52">
        <f t="shared" si="4"/>
        <v>1868096051</v>
      </c>
      <c r="Y25" s="52">
        <f t="shared" si="4"/>
        <v>-100809970</v>
      </c>
      <c r="Z25" s="53">
        <f>+IF(X25&lt;&gt;0,+(Y25/X25)*100,0)</f>
        <v>-5.3964018577115445</v>
      </c>
      <c r="AA25" s="54">
        <f>+AA5+AA9+AA15+AA19+AA24</f>
        <v>4167986756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2097657610</v>
      </c>
      <c r="D28" s="19"/>
      <c r="E28" s="20">
        <v>2529271000</v>
      </c>
      <c r="F28" s="21">
        <v>2529271000</v>
      </c>
      <c r="G28" s="21">
        <v>6206847</v>
      </c>
      <c r="H28" s="21">
        <v>301808062</v>
      </c>
      <c r="I28" s="21">
        <v>284186856</v>
      </c>
      <c r="J28" s="21">
        <v>592201765</v>
      </c>
      <c r="K28" s="21">
        <v>185719428</v>
      </c>
      <c r="L28" s="21">
        <v>166826705</v>
      </c>
      <c r="M28" s="21">
        <v>310422011</v>
      </c>
      <c r="N28" s="21">
        <v>662968144</v>
      </c>
      <c r="O28" s="21"/>
      <c r="P28" s="21"/>
      <c r="Q28" s="21"/>
      <c r="R28" s="21"/>
      <c r="S28" s="21"/>
      <c r="T28" s="21"/>
      <c r="U28" s="21"/>
      <c r="V28" s="21"/>
      <c r="W28" s="21">
        <v>1255169909</v>
      </c>
      <c r="X28" s="21"/>
      <c r="Y28" s="21">
        <v>1255169909</v>
      </c>
      <c r="Z28" s="6"/>
      <c r="AA28" s="19">
        <v>2529271000</v>
      </c>
    </row>
    <row r="29" spans="1:27" ht="13.5">
      <c r="A29" s="56" t="s">
        <v>55</v>
      </c>
      <c r="B29" s="3"/>
      <c r="C29" s="19">
        <v>17091079</v>
      </c>
      <c r="D29" s="19"/>
      <c r="E29" s="20">
        <v>15129000</v>
      </c>
      <c r="F29" s="21">
        <v>15129000</v>
      </c>
      <c r="G29" s="21"/>
      <c r="H29" s="21"/>
      <c r="I29" s="21"/>
      <c r="J29" s="21"/>
      <c r="K29" s="21"/>
      <c r="L29" s="21">
        <v>156859</v>
      </c>
      <c r="M29" s="21">
        <v>-1638327</v>
      </c>
      <c r="N29" s="21">
        <v>-1481468</v>
      </c>
      <c r="O29" s="21"/>
      <c r="P29" s="21"/>
      <c r="Q29" s="21"/>
      <c r="R29" s="21"/>
      <c r="S29" s="21"/>
      <c r="T29" s="21"/>
      <c r="U29" s="21"/>
      <c r="V29" s="21"/>
      <c r="W29" s="21">
        <v>-1481468</v>
      </c>
      <c r="X29" s="21"/>
      <c r="Y29" s="21">
        <v>-1481468</v>
      </c>
      <c r="Z29" s="6"/>
      <c r="AA29" s="28">
        <v>15129000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2114748689</v>
      </c>
      <c r="D32" s="25">
        <f>SUM(D28:D31)</f>
        <v>0</v>
      </c>
      <c r="E32" s="26">
        <f t="shared" si="5"/>
        <v>2544400000</v>
      </c>
      <c r="F32" s="27">
        <f t="shared" si="5"/>
        <v>2544400000</v>
      </c>
      <c r="G32" s="27">
        <f t="shared" si="5"/>
        <v>6206847</v>
      </c>
      <c r="H32" s="27">
        <f t="shared" si="5"/>
        <v>301808062</v>
      </c>
      <c r="I32" s="27">
        <f t="shared" si="5"/>
        <v>284186856</v>
      </c>
      <c r="J32" s="27">
        <f t="shared" si="5"/>
        <v>592201765</v>
      </c>
      <c r="K32" s="27">
        <f t="shared" si="5"/>
        <v>185719428</v>
      </c>
      <c r="L32" s="27">
        <f t="shared" si="5"/>
        <v>166983564</v>
      </c>
      <c r="M32" s="27">
        <f t="shared" si="5"/>
        <v>308783684</v>
      </c>
      <c r="N32" s="27">
        <f t="shared" si="5"/>
        <v>661486676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1253688441</v>
      </c>
      <c r="X32" s="27">
        <f t="shared" si="5"/>
        <v>0</v>
      </c>
      <c r="Y32" s="27">
        <f t="shared" si="5"/>
        <v>1253688441</v>
      </c>
      <c r="Z32" s="13">
        <f>+IF(X32&lt;&gt;0,+(Y32/X32)*100,0)</f>
        <v>0</v>
      </c>
      <c r="AA32" s="31">
        <f>SUM(AA28:AA31)</f>
        <v>2544400000</v>
      </c>
    </row>
    <row r="33" spans="1:27" ht="13.5">
      <c r="A33" s="59" t="s">
        <v>59</v>
      </c>
      <c r="B33" s="3" t="s">
        <v>60</v>
      </c>
      <c r="C33" s="19">
        <v>93818354</v>
      </c>
      <c r="D33" s="19"/>
      <c r="E33" s="20">
        <v>80100000</v>
      </c>
      <c r="F33" s="21">
        <v>80100000</v>
      </c>
      <c r="G33" s="21">
        <v>609482</v>
      </c>
      <c r="H33" s="21">
        <v>2501710</v>
      </c>
      <c r="I33" s="21">
        <v>4411284</v>
      </c>
      <c r="J33" s="21">
        <v>7522476</v>
      </c>
      <c r="K33" s="21">
        <v>5034867</v>
      </c>
      <c r="L33" s="21">
        <v>9246251</v>
      </c>
      <c r="M33" s="21">
        <v>336697</v>
      </c>
      <c r="N33" s="21">
        <v>14617815</v>
      </c>
      <c r="O33" s="21"/>
      <c r="P33" s="21"/>
      <c r="Q33" s="21"/>
      <c r="R33" s="21"/>
      <c r="S33" s="21"/>
      <c r="T33" s="21"/>
      <c r="U33" s="21"/>
      <c r="V33" s="21"/>
      <c r="W33" s="21">
        <v>22140291</v>
      </c>
      <c r="X33" s="21"/>
      <c r="Y33" s="21">
        <v>22140291</v>
      </c>
      <c r="Z33" s="6"/>
      <c r="AA33" s="28">
        <v>80100000</v>
      </c>
    </row>
    <row r="34" spans="1:27" ht="13.5">
      <c r="A34" s="59" t="s">
        <v>61</v>
      </c>
      <c r="B34" s="3" t="s">
        <v>62</v>
      </c>
      <c r="C34" s="19">
        <v>1493166334</v>
      </c>
      <c r="D34" s="19"/>
      <c r="E34" s="20">
        <v>1500000000</v>
      </c>
      <c r="F34" s="21">
        <v>1500000000</v>
      </c>
      <c r="G34" s="21">
        <v>4131060</v>
      </c>
      <c r="H34" s="21">
        <v>84145681</v>
      </c>
      <c r="I34" s="21">
        <v>97130836</v>
      </c>
      <c r="J34" s="21">
        <v>185407577</v>
      </c>
      <c r="K34" s="21">
        <v>88394047</v>
      </c>
      <c r="L34" s="21">
        <v>102145622</v>
      </c>
      <c r="M34" s="21">
        <v>103724941</v>
      </c>
      <c r="N34" s="21">
        <v>294264610</v>
      </c>
      <c r="O34" s="21"/>
      <c r="P34" s="21"/>
      <c r="Q34" s="21"/>
      <c r="R34" s="21"/>
      <c r="S34" s="21"/>
      <c r="T34" s="21"/>
      <c r="U34" s="21"/>
      <c r="V34" s="21"/>
      <c r="W34" s="21">
        <v>479672187</v>
      </c>
      <c r="X34" s="21"/>
      <c r="Y34" s="21">
        <v>479672187</v>
      </c>
      <c r="Z34" s="6"/>
      <c r="AA34" s="28">
        <v>1500000000</v>
      </c>
    </row>
    <row r="35" spans="1:27" ht="13.5">
      <c r="A35" s="59" t="s">
        <v>63</v>
      </c>
      <c r="B35" s="3"/>
      <c r="C35" s="19">
        <v>526849135</v>
      </c>
      <c r="D35" s="19"/>
      <c r="E35" s="20">
        <v>43486756</v>
      </c>
      <c r="F35" s="21">
        <v>43486756</v>
      </c>
      <c r="G35" s="21">
        <v>642549</v>
      </c>
      <c r="H35" s="21">
        <v>800204</v>
      </c>
      <c r="I35" s="21">
        <v>1953945</v>
      </c>
      <c r="J35" s="21">
        <v>3396698</v>
      </c>
      <c r="K35" s="21">
        <v>3239091</v>
      </c>
      <c r="L35" s="21">
        <v>2205926</v>
      </c>
      <c r="M35" s="21">
        <v>2943446</v>
      </c>
      <c r="N35" s="21">
        <v>8388463</v>
      </c>
      <c r="O35" s="21"/>
      <c r="P35" s="21"/>
      <c r="Q35" s="21"/>
      <c r="R35" s="21"/>
      <c r="S35" s="21"/>
      <c r="T35" s="21"/>
      <c r="U35" s="21"/>
      <c r="V35" s="21"/>
      <c r="W35" s="21">
        <v>11785161</v>
      </c>
      <c r="X35" s="21"/>
      <c r="Y35" s="21">
        <v>11785161</v>
      </c>
      <c r="Z35" s="6"/>
      <c r="AA35" s="28">
        <v>43486756</v>
      </c>
    </row>
    <row r="36" spans="1:27" ht="13.5">
      <c r="A36" s="60" t="s">
        <v>64</v>
      </c>
      <c r="B36" s="10"/>
      <c r="C36" s="61">
        <f aca="true" t="shared" si="6" ref="C36:Y36">SUM(C32:C35)</f>
        <v>4228582512</v>
      </c>
      <c r="D36" s="61">
        <f>SUM(D32:D35)</f>
        <v>0</v>
      </c>
      <c r="E36" s="62">
        <f t="shared" si="6"/>
        <v>4167986756</v>
      </c>
      <c r="F36" s="63">
        <f t="shared" si="6"/>
        <v>4167986756</v>
      </c>
      <c r="G36" s="63">
        <f t="shared" si="6"/>
        <v>11589938</v>
      </c>
      <c r="H36" s="63">
        <f t="shared" si="6"/>
        <v>389255657</v>
      </c>
      <c r="I36" s="63">
        <f t="shared" si="6"/>
        <v>387682921</v>
      </c>
      <c r="J36" s="63">
        <f t="shared" si="6"/>
        <v>788528516</v>
      </c>
      <c r="K36" s="63">
        <f t="shared" si="6"/>
        <v>282387433</v>
      </c>
      <c r="L36" s="63">
        <f t="shared" si="6"/>
        <v>280581363</v>
      </c>
      <c r="M36" s="63">
        <f t="shared" si="6"/>
        <v>415788768</v>
      </c>
      <c r="N36" s="63">
        <f t="shared" si="6"/>
        <v>978757564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1767286080</v>
      </c>
      <c r="X36" s="63">
        <f t="shared" si="6"/>
        <v>0</v>
      </c>
      <c r="Y36" s="63">
        <f t="shared" si="6"/>
        <v>1767286080</v>
      </c>
      <c r="Z36" s="64">
        <f>+IF(X36&lt;&gt;0,+(Y36/X36)*100,0)</f>
        <v>0</v>
      </c>
      <c r="AA36" s="65">
        <f>SUM(AA32:AA35)</f>
        <v>4167986756</v>
      </c>
    </row>
    <row r="37" spans="1:27" ht="13.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245268157</v>
      </c>
      <c r="D5" s="16">
        <f>SUM(D6:D8)</f>
        <v>0</v>
      </c>
      <c r="E5" s="17">
        <f t="shared" si="0"/>
        <v>492059000</v>
      </c>
      <c r="F5" s="18">
        <f t="shared" si="0"/>
        <v>492059000</v>
      </c>
      <c r="G5" s="18">
        <f t="shared" si="0"/>
        <v>12886000</v>
      </c>
      <c r="H5" s="18">
        <f t="shared" si="0"/>
        <v>13810000</v>
      </c>
      <c r="I5" s="18">
        <f t="shared" si="0"/>
        <v>15056000</v>
      </c>
      <c r="J5" s="18">
        <f t="shared" si="0"/>
        <v>41752000</v>
      </c>
      <c r="K5" s="18">
        <f t="shared" si="0"/>
        <v>12932000</v>
      </c>
      <c r="L5" s="18">
        <f t="shared" si="0"/>
        <v>7337000</v>
      </c>
      <c r="M5" s="18">
        <f t="shared" si="0"/>
        <v>17149000</v>
      </c>
      <c r="N5" s="18">
        <f t="shared" si="0"/>
        <v>37418000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79170000</v>
      </c>
      <c r="X5" s="18">
        <f t="shared" si="0"/>
        <v>172171444</v>
      </c>
      <c r="Y5" s="18">
        <f t="shared" si="0"/>
        <v>-93001444</v>
      </c>
      <c r="Z5" s="4">
        <f>+IF(X5&lt;&gt;0,+(Y5/X5)*100,0)</f>
        <v>-54.01676482425274</v>
      </c>
      <c r="AA5" s="16">
        <f>SUM(AA6:AA8)</f>
        <v>492059000</v>
      </c>
    </row>
    <row r="6" spans="1:27" ht="13.5">
      <c r="A6" s="5" t="s">
        <v>32</v>
      </c>
      <c r="B6" s="3"/>
      <c r="C6" s="19">
        <v>7265000</v>
      </c>
      <c r="D6" s="19"/>
      <c r="E6" s="20">
        <v>295691000</v>
      </c>
      <c r="F6" s="21">
        <v>295691000</v>
      </c>
      <c r="G6" s="21">
        <v>808000</v>
      </c>
      <c r="H6" s="21">
        <v>86000</v>
      </c>
      <c r="I6" s="21">
        <v>-189000</v>
      </c>
      <c r="J6" s="21">
        <v>705000</v>
      </c>
      <c r="K6" s="21">
        <v>1667000</v>
      </c>
      <c r="L6" s="21">
        <v>146000</v>
      </c>
      <c r="M6" s="21">
        <v>655000</v>
      </c>
      <c r="N6" s="21">
        <v>2468000</v>
      </c>
      <c r="O6" s="21"/>
      <c r="P6" s="21"/>
      <c r="Q6" s="21"/>
      <c r="R6" s="21"/>
      <c r="S6" s="21"/>
      <c r="T6" s="21"/>
      <c r="U6" s="21"/>
      <c r="V6" s="21"/>
      <c r="W6" s="21">
        <v>3173000</v>
      </c>
      <c r="X6" s="21">
        <v>103462281</v>
      </c>
      <c r="Y6" s="21">
        <v>-100289281</v>
      </c>
      <c r="Z6" s="6">
        <v>-96.93</v>
      </c>
      <c r="AA6" s="28">
        <v>295691000</v>
      </c>
    </row>
    <row r="7" spans="1:27" ht="13.5">
      <c r="A7" s="5" t="s">
        <v>33</v>
      </c>
      <c r="B7" s="3"/>
      <c r="C7" s="22">
        <v>102966000</v>
      </c>
      <c r="D7" s="22"/>
      <c r="E7" s="23">
        <v>180668000</v>
      </c>
      <c r="F7" s="24">
        <v>180668000</v>
      </c>
      <c r="G7" s="24">
        <v>7712000</v>
      </c>
      <c r="H7" s="24">
        <v>5544000</v>
      </c>
      <c r="I7" s="24">
        <v>9250000</v>
      </c>
      <c r="J7" s="24">
        <v>22506000</v>
      </c>
      <c r="K7" s="24">
        <v>5778000</v>
      </c>
      <c r="L7" s="24">
        <v>2756000</v>
      </c>
      <c r="M7" s="24">
        <v>13200000</v>
      </c>
      <c r="N7" s="24">
        <v>21734000</v>
      </c>
      <c r="O7" s="24"/>
      <c r="P7" s="24"/>
      <c r="Q7" s="24"/>
      <c r="R7" s="24"/>
      <c r="S7" s="24"/>
      <c r="T7" s="24"/>
      <c r="U7" s="24"/>
      <c r="V7" s="24"/>
      <c r="W7" s="24">
        <v>44240000</v>
      </c>
      <c r="X7" s="24">
        <v>63215733</v>
      </c>
      <c r="Y7" s="24">
        <v>-18975733</v>
      </c>
      <c r="Z7" s="7">
        <v>-30.02</v>
      </c>
      <c r="AA7" s="29">
        <v>180668000</v>
      </c>
    </row>
    <row r="8" spans="1:27" ht="13.5">
      <c r="A8" s="5" t="s">
        <v>34</v>
      </c>
      <c r="B8" s="3"/>
      <c r="C8" s="19">
        <v>135037157</v>
      </c>
      <c r="D8" s="19"/>
      <c r="E8" s="20">
        <v>15700000</v>
      </c>
      <c r="F8" s="21">
        <v>15700000</v>
      </c>
      <c r="G8" s="21">
        <v>4366000</v>
      </c>
      <c r="H8" s="21">
        <v>8180000</v>
      </c>
      <c r="I8" s="21">
        <v>5995000</v>
      </c>
      <c r="J8" s="21">
        <v>18541000</v>
      </c>
      <c r="K8" s="21">
        <v>5487000</v>
      </c>
      <c r="L8" s="21">
        <v>4435000</v>
      </c>
      <c r="M8" s="21">
        <v>3294000</v>
      </c>
      <c r="N8" s="21">
        <v>13216000</v>
      </c>
      <c r="O8" s="21"/>
      <c r="P8" s="21"/>
      <c r="Q8" s="21"/>
      <c r="R8" s="21"/>
      <c r="S8" s="21"/>
      <c r="T8" s="21"/>
      <c r="U8" s="21"/>
      <c r="V8" s="21"/>
      <c r="W8" s="21">
        <v>31757000</v>
      </c>
      <c r="X8" s="21">
        <v>5493430</v>
      </c>
      <c r="Y8" s="21">
        <v>26263570</v>
      </c>
      <c r="Z8" s="6">
        <v>478.09</v>
      </c>
      <c r="AA8" s="28">
        <v>15700000</v>
      </c>
    </row>
    <row r="9" spans="1:27" ht="13.5">
      <c r="A9" s="2" t="s">
        <v>35</v>
      </c>
      <c r="B9" s="3"/>
      <c r="C9" s="16">
        <f aca="true" t="shared" si="1" ref="C9:Y9">SUM(C10:C14)</f>
        <v>190426588</v>
      </c>
      <c r="D9" s="16">
        <f>SUM(D10:D14)</f>
        <v>0</v>
      </c>
      <c r="E9" s="17">
        <f t="shared" si="1"/>
        <v>1000346000</v>
      </c>
      <c r="F9" s="18">
        <f t="shared" si="1"/>
        <v>1000346000</v>
      </c>
      <c r="G9" s="18">
        <f t="shared" si="1"/>
        <v>180767000</v>
      </c>
      <c r="H9" s="18">
        <f t="shared" si="1"/>
        <v>124840000</v>
      </c>
      <c r="I9" s="18">
        <f t="shared" si="1"/>
        <v>191884000</v>
      </c>
      <c r="J9" s="18">
        <f t="shared" si="1"/>
        <v>497491000</v>
      </c>
      <c r="K9" s="18">
        <f t="shared" si="1"/>
        <v>190661000</v>
      </c>
      <c r="L9" s="18">
        <f t="shared" si="1"/>
        <v>193453000</v>
      </c>
      <c r="M9" s="18">
        <f t="shared" si="1"/>
        <v>192011000</v>
      </c>
      <c r="N9" s="18">
        <f t="shared" si="1"/>
        <v>576125000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1073616000</v>
      </c>
      <c r="X9" s="18">
        <f t="shared" si="1"/>
        <v>350021065</v>
      </c>
      <c r="Y9" s="18">
        <f t="shared" si="1"/>
        <v>723594935</v>
      </c>
      <c r="Z9" s="4">
        <f>+IF(X9&lt;&gt;0,+(Y9/X9)*100,0)</f>
        <v>206.7289678694052</v>
      </c>
      <c r="AA9" s="30">
        <f>SUM(AA10:AA14)</f>
        <v>1000346000</v>
      </c>
    </row>
    <row r="10" spans="1:27" ht="13.5">
      <c r="A10" s="5" t="s">
        <v>36</v>
      </c>
      <c r="B10" s="3"/>
      <c r="C10" s="19">
        <v>41620350</v>
      </c>
      <c r="D10" s="19"/>
      <c r="E10" s="20">
        <v>154387000</v>
      </c>
      <c r="F10" s="21">
        <v>154387000</v>
      </c>
      <c r="G10" s="21">
        <v>494000</v>
      </c>
      <c r="H10" s="21">
        <v>2076000</v>
      </c>
      <c r="I10" s="21">
        <v>3505000</v>
      </c>
      <c r="J10" s="21">
        <v>6075000</v>
      </c>
      <c r="K10" s="21">
        <v>3498000</v>
      </c>
      <c r="L10" s="21">
        <v>2938000</v>
      </c>
      <c r="M10" s="21">
        <v>4433000</v>
      </c>
      <c r="N10" s="21">
        <v>10869000</v>
      </c>
      <c r="O10" s="21"/>
      <c r="P10" s="21"/>
      <c r="Q10" s="21"/>
      <c r="R10" s="21"/>
      <c r="S10" s="21"/>
      <c r="T10" s="21"/>
      <c r="U10" s="21"/>
      <c r="V10" s="21"/>
      <c r="W10" s="21">
        <v>16944000</v>
      </c>
      <c r="X10" s="21">
        <v>54020011</v>
      </c>
      <c r="Y10" s="21">
        <v>-37076011</v>
      </c>
      <c r="Z10" s="6">
        <v>-68.63</v>
      </c>
      <c r="AA10" s="28">
        <v>154387000</v>
      </c>
    </row>
    <row r="11" spans="1:27" ht="13.5">
      <c r="A11" s="5" t="s">
        <v>37</v>
      </c>
      <c r="B11" s="3"/>
      <c r="C11" s="19">
        <v>4111000</v>
      </c>
      <c r="D11" s="19"/>
      <c r="E11" s="20">
        <v>22994000</v>
      </c>
      <c r="F11" s="21">
        <v>22994000</v>
      </c>
      <c r="G11" s="21">
        <v>1049000</v>
      </c>
      <c r="H11" s="21">
        <v>1051000</v>
      </c>
      <c r="I11" s="21">
        <v>1135000</v>
      </c>
      <c r="J11" s="21">
        <v>3235000</v>
      </c>
      <c r="K11" s="21">
        <v>1361000</v>
      </c>
      <c r="L11" s="21">
        <v>714000</v>
      </c>
      <c r="M11" s="21">
        <v>2001000</v>
      </c>
      <c r="N11" s="21">
        <v>4076000</v>
      </c>
      <c r="O11" s="21"/>
      <c r="P11" s="21"/>
      <c r="Q11" s="21"/>
      <c r="R11" s="21"/>
      <c r="S11" s="21"/>
      <c r="T11" s="21"/>
      <c r="U11" s="21"/>
      <c r="V11" s="21"/>
      <c r="W11" s="21">
        <v>7311000</v>
      </c>
      <c r="X11" s="21">
        <v>8045601</v>
      </c>
      <c r="Y11" s="21">
        <v>-734601</v>
      </c>
      <c r="Z11" s="6">
        <v>-9.13</v>
      </c>
      <c r="AA11" s="28">
        <v>22994000</v>
      </c>
    </row>
    <row r="12" spans="1:27" ht="13.5">
      <c r="A12" s="5" t="s">
        <v>38</v>
      </c>
      <c r="B12" s="3"/>
      <c r="C12" s="19">
        <v>54037181</v>
      </c>
      <c r="D12" s="19"/>
      <c r="E12" s="20">
        <v>88898000</v>
      </c>
      <c r="F12" s="21">
        <v>88898000</v>
      </c>
      <c r="G12" s="21">
        <v>589000</v>
      </c>
      <c r="H12" s="21">
        <v>3185000</v>
      </c>
      <c r="I12" s="21">
        <v>11378000</v>
      </c>
      <c r="J12" s="21">
        <v>15152000</v>
      </c>
      <c r="K12" s="21">
        <v>4772000</v>
      </c>
      <c r="L12" s="21">
        <v>2551000</v>
      </c>
      <c r="M12" s="21">
        <v>4369000</v>
      </c>
      <c r="N12" s="21">
        <v>11692000</v>
      </c>
      <c r="O12" s="21"/>
      <c r="P12" s="21"/>
      <c r="Q12" s="21"/>
      <c r="R12" s="21"/>
      <c r="S12" s="21"/>
      <c r="T12" s="21"/>
      <c r="U12" s="21"/>
      <c r="V12" s="21"/>
      <c r="W12" s="21">
        <v>26844000</v>
      </c>
      <c r="X12" s="21">
        <v>31105410</v>
      </c>
      <c r="Y12" s="21">
        <v>-4261410</v>
      </c>
      <c r="Z12" s="6">
        <v>-13.7</v>
      </c>
      <c r="AA12" s="28">
        <v>88898000</v>
      </c>
    </row>
    <row r="13" spans="1:27" ht="13.5">
      <c r="A13" s="5" t="s">
        <v>39</v>
      </c>
      <c r="B13" s="3"/>
      <c r="C13" s="19">
        <v>64684057</v>
      </c>
      <c r="D13" s="19"/>
      <c r="E13" s="20">
        <v>707587000</v>
      </c>
      <c r="F13" s="21">
        <v>707587000</v>
      </c>
      <c r="G13" s="21">
        <v>178288000</v>
      </c>
      <c r="H13" s="21">
        <v>117349000</v>
      </c>
      <c r="I13" s="21">
        <v>174167000</v>
      </c>
      <c r="J13" s="21">
        <v>469804000</v>
      </c>
      <c r="K13" s="21">
        <v>177674000</v>
      </c>
      <c r="L13" s="21">
        <v>186566000</v>
      </c>
      <c r="M13" s="21">
        <v>178842000</v>
      </c>
      <c r="N13" s="21">
        <v>543082000</v>
      </c>
      <c r="O13" s="21"/>
      <c r="P13" s="21"/>
      <c r="Q13" s="21"/>
      <c r="R13" s="21"/>
      <c r="S13" s="21"/>
      <c r="T13" s="21"/>
      <c r="U13" s="21"/>
      <c r="V13" s="21"/>
      <c r="W13" s="21">
        <v>1012886000</v>
      </c>
      <c r="X13" s="21">
        <v>247584691</v>
      </c>
      <c r="Y13" s="21">
        <v>765301309</v>
      </c>
      <c r="Z13" s="6">
        <v>309.11</v>
      </c>
      <c r="AA13" s="28">
        <v>707587000</v>
      </c>
    </row>
    <row r="14" spans="1:27" ht="13.5">
      <c r="A14" s="5" t="s">
        <v>40</v>
      </c>
      <c r="B14" s="3"/>
      <c r="C14" s="22">
        <v>25974000</v>
      </c>
      <c r="D14" s="22"/>
      <c r="E14" s="23">
        <v>26480000</v>
      </c>
      <c r="F14" s="24">
        <v>26480000</v>
      </c>
      <c r="G14" s="24">
        <v>347000</v>
      </c>
      <c r="H14" s="24">
        <v>1179000</v>
      </c>
      <c r="I14" s="24">
        <v>1699000</v>
      </c>
      <c r="J14" s="24">
        <v>3225000</v>
      </c>
      <c r="K14" s="24">
        <v>3356000</v>
      </c>
      <c r="L14" s="24">
        <v>684000</v>
      </c>
      <c r="M14" s="24">
        <v>2366000</v>
      </c>
      <c r="N14" s="24">
        <v>6406000</v>
      </c>
      <c r="O14" s="24"/>
      <c r="P14" s="24"/>
      <c r="Q14" s="24"/>
      <c r="R14" s="24"/>
      <c r="S14" s="24"/>
      <c r="T14" s="24"/>
      <c r="U14" s="24"/>
      <c r="V14" s="24"/>
      <c r="W14" s="24">
        <v>9631000</v>
      </c>
      <c r="X14" s="24">
        <v>9265352</v>
      </c>
      <c r="Y14" s="24">
        <v>365648</v>
      </c>
      <c r="Z14" s="7">
        <v>3.95</v>
      </c>
      <c r="AA14" s="29">
        <v>26480000</v>
      </c>
    </row>
    <row r="15" spans="1:27" ht="13.5">
      <c r="A15" s="2" t="s">
        <v>41</v>
      </c>
      <c r="B15" s="8"/>
      <c r="C15" s="16">
        <f aca="true" t="shared" si="2" ref="C15:Y15">SUM(C16:C18)</f>
        <v>1221387996</v>
      </c>
      <c r="D15" s="16">
        <f>SUM(D16:D18)</f>
        <v>0</v>
      </c>
      <c r="E15" s="17">
        <f t="shared" si="2"/>
        <v>1796930000</v>
      </c>
      <c r="F15" s="18">
        <f t="shared" si="2"/>
        <v>1796930000</v>
      </c>
      <c r="G15" s="18">
        <f t="shared" si="2"/>
        <v>61966000</v>
      </c>
      <c r="H15" s="18">
        <f t="shared" si="2"/>
        <v>85630000</v>
      </c>
      <c r="I15" s="18">
        <f t="shared" si="2"/>
        <v>73813000</v>
      </c>
      <c r="J15" s="18">
        <f t="shared" si="2"/>
        <v>221409000</v>
      </c>
      <c r="K15" s="18">
        <f t="shared" si="2"/>
        <v>220992000</v>
      </c>
      <c r="L15" s="18">
        <f t="shared" si="2"/>
        <v>123268000</v>
      </c>
      <c r="M15" s="18">
        <f t="shared" si="2"/>
        <v>97766000</v>
      </c>
      <c r="N15" s="18">
        <f t="shared" si="2"/>
        <v>442026000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663435000</v>
      </c>
      <c r="X15" s="18">
        <f t="shared" si="2"/>
        <v>628745807</v>
      </c>
      <c r="Y15" s="18">
        <f t="shared" si="2"/>
        <v>34689193</v>
      </c>
      <c r="Z15" s="4">
        <f>+IF(X15&lt;&gt;0,+(Y15/X15)*100,0)</f>
        <v>5.517204665827696</v>
      </c>
      <c r="AA15" s="30">
        <f>SUM(AA16:AA18)</f>
        <v>1796930000</v>
      </c>
    </row>
    <row r="16" spans="1:27" ht="13.5">
      <c r="A16" s="5" t="s">
        <v>42</v>
      </c>
      <c r="B16" s="3"/>
      <c r="C16" s="19">
        <v>235849996</v>
      </c>
      <c r="D16" s="19"/>
      <c r="E16" s="20">
        <v>169397000</v>
      </c>
      <c r="F16" s="21">
        <v>169397000</v>
      </c>
      <c r="G16" s="21">
        <v>4175000</v>
      </c>
      <c r="H16" s="21">
        <v>17238000</v>
      </c>
      <c r="I16" s="21">
        <v>8772000</v>
      </c>
      <c r="J16" s="21">
        <v>30185000</v>
      </c>
      <c r="K16" s="21">
        <v>27464000</v>
      </c>
      <c r="L16" s="21">
        <v>20791000</v>
      </c>
      <c r="M16" s="21">
        <v>13563000</v>
      </c>
      <c r="N16" s="21">
        <v>61818000</v>
      </c>
      <c r="O16" s="21"/>
      <c r="P16" s="21"/>
      <c r="Q16" s="21"/>
      <c r="R16" s="21"/>
      <c r="S16" s="21"/>
      <c r="T16" s="21"/>
      <c r="U16" s="21"/>
      <c r="V16" s="21"/>
      <c r="W16" s="21">
        <v>92003000</v>
      </c>
      <c r="X16" s="21">
        <v>59272010</v>
      </c>
      <c r="Y16" s="21">
        <v>32730990</v>
      </c>
      <c r="Z16" s="6">
        <v>55.22</v>
      </c>
      <c r="AA16" s="28">
        <v>169397000</v>
      </c>
    </row>
    <row r="17" spans="1:27" ht="13.5">
      <c r="A17" s="5" t="s">
        <v>43</v>
      </c>
      <c r="B17" s="3"/>
      <c r="C17" s="19">
        <v>985538000</v>
      </c>
      <c r="D17" s="19"/>
      <c r="E17" s="20">
        <v>1627533000</v>
      </c>
      <c r="F17" s="21">
        <v>1627533000</v>
      </c>
      <c r="G17" s="21">
        <v>57791000</v>
      </c>
      <c r="H17" s="21">
        <v>68392000</v>
      </c>
      <c r="I17" s="21">
        <v>65041000</v>
      </c>
      <c r="J17" s="21">
        <v>191224000</v>
      </c>
      <c r="K17" s="21">
        <v>193528000</v>
      </c>
      <c r="L17" s="21">
        <v>102477000</v>
      </c>
      <c r="M17" s="21">
        <v>84203000</v>
      </c>
      <c r="N17" s="21">
        <v>380208000</v>
      </c>
      <c r="O17" s="21"/>
      <c r="P17" s="21"/>
      <c r="Q17" s="21"/>
      <c r="R17" s="21"/>
      <c r="S17" s="21"/>
      <c r="T17" s="21"/>
      <c r="U17" s="21"/>
      <c r="V17" s="21"/>
      <c r="W17" s="21">
        <v>571432000</v>
      </c>
      <c r="X17" s="21">
        <v>569473797</v>
      </c>
      <c r="Y17" s="21">
        <v>1958203</v>
      </c>
      <c r="Z17" s="6">
        <v>0.34</v>
      </c>
      <c r="AA17" s="28">
        <v>1627533000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2540793259</v>
      </c>
      <c r="D19" s="16">
        <f>SUM(D20:D23)</f>
        <v>0</v>
      </c>
      <c r="E19" s="17">
        <f t="shared" si="3"/>
        <v>2323743000</v>
      </c>
      <c r="F19" s="18">
        <f t="shared" si="3"/>
        <v>2323743000</v>
      </c>
      <c r="G19" s="18">
        <f t="shared" si="3"/>
        <v>84600000</v>
      </c>
      <c r="H19" s="18">
        <f t="shared" si="3"/>
        <v>136879000</v>
      </c>
      <c r="I19" s="18">
        <f t="shared" si="3"/>
        <v>182141000</v>
      </c>
      <c r="J19" s="18">
        <f t="shared" si="3"/>
        <v>403620000</v>
      </c>
      <c r="K19" s="18">
        <f t="shared" si="3"/>
        <v>198899000</v>
      </c>
      <c r="L19" s="18">
        <f t="shared" si="3"/>
        <v>185825000</v>
      </c>
      <c r="M19" s="18">
        <f t="shared" si="3"/>
        <v>163253000</v>
      </c>
      <c r="N19" s="18">
        <f t="shared" si="3"/>
        <v>547977000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951597000</v>
      </c>
      <c r="X19" s="18">
        <f t="shared" si="3"/>
        <v>813077326</v>
      </c>
      <c r="Y19" s="18">
        <f t="shared" si="3"/>
        <v>138519674</v>
      </c>
      <c r="Z19" s="4">
        <f>+IF(X19&lt;&gt;0,+(Y19/X19)*100,0)</f>
        <v>17.036469911350103</v>
      </c>
      <c r="AA19" s="30">
        <f>SUM(AA20:AA23)</f>
        <v>2323743000</v>
      </c>
    </row>
    <row r="20" spans="1:27" ht="13.5">
      <c r="A20" s="5" t="s">
        <v>46</v>
      </c>
      <c r="B20" s="3"/>
      <c r="C20" s="19">
        <v>526070259</v>
      </c>
      <c r="D20" s="19"/>
      <c r="E20" s="20">
        <v>678858000</v>
      </c>
      <c r="F20" s="21">
        <v>678858000</v>
      </c>
      <c r="G20" s="21">
        <v>27551000</v>
      </c>
      <c r="H20" s="21">
        <v>40389000</v>
      </c>
      <c r="I20" s="21">
        <v>41449000</v>
      </c>
      <c r="J20" s="21">
        <v>109389000</v>
      </c>
      <c r="K20" s="21">
        <v>40606000</v>
      </c>
      <c r="L20" s="21">
        <v>38943000</v>
      </c>
      <c r="M20" s="21">
        <v>23642000</v>
      </c>
      <c r="N20" s="21">
        <v>103191000</v>
      </c>
      <c r="O20" s="21"/>
      <c r="P20" s="21"/>
      <c r="Q20" s="21"/>
      <c r="R20" s="21"/>
      <c r="S20" s="21"/>
      <c r="T20" s="21"/>
      <c r="U20" s="21"/>
      <c r="V20" s="21"/>
      <c r="W20" s="21">
        <v>212580000</v>
      </c>
      <c r="X20" s="21">
        <v>237532064</v>
      </c>
      <c r="Y20" s="21">
        <v>-24952064</v>
      </c>
      <c r="Z20" s="6">
        <v>-10.5</v>
      </c>
      <c r="AA20" s="28">
        <v>678858000</v>
      </c>
    </row>
    <row r="21" spans="1:27" ht="13.5">
      <c r="A21" s="5" t="s">
        <v>47</v>
      </c>
      <c r="B21" s="3"/>
      <c r="C21" s="19">
        <v>838044000</v>
      </c>
      <c r="D21" s="19"/>
      <c r="E21" s="20">
        <v>842200000</v>
      </c>
      <c r="F21" s="21">
        <v>842200000</v>
      </c>
      <c r="G21" s="21">
        <v>22770000</v>
      </c>
      <c r="H21" s="21">
        <v>57247000</v>
      </c>
      <c r="I21" s="21">
        <v>76969000</v>
      </c>
      <c r="J21" s="21">
        <v>156986000</v>
      </c>
      <c r="K21" s="21">
        <v>68685000</v>
      </c>
      <c r="L21" s="21">
        <v>82739000</v>
      </c>
      <c r="M21" s="21">
        <v>88031000</v>
      </c>
      <c r="N21" s="21">
        <v>239455000</v>
      </c>
      <c r="O21" s="21"/>
      <c r="P21" s="21"/>
      <c r="Q21" s="21"/>
      <c r="R21" s="21"/>
      <c r="S21" s="21"/>
      <c r="T21" s="21"/>
      <c r="U21" s="21"/>
      <c r="V21" s="21"/>
      <c r="W21" s="21">
        <v>396441000</v>
      </c>
      <c r="X21" s="21">
        <v>294685780</v>
      </c>
      <c r="Y21" s="21">
        <v>101755220</v>
      </c>
      <c r="Z21" s="6">
        <v>34.53</v>
      </c>
      <c r="AA21" s="28">
        <v>842200000</v>
      </c>
    </row>
    <row r="22" spans="1:27" ht="13.5">
      <c r="A22" s="5" t="s">
        <v>48</v>
      </c>
      <c r="B22" s="3"/>
      <c r="C22" s="22">
        <v>1031225000</v>
      </c>
      <c r="D22" s="22"/>
      <c r="E22" s="23">
        <v>700750000</v>
      </c>
      <c r="F22" s="24">
        <v>700750000</v>
      </c>
      <c r="G22" s="24">
        <v>33660000</v>
      </c>
      <c r="H22" s="24">
        <v>34593000</v>
      </c>
      <c r="I22" s="24">
        <v>52612000</v>
      </c>
      <c r="J22" s="24">
        <v>120865000</v>
      </c>
      <c r="K22" s="24">
        <v>86178000</v>
      </c>
      <c r="L22" s="24">
        <v>57317000</v>
      </c>
      <c r="M22" s="24">
        <v>47938000</v>
      </c>
      <c r="N22" s="24">
        <v>191433000</v>
      </c>
      <c r="O22" s="24"/>
      <c r="P22" s="24"/>
      <c r="Q22" s="24"/>
      <c r="R22" s="24"/>
      <c r="S22" s="24"/>
      <c r="T22" s="24"/>
      <c r="U22" s="24"/>
      <c r="V22" s="24"/>
      <c r="W22" s="24">
        <v>312298000</v>
      </c>
      <c r="X22" s="24">
        <v>245192425</v>
      </c>
      <c r="Y22" s="24">
        <v>67105575</v>
      </c>
      <c r="Z22" s="7">
        <v>27.37</v>
      </c>
      <c r="AA22" s="29">
        <v>700750000</v>
      </c>
    </row>
    <row r="23" spans="1:27" ht="13.5">
      <c r="A23" s="5" t="s">
        <v>49</v>
      </c>
      <c r="B23" s="3"/>
      <c r="C23" s="19">
        <v>145454000</v>
      </c>
      <c r="D23" s="19"/>
      <c r="E23" s="20">
        <v>101935000</v>
      </c>
      <c r="F23" s="21">
        <v>101935000</v>
      </c>
      <c r="G23" s="21">
        <v>619000</v>
      </c>
      <c r="H23" s="21">
        <v>4650000</v>
      </c>
      <c r="I23" s="21">
        <v>11111000</v>
      </c>
      <c r="J23" s="21">
        <v>16380000</v>
      </c>
      <c r="K23" s="21">
        <v>3430000</v>
      </c>
      <c r="L23" s="21">
        <v>6826000</v>
      </c>
      <c r="M23" s="21">
        <v>3642000</v>
      </c>
      <c r="N23" s="21">
        <v>13898000</v>
      </c>
      <c r="O23" s="21"/>
      <c r="P23" s="21"/>
      <c r="Q23" s="21"/>
      <c r="R23" s="21"/>
      <c r="S23" s="21"/>
      <c r="T23" s="21"/>
      <c r="U23" s="21"/>
      <c r="V23" s="21"/>
      <c r="W23" s="21">
        <v>30278000</v>
      </c>
      <c r="X23" s="21">
        <v>35667057</v>
      </c>
      <c r="Y23" s="21">
        <v>-5389057</v>
      </c>
      <c r="Z23" s="6">
        <v>-15.11</v>
      </c>
      <c r="AA23" s="28">
        <v>101935000</v>
      </c>
    </row>
    <row r="24" spans="1:27" ht="13.5">
      <c r="A24" s="2" t="s">
        <v>50</v>
      </c>
      <c r="B24" s="8"/>
      <c r="C24" s="16">
        <v>3746000</v>
      </c>
      <c r="D24" s="16"/>
      <c r="E24" s="17">
        <v>97944000</v>
      </c>
      <c r="F24" s="18">
        <v>97944000</v>
      </c>
      <c r="G24" s="18"/>
      <c r="H24" s="18">
        <v>5000</v>
      </c>
      <c r="I24" s="18">
        <v>2763000</v>
      </c>
      <c r="J24" s="18">
        <v>2768000</v>
      </c>
      <c r="K24" s="18">
        <v>39000</v>
      </c>
      <c r="L24" s="18"/>
      <c r="M24" s="18">
        <v>14983000</v>
      </c>
      <c r="N24" s="18">
        <v>15022000</v>
      </c>
      <c r="O24" s="18"/>
      <c r="P24" s="18"/>
      <c r="Q24" s="18"/>
      <c r="R24" s="18"/>
      <c r="S24" s="18"/>
      <c r="T24" s="18"/>
      <c r="U24" s="18"/>
      <c r="V24" s="18"/>
      <c r="W24" s="18">
        <v>17790000</v>
      </c>
      <c r="X24" s="18">
        <v>34270462</v>
      </c>
      <c r="Y24" s="18">
        <v>-16480462</v>
      </c>
      <c r="Z24" s="4">
        <v>-48.09</v>
      </c>
      <c r="AA24" s="30">
        <v>97944000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4201622000</v>
      </c>
      <c r="D25" s="50">
        <f>+D5+D9+D15+D19+D24</f>
        <v>0</v>
      </c>
      <c r="E25" s="51">
        <f t="shared" si="4"/>
        <v>5711022000</v>
      </c>
      <c r="F25" s="52">
        <f t="shared" si="4"/>
        <v>5711022000</v>
      </c>
      <c r="G25" s="52">
        <f t="shared" si="4"/>
        <v>340219000</v>
      </c>
      <c r="H25" s="52">
        <f t="shared" si="4"/>
        <v>361164000</v>
      </c>
      <c r="I25" s="52">
        <f t="shared" si="4"/>
        <v>465657000</v>
      </c>
      <c r="J25" s="52">
        <f t="shared" si="4"/>
        <v>1167040000</v>
      </c>
      <c r="K25" s="52">
        <f t="shared" si="4"/>
        <v>623523000</v>
      </c>
      <c r="L25" s="52">
        <f t="shared" si="4"/>
        <v>509883000</v>
      </c>
      <c r="M25" s="52">
        <f t="shared" si="4"/>
        <v>485162000</v>
      </c>
      <c r="N25" s="52">
        <f t="shared" si="4"/>
        <v>1618568000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2785608000</v>
      </c>
      <c r="X25" s="52">
        <f t="shared" si="4"/>
        <v>1998286104</v>
      </c>
      <c r="Y25" s="52">
        <f t="shared" si="4"/>
        <v>787321896</v>
      </c>
      <c r="Z25" s="53">
        <f>+IF(X25&lt;&gt;0,+(Y25/X25)*100,0)</f>
        <v>39.39985842988177</v>
      </c>
      <c r="AA25" s="54">
        <f>+AA5+AA9+AA15+AA19+AA24</f>
        <v>5711022000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1970041000</v>
      </c>
      <c r="D28" s="19"/>
      <c r="E28" s="20">
        <v>2590694000</v>
      </c>
      <c r="F28" s="21">
        <v>2590694000</v>
      </c>
      <c r="G28" s="21">
        <v>86217000</v>
      </c>
      <c r="H28" s="21">
        <v>121002000</v>
      </c>
      <c r="I28" s="21">
        <v>162430000</v>
      </c>
      <c r="J28" s="21">
        <v>369649000</v>
      </c>
      <c r="K28" s="21">
        <v>277289000</v>
      </c>
      <c r="L28" s="21">
        <v>185846000</v>
      </c>
      <c r="M28" s="21">
        <v>286537000</v>
      </c>
      <c r="N28" s="21">
        <v>749672000</v>
      </c>
      <c r="O28" s="21"/>
      <c r="P28" s="21"/>
      <c r="Q28" s="21"/>
      <c r="R28" s="21"/>
      <c r="S28" s="21"/>
      <c r="T28" s="21"/>
      <c r="U28" s="21"/>
      <c r="V28" s="21"/>
      <c r="W28" s="21">
        <v>1119321000</v>
      </c>
      <c r="X28" s="21"/>
      <c r="Y28" s="21">
        <v>1119321000</v>
      </c>
      <c r="Z28" s="6"/>
      <c r="AA28" s="19">
        <v>2590694000</v>
      </c>
    </row>
    <row r="29" spans="1:27" ht="13.5">
      <c r="A29" s="56" t="s">
        <v>55</v>
      </c>
      <c r="B29" s="3"/>
      <c r="C29" s="19">
        <v>67061000</v>
      </c>
      <c r="D29" s="19"/>
      <c r="E29" s="20">
        <v>772847000</v>
      </c>
      <c r="F29" s="21">
        <v>772847000</v>
      </c>
      <c r="G29" s="21">
        <v>161337000</v>
      </c>
      <c r="H29" s="21">
        <v>97309000</v>
      </c>
      <c r="I29" s="21">
        <v>159724000</v>
      </c>
      <c r="J29" s="21">
        <v>418370000</v>
      </c>
      <c r="K29" s="21">
        <v>161349000</v>
      </c>
      <c r="L29" s="21">
        <v>166933000</v>
      </c>
      <c r="M29" s="21">
        <v>145787000</v>
      </c>
      <c r="N29" s="21">
        <v>474069000</v>
      </c>
      <c r="O29" s="21"/>
      <c r="P29" s="21"/>
      <c r="Q29" s="21"/>
      <c r="R29" s="21"/>
      <c r="S29" s="21"/>
      <c r="T29" s="21"/>
      <c r="U29" s="21"/>
      <c r="V29" s="21"/>
      <c r="W29" s="21">
        <v>892439000</v>
      </c>
      <c r="X29" s="21"/>
      <c r="Y29" s="21">
        <v>892439000</v>
      </c>
      <c r="Z29" s="6"/>
      <c r="AA29" s="28">
        <v>772847000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3908000</v>
      </c>
      <c r="D31" s="19"/>
      <c r="E31" s="20">
        <v>14200000</v>
      </c>
      <c r="F31" s="21">
        <v>14200000</v>
      </c>
      <c r="G31" s="21">
        <v>10000</v>
      </c>
      <c r="H31" s="21">
        <v>25000</v>
      </c>
      <c r="I31" s="21">
        <v>6000</v>
      </c>
      <c r="J31" s="21">
        <v>41000</v>
      </c>
      <c r="K31" s="21">
        <v>10000</v>
      </c>
      <c r="L31" s="21">
        <v>30000</v>
      </c>
      <c r="M31" s="21">
        <v>203000</v>
      </c>
      <c r="N31" s="21">
        <v>243000</v>
      </c>
      <c r="O31" s="21"/>
      <c r="P31" s="21"/>
      <c r="Q31" s="21"/>
      <c r="R31" s="21"/>
      <c r="S31" s="21"/>
      <c r="T31" s="21"/>
      <c r="U31" s="21"/>
      <c r="V31" s="21"/>
      <c r="W31" s="21">
        <v>284000</v>
      </c>
      <c r="X31" s="21"/>
      <c r="Y31" s="21">
        <v>284000</v>
      </c>
      <c r="Z31" s="6"/>
      <c r="AA31" s="28">
        <v>14200000</v>
      </c>
    </row>
    <row r="32" spans="1:27" ht="13.5">
      <c r="A32" s="58" t="s">
        <v>58</v>
      </c>
      <c r="B32" s="3"/>
      <c r="C32" s="25">
        <f aca="true" t="shared" si="5" ref="C32:Y32">SUM(C28:C31)</f>
        <v>2041010000</v>
      </c>
      <c r="D32" s="25">
        <f>SUM(D28:D31)</f>
        <v>0</v>
      </c>
      <c r="E32" s="26">
        <f t="shared" si="5"/>
        <v>3377741000</v>
      </c>
      <c r="F32" s="27">
        <f t="shared" si="5"/>
        <v>3377741000</v>
      </c>
      <c r="G32" s="27">
        <f t="shared" si="5"/>
        <v>247564000</v>
      </c>
      <c r="H32" s="27">
        <f t="shared" si="5"/>
        <v>218336000</v>
      </c>
      <c r="I32" s="27">
        <f t="shared" si="5"/>
        <v>322160000</v>
      </c>
      <c r="J32" s="27">
        <f t="shared" si="5"/>
        <v>788060000</v>
      </c>
      <c r="K32" s="27">
        <f t="shared" si="5"/>
        <v>438648000</v>
      </c>
      <c r="L32" s="27">
        <f t="shared" si="5"/>
        <v>352809000</v>
      </c>
      <c r="M32" s="27">
        <f t="shared" si="5"/>
        <v>432527000</v>
      </c>
      <c r="N32" s="27">
        <f t="shared" si="5"/>
        <v>1223984000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2012044000</v>
      </c>
      <c r="X32" s="27">
        <f t="shared" si="5"/>
        <v>0</v>
      </c>
      <c r="Y32" s="27">
        <f t="shared" si="5"/>
        <v>2012044000</v>
      </c>
      <c r="Z32" s="13">
        <f>+IF(X32&lt;&gt;0,+(Y32/X32)*100,0)</f>
        <v>0</v>
      </c>
      <c r="AA32" s="31">
        <f>SUM(AA28:AA31)</f>
        <v>3377741000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1500000000</v>
      </c>
      <c r="D34" s="19"/>
      <c r="E34" s="20">
        <v>1000000000</v>
      </c>
      <c r="F34" s="21">
        <v>1000000000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1000000000</v>
      </c>
    </row>
    <row r="35" spans="1:27" ht="13.5">
      <c r="A35" s="59" t="s">
        <v>63</v>
      </c>
      <c r="B35" s="3"/>
      <c r="C35" s="19">
        <v>660612000</v>
      </c>
      <c r="D35" s="19"/>
      <c r="E35" s="20">
        <v>1333281000</v>
      </c>
      <c r="F35" s="21">
        <v>1333281000</v>
      </c>
      <c r="G35" s="21">
        <v>92655000</v>
      </c>
      <c r="H35" s="21">
        <v>142828000</v>
      </c>
      <c r="I35" s="21">
        <v>143497000</v>
      </c>
      <c r="J35" s="21">
        <v>378980000</v>
      </c>
      <c r="K35" s="21">
        <v>184875000</v>
      </c>
      <c r="L35" s="21">
        <v>157074000</v>
      </c>
      <c r="M35" s="21">
        <v>52635000</v>
      </c>
      <c r="N35" s="21">
        <v>394584000</v>
      </c>
      <c r="O35" s="21"/>
      <c r="P35" s="21"/>
      <c r="Q35" s="21"/>
      <c r="R35" s="21"/>
      <c r="S35" s="21"/>
      <c r="T35" s="21"/>
      <c r="U35" s="21"/>
      <c r="V35" s="21"/>
      <c r="W35" s="21">
        <v>773564000</v>
      </c>
      <c r="X35" s="21"/>
      <c r="Y35" s="21">
        <v>773564000</v>
      </c>
      <c r="Z35" s="6"/>
      <c r="AA35" s="28">
        <v>1333281000</v>
      </c>
    </row>
    <row r="36" spans="1:27" ht="13.5">
      <c r="A36" s="60" t="s">
        <v>64</v>
      </c>
      <c r="B36" s="10"/>
      <c r="C36" s="61">
        <f aca="true" t="shared" si="6" ref="C36:Y36">SUM(C32:C35)</f>
        <v>4201622000</v>
      </c>
      <c r="D36" s="61">
        <f>SUM(D32:D35)</f>
        <v>0</v>
      </c>
      <c r="E36" s="62">
        <f t="shared" si="6"/>
        <v>5711022000</v>
      </c>
      <c r="F36" s="63">
        <f t="shared" si="6"/>
        <v>5711022000</v>
      </c>
      <c r="G36" s="63">
        <f t="shared" si="6"/>
        <v>340219000</v>
      </c>
      <c r="H36" s="63">
        <f t="shared" si="6"/>
        <v>361164000</v>
      </c>
      <c r="I36" s="63">
        <f t="shared" si="6"/>
        <v>465657000</v>
      </c>
      <c r="J36" s="63">
        <f t="shared" si="6"/>
        <v>1167040000</v>
      </c>
      <c r="K36" s="63">
        <f t="shared" si="6"/>
        <v>623523000</v>
      </c>
      <c r="L36" s="63">
        <f t="shared" si="6"/>
        <v>509883000</v>
      </c>
      <c r="M36" s="63">
        <f t="shared" si="6"/>
        <v>485162000</v>
      </c>
      <c r="N36" s="63">
        <f t="shared" si="6"/>
        <v>1618568000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2785608000</v>
      </c>
      <c r="X36" s="63">
        <f t="shared" si="6"/>
        <v>0</v>
      </c>
      <c r="Y36" s="63">
        <f t="shared" si="6"/>
        <v>2785608000</v>
      </c>
      <c r="Z36" s="64">
        <f>+IF(X36&lt;&gt;0,+(Y36/X36)*100,0)</f>
        <v>0</v>
      </c>
      <c r="AA36" s="65">
        <f>SUM(AA32:AA35)</f>
        <v>5711022000</v>
      </c>
    </row>
    <row r="37" spans="1:27" ht="13.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318423502</v>
      </c>
      <c r="D5" s="16">
        <f>SUM(D6:D8)</f>
        <v>0</v>
      </c>
      <c r="E5" s="17">
        <f t="shared" si="0"/>
        <v>490231574</v>
      </c>
      <c r="F5" s="18">
        <f t="shared" si="0"/>
        <v>499146936</v>
      </c>
      <c r="G5" s="18">
        <f t="shared" si="0"/>
        <v>2349391</v>
      </c>
      <c r="H5" s="18">
        <f t="shared" si="0"/>
        <v>13687740</v>
      </c>
      <c r="I5" s="18">
        <f t="shared" si="0"/>
        <v>24102038</v>
      </c>
      <c r="J5" s="18">
        <f t="shared" si="0"/>
        <v>40139169</v>
      </c>
      <c r="K5" s="18">
        <f t="shared" si="0"/>
        <v>20733383</v>
      </c>
      <c r="L5" s="18">
        <f t="shared" si="0"/>
        <v>17520184</v>
      </c>
      <c r="M5" s="18">
        <f t="shared" si="0"/>
        <v>25333025</v>
      </c>
      <c r="N5" s="18">
        <f t="shared" si="0"/>
        <v>63586592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103725761</v>
      </c>
      <c r="X5" s="18">
        <f t="shared" si="0"/>
        <v>184021265</v>
      </c>
      <c r="Y5" s="18">
        <f t="shared" si="0"/>
        <v>-80295504</v>
      </c>
      <c r="Z5" s="4">
        <f>+IF(X5&lt;&gt;0,+(Y5/X5)*100,0)</f>
        <v>-43.63381808075278</v>
      </c>
      <c r="AA5" s="16">
        <f>SUM(AA6:AA8)</f>
        <v>499146936</v>
      </c>
    </row>
    <row r="6" spans="1:27" ht="13.5">
      <c r="A6" s="5" t="s">
        <v>32</v>
      </c>
      <c r="B6" s="3"/>
      <c r="C6" s="19">
        <v>2412361</v>
      </c>
      <c r="D6" s="19"/>
      <c r="E6" s="20">
        <v>11607744</v>
      </c>
      <c r="F6" s="21">
        <v>11391440</v>
      </c>
      <c r="G6" s="21">
        <v>40144</v>
      </c>
      <c r="H6" s="21">
        <v>118941</v>
      </c>
      <c r="I6" s="21">
        <v>211199</v>
      </c>
      <c r="J6" s="21">
        <v>370284</v>
      </c>
      <c r="K6" s="21">
        <v>265529</v>
      </c>
      <c r="L6" s="21">
        <v>351870</v>
      </c>
      <c r="M6" s="21">
        <v>1426244</v>
      </c>
      <c r="N6" s="21">
        <v>2043643</v>
      </c>
      <c r="O6" s="21"/>
      <c r="P6" s="21"/>
      <c r="Q6" s="21"/>
      <c r="R6" s="21"/>
      <c r="S6" s="21"/>
      <c r="T6" s="21"/>
      <c r="U6" s="21"/>
      <c r="V6" s="21"/>
      <c r="W6" s="21">
        <v>2413927</v>
      </c>
      <c r="X6" s="21">
        <v>3174860</v>
      </c>
      <c r="Y6" s="21">
        <v>-760933</v>
      </c>
      <c r="Z6" s="6">
        <v>-23.97</v>
      </c>
      <c r="AA6" s="28">
        <v>11391440</v>
      </c>
    </row>
    <row r="7" spans="1:27" ht="13.5">
      <c r="A7" s="5" t="s">
        <v>33</v>
      </c>
      <c r="B7" s="3"/>
      <c r="C7" s="22">
        <v>6758774</v>
      </c>
      <c r="D7" s="22"/>
      <c r="E7" s="23">
        <v>5182739</v>
      </c>
      <c r="F7" s="24">
        <v>5462059</v>
      </c>
      <c r="G7" s="24">
        <v>49612</v>
      </c>
      <c r="H7" s="24">
        <v>788494</v>
      </c>
      <c r="I7" s="24">
        <v>398960</v>
      </c>
      <c r="J7" s="24">
        <v>1237066</v>
      </c>
      <c r="K7" s="24">
        <v>547615</v>
      </c>
      <c r="L7" s="24">
        <v>337194</v>
      </c>
      <c r="M7" s="24">
        <v>1591515</v>
      </c>
      <c r="N7" s="24">
        <v>2476324</v>
      </c>
      <c r="O7" s="24"/>
      <c r="P7" s="24"/>
      <c r="Q7" s="24"/>
      <c r="R7" s="24"/>
      <c r="S7" s="24"/>
      <c r="T7" s="24"/>
      <c r="U7" s="24"/>
      <c r="V7" s="24"/>
      <c r="W7" s="24">
        <v>3713390</v>
      </c>
      <c r="X7" s="24">
        <v>3732369</v>
      </c>
      <c r="Y7" s="24">
        <v>-18979</v>
      </c>
      <c r="Z7" s="7">
        <v>-0.51</v>
      </c>
      <c r="AA7" s="29">
        <v>5462059</v>
      </c>
    </row>
    <row r="8" spans="1:27" ht="13.5">
      <c r="A8" s="5" t="s">
        <v>34</v>
      </c>
      <c r="B8" s="3"/>
      <c r="C8" s="19">
        <v>309252367</v>
      </c>
      <c r="D8" s="19"/>
      <c r="E8" s="20">
        <v>473441091</v>
      </c>
      <c r="F8" s="21">
        <v>482293437</v>
      </c>
      <c r="G8" s="21">
        <v>2259635</v>
      </c>
      <c r="H8" s="21">
        <v>12780305</v>
      </c>
      <c r="I8" s="21">
        <v>23491879</v>
      </c>
      <c r="J8" s="21">
        <v>38531819</v>
      </c>
      <c r="K8" s="21">
        <v>19920239</v>
      </c>
      <c r="L8" s="21">
        <v>16831120</v>
      </c>
      <c r="M8" s="21">
        <v>22315266</v>
      </c>
      <c r="N8" s="21">
        <v>59066625</v>
      </c>
      <c r="O8" s="21"/>
      <c r="P8" s="21"/>
      <c r="Q8" s="21"/>
      <c r="R8" s="21"/>
      <c r="S8" s="21"/>
      <c r="T8" s="21"/>
      <c r="U8" s="21"/>
      <c r="V8" s="21"/>
      <c r="W8" s="21">
        <v>97598444</v>
      </c>
      <c r="X8" s="21">
        <v>177114036</v>
      </c>
      <c r="Y8" s="21">
        <v>-79515592</v>
      </c>
      <c r="Z8" s="6">
        <v>-44.9</v>
      </c>
      <c r="AA8" s="28">
        <v>482293437</v>
      </c>
    </row>
    <row r="9" spans="1:27" ht="13.5">
      <c r="A9" s="2" t="s">
        <v>35</v>
      </c>
      <c r="B9" s="3"/>
      <c r="C9" s="16">
        <f aca="true" t="shared" si="1" ref="C9:Y9">SUM(C10:C14)</f>
        <v>882257896</v>
      </c>
      <c r="D9" s="16">
        <f>SUM(D10:D14)</f>
        <v>0</v>
      </c>
      <c r="E9" s="17">
        <f t="shared" si="1"/>
        <v>1249549459</v>
      </c>
      <c r="F9" s="18">
        <f t="shared" si="1"/>
        <v>1368168176</v>
      </c>
      <c r="G9" s="18">
        <f t="shared" si="1"/>
        <v>12381987</v>
      </c>
      <c r="H9" s="18">
        <f t="shared" si="1"/>
        <v>30051086</v>
      </c>
      <c r="I9" s="18">
        <f t="shared" si="1"/>
        <v>93482404</v>
      </c>
      <c r="J9" s="18">
        <f t="shared" si="1"/>
        <v>135915477</v>
      </c>
      <c r="K9" s="18">
        <f t="shared" si="1"/>
        <v>128346258</v>
      </c>
      <c r="L9" s="18">
        <f t="shared" si="1"/>
        <v>105480089</v>
      </c>
      <c r="M9" s="18">
        <f t="shared" si="1"/>
        <v>91727514</v>
      </c>
      <c r="N9" s="18">
        <f t="shared" si="1"/>
        <v>325553861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461469338</v>
      </c>
      <c r="X9" s="18">
        <f t="shared" si="1"/>
        <v>623746956</v>
      </c>
      <c r="Y9" s="18">
        <f t="shared" si="1"/>
        <v>-162277618</v>
      </c>
      <c r="Z9" s="4">
        <f>+IF(X9&lt;&gt;0,+(Y9/X9)*100,0)</f>
        <v>-26.01657874864242</v>
      </c>
      <c r="AA9" s="30">
        <f>SUM(AA10:AA14)</f>
        <v>1368168176</v>
      </c>
    </row>
    <row r="10" spans="1:27" ht="13.5">
      <c r="A10" s="5" t="s">
        <v>36</v>
      </c>
      <c r="B10" s="3"/>
      <c r="C10" s="19">
        <v>47157894</v>
      </c>
      <c r="D10" s="19"/>
      <c r="E10" s="20">
        <v>124950615</v>
      </c>
      <c r="F10" s="21">
        <v>124884067</v>
      </c>
      <c r="G10" s="21">
        <v>1711311</v>
      </c>
      <c r="H10" s="21">
        <v>1463361</v>
      </c>
      <c r="I10" s="21">
        <v>8204785</v>
      </c>
      <c r="J10" s="21">
        <v>11379457</v>
      </c>
      <c r="K10" s="21">
        <v>6278397</v>
      </c>
      <c r="L10" s="21">
        <v>5865071</v>
      </c>
      <c r="M10" s="21">
        <v>6914008</v>
      </c>
      <c r="N10" s="21">
        <v>19057476</v>
      </c>
      <c r="O10" s="21"/>
      <c r="P10" s="21"/>
      <c r="Q10" s="21"/>
      <c r="R10" s="21"/>
      <c r="S10" s="21"/>
      <c r="T10" s="21"/>
      <c r="U10" s="21"/>
      <c r="V10" s="21"/>
      <c r="W10" s="21">
        <v>30436933</v>
      </c>
      <c r="X10" s="21">
        <v>45483142</v>
      </c>
      <c r="Y10" s="21">
        <v>-15046209</v>
      </c>
      <c r="Z10" s="6">
        <v>-33.08</v>
      </c>
      <c r="AA10" s="28">
        <v>124884067</v>
      </c>
    </row>
    <row r="11" spans="1:27" ht="13.5">
      <c r="A11" s="5" t="s">
        <v>37</v>
      </c>
      <c r="B11" s="3"/>
      <c r="C11" s="19">
        <v>141391233</v>
      </c>
      <c r="D11" s="19"/>
      <c r="E11" s="20">
        <v>131831572</v>
      </c>
      <c r="F11" s="21">
        <v>185954196</v>
      </c>
      <c r="G11" s="21">
        <v>1209257</v>
      </c>
      <c r="H11" s="21">
        <v>4672282</v>
      </c>
      <c r="I11" s="21">
        <v>16021256</v>
      </c>
      <c r="J11" s="21">
        <v>21902795</v>
      </c>
      <c r="K11" s="21">
        <v>14918165</v>
      </c>
      <c r="L11" s="21">
        <v>10865289</v>
      </c>
      <c r="M11" s="21">
        <v>13967964</v>
      </c>
      <c r="N11" s="21">
        <v>39751418</v>
      </c>
      <c r="O11" s="21"/>
      <c r="P11" s="21"/>
      <c r="Q11" s="21"/>
      <c r="R11" s="21"/>
      <c r="S11" s="21"/>
      <c r="T11" s="21"/>
      <c r="U11" s="21"/>
      <c r="V11" s="21"/>
      <c r="W11" s="21">
        <v>61654213</v>
      </c>
      <c r="X11" s="21">
        <v>59642642</v>
      </c>
      <c r="Y11" s="21">
        <v>2011571</v>
      </c>
      <c r="Z11" s="6">
        <v>3.37</v>
      </c>
      <c r="AA11" s="28">
        <v>185954196</v>
      </c>
    </row>
    <row r="12" spans="1:27" ht="13.5">
      <c r="A12" s="5" t="s">
        <v>38</v>
      </c>
      <c r="B12" s="3"/>
      <c r="C12" s="19">
        <v>104689085</v>
      </c>
      <c r="D12" s="19"/>
      <c r="E12" s="20">
        <v>110014849</v>
      </c>
      <c r="F12" s="21">
        <v>133247031</v>
      </c>
      <c r="G12" s="21">
        <v>753911</v>
      </c>
      <c r="H12" s="21">
        <v>6691776</v>
      </c>
      <c r="I12" s="21">
        <v>8224945</v>
      </c>
      <c r="J12" s="21">
        <v>15670632</v>
      </c>
      <c r="K12" s="21">
        <v>8105080</v>
      </c>
      <c r="L12" s="21">
        <v>5831540</v>
      </c>
      <c r="M12" s="21">
        <v>4313728</v>
      </c>
      <c r="N12" s="21">
        <v>18250348</v>
      </c>
      <c r="O12" s="21"/>
      <c r="P12" s="21"/>
      <c r="Q12" s="21"/>
      <c r="R12" s="21"/>
      <c r="S12" s="21"/>
      <c r="T12" s="21"/>
      <c r="U12" s="21"/>
      <c r="V12" s="21"/>
      <c r="W12" s="21">
        <v>33920980</v>
      </c>
      <c r="X12" s="21">
        <v>54104625</v>
      </c>
      <c r="Y12" s="21">
        <v>-20183645</v>
      </c>
      <c r="Z12" s="6">
        <v>-37.3</v>
      </c>
      <c r="AA12" s="28">
        <v>133247031</v>
      </c>
    </row>
    <row r="13" spans="1:27" ht="13.5">
      <c r="A13" s="5" t="s">
        <v>39</v>
      </c>
      <c r="B13" s="3"/>
      <c r="C13" s="19">
        <v>564330082</v>
      </c>
      <c r="D13" s="19"/>
      <c r="E13" s="20">
        <v>860785957</v>
      </c>
      <c r="F13" s="21">
        <v>897819436</v>
      </c>
      <c r="G13" s="21">
        <v>8684423</v>
      </c>
      <c r="H13" s="21">
        <v>16580672</v>
      </c>
      <c r="I13" s="21">
        <v>60520979</v>
      </c>
      <c r="J13" s="21">
        <v>85786074</v>
      </c>
      <c r="K13" s="21">
        <v>98071419</v>
      </c>
      <c r="L13" s="21">
        <v>81427377</v>
      </c>
      <c r="M13" s="21">
        <v>64658316</v>
      </c>
      <c r="N13" s="21">
        <v>244157112</v>
      </c>
      <c r="O13" s="21"/>
      <c r="P13" s="21"/>
      <c r="Q13" s="21"/>
      <c r="R13" s="21"/>
      <c r="S13" s="21"/>
      <c r="T13" s="21"/>
      <c r="U13" s="21"/>
      <c r="V13" s="21"/>
      <c r="W13" s="21">
        <v>329943186</v>
      </c>
      <c r="X13" s="21">
        <v>457420081</v>
      </c>
      <c r="Y13" s="21">
        <v>-127476895</v>
      </c>
      <c r="Z13" s="6">
        <v>-27.87</v>
      </c>
      <c r="AA13" s="28">
        <v>897819436</v>
      </c>
    </row>
    <row r="14" spans="1:27" ht="13.5">
      <c r="A14" s="5" t="s">
        <v>40</v>
      </c>
      <c r="B14" s="3"/>
      <c r="C14" s="22">
        <v>24689602</v>
      </c>
      <c r="D14" s="22"/>
      <c r="E14" s="23">
        <v>21966466</v>
      </c>
      <c r="F14" s="24">
        <v>26263446</v>
      </c>
      <c r="G14" s="24">
        <v>23085</v>
      </c>
      <c r="H14" s="24">
        <v>642995</v>
      </c>
      <c r="I14" s="24">
        <v>510439</v>
      </c>
      <c r="J14" s="24">
        <v>1176519</v>
      </c>
      <c r="K14" s="24">
        <v>973197</v>
      </c>
      <c r="L14" s="24">
        <v>1490812</v>
      </c>
      <c r="M14" s="24">
        <v>1873498</v>
      </c>
      <c r="N14" s="24">
        <v>4337507</v>
      </c>
      <c r="O14" s="24"/>
      <c r="P14" s="24"/>
      <c r="Q14" s="24"/>
      <c r="R14" s="24"/>
      <c r="S14" s="24"/>
      <c r="T14" s="24"/>
      <c r="U14" s="24"/>
      <c r="V14" s="24"/>
      <c r="W14" s="24">
        <v>5514026</v>
      </c>
      <c r="X14" s="24">
        <v>7096466</v>
      </c>
      <c r="Y14" s="24">
        <v>-1582440</v>
      </c>
      <c r="Z14" s="7">
        <v>-22.3</v>
      </c>
      <c r="AA14" s="29">
        <v>26263446</v>
      </c>
    </row>
    <row r="15" spans="1:27" ht="13.5">
      <c r="A15" s="2" t="s">
        <v>41</v>
      </c>
      <c r="B15" s="8"/>
      <c r="C15" s="16">
        <f aca="true" t="shared" si="2" ref="C15:Y15">SUM(C16:C18)</f>
        <v>1180191067</v>
      </c>
      <c r="D15" s="16">
        <f>SUM(D16:D18)</f>
        <v>0</v>
      </c>
      <c r="E15" s="17">
        <f t="shared" si="2"/>
        <v>1728806332</v>
      </c>
      <c r="F15" s="18">
        <f t="shared" si="2"/>
        <v>1814213593</v>
      </c>
      <c r="G15" s="18">
        <f t="shared" si="2"/>
        <v>672377</v>
      </c>
      <c r="H15" s="18">
        <f t="shared" si="2"/>
        <v>75797312</v>
      </c>
      <c r="I15" s="18">
        <f t="shared" si="2"/>
        <v>84751779</v>
      </c>
      <c r="J15" s="18">
        <f t="shared" si="2"/>
        <v>161221468</v>
      </c>
      <c r="K15" s="18">
        <f t="shared" si="2"/>
        <v>91268829</v>
      </c>
      <c r="L15" s="18">
        <f t="shared" si="2"/>
        <v>153049543</v>
      </c>
      <c r="M15" s="18">
        <f t="shared" si="2"/>
        <v>133535959</v>
      </c>
      <c r="N15" s="18">
        <f t="shared" si="2"/>
        <v>377854331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539075799</v>
      </c>
      <c r="X15" s="18">
        <f t="shared" si="2"/>
        <v>654587984</v>
      </c>
      <c r="Y15" s="18">
        <f t="shared" si="2"/>
        <v>-115512185</v>
      </c>
      <c r="Z15" s="4">
        <f>+IF(X15&lt;&gt;0,+(Y15/X15)*100,0)</f>
        <v>-17.646548336273767</v>
      </c>
      <c r="AA15" s="30">
        <f>SUM(AA16:AA18)</f>
        <v>1814213593</v>
      </c>
    </row>
    <row r="16" spans="1:27" ht="13.5">
      <c r="A16" s="5" t="s">
        <v>42</v>
      </c>
      <c r="B16" s="3"/>
      <c r="C16" s="19">
        <v>48829517</v>
      </c>
      <c r="D16" s="19"/>
      <c r="E16" s="20">
        <v>106599899</v>
      </c>
      <c r="F16" s="21">
        <v>52644266</v>
      </c>
      <c r="G16" s="21">
        <v>303248</v>
      </c>
      <c r="H16" s="21">
        <v>1838306</v>
      </c>
      <c r="I16" s="21">
        <v>1719854</v>
      </c>
      <c r="J16" s="21">
        <v>3861408</v>
      </c>
      <c r="K16" s="21">
        <v>3335640</v>
      </c>
      <c r="L16" s="21">
        <v>2435638</v>
      </c>
      <c r="M16" s="21">
        <v>1449583</v>
      </c>
      <c r="N16" s="21">
        <v>7220861</v>
      </c>
      <c r="O16" s="21"/>
      <c r="P16" s="21"/>
      <c r="Q16" s="21"/>
      <c r="R16" s="21"/>
      <c r="S16" s="21"/>
      <c r="T16" s="21"/>
      <c r="U16" s="21"/>
      <c r="V16" s="21"/>
      <c r="W16" s="21">
        <v>11082269</v>
      </c>
      <c r="X16" s="21">
        <v>72042000</v>
      </c>
      <c r="Y16" s="21">
        <v>-60959731</v>
      </c>
      <c r="Z16" s="6">
        <v>-84.62</v>
      </c>
      <c r="AA16" s="28">
        <v>52644266</v>
      </c>
    </row>
    <row r="17" spans="1:27" ht="13.5">
      <c r="A17" s="5" t="s">
        <v>43</v>
      </c>
      <c r="B17" s="3"/>
      <c r="C17" s="19">
        <v>1104373935</v>
      </c>
      <c r="D17" s="19"/>
      <c r="E17" s="20">
        <v>1603241433</v>
      </c>
      <c r="F17" s="21">
        <v>1738822624</v>
      </c>
      <c r="G17" s="21">
        <v>361787</v>
      </c>
      <c r="H17" s="21">
        <v>73780635</v>
      </c>
      <c r="I17" s="21">
        <v>82444319</v>
      </c>
      <c r="J17" s="21">
        <v>156586741</v>
      </c>
      <c r="K17" s="21">
        <v>85089330</v>
      </c>
      <c r="L17" s="21">
        <v>150083980</v>
      </c>
      <c r="M17" s="21">
        <v>131750138</v>
      </c>
      <c r="N17" s="21">
        <v>366923448</v>
      </c>
      <c r="O17" s="21"/>
      <c r="P17" s="21"/>
      <c r="Q17" s="21"/>
      <c r="R17" s="21"/>
      <c r="S17" s="21"/>
      <c r="T17" s="21"/>
      <c r="U17" s="21"/>
      <c r="V17" s="21"/>
      <c r="W17" s="21">
        <v>523510189</v>
      </c>
      <c r="X17" s="21">
        <v>580602984</v>
      </c>
      <c r="Y17" s="21">
        <v>-57092795</v>
      </c>
      <c r="Z17" s="6">
        <v>-9.83</v>
      </c>
      <c r="AA17" s="28">
        <v>1738822624</v>
      </c>
    </row>
    <row r="18" spans="1:27" ht="13.5">
      <c r="A18" s="5" t="s">
        <v>44</v>
      </c>
      <c r="B18" s="3"/>
      <c r="C18" s="19">
        <v>26987615</v>
      </c>
      <c r="D18" s="19"/>
      <c r="E18" s="20">
        <v>18965000</v>
      </c>
      <c r="F18" s="21">
        <v>22746703</v>
      </c>
      <c r="G18" s="21">
        <v>7342</v>
      </c>
      <c r="H18" s="21">
        <v>178371</v>
      </c>
      <c r="I18" s="21">
        <v>587606</v>
      </c>
      <c r="J18" s="21">
        <v>773319</v>
      </c>
      <c r="K18" s="21">
        <v>2843859</v>
      </c>
      <c r="L18" s="21">
        <v>529925</v>
      </c>
      <c r="M18" s="21">
        <v>336238</v>
      </c>
      <c r="N18" s="21">
        <v>3710022</v>
      </c>
      <c r="O18" s="21"/>
      <c r="P18" s="21"/>
      <c r="Q18" s="21"/>
      <c r="R18" s="21"/>
      <c r="S18" s="21"/>
      <c r="T18" s="21"/>
      <c r="U18" s="21"/>
      <c r="V18" s="21"/>
      <c r="W18" s="21">
        <v>4483341</v>
      </c>
      <c r="X18" s="21">
        <v>1943000</v>
      </c>
      <c r="Y18" s="21">
        <v>2540341</v>
      </c>
      <c r="Z18" s="6">
        <v>130.74</v>
      </c>
      <c r="AA18" s="28">
        <v>22746703</v>
      </c>
    </row>
    <row r="19" spans="1:27" ht="13.5">
      <c r="A19" s="2" t="s">
        <v>45</v>
      </c>
      <c r="B19" s="8"/>
      <c r="C19" s="16">
        <f aca="true" t="shared" si="3" ref="C19:Y19">SUM(C20:C23)</f>
        <v>2119968384</v>
      </c>
      <c r="D19" s="16">
        <f>SUM(D20:D23)</f>
        <v>0</v>
      </c>
      <c r="E19" s="17">
        <f t="shared" si="3"/>
        <v>2741527958</v>
      </c>
      <c r="F19" s="18">
        <f t="shared" si="3"/>
        <v>2930377095</v>
      </c>
      <c r="G19" s="18">
        <f t="shared" si="3"/>
        <v>23560091</v>
      </c>
      <c r="H19" s="18">
        <f t="shared" si="3"/>
        <v>83285732</v>
      </c>
      <c r="I19" s="18">
        <f t="shared" si="3"/>
        <v>124837159</v>
      </c>
      <c r="J19" s="18">
        <f t="shared" si="3"/>
        <v>231682982</v>
      </c>
      <c r="K19" s="18">
        <f t="shared" si="3"/>
        <v>156003440</v>
      </c>
      <c r="L19" s="18">
        <f t="shared" si="3"/>
        <v>155393433</v>
      </c>
      <c r="M19" s="18">
        <f t="shared" si="3"/>
        <v>140083825</v>
      </c>
      <c r="N19" s="18">
        <f t="shared" si="3"/>
        <v>451480698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683163680</v>
      </c>
      <c r="X19" s="18">
        <f t="shared" si="3"/>
        <v>671505936</v>
      </c>
      <c r="Y19" s="18">
        <f t="shared" si="3"/>
        <v>11657744</v>
      </c>
      <c r="Z19" s="4">
        <f>+IF(X19&lt;&gt;0,+(Y19/X19)*100,0)</f>
        <v>1.736059709232414</v>
      </c>
      <c r="AA19" s="30">
        <f>SUM(AA20:AA23)</f>
        <v>2930377095</v>
      </c>
    </row>
    <row r="20" spans="1:27" ht="13.5">
      <c r="A20" s="5" t="s">
        <v>46</v>
      </c>
      <c r="B20" s="3"/>
      <c r="C20" s="19">
        <v>1151286134</v>
      </c>
      <c r="D20" s="19"/>
      <c r="E20" s="20">
        <v>1255721819</v>
      </c>
      <c r="F20" s="21">
        <v>1332725881</v>
      </c>
      <c r="G20" s="21">
        <v>15439124</v>
      </c>
      <c r="H20" s="21">
        <v>33599791</v>
      </c>
      <c r="I20" s="21">
        <v>56188868</v>
      </c>
      <c r="J20" s="21">
        <v>105227783</v>
      </c>
      <c r="K20" s="21">
        <v>72038933</v>
      </c>
      <c r="L20" s="21">
        <v>68502634</v>
      </c>
      <c r="M20" s="21">
        <v>47647311</v>
      </c>
      <c r="N20" s="21">
        <v>188188878</v>
      </c>
      <c r="O20" s="21"/>
      <c r="P20" s="21"/>
      <c r="Q20" s="21"/>
      <c r="R20" s="21"/>
      <c r="S20" s="21"/>
      <c r="T20" s="21"/>
      <c r="U20" s="21"/>
      <c r="V20" s="21"/>
      <c r="W20" s="21">
        <v>293416661</v>
      </c>
      <c r="X20" s="21">
        <v>279670342</v>
      </c>
      <c r="Y20" s="21">
        <v>13746319</v>
      </c>
      <c r="Z20" s="6">
        <v>4.92</v>
      </c>
      <c r="AA20" s="28">
        <v>1332725881</v>
      </c>
    </row>
    <row r="21" spans="1:27" ht="13.5">
      <c r="A21" s="5" t="s">
        <v>47</v>
      </c>
      <c r="B21" s="3"/>
      <c r="C21" s="19">
        <v>458746324</v>
      </c>
      <c r="D21" s="19"/>
      <c r="E21" s="20">
        <v>513312112</v>
      </c>
      <c r="F21" s="21">
        <v>525330122</v>
      </c>
      <c r="G21" s="21">
        <v>3365443</v>
      </c>
      <c r="H21" s="21">
        <v>27341645</v>
      </c>
      <c r="I21" s="21">
        <v>27874309</v>
      </c>
      <c r="J21" s="21">
        <v>58581397</v>
      </c>
      <c r="K21" s="21">
        <v>33833592</v>
      </c>
      <c r="L21" s="21">
        <v>41552747</v>
      </c>
      <c r="M21" s="21">
        <v>31797746</v>
      </c>
      <c r="N21" s="21">
        <v>107184085</v>
      </c>
      <c r="O21" s="21"/>
      <c r="P21" s="21"/>
      <c r="Q21" s="21"/>
      <c r="R21" s="21"/>
      <c r="S21" s="21"/>
      <c r="T21" s="21"/>
      <c r="U21" s="21"/>
      <c r="V21" s="21"/>
      <c r="W21" s="21">
        <v>165765482</v>
      </c>
      <c r="X21" s="21">
        <v>136924126</v>
      </c>
      <c r="Y21" s="21">
        <v>28841356</v>
      </c>
      <c r="Z21" s="6">
        <v>21.06</v>
      </c>
      <c r="AA21" s="28">
        <v>525330122</v>
      </c>
    </row>
    <row r="22" spans="1:27" ht="13.5">
      <c r="A22" s="5" t="s">
        <v>48</v>
      </c>
      <c r="B22" s="3"/>
      <c r="C22" s="22">
        <v>373316602</v>
      </c>
      <c r="D22" s="22"/>
      <c r="E22" s="23">
        <v>556619406</v>
      </c>
      <c r="F22" s="24">
        <v>635446471</v>
      </c>
      <c r="G22" s="24">
        <v>2401312</v>
      </c>
      <c r="H22" s="24">
        <v>10673705</v>
      </c>
      <c r="I22" s="24">
        <v>27491229</v>
      </c>
      <c r="J22" s="24">
        <v>40566246</v>
      </c>
      <c r="K22" s="24">
        <v>37066560</v>
      </c>
      <c r="L22" s="24">
        <v>26720790</v>
      </c>
      <c r="M22" s="24">
        <v>41654193</v>
      </c>
      <c r="N22" s="24">
        <v>105441543</v>
      </c>
      <c r="O22" s="24"/>
      <c r="P22" s="24"/>
      <c r="Q22" s="24"/>
      <c r="R22" s="24"/>
      <c r="S22" s="24"/>
      <c r="T22" s="24"/>
      <c r="U22" s="24"/>
      <c r="V22" s="24"/>
      <c r="W22" s="24">
        <v>146007789</v>
      </c>
      <c r="X22" s="24">
        <v>144361468</v>
      </c>
      <c r="Y22" s="24">
        <v>1646321</v>
      </c>
      <c r="Z22" s="7">
        <v>1.14</v>
      </c>
      <c r="AA22" s="29">
        <v>635446471</v>
      </c>
    </row>
    <row r="23" spans="1:27" ht="13.5">
      <c r="A23" s="5" t="s">
        <v>49</v>
      </c>
      <c r="B23" s="3"/>
      <c r="C23" s="19">
        <v>136619324</v>
      </c>
      <c r="D23" s="19"/>
      <c r="E23" s="20">
        <v>415874621</v>
      </c>
      <c r="F23" s="21">
        <v>436874621</v>
      </c>
      <c r="G23" s="21">
        <v>2354212</v>
      </c>
      <c r="H23" s="21">
        <v>11670591</v>
      </c>
      <c r="I23" s="21">
        <v>13282753</v>
      </c>
      <c r="J23" s="21">
        <v>27307556</v>
      </c>
      <c r="K23" s="21">
        <v>13064355</v>
      </c>
      <c r="L23" s="21">
        <v>18617262</v>
      </c>
      <c r="M23" s="21">
        <v>18984575</v>
      </c>
      <c r="N23" s="21">
        <v>50666192</v>
      </c>
      <c r="O23" s="21"/>
      <c r="P23" s="21"/>
      <c r="Q23" s="21"/>
      <c r="R23" s="21"/>
      <c r="S23" s="21"/>
      <c r="T23" s="21"/>
      <c r="U23" s="21"/>
      <c r="V23" s="21"/>
      <c r="W23" s="21">
        <v>77973748</v>
      </c>
      <c r="X23" s="21">
        <v>110550000</v>
      </c>
      <c r="Y23" s="21">
        <v>-32576252</v>
      </c>
      <c r="Z23" s="6">
        <v>-29.47</v>
      </c>
      <c r="AA23" s="28">
        <v>436874621</v>
      </c>
    </row>
    <row r="24" spans="1:27" ht="13.5">
      <c r="A24" s="2" t="s">
        <v>50</v>
      </c>
      <c r="B24" s="8"/>
      <c r="C24" s="16">
        <v>1452146</v>
      </c>
      <c r="D24" s="16"/>
      <c r="E24" s="17">
        <v>1200000</v>
      </c>
      <c r="F24" s="18">
        <v>1200000</v>
      </c>
      <c r="G24" s="18"/>
      <c r="H24" s="18"/>
      <c r="I24" s="18"/>
      <c r="J24" s="18"/>
      <c r="K24" s="18">
        <v>120807</v>
      </c>
      <c r="L24" s="18">
        <v>1962</v>
      </c>
      <c r="M24" s="18"/>
      <c r="N24" s="18">
        <v>122769</v>
      </c>
      <c r="O24" s="18"/>
      <c r="P24" s="18"/>
      <c r="Q24" s="18"/>
      <c r="R24" s="18"/>
      <c r="S24" s="18"/>
      <c r="T24" s="18"/>
      <c r="U24" s="18"/>
      <c r="V24" s="18"/>
      <c r="W24" s="18">
        <v>122769</v>
      </c>
      <c r="X24" s="18">
        <v>650000</v>
      </c>
      <c r="Y24" s="18">
        <v>-527231</v>
      </c>
      <c r="Z24" s="4">
        <v>-81.11</v>
      </c>
      <c r="AA24" s="30">
        <v>1200000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4502292995</v>
      </c>
      <c r="D25" s="50">
        <f>+D5+D9+D15+D19+D24</f>
        <v>0</v>
      </c>
      <c r="E25" s="51">
        <f t="shared" si="4"/>
        <v>6211315323</v>
      </c>
      <c r="F25" s="52">
        <f t="shared" si="4"/>
        <v>6613105800</v>
      </c>
      <c r="G25" s="52">
        <f t="shared" si="4"/>
        <v>38963846</v>
      </c>
      <c r="H25" s="52">
        <f t="shared" si="4"/>
        <v>202821870</v>
      </c>
      <c r="I25" s="52">
        <f t="shared" si="4"/>
        <v>327173380</v>
      </c>
      <c r="J25" s="52">
        <f t="shared" si="4"/>
        <v>568959096</v>
      </c>
      <c r="K25" s="52">
        <f t="shared" si="4"/>
        <v>396472717</v>
      </c>
      <c r="L25" s="52">
        <f t="shared" si="4"/>
        <v>431445211</v>
      </c>
      <c r="M25" s="52">
        <f t="shared" si="4"/>
        <v>390680323</v>
      </c>
      <c r="N25" s="52">
        <f t="shared" si="4"/>
        <v>1218598251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1787557347</v>
      </c>
      <c r="X25" s="52">
        <f t="shared" si="4"/>
        <v>2134512141</v>
      </c>
      <c r="Y25" s="52">
        <f t="shared" si="4"/>
        <v>-346954794</v>
      </c>
      <c r="Z25" s="53">
        <f>+IF(X25&lt;&gt;0,+(Y25/X25)*100,0)</f>
        <v>-16.25452426976849</v>
      </c>
      <c r="AA25" s="54">
        <f>+AA5+AA9+AA15+AA19+AA24</f>
        <v>6613105800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1768879587</v>
      </c>
      <c r="D28" s="19"/>
      <c r="E28" s="20">
        <v>2515669374</v>
      </c>
      <c r="F28" s="21">
        <v>2768260341</v>
      </c>
      <c r="G28" s="21">
        <v>7357155</v>
      </c>
      <c r="H28" s="21">
        <v>99754084</v>
      </c>
      <c r="I28" s="21">
        <v>157736572</v>
      </c>
      <c r="J28" s="21">
        <v>264847811</v>
      </c>
      <c r="K28" s="21">
        <v>143728397</v>
      </c>
      <c r="L28" s="21">
        <v>253687324</v>
      </c>
      <c r="M28" s="21">
        <v>186222671</v>
      </c>
      <c r="N28" s="21">
        <v>583638392</v>
      </c>
      <c r="O28" s="21"/>
      <c r="P28" s="21"/>
      <c r="Q28" s="21"/>
      <c r="R28" s="21"/>
      <c r="S28" s="21"/>
      <c r="T28" s="21"/>
      <c r="U28" s="21"/>
      <c r="V28" s="21"/>
      <c r="W28" s="21">
        <v>848486203</v>
      </c>
      <c r="X28" s="21"/>
      <c r="Y28" s="21">
        <v>848486203</v>
      </c>
      <c r="Z28" s="6"/>
      <c r="AA28" s="19">
        <v>2768260341</v>
      </c>
    </row>
    <row r="29" spans="1:27" ht="13.5">
      <c r="A29" s="56" t="s">
        <v>55</v>
      </c>
      <c r="B29" s="3"/>
      <c r="C29" s="19">
        <v>283513163</v>
      </c>
      <c r="D29" s="19"/>
      <c r="E29" s="20">
        <v>292064778</v>
      </c>
      <c r="F29" s="21">
        <v>324830927</v>
      </c>
      <c r="G29" s="21">
        <v>5406310</v>
      </c>
      <c r="H29" s="21">
        <v>10389621</v>
      </c>
      <c r="I29" s="21">
        <v>30115342</v>
      </c>
      <c r="J29" s="21">
        <v>45911273</v>
      </c>
      <c r="K29" s="21">
        <v>75499279</v>
      </c>
      <c r="L29" s="21">
        <v>7789369</v>
      </c>
      <c r="M29" s="21">
        <v>39956422</v>
      </c>
      <c r="N29" s="21">
        <v>123245070</v>
      </c>
      <c r="O29" s="21"/>
      <c r="P29" s="21"/>
      <c r="Q29" s="21"/>
      <c r="R29" s="21"/>
      <c r="S29" s="21"/>
      <c r="T29" s="21"/>
      <c r="U29" s="21"/>
      <c r="V29" s="21"/>
      <c r="W29" s="21">
        <v>169156343</v>
      </c>
      <c r="X29" s="21"/>
      <c r="Y29" s="21">
        <v>169156343</v>
      </c>
      <c r="Z29" s="6"/>
      <c r="AA29" s="28">
        <v>324830927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926486</v>
      </c>
      <c r="D31" s="19"/>
      <c r="E31" s="20">
        <v>2100000</v>
      </c>
      <c r="F31" s="21">
        <v>2273515</v>
      </c>
      <c r="G31" s="21"/>
      <c r="H31" s="21"/>
      <c r="I31" s="21"/>
      <c r="J31" s="21"/>
      <c r="K31" s="21">
        <v>51756</v>
      </c>
      <c r="L31" s="21">
        <v>70239</v>
      </c>
      <c r="M31" s="21">
        <v>31250</v>
      </c>
      <c r="N31" s="21">
        <v>153245</v>
      </c>
      <c r="O31" s="21"/>
      <c r="P31" s="21"/>
      <c r="Q31" s="21"/>
      <c r="R31" s="21"/>
      <c r="S31" s="21"/>
      <c r="T31" s="21"/>
      <c r="U31" s="21"/>
      <c r="V31" s="21"/>
      <c r="W31" s="21">
        <v>153245</v>
      </c>
      <c r="X31" s="21"/>
      <c r="Y31" s="21">
        <v>153245</v>
      </c>
      <c r="Z31" s="6"/>
      <c r="AA31" s="28">
        <v>2273515</v>
      </c>
    </row>
    <row r="32" spans="1:27" ht="13.5">
      <c r="A32" s="58" t="s">
        <v>58</v>
      </c>
      <c r="B32" s="3"/>
      <c r="C32" s="25">
        <f aca="true" t="shared" si="5" ref="C32:Y32">SUM(C28:C31)</f>
        <v>2053319236</v>
      </c>
      <c r="D32" s="25">
        <f>SUM(D28:D31)</f>
        <v>0</v>
      </c>
      <c r="E32" s="26">
        <f t="shared" si="5"/>
        <v>2809834152</v>
      </c>
      <c r="F32" s="27">
        <f t="shared" si="5"/>
        <v>3095364783</v>
      </c>
      <c r="G32" s="27">
        <f t="shared" si="5"/>
        <v>12763465</v>
      </c>
      <c r="H32" s="27">
        <f t="shared" si="5"/>
        <v>110143705</v>
      </c>
      <c r="I32" s="27">
        <f t="shared" si="5"/>
        <v>187851914</v>
      </c>
      <c r="J32" s="27">
        <f t="shared" si="5"/>
        <v>310759084</v>
      </c>
      <c r="K32" s="27">
        <f t="shared" si="5"/>
        <v>219279432</v>
      </c>
      <c r="L32" s="27">
        <f t="shared" si="5"/>
        <v>261546932</v>
      </c>
      <c r="M32" s="27">
        <f t="shared" si="5"/>
        <v>226210343</v>
      </c>
      <c r="N32" s="27">
        <f t="shared" si="5"/>
        <v>707036707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1017795791</v>
      </c>
      <c r="X32" s="27">
        <f t="shared" si="5"/>
        <v>0</v>
      </c>
      <c r="Y32" s="27">
        <f t="shared" si="5"/>
        <v>1017795791</v>
      </c>
      <c r="Z32" s="13">
        <f>+IF(X32&lt;&gt;0,+(Y32/X32)*100,0)</f>
        <v>0</v>
      </c>
      <c r="AA32" s="31">
        <f>SUM(AA28:AA31)</f>
        <v>3095364783</v>
      </c>
    </row>
    <row r="33" spans="1:27" ht="13.5">
      <c r="A33" s="59" t="s">
        <v>59</v>
      </c>
      <c r="B33" s="3" t="s">
        <v>60</v>
      </c>
      <c r="C33" s="19">
        <v>44021640</v>
      </c>
      <c r="D33" s="19"/>
      <c r="E33" s="20">
        <v>73019204</v>
      </c>
      <c r="F33" s="21">
        <v>73369283</v>
      </c>
      <c r="G33" s="21">
        <v>2626721</v>
      </c>
      <c r="H33" s="21">
        <v>3034603</v>
      </c>
      <c r="I33" s="21">
        <v>4436464</v>
      </c>
      <c r="J33" s="21">
        <v>10097788</v>
      </c>
      <c r="K33" s="21">
        <v>6303626</v>
      </c>
      <c r="L33" s="21">
        <v>4437480</v>
      </c>
      <c r="M33" s="21">
        <v>2854768</v>
      </c>
      <c r="N33" s="21">
        <v>13595874</v>
      </c>
      <c r="O33" s="21"/>
      <c r="P33" s="21"/>
      <c r="Q33" s="21"/>
      <c r="R33" s="21"/>
      <c r="S33" s="21"/>
      <c r="T33" s="21"/>
      <c r="U33" s="21"/>
      <c r="V33" s="21"/>
      <c r="W33" s="21">
        <v>23693662</v>
      </c>
      <c r="X33" s="21"/>
      <c r="Y33" s="21">
        <v>23693662</v>
      </c>
      <c r="Z33" s="6"/>
      <c r="AA33" s="28">
        <v>73369283</v>
      </c>
    </row>
    <row r="34" spans="1:27" ht="13.5">
      <c r="A34" s="59" t="s">
        <v>61</v>
      </c>
      <c r="B34" s="3" t="s">
        <v>62</v>
      </c>
      <c r="C34" s="19">
        <v>1856888617</v>
      </c>
      <c r="D34" s="19"/>
      <c r="E34" s="20">
        <v>2350300864</v>
      </c>
      <c r="F34" s="21">
        <v>2446723242</v>
      </c>
      <c r="G34" s="21">
        <v>18287695</v>
      </c>
      <c r="H34" s="21">
        <v>76194783</v>
      </c>
      <c r="I34" s="21">
        <v>115683928</v>
      </c>
      <c r="J34" s="21">
        <v>210166406</v>
      </c>
      <c r="K34" s="21">
        <v>131128715</v>
      </c>
      <c r="L34" s="21">
        <v>126300977</v>
      </c>
      <c r="M34" s="21">
        <v>136880364</v>
      </c>
      <c r="N34" s="21">
        <v>394310056</v>
      </c>
      <c r="O34" s="21"/>
      <c r="P34" s="21"/>
      <c r="Q34" s="21"/>
      <c r="R34" s="21"/>
      <c r="S34" s="21"/>
      <c r="T34" s="21"/>
      <c r="U34" s="21"/>
      <c r="V34" s="21"/>
      <c r="W34" s="21">
        <v>604476462</v>
      </c>
      <c r="X34" s="21"/>
      <c r="Y34" s="21">
        <v>604476462</v>
      </c>
      <c r="Z34" s="6"/>
      <c r="AA34" s="28">
        <v>2446723242</v>
      </c>
    </row>
    <row r="35" spans="1:27" ht="13.5">
      <c r="A35" s="59" t="s">
        <v>63</v>
      </c>
      <c r="B35" s="3"/>
      <c r="C35" s="19">
        <v>548063499</v>
      </c>
      <c r="D35" s="19"/>
      <c r="E35" s="20">
        <v>978161103</v>
      </c>
      <c r="F35" s="21">
        <v>997648492</v>
      </c>
      <c r="G35" s="21">
        <v>5285963</v>
      </c>
      <c r="H35" s="21">
        <v>13448780</v>
      </c>
      <c r="I35" s="21">
        <v>19201073</v>
      </c>
      <c r="J35" s="21">
        <v>37935816</v>
      </c>
      <c r="K35" s="21">
        <v>39760945</v>
      </c>
      <c r="L35" s="21">
        <v>39159820</v>
      </c>
      <c r="M35" s="21">
        <v>24734852</v>
      </c>
      <c r="N35" s="21">
        <v>103655617</v>
      </c>
      <c r="O35" s="21"/>
      <c r="P35" s="21"/>
      <c r="Q35" s="21"/>
      <c r="R35" s="21"/>
      <c r="S35" s="21"/>
      <c r="T35" s="21"/>
      <c r="U35" s="21"/>
      <c r="V35" s="21"/>
      <c r="W35" s="21">
        <v>141591433</v>
      </c>
      <c r="X35" s="21"/>
      <c r="Y35" s="21">
        <v>141591433</v>
      </c>
      <c r="Z35" s="6"/>
      <c r="AA35" s="28">
        <v>997648492</v>
      </c>
    </row>
    <row r="36" spans="1:27" ht="13.5">
      <c r="A36" s="60" t="s">
        <v>64</v>
      </c>
      <c r="B36" s="10"/>
      <c r="C36" s="61">
        <f aca="true" t="shared" si="6" ref="C36:Y36">SUM(C32:C35)</f>
        <v>4502292992</v>
      </c>
      <c r="D36" s="61">
        <f>SUM(D32:D35)</f>
        <v>0</v>
      </c>
      <c r="E36" s="62">
        <f t="shared" si="6"/>
        <v>6211315323</v>
      </c>
      <c r="F36" s="63">
        <f t="shared" si="6"/>
        <v>6613105800</v>
      </c>
      <c r="G36" s="63">
        <f t="shared" si="6"/>
        <v>38963844</v>
      </c>
      <c r="H36" s="63">
        <f t="shared" si="6"/>
        <v>202821871</v>
      </c>
      <c r="I36" s="63">
        <f t="shared" si="6"/>
        <v>327173379</v>
      </c>
      <c r="J36" s="63">
        <f t="shared" si="6"/>
        <v>568959094</v>
      </c>
      <c r="K36" s="63">
        <f t="shared" si="6"/>
        <v>396472718</v>
      </c>
      <c r="L36" s="63">
        <f t="shared" si="6"/>
        <v>431445209</v>
      </c>
      <c r="M36" s="63">
        <f t="shared" si="6"/>
        <v>390680327</v>
      </c>
      <c r="N36" s="63">
        <f t="shared" si="6"/>
        <v>1218598254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1787557348</v>
      </c>
      <c r="X36" s="63">
        <f t="shared" si="6"/>
        <v>0</v>
      </c>
      <c r="Y36" s="63">
        <f t="shared" si="6"/>
        <v>1787557348</v>
      </c>
      <c r="Z36" s="64">
        <f>+IF(X36&lt;&gt;0,+(Y36/X36)*100,0)</f>
        <v>0</v>
      </c>
      <c r="AA36" s="65">
        <f>SUM(AA32:AA35)</f>
        <v>6613105800</v>
      </c>
    </row>
    <row r="37" spans="1:27" ht="13.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2015-02-02T09:45:07Z</dcterms:created>
  <dcterms:modified xsi:type="dcterms:W3CDTF">2015-02-16T09:52:41Z</dcterms:modified>
  <cp:category/>
  <cp:version/>
  <cp:contentType/>
  <cp:contentStatus/>
</cp:coreProperties>
</file>