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'FS184'!$A$1:$AA$45</definedName>
    <definedName name="_xlnm.Print_Area" localSheetId="2">'GT421'!$A$1:$AA$45</definedName>
    <definedName name="_xlnm.Print_Area" localSheetId="3">'GT481'!$A$1:$AA$45</definedName>
    <definedName name="_xlnm.Print_Area" localSheetId="4">'KZN225'!$A$1:$AA$45</definedName>
    <definedName name="_xlnm.Print_Area" localSheetId="5">'KZN252'!$A$1:$AA$45</definedName>
    <definedName name="_xlnm.Print_Area" localSheetId="6">'KZN282'!$A$1:$AA$45</definedName>
    <definedName name="_xlnm.Print_Area" localSheetId="7">'LIM354'!$A$1:$AA$45</definedName>
    <definedName name="_xlnm.Print_Area" localSheetId="8">'MP307'!$A$1:$AA$45</definedName>
    <definedName name="_xlnm.Print_Area" localSheetId="9">'MP312'!$A$1:$AA$45</definedName>
    <definedName name="_xlnm.Print_Area" localSheetId="10">'MP313'!$A$1:$AA$45</definedName>
    <definedName name="_xlnm.Print_Area" localSheetId="11">'MP322'!$A$1:$AA$45</definedName>
    <definedName name="_xlnm.Print_Area" localSheetId="12">'NC091'!$A$1:$AA$45</definedName>
    <definedName name="_xlnm.Print_Area" localSheetId="13">'NW372'!$A$1:$AA$45</definedName>
    <definedName name="_xlnm.Print_Area" localSheetId="14">'NW373'!$A$1:$AA$45</definedName>
    <definedName name="_xlnm.Print_Area" localSheetId="15">'NW402'!$A$1:$AA$45</definedName>
    <definedName name="_xlnm.Print_Area" localSheetId="16">'NW403'!$A$1:$AA$45</definedName>
    <definedName name="_xlnm.Print_Area" localSheetId="0">'Summary'!$A$1:$AA$45</definedName>
    <definedName name="_xlnm.Print_Area" localSheetId="17">'WC023'!$A$1:$AA$45</definedName>
    <definedName name="_xlnm.Print_Area" localSheetId="18">'WC024'!$A$1:$AA$45</definedName>
    <definedName name="_xlnm.Print_Area" localSheetId="19">'WC044'!$A$1:$AA$45</definedName>
  </definedNames>
  <calcPr calcMode="manual" fullCalcOnLoad="1"/>
</workbook>
</file>

<file path=xl/sharedStrings.xml><?xml version="1.0" encoding="utf-8"?>
<sst xmlns="http://schemas.openxmlformats.org/spreadsheetml/2006/main" count="1420" uniqueCount="90">
  <si>
    <t>Free State: Matjhabeng(FS184)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</si>
  <si>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</si>
  <si>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</si>
  <si>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</si>
  <si>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</si>
  <si>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</si>
  <si>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</si>
  <si>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</si>
  <si>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</si>
  <si>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</si>
  <si>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</si>
  <si>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</si>
  <si>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</si>
  <si>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</si>
  <si>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</si>
  <si>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</si>
  <si>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</si>
  <si>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</si>
  <si>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</si>
  <si>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</si>
  <si>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</si>
  <si>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</si>
  <si>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</si>
  <si>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</si>
  <si>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</si>
  <si>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</si>
  <si>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</si>
  <si>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</si>
  <si>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</si>
  <si>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</si>
  <si>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</si>
  <si>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</si>
  <si>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</si>
  <si>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</si>
  <si>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</si>
  <si>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</si>
  <si>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</si>
  <si>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</si>
  <si>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</si>
  <si>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</si>
  <si>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</si>
  <si>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</si>
  <si>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</si>
  <si>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</si>
  <si>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</si>
  <si>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</si>
  <si>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</si>
  <si>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</si>
  <si>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</si>
  <si>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</si>
  <si>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</si>
  <si>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</si>
  <si>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</si>
  <si>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</si>
  <si>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</si>
  <si>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</si>
  <si>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</si>
  <si>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</si>
  <si>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</si>
  <si>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</si>
  <si>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</si>
  <si>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</si>
  <si>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</si>
  <si>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</si>
  <si>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</si>
  <si>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Emfuleni(GT421) - Table C5 Quarterly Budget Statement - Capital Expenditure by Standard Classification and Funding for 2nd Quarter ended 31 December 2014 (Figures Finalised as at 2015/01/31)</t>
  </si>
  <si>
    <t>Gauteng: Mogale City(GT481) - Table C5 Quarterly Budget Statement - Capital Expenditure by Standard Classification and Funding for 2nd Quarter ended 31 December 2014 (Figures Finalised as at 2015/01/31)</t>
  </si>
  <si>
    <t>Kwazulu-Natal: Msunduzi(KZN225) - Table C5 Quarterly Budget Statement - Capital Expenditure by Standard Classification and Funding for 2nd Quarter ended 31 December 2014 (Figures Finalised as at 2015/01/31)</t>
  </si>
  <si>
    <t>Kwazulu-Natal: Newcastle(KZN252) - Table C5 Quarterly Budget Statement - Capital Expenditure by Standard Classification and Funding for 2nd Quarter ended 31 December 2014 (Figures Finalised as at 2015/01/31)</t>
  </si>
  <si>
    <t>Kwazulu-Natal: uMhlathuze(KZN282) - Table C5 Quarterly Budget Statement - Capital Expenditure by Standard Classification and Funding for 2nd Quarter ended 31 December 2014 (Figures Finalised as at 2015/01/31)</t>
  </si>
  <si>
    <t>Limpopo: Polokwane(LIM354) - Table C5 Quarterly Budget Statement - Capital Expenditure by Standard Classification and Funding for 2nd Quarter ended 31 December 2014 (Figures Finalised as at 2015/01/31)</t>
  </si>
  <si>
    <t>Mpumalanga: Govan Mbeki(MP307) - Table C5 Quarterly Budget Statement - Capital Expenditure by Standard Classification and Funding for 2nd Quarter ended 31 December 2014 (Figures Finalised as at 2015/01/31)</t>
  </si>
  <si>
    <t>Mpumalanga: Emalahleni (Mp)(MP312) - Table C5 Quarterly Budget Statement - Capital Expenditure by Standard Classification and Funding for 2nd Quarter ended 31 December 2014 (Figures Finalised as at 2015/01/31)</t>
  </si>
  <si>
    <t>Mpumalanga: Steve Tshwete(MP313) - Table C5 Quarterly Budget Statement - Capital Expenditure by Standard Classification and Funding for 2nd Quarter ended 31 December 2014 (Figures Finalised as at 2015/01/31)</t>
  </si>
  <si>
    <t>Mpumalanga: Mbombela(MP322) - Table C5 Quarterly Budget Statement - Capital Expenditure by Standard Classification and Funding for 2nd Quarter ended 31 December 2014 (Figures Finalised as at 2015/01/31)</t>
  </si>
  <si>
    <t>Northern Cape: Sol Plaatje(NC091) - Table C5 Quarterly Budget Statement - Capital Expenditure by Standard Classification and Funding for 2nd Quarter ended 31 December 2014 (Figures Finalised as at 2015/01/31)</t>
  </si>
  <si>
    <t>North West: Madibeng(NW372) - Table C5 Quarterly Budget Statement - Capital Expenditure by Standard Classification and Funding for 2nd Quarter ended 31 December 2014 (Figures Finalised as at 2015/01/31)</t>
  </si>
  <si>
    <t>North West: Rustenburg(NW373) - Table C5 Quarterly Budget Statement - Capital Expenditure by Standard Classification and Funding for 2nd Quarter ended 31 December 2014 (Figures Finalised as at 2015/01/31)</t>
  </si>
  <si>
    <t>North West: Tlokwe(NW402) - Table C5 Quarterly Budget Statement - Capital Expenditure by Standard Classification and Funding for 2nd Quarter ended 31 December 2014 (Figures Finalised as at 2015/01/31)</t>
  </si>
  <si>
    <t>North West: City Of Matlosana(NW403) - Table C5 Quarterly Budget Statement - Capital Expenditure by Standard Classification and Funding for 2nd Quarter ended 31 December 2014 (Figures Finalised as at 2015/01/31)</t>
  </si>
  <si>
    <t>Western Cape: Drakenstein(WC023) - Table C5 Quarterly Budget Statement - Capital Expenditure by Standard Classification and Funding for 2nd Quarter ended 31 December 2014 (Figures Finalised as at 2015/01/31)</t>
  </si>
  <si>
    <t>Western Cape: Stellenbosch(WC024) - Table C5 Quarterly Budget Statement - Capital Expenditure by Standard Classification and Funding for 2nd Quarter ended 31 December 2014 (Figures Finalised as at 2015/01/31)</t>
  </si>
  <si>
    <t>Western Cape: George(WC044)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</si>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</sst>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84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377188219</v>
      </c>
      <c r="D5" s="16">
        <f>SUM(D6:D8)</f>
        <v>0</v>
      </c>
      <c r="E5" s="17">
        <f t="shared" si="0"/>
        <v>434567788</v>
      </c>
      <c r="F5" s="18">
        <f t="shared" si="0"/>
        <v>468725584</v>
      </c>
      <c r="G5" s="18">
        <f t="shared" si="0"/>
        <v>285358</v>
      </c>
      <c r="H5" s="18">
        <f t="shared" si="0"/>
        <v>20784365</v>
      </c>
      <c r="I5" s="18">
        <f t="shared" si="0"/>
        <v>9909833</v>
      </c>
      <c r="J5" s="18">
        <f t="shared" si="0"/>
        <v>30979556</v>
      </c>
      <c r="K5" s="18">
        <f t="shared" si="0"/>
        <v>29328568</v>
      </c>
      <c r="L5" s="18">
        <f t="shared" si="0"/>
        <v>45237979</v>
      </c>
      <c r="M5" s="18">
        <f t="shared" si="0"/>
        <v>42607504</v>
      </c>
      <c r="N5" s="18">
        <f t="shared" si="0"/>
        <v>117174051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148153607</v>
      </c>
      <c r="X5" s="18">
        <f t="shared" si="0"/>
        <v>237607838</v>
      </c>
      <c r="Y5" s="18">
        <f t="shared" si="0"/>
        <v>-89454231</v>
      </c>
      <c r="Z5" s="4">
        <f>+IF(X5&lt;&gt;0,+(Y5/X5)*100,0)</f>
        <v>-37.64784518598246</v>
      </c>
      <c r="AA5" s="16">
        <f>SUM(AA6:AA8)</f>
        <v>468725584</v>
      </c>
    </row>
    <row r="6" spans="1:27" ht="13.5">
      <c r="A6" s="5" t="s">
        <v>32</v>
      </c>
      <c r="B6" s="3"/>
      <c r="C6" s="19">
        <v>155724470</v>
      </c>
      <c r="D6" s="19"/>
      <c r="E6" s="20">
        <v>52571098</v>
      </c>
      <c r="F6" s="21">
        <v>53315296</v>
      </c>
      <c r="G6" s="21">
        <v>126039</v>
      </c>
      <c r="H6" s="21">
        <v>9744726</v>
      </c>
      <c r="I6" s="21">
        <v>540047</v>
      </c>
      <c r="J6" s="21">
        <v>10410812</v>
      </c>
      <c r="K6" s="21">
        <v>15141998</v>
      </c>
      <c r="L6" s="21">
        <v>22948692</v>
      </c>
      <c r="M6" s="21">
        <v>14169501</v>
      </c>
      <c r="N6" s="21">
        <v>52260191</v>
      </c>
      <c r="O6" s="21"/>
      <c r="P6" s="21"/>
      <c r="Q6" s="21"/>
      <c r="R6" s="21"/>
      <c r="S6" s="21"/>
      <c r="T6" s="21"/>
      <c r="U6" s="21"/>
      <c r="V6" s="21"/>
      <c r="W6" s="21">
        <v>62671003</v>
      </c>
      <c r="X6" s="21">
        <v>148862561</v>
      </c>
      <c r="Y6" s="21">
        <v>-86191558</v>
      </c>
      <c r="Z6" s="6">
        <v>-57.9</v>
      </c>
      <c r="AA6" s="28">
        <v>53315296</v>
      </c>
    </row>
    <row r="7" spans="1:27" ht="13.5">
      <c r="A7" s="5" t="s">
        <v>33</v>
      </c>
      <c r="B7" s="3"/>
      <c r="C7" s="22">
        <v>95005834</v>
      </c>
      <c r="D7" s="22"/>
      <c r="E7" s="23">
        <v>44625999</v>
      </c>
      <c r="F7" s="24">
        <v>46686147</v>
      </c>
      <c r="G7" s="24"/>
      <c r="H7" s="24">
        <v>615377</v>
      </c>
      <c r="I7" s="24">
        <v>590310</v>
      </c>
      <c r="J7" s="24">
        <v>1205687</v>
      </c>
      <c r="K7" s="24">
        <v>2565769</v>
      </c>
      <c r="L7" s="24">
        <v>2525389</v>
      </c>
      <c r="M7" s="24">
        <v>9293537</v>
      </c>
      <c r="N7" s="24">
        <v>14384695</v>
      </c>
      <c r="O7" s="24"/>
      <c r="P7" s="24"/>
      <c r="Q7" s="24"/>
      <c r="R7" s="24"/>
      <c r="S7" s="24"/>
      <c r="T7" s="24"/>
      <c r="U7" s="24"/>
      <c r="V7" s="24"/>
      <c r="W7" s="24">
        <v>15590382</v>
      </c>
      <c r="X7" s="24">
        <v>26460172</v>
      </c>
      <c r="Y7" s="24">
        <v>-10869790</v>
      </c>
      <c r="Z7" s="7">
        <v>-41.08</v>
      </c>
      <c r="AA7" s="29">
        <v>46686147</v>
      </c>
    </row>
    <row r="8" spans="1:27" ht="13.5">
      <c r="A8" s="5" t="s">
        <v>34</v>
      </c>
      <c r="B8" s="3"/>
      <c r="C8" s="19">
        <v>126457915</v>
      </c>
      <c r="D8" s="19"/>
      <c r="E8" s="20">
        <v>337370691</v>
      </c>
      <c r="F8" s="21">
        <v>368724141</v>
      </c>
      <c r="G8" s="21">
        <v>159319</v>
      </c>
      <c r="H8" s="21">
        <v>10424262</v>
      </c>
      <c r="I8" s="21">
        <v>8779476</v>
      </c>
      <c r="J8" s="21">
        <v>19363057</v>
      </c>
      <c r="K8" s="21">
        <v>11620801</v>
      </c>
      <c r="L8" s="21">
        <v>19763898</v>
      </c>
      <c r="M8" s="21">
        <v>19144466</v>
      </c>
      <c r="N8" s="21">
        <v>50529165</v>
      </c>
      <c r="O8" s="21"/>
      <c r="P8" s="21"/>
      <c r="Q8" s="21"/>
      <c r="R8" s="21"/>
      <c r="S8" s="21"/>
      <c r="T8" s="21"/>
      <c r="U8" s="21"/>
      <c r="V8" s="21"/>
      <c r="W8" s="21">
        <v>69892222</v>
      </c>
      <c r="X8" s="21">
        <v>62285105</v>
      </c>
      <c r="Y8" s="21">
        <v>7607117</v>
      </c>
      <c r="Z8" s="6">
        <v>12.21</v>
      </c>
      <c r="AA8" s="28">
        <v>368724141</v>
      </c>
    </row>
    <row r="9" spans="1:27" ht="13.5">
      <c r="A9" s="2" t="s">
        <v>35</v>
      </c>
      <c r="B9" s="3"/>
      <c r="C9" s="16">
        <f aca="true" t="shared" si="1" ref="C9:Y9">SUM(C10:C14)</f>
        <v>377996894</v>
      </c>
      <c r="D9" s="16">
        <f>SUM(D10:D14)</f>
        <v>0</v>
      </c>
      <c r="E9" s="17">
        <f t="shared" si="1"/>
        <v>691421742</v>
      </c>
      <c r="F9" s="18">
        <f t="shared" si="1"/>
        <v>722660817</v>
      </c>
      <c r="G9" s="18">
        <f t="shared" si="1"/>
        <v>6122940</v>
      </c>
      <c r="H9" s="18">
        <f t="shared" si="1"/>
        <v>30820961</v>
      </c>
      <c r="I9" s="18">
        <f t="shared" si="1"/>
        <v>23735896</v>
      </c>
      <c r="J9" s="18">
        <f t="shared" si="1"/>
        <v>60679797</v>
      </c>
      <c r="K9" s="18">
        <f t="shared" si="1"/>
        <v>42026442</v>
      </c>
      <c r="L9" s="18">
        <f t="shared" si="1"/>
        <v>42144025</v>
      </c>
      <c r="M9" s="18">
        <f t="shared" si="1"/>
        <v>45133368</v>
      </c>
      <c r="N9" s="18">
        <f t="shared" si="1"/>
        <v>129303835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189983632</v>
      </c>
      <c r="X9" s="18">
        <f t="shared" si="1"/>
        <v>252795901</v>
      </c>
      <c r="Y9" s="18">
        <f t="shared" si="1"/>
        <v>-62812269</v>
      </c>
      <c r="Z9" s="4">
        <f>+IF(X9&lt;&gt;0,+(Y9/X9)*100,0)</f>
        <v>-24.847028275193434</v>
      </c>
      <c r="AA9" s="30">
        <f>SUM(AA10:AA14)</f>
        <v>722660817</v>
      </c>
    </row>
    <row r="10" spans="1:27" ht="13.5">
      <c r="A10" s="5" t="s">
        <v>36</v>
      </c>
      <c r="B10" s="3"/>
      <c r="C10" s="19">
        <v>109880828</v>
      </c>
      <c r="D10" s="19"/>
      <c r="E10" s="20">
        <v>193264345</v>
      </c>
      <c r="F10" s="21">
        <v>194935369</v>
      </c>
      <c r="G10" s="21">
        <v>1077154</v>
      </c>
      <c r="H10" s="21">
        <v>6480572</v>
      </c>
      <c r="I10" s="21">
        <v>6821704</v>
      </c>
      <c r="J10" s="21">
        <v>14379430</v>
      </c>
      <c r="K10" s="21">
        <v>17656207</v>
      </c>
      <c r="L10" s="21">
        <v>16811161</v>
      </c>
      <c r="M10" s="21">
        <v>18267190</v>
      </c>
      <c r="N10" s="21">
        <v>52734558</v>
      </c>
      <c r="O10" s="21"/>
      <c r="P10" s="21"/>
      <c r="Q10" s="21"/>
      <c r="R10" s="21"/>
      <c r="S10" s="21"/>
      <c r="T10" s="21"/>
      <c r="U10" s="21"/>
      <c r="V10" s="21"/>
      <c r="W10" s="21">
        <v>67113988</v>
      </c>
      <c r="X10" s="21">
        <v>77130196</v>
      </c>
      <c r="Y10" s="21">
        <v>-10016208</v>
      </c>
      <c r="Z10" s="6">
        <v>-12.99</v>
      </c>
      <c r="AA10" s="28">
        <v>194935369</v>
      </c>
    </row>
    <row r="11" spans="1:27" ht="13.5">
      <c r="A11" s="5" t="s">
        <v>37</v>
      </c>
      <c r="B11" s="3"/>
      <c r="C11" s="19">
        <v>204358192</v>
      </c>
      <c r="D11" s="19"/>
      <c r="E11" s="20">
        <v>324958715</v>
      </c>
      <c r="F11" s="21">
        <v>337064002</v>
      </c>
      <c r="G11" s="21">
        <v>1920182</v>
      </c>
      <c r="H11" s="21">
        <v>18154371</v>
      </c>
      <c r="I11" s="21">
        <v>14061454</v>
      </c>
      <c r="J11" s="21">
        <v>34136007</v>
      </c>
      <c r="K11" s="21">
        <v>17003465</v>
      </c>
      <c r="L11" s="21">
        <v>10771309</v>
      </c>
      <c r="M11" s="21">
        <v>15414569</v>
      </c>
      <c r="N11" s="21">
        <v>43189343</v>
      </c>
      <c r="O11" s="21"/>
      <c r="P11" s="21"/>
      <c r="Q11" s="21"/>
      <c r="R11" s="21"/>
      <c r="S11" s="21"/>
      <c r="T11" s="21"/>
      <c r="U11" s="21"/>
      <c r="V11" s="21"/>
      <c r="W11" s="21">
        <v>77325350</v>
      </c>
      <c r="X11" s="21">
        <v>96632578</v>
      </c>
      <c r="Y11" s="21">
        <v>-19307228</v>
      </c>
      <c r="Z11" s="6">
        <v>-19.98</v>
      </c>
      <c r="AA11" s="28">
        <v>337064002</v>
      </c>
    </row>
    <row r="12" spans="1:27" ht="13.5">
      <c r="A12" s="5" t="s">
        <v>38</v>
      </c>
      <c r="B12" s="3"/>
      <c r="C12" s="19">
        <v>27012395</v>
      </c>
      <c r="D12" s="19"/>
      <c r="E12" s="20">
        <v>57975882</v>
      </c>
      <c r="F12" s="21">
        <v>64858311</v>
      </c>
      <c r="G12" s="21">
        <v>784339</v>
      </c>
      <c r="H12" s="21">
        <v>2269276</v>
      </c>
      <c r="I12" s="21">
        <v>953734</v>
      </c>
      <c r="J12" s="21">
        <v>4007349</v>
      </c>
      <c r="K12" s="21">
        <v>8217830</v>
      </c>
      <c r="L12" s="21">
        <v>7852453</v>
      </c>
      <c r="M12" s="21">
        <v>5760643</v>
      </c>
      <c r="N12" s="21">
        <v>21830926</v>
      </c>
      <c r="O12" s="21"/>
      <c r="P12" s="21"/>
      <c r="Q12" s="21"/>
      <c r="R12" s="21"/>
      <c r="S12" s="21"/>
      <c r="T12" s="21"/>
      <c r="U12" s="21"/>
      <c r="V12" s="21"/>
      <c r="W12" s="21">
        <v>25838275</v>
      </c>
      <c r="X12" s="21">
        <v>32463221</v>
      </c>
      <c r="Y12" s="21">
        <v>-6624946</v>
      </c>
      <c r="Z12" s="6">
        <v>-20.41</v>
      </c>
      <c r="AA12" s="28">
        <v>64858311</v>
      </c>
    </row>
    <row r="13" spans="1:27" ht="13.5">
      <c r="A13" s="5" t="s">
        <v>39</v>
      </c>
      <c r="B13" s="3"/>
      <c r="C13" s="19">
        <v>33009902</v>
      </c>
      <c r="D13" s="19"/>
      <c r="E13" s="20">
        <v>104637800</v>
      </c>
      <c r="F13" s="21">
        <v>114718135</v>
      </c>
      <c r="G13" s="21">
        <v>2341265</v>
      </c>
      <c r="H13" s="21">
        <v>3912890</v>
      </c>
      <c r="I13" s="21">
        <v>1888214</v>
      </c>
      <c r="J13" s="21">
        <v>8142369</v>
      </c>
      <c r="K13" s="21">
        <v>-924068</v>
      </c>
      <c r="L13" s="21">
        <v>6528058</v>
      </c>
      <c r="M13" s="21">
        <v>5401806</v>
      </c>
      <c r="N13" s="21">
        <v>11005796</v>
      </c>
      <c r="O13" s="21"/>
      <c r="P13" s="21"/>
      <c r="Q13" s="21"/>
      <c r="R13" s="21"/>
      <c r="S13" s="21"/>
      <c r="T13" s="21"/>
      <c r="U13" s="21"/>
      <c r="V13" s="21"/>
      <c r="W13" s="21">
        <v>19148165</v>
      </c>
      <c r="X13" s="21">
        <v>41500346</v>
      </c>
      <c r="Y13" s="21">
        <v>-22352181</v>
      </c>
      <c r="Z13" s="6">
        <v>-53.86</v>
      </c>
      <c r="AA13" s="28">
        <v>114718135</v>
      </c>
    </row>
    <row r="14" spans="1:27" ht="13.5">
      <c r="A14" s="5" t="s">
        <v>40</v>
      </c>
      <c r="B14" s="3"/>
      <c r="C14" s="22">
        <v>3735577</v>
      </c>
      <c r="D14" s="22"/>
      <c r="E14" s="23">
        <v>10585000</v>
      </c>
      <c r="F14" s="24">
        <v>11085000</v>
      </c>
      <c r="G14" s="24"/>
      <c r="H14" s="24">
        <v>3852</v>
      </c>
      <c r="I14" s="24">
        <v>10790</v>
      </c>
      <c r="J14" s="24">
        <v>14642</v>
      </c>
      <c r="K14" s="24">
        <v>73008</v>
      </c>
      <c r="L14" s="24">
        <v>181044</v>
      </c>
      <c r="M14" s="24">
        <v>289160</v>
      </c>
      <c r="N14" s="24">
        <v>543212</v>
      </c>
      <c r="O14" s="24"/>
      <c r="P14" s="24"/>
      <c r="Q14" s="24"/>
      <c r="R14" s="24"/>
      <c r="S14" s="24"/>
      <c r="T14" s="24"/>
      <c r="U14" s="24"/>
      <c r="V14" s="24"/>
      <c r="W14" s="24">
        <v>557854</v>
      </c>
      <c r="X14" s="24">
        <v>5069560</v>
      </c>
      <c r="Y14" s="24">
        <v>-4511706</v>
      </c>
      <c r="Z14" s="7">
        <v>-89</v>
      </c>
      <c r="AA14" s="29">
        <v>11085000</v>
      </c>
    </row>
    <row r="15" spans="1:27" ht="13.5">
      <c r="A15" s="2" t="s">
        <v>41</v>
      </c>
      <c r="B15" s="8"/>
      <c r="C15" s="16">
        <f aca="true" t="shared" si="2" ref="C15:Y15">SUM(C16:C18)</f>
        <v>1500791916</v>
      </c>
      <c r="D15" s="16">
        <f>SUM(D16:D18)</f>
        <v>0</v>
      </c>
      <c r="E15" s="17">
        <f t="shared" si="2"/>
        <v>2520546691</v>
      </c>
      <c r="F15" s="18">
        <f t="shared" si="2"/>
        <v>2551999257</v>
      </c>
      <c r="G15" s="18">
        <f t="shared" si="2"/>
        <v>27498769</v>
      </c>
      <c r="H15" s="18">
        <f t="shared" si="2"/>
        <v>113507789</v>
      </c>
      <c r="I15" s="18">
        <f t="shared" si="2"/>
        <v>158499882</v>
      </c>
      <c r="J15" s="18">
        <f t="shared" si="2"/>
        <v>299506440</v>
      </c>
      <c r="K15" s="18">
        <f t="shared" si="2"/>
        <v>204774300</v>
      </c>
      <c r="L15" s="18">
        <f t="shared" si="2"/>
        <v>234159646</v>
      </c>
      <c r="M15" s="18">
        <f t="shared" si="2"/>
        <v>215909993</v>
      </c>
      <c r="N15" s="18">
        <f t="shared" si="2"/>
        <v>654843939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954350379</v>
      </c>
      <c r="X15" s="18">
        <f t="shared" si="2"/>
        <v>1112670629</v>
      </c>
      <c r="Y15" s="18">
        <f t="shared" si="2"/>
        <v>-158320250</v>
      </c>
      <c r="Z15" s="4">
        <f>+IF(X15&lt;&gt;0,+(Y15/X15)*100,0)</f>
        <v>-14.228851366579931</v>
      </c>
      <c r="AA15" s="30">
        <f>SUM(AA16:AA18)</f>
        <v>2551999257</v>
      </c>
    </row>
    <row r="16" spans="1:27" ht="13.5">
      <c r="A16" s="5" t="s">
        <v>42</v>
      </c>
      <c r="B16" s="3"/>
      <c r="C16" s="19">
        <v>166091422</v>
      </c>
      <c r="D16" s="19"/>
      <c r="E16" s="20">
        <v>201760699</v>
      </c>
      <c r="F16" s="21">
        <v>209512571</v>
      </c>
      <c r="G16" s="21">
        <v>1188100</v>
      </c>
      <c r="H16" s="21">
        <v>28301048</v>
      </c>
      <c r="I16" s="21">
        <v>20184094</v>
      </c>
      <c r="J16" s="21">
        <v>49673242</v>
      </c>
      <c r="K16" s="21">
        <v>34482892</v>
      </c>
      <c r="L16" s="21">
        <v>35121605</v>
      </c>
      <c r="M16" s="21">
        <v>100218101</v>
      </c>
      <c r="N16" s="21">
        <v>169822598</v>
      </c>
      <c r="O16" s="21"/>
      <c r="P16" s="21"/>
      <c r="Q16" s="21"/>
      <c r="R16" s="21"/>
      <c r="S16" s="21"/>
      <c r="T16" s="21"/>
      <c r="U16" s="21"/>
      <c r="V16" s="21"/>
      <c r="W16" s="21">
        <v>219495840</v>
      </c>
      <c r="X16" s="21">
        <v>177184591</v>
      </c>
      <c r="Y16" s="21">
        <v>42311249</v>
      </c>
      <c r="Z16" s="6">
        <v>23.88</v>
      </c>
      <c r="AA16" s="28">
        <v>209512571</v>
      </c>
    </row>
    <row r="17" spans="1:27" ht="13.5">
      <c r="A17" s="5" t="s">
        <v>43</v>
      </c>
      <c r="B17" s="3"/>
      <c r="C17" s="19">
        <v>1322721595</v>
      </c>
      <c r="D17" s="19"/>
      <c r="E17" s="20">
        <v>2290962594</v>
      </c>
      <c r="F17" s="21">
        <v>2314667675</v>
      </c>
      <c r="G17" s="21">
        <v>26310669</v>
      </c>
      <c r="H17" s="21">
        <v>85020362</v>
      </c>
      <c r="I17" s="21">
        <v>136707909</v>
      </c>
      <c r="J17" s="21">
        <v>248038940</v>
      </c>
      <c r="K17" s="21">
        <v>167793699</v>
      </c>
      <c r="L17" s="21">
        <v>196923366</v>
      </c>
      <c r="M17" s="21">
        <v>113490302</v>
      </c>
      <c r="N17" s="21">
        <v>478207367</v>
      </c>
      <c r="O17" s="21"/>
      <c r="P17" s="21"/>
      <c r="Q17" s="21"/>
      <c r="R17" s="21"/>
      <c r="S17" s="21"/>
      <c r="T17" s="21"/>
      <c r="U17" s="21"/>
      <c r="V17" s="21"/>
      <c r="W17" s="21">
        <v>726246307</v>
      </c>
      <c r="X17" s="21">
        <v>921718154</v>
      </c>
      <c r="Y17" s="21">
        <v>-195471847</v>
      </c>
      <c r="Z17" s="6">
        <v>-21.21</v>
      </c>
      <c r="AA17" s="28">
        <v>2314667675</v>
      </c>
    </row>
    <row r="18" spans="1:27" ht="13.5">
      <c r="A18" s="5" t="s">
        <v>44</v>
      </c>
      <c r="B18" s="3"/>
      <c r="C18" s="19">
        <v>11978899</v>
      </c>
      <c r="D18" s="19"/>
      <c r="E18" s="20">
        <v>27823398</v>
      </c>
      <c r="F18" s="21">
        <v>27819011</v>
      </c>
      <c r="G18" s="21"/>
      <c r="H18" s="21">
        <v>186379</v>
      </c>
      <c r="I18" s="21">
        <v>1607879</v>
      </c>
      <c r="J18" s="21">
        <v>1794258</v>
      </c>
      <c r="K18" s="21">
        <v>2497709</v>
      </c>
      <c r="L18" s="21">
        <v>2114675</v>
      </c>
      <c r="M18" s="21">
        <v>2201590</v>
      </c>
      <c r="N18" s="21">
        <v>6813974</v>
      </c>
      <c r="O18" s="21"/>
      <c r="P18" s="21"/>
      <c r="Q18" s="21"/>
      <c r="R18" s="21"/>
      <c r="S18" s="21"/>
      <c r="T18" s="21"/>
      <c r="U18" s="21"/>
      <c r="V18" s="21"/>
      <c r="W18" s="21">
        <v>8608232</v>
      </c>
      <c r="X18" s="21">
        <v>13767884</v>
      </c>
      <c r="Y18" s="21">
        <v>-5159652</v>
      </c>
      <c r="Z18" s="6">
        <v>-37.48</v>
      </c>
      <c r="AA18" s="28">
        <v>27819011</v>
      </c>
    </row>
    <row r="19" spans="1:27" ht="13.5">
      <c r="A19" s="2" t="s">
        <v>45</v>
      </c>
      <c r="B19" s="8"/>
      <c r="C19" s="16">
        <f aca="true" t="shared" si="3" ref="C19:Y19">SUM(C20:C23)</f>
        <v>1732844190</v>
      </c>
      <c r="D19" s="16">
        <f>SUM(D20:D23)</f>
        <v>0</v>
      </c>
      <c r="E19" s="17">
        <f t="shared" si="3"/>
        <v>2970964260</v>
      </c>
      <c r="F19" s="18">
        <f t="shared" si="3"/>
        <v>3107558974</v>
      </c>
      <c r="G19" s="18">
        <f t="shared" si="3"/>
        <v>44652595</v>
      </c>
      <c r="H19" s="18">
        <f t="shared" si="3"/>
        <v>99403623</v>
      </c>
      <c r="I19" s="18">
        <f t="shared" si="3"/>
        <v>159882982</v>
      </c>
      <c r="J19" s="18">
        <f t="shared" si="3"/>
        <v>303939200</v>
      </c>
      <c r="K19" s="18">
        <f t="shared" si="3"/>
        <v>150046301</v>
      </c>
      <c r="L19" s="18">
        <f t="shared" si="3"/>
        <v>189149868</v>
      </c>
      <c r="M19" s="18">
        <f t="shared" si="3"/>
        <v>234734396</v>
      </c>
      <c r="N19" s="18">
        <f t="shared" si="3"/>
        <v>573930565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877869765</v>
      </c>
      <c r="X19" s="18">
        <f t="shared" si="3"/>
        <v>1352413738</v>
      </c>
      <c r="Y19" s="18">
        <f t="shared" si="3"/>
        <v>-474543973</v>
      </c>
      <c r="Z19" s="4">
        <f>+IF(X19&lt;&gt;0,+(Y19/X19)*100,0)</f>
        <v>-35.08866847964539</v>
      </c>
      <c r="AA19" s="30">
        <f>SUM(AA20:AA23)</f>
        <v>3107558974</v>
      </c>
    </row>
    <row r="20" spans="1:27" ht="13.5">
      <c r="A20" s="5" t="s">
        <v>46</v>
      </c>
      <c r="B20" s="3"/>
      <c r="C20" s="19">
        <v>483693976</v>
      </c>
      <c r="D20" s="19"/>
      <c r="E20" s="20">
        <v>951536689</v>
      </c>
      <c r="F20" s="21">
        <v>993847836</v>
      </c>
      <c r="G20" s="21">
        <v>14060410</v>
      </c>
      <c r="H20" s="21">
        <v>16934798</v>
      </c>
      <c r="I20" s="21">
        <v>55626968</v>
      </c>
      <c r="J20" s="21">
        <v>86622176</v>
      </c>
      <c r="K20" s="21">
        <v>22680384</v>
      </c>
      <c r="L20" s="21">
        <v>44440752</v>
      </c>
      <c r="M20" s="21">
        <v>41096312</v>
      </c>
      <c r="N20" s="21">
        <v>108217448</v>
      </c>
      <c r="O20" s="21"/>
      <c r="P20" s="21"/>
      <c r="Q20" s="21"/>
      <c r="R20" s="21"/>
      <c r="S20" s="21"/>
      <c r="T20" s="21"/>
      <c r="U20" s="21"/>
      <c r="V20" s="21"/>
      <c r="W20" s="21">
        <v>194839624</v>
      </c>
      <c r="X20" s="21">
        <v>367618592</v>
      </c>
      <c r="Y20" s="21">
        <v>-172778968</v>
      </c>
      <c r="Z20" s="6">
        <v>-47</v>
      </c>
      <c r="AA20" s="28">
        <v>993847836</v>
      </c>
    </row>
    <row r="21" spans="1:27" ht="13.5">
      <c r="A21" s="5" t="s">
        <v>47</v>
      </c>
      <c r="B21" s="3"/>
      <c r="C21" s="19">
        <v>612308045</v>
      </c>
      <c r="D21" s="19"/>
      <c r="E21" s="20">
        <v>964330748</v>
      </c>
      <c r="F21" s="21">
        <v>996275668</v>
      </c>
      <c r="G21" s="21">
        <v>6742736</v>
      </c>
      <c r="H21" s="21">
        <v>43674681</v>
      </c>
      <c r="I21" s="21">
        <v>46780112</v>
      </c>
      <c r="J21" s="21">
        <v>97197529</v>
      </c>
      <c r="K21" s="21">
        <v>47851296</v>
      </c>
      <c r="L21" s="21">
        <v>83813902</v>
      </c>
      <c r="M21" s="21">
        <v>119125281</v>
      </c>
      <c r="N21" s="21">
        <v>250790479</v>
      </c>
      <c r="O21" s="21"/>
      <c r="P21" s="21"/>
      <c r="Q21" s="21"/>
      <c r="R21" s="21"/>
      <c r="S21" s="21"/>
      <c r="T21" s="21"/>
      <c r="U21" s="21"/>
      <c r="V21" s="21"/>
      <c r="W21" s="21">
        <v>347988008</v>
      </c>
      <c r="X21" s="21">
        <v>535275126</v>
      </c>
      <c r="Y21" s="21">
        <v>-187287118</v>
      </c>
      <c r="Z21" s="6">
        <v>-34.99</v>
      </c>
      <c r="AA21" s="28">
        <v>996275668</v>
      </c>
    </row>
    <row r="22" spans="1:27" ht="13.5">
      <c r="A22" s="5" t="s">
        <v>48</v>
      </c>
      <c r="B22" s="3"/>
      <c r="C22" s="22">
        <v>582891900</v>
      </c>
      <c r="D22" s="22"/>
      <c r="E22" s="23">
        <v>918289150</v>
      </c>
      <c r="F22" s="24">
        <v>975698231</v>
      </c>
      <c r="G22" s="24">
        <v>23849449</v>
      </c>
      <c r="H22" s="24">
        <v>36866276</v>
      </c>
      <c r="I22" s="24">
        <v>52242965</v>
      </c>
      <c r="J22" s="24">
        <v>112958690</v>
      </c>
      <c r="K22" s="24">
        <v>59635566</v>
      </c>
      <c r="L22" s="24">
        <v>50667135</v>
      </c>
      <c r="M22" s="24">
        <v>66202274</v>
      </c>
      <c r="N22" s="24">
        <v>176504975</v>
      </c>
      <c r="O22" s="24"/>
      <c r="P22" s="24"/>
      <c r="Q22" s="24"/>
      <c r="R22" s="24"/>
      <c r="S22" s="24"/>
      <c r="T22" s="24"/>
      <c r="U22" s="24"/>
      <c r="V22" s="24"/>
      <c r="W22" s="24">
        <v>289463665</v>
      </c>
      <c r="X22" s="24">
        <v>381382297</v>
      </c>
      <c r="Y22" s="24">
        <v>-91918632</v>
      </c>
      <c r="Z22" s="7">
        <v>-24.1</v>
      </c>
      <c r="AA22" s="29">
        <v>975698231</v>
      </c>
    </row>
    <row r="23" spans="1:27" ht="13.5">
      <c r="A23" s="5" t="s">
        <v>49</v>
      </c>
      <c r="B23" s="3"/>
      <c r="C23" s="19">
        <v>53950269</v>
      </c>
      <c r="D23" s="19"/>
      <c r="E23" s="20">
        <v>136807673</v>
      </c>
      <c r="F23" s="21">
        <v>141737239</v>
      </c>
      <c r="G23" s="21"/>
      <c r="H23" s="21">
        <v>1927868</v>
      </c>
      <c r="I23" s="21">
        <v>5232937</v>
      </c>
      <c r="J23" s="21">
        <v>7160805</v>
      </c>
      <c r="K23" s="21">
        <v>19879055</v>
      </c>
      <c r="L23" s="21">
        <v>10228079</v>
      </c>
      <c r="M23" s="21">
        <v>8310529</v>
      </c>
      <c r="N23" s="21">
        <v>38417663</v>
      </c>
      <c r="O23" s="21"/>
      <c r="P23" s="21"/>
      <c r="Q23" s="21"/>
      <c r="R23" s="21"/>
      <c r="S23" s="21"/>
      <c r="T23" s="21"/>
      <c r="U23" s="21"/>
      <c r="V23" s="21"/>
      <c r="W23" s="21">
        <v>45578468</v>
      </c>
      <c r="X23" s="21">
        <v>68137723</v>
      </c>
      <c r="Y23" s="21">
        <v>-22559255</v>
      </c>
      <c r="Z23" s="6">
        <v>-33.11</v>
      </c>
      <c r="AA23" s="28">
        <v>141737239</v>
      </c>
    </row>
    <row r="24" spans="1:27" ht="13.5">
      <c r="A24" s="2" t="s">
        <v>50</v>
      </c>
      <c r="B24" s="8"/>
      <c r="C24" s="16">
        <v>32740536</v>
      </c>
      <c r="D24" s="16"/>
      <c r="E24" s="17">
        <v>52664524</v>
      </c>
      <c r="F24" s="18">
        <v>52664524</v>
      </c>
      <c r="G24" s="18"/>
      <c r="H24" s="18"/>
      <c r="I24" s="18">
        <v>1295705</v>
      </c>
      <c r="J24" s="18">
        <v>1295705</v>
      </c>
      <c r="K24" s="18">
        <v>230522</v>
      </c>
      <c r="L24" s="18">
        <v>1359888</v>
      </c>
      <c r="M24" s="18">
        <v>1245673</v>
      </c>
      <c r="N24" s="18">
        <v>2836083</v>
      </c>
      <c r="O24" s="18"/>
      <c r="P24" s="18"/>
      <c r="Q24" s="18"/>
      <c r="R24" s="18"/>
      <c r="S24" s="18"/>
      <c r="T24" s="18"/>
      <c r="U24" s="18"/>
      <c r="V24" s="18"/>
      <c r="W24" s="18">
        <v>4131788</v>
      </c>
      <c r="X24" s="18">
        <v>42930728</v>
      </c>
      <c r="Y24" s="18">
        <v>-38798940</v>
      </c>
      <c r="Z24" s="4">
        <v>-90.38</v>
      </c>
      <c r="AA24" s="30">
        <v>52664524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4021561755</v>
      </c>
      <c r="D25" s="50">
        <f>+D5+D9+D15+D19+D24</f>
        <v>0</v>
      </c>
      <c r="E25" s="51">
        <f t="shared" si="4"/>
        <v>6670165005</v>
      </c>
      <c r="F25" s="52">
        <f t="shared" si="4"/>
        <v>6903609156</v>
      </c>
      <c r="G25" s="52">
        <f t="shared" si="4"/>
        <v>78559662</v>
      </c>
      <c r="H25" s="52">
        <f t="shared" si="4"/>
        <v>264516738</v>
      </c>
      <c r="I25" s="52">
        <f t="shared" si="4"/>
        <v>353324298</v>
      </c>
      <c r="J25" s="52">
        <f t="shared" si="4"/>
        <v>696400698</v>
      </c>
      <c r="K25" s="52">
        <f t="shared" si="4"/>
        <v>426406133</v>
      </c>
      <c r="L25" s="52">
        <f t="shared" si="4"/>
        <v>512051406</v>
      </c>
      <c r="M25" s="52">
        <f t="shared" si="4"/>
        <v>539630934</v>
      </c>
      <c r="N25" s="52">
        <f t="shared" si="4"/>
        <v>1478088473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2174489171</v>
      </c>
      <c r="X25" s="52">
        <f t="shared" si="4"/>
        <v>2998418834</v>
      </c>
      <c r="Y25" s="52">
        <f t="shared" si="4"/>
        <v>-823929663</v>
      </c>
      <c r="Z25" s="53">
        <f>+IF(X25&lt;&gt;0,+(Y25/X25)*100,0)</f>
        <v>-27.478804950702894</v>
      </c>
      <c r="AA25" s="54">
        <f>+AA5+AA9+AA15+AA19+AA24</f>
        <v>6903609156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2222445672</v>
      </c>
      <c r="D28" s="19"/>
      <c r="E28" s="20">
        <v>3690183206</v>
      </c>
      <c r="F28" s="21">
        <v>3736546342</v>
      </c>
      <c r="G28" s="21">
        <v>62831813</v>
      </c>
      <c r="H28" s="21">
        <v>166209592</v>
      </c>
      <c r="I28" s="21">
        <v>230678308</v>
      </c>
      <c r="J28" s="21">
        <v>459719713</v>
      </c>
      <c r="K28" s="21">
        <v>272366734</v>
      </c>
      <c r="L28" s="21">
        <v>308576695</v>
      </c>
      <c r="M28" s="21">
        <v>299129831</v>
      </c>
      <c r="N28" s="21">
        <v>880073260</v>
      </c>
      <c r="O28" s="21"/>
      <c r="P28" s="21"/>
      <c r="Q28" s="21"/>
      <c r="R28" s="21"/>
      <c r="S28" s="21"/>
      <c r="T28" s="21"/>
      <c r="U28" s="21"/>
      <c r="V28" s="21"/>
      <c r="W28" s="21">
        <v>1339792973</v>
      </c>
      <c r="X28" s="21"/>
      <c r="Y28" s="21">
        <v>1339792973</v>
      </c>
      <c r="Z28" s="6"/>
      <c r="AA28" s="19">
        <v>3736546342</v>
      </c>
    </row>
    <row r="29" spans="1:27" ht="13.5">
      <c r="A29" s="56" t="s">
        <v>55</v>
      </c>
      <c r="B29" s="3"/>
      <c r="C29" s="19">
        <v>276420433</v>
      </c>
      <c r="D29" s="19"/>
      <c r="E29" s="20">
        <v>100457919</v>
      </c>
      <c r="F29" s="21">
        <v>105646706</v>
      </c>
      <c r="G29" s="21">
        <v>111396</v>
      </c>
      <c r="H29" s="21">
        <v>8743756</v>
      </c>
      <c r="I29" s="21">
        <v>8837579</v>
      </c>
      <c r="J29" s="21">
        <v>17692731</v>
      </c>
      <c r="K29" s="21">
        <v>20274640</v>
      </c>
      <c r="L29" s="21">
        <v>10099747</v>
      </c>
      <c r="M29" s="21">
        <v>21432257</v>
      </c>
      <c r="N29" s="21">
        <v>51806644</v>
      </c>
      <c r="O29" s="21"/>
      <c r="P29" s="21"/>
      <c r="Q29" s="21"/>
      <c r="R29" s="21"/>
      <c r="S29" s="21"/>
      <c r="T29" s="21"/>
      <c r="U29" s="21"/>
      <c r="V29" s="21"/>
      <c r="W29" s="21">
        <v>69499375</v>
      </c>
      <c r="X29" s="21"/>
      <c r="Y29" s="21">
        <v>69499375</v>
      </c>
      <c r="Z29" s="6"/>
      <c r="AA29" s="28">
        <v>105646706</v>
      </c>
    </row>
    <row r="30" spans="1:27" ht="13.5">
      <c r="A30" s="56" t="s">
        <v>56</v>
      </c>
      <c r="B30" s="3"/>
      <c r="C30" s="22">
        <v>111179406</v>
      </c>
      <c r="D30" s="22"/>
      <c r="E30" s="23">
        <v>43630568</v>
      </c>
      <c r="F30" s="24">
        <v>43630568</v>
      </c>
      <c r="G30" s="24"/>
      <c r="H30" s="24"/>
      <c r="I30" s="24"/>
      <c r="J30" s="24"/>
      <c r="K30" s="24"/>
      <c r="L30" s="24">
        <v>74035</v>
      </c>
      <c r="M30" s="24">
        <v>572695</v>
      </c>
      <c r="N30" s="24">
        <v>646730</v>
      </c>
      <c r="O30" s="24"/>
      <c r="P30" s="24"/>
      <c r="Q30" s="24"/>
      <c r="R30" s="24"/>
      <c r="S30" s="24"/>
      <c r="T30" s="24"/>
      <c r="U30" s="24"/>
      <c r="V30" s="24"/>
      <c r="W30" s="24">
        <v>646730</v>
      </c>
      <c r="X30" s="24"/>
      <c r="Y30" s="24">
        <v>646730</v>
      </c>
      <c r="Z30" s="7"/>
      <c r="AA30" s="29">
        <v>43630568</v>
      </c>
    </row>
    <row r="31" spans="1:27" ht="13.5">
      <c r="A31" s="57" t="s">
        <v>57</v>
      </c>
      <c r="B31" s="3"/>
      <c r="C31" s="19">
        <v>5864837</v>
      </c>
      <c r="D31" s="19"/>
      <c r="E31" s="20">
        <v>51980800</v>
      </c>
      <c r="F31" s="21">
        <v>66980800</v>
      </c>
      <c r="G31" s="21"/>
      <c r="H31" s="21">
        <v>8802</v>
      </c>
      <c r="I31" s="21">
        <v>4112086</v>
      </c>
      <c r="J31" s="21">
        <v>4120888</v>
      </c>
      <c r="K31" s="21">
        <v>17367435</v>
      </c>
      <c r="L31" s="21">
        <v>132163</v>
      </c>
      <c r="M31" s="21">
        <v>7745457</v>
      </c>
      <c r="N31" s="21">
        <v>25245055</v>
      </c>
      <c r="O31" s="21"/>
      <c r="P31" s="21"/>
      <c r="Q31" s="21"/>
      <c r="R31" s="21"/>
      <c r="S31" s="21"/>
      <c r="T31" s="21"/>
      <c r="U31" s="21"/>
      <c r="V31" s="21"/>
      <c r="W31" s="21">
        <v>29365943</v>
      </c>
      <c r="X31" s="21"/>
      <c r="Y31" s="21">
        <v>29365943</v>
      </c>
      <c r="Z31" s="6"/>
      <c r="AA31" s="28">
        <v>66980800</v>
      </c>
    </row>
    <row r="32" spans="1:27" ht="13.5">
      <c r="A32" s="58" t="s">
        <v>58</v>
      </c>
      <c r="B32" s="3"/>
      <c r="C32" s="25">
        <f aca="true" t="shared" si="5" ref="C32:Y32">SUM(C28:C31)</f>
        <v>2615910348</v>
      </c>
      <c r="D32" s="25">
        <f>SUM(D28:D31)</f>
        <v>0</v>
      </c>
      <c r="E32" s="26">
        <f t="shared" si="5"/>
        <v>3886252493</v>
      </c>
      <c r="F32" s="27">
        <f t="shared" si="5"/>
        <v>3952804416</v>
      </c>
      <c r="G32" s="27">
        <f t="shared" si="5"/>
        <v>62943209</v>
      </c>
      <c r="H32" s="27">
        <f t="shared" si="5"/>
        <v>174962150</v>
      </c>
      <c r="I32" s="27">
        <f t="shared" si="5"/>
        <v>243627973</v>
      </c>
      <c r="J32" s="27">
        <f t="shared" si="5"/>
        <v>481533332</v>
      </c>
      <c r="K32" s="27">
        <f t="shared" si="5"/>
        <v>310008809</v>
      </c>
      <c r="L32" s="27">
        <f t="shared" si="5"/>
        <v>318882640</v>
      </c>
      <c r="M32" s="27">
        <f t="shared" si="5"/>
        <v>328880240</v>
      </c>
      <c r="N32" s="27">
        <f t="shared" si="5"/>
        <v>957771689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1439305021</v>
      </c>
      <c r="X32" s="27">
        <f t="shared" si="5"/>
        <v>0</v>
      </c>
      <c r="Y32" s="27">
        <f t="shared" si="5"/>
        <v>1439305021</v>
      </c>
      <c r="Z32" s="13">
        <f>+IF(X32&lt;&gt;0,+(Y32/X32)*100,0)</f>
        <v>0</v>
      </c>
      <c r="AA32" s="31">
        <f>SUM(AA28:AA31)</f>
        <v>3952804416</v>
      </c>
    </row>
    <row r="33" spans="1:27" ht="13.5">
      <c r="A33" s="59" t="s">
        <v>59</v>
      </c>
      <c r="B33" s="3" t="s">
        <v>60</v>
      </c>
      <c r="C33" s="19">
        <v>172542862</v>
      </c>
      <c r="D33" s="19"/>
      <c r="E33" s="20">
        <v>20485000</v>
      </c>
      <c r="F33" s="21">
        <v>23064516</v>
      </c>
      <c r="G33" s="21">
        <v>256775</v>
      </c>
      <c r="H33" s="21">
        <v>827183</v>
      </c>
      <c r="I33" s="21">
        <v>1217263</v>
      </c>
      <c r="J33" s="21">
        <v>2301221</v>
      </c>
      <c r="K33" s="21">
        <v>1695856</v>
      </c>
      <c r="L33" s="21">
        <v>2427020</v>
      </c>
      <c r="M33" s="21">
        <v>788057</v>
      </c>
      <c r="N33" s="21">
        <v>4910933</v>
      </c>
      <c r="O33" s="21"/>
      <c r="P33" s="21"/>
      <c r="Q33" s="21"/>
      <c r="R33" s="21"/>
      <c r="S33" s="21"/>
      <c r="T33" s="21"/>
      <c r="U33" s="21"/>
      <c r="V33" s="21"/>
      <c r="W33" s="21">
        <v>7212154</v>
      </c>
      <c r="X33" s="21"/>
      <c r="Y33" s="21">
        <v>7212154</v>
      </c>
      <c r="Z33" s="6"/>
      <c r="AA33" s="28">
        <v>23064516</v>
      </c>
    </row>
    <row r="34" spans="1:27" ht="13.5">
      <c r="A34" s="59" t="s">
        <v>61</v>
      </c>
      <c r="B34" s="3" t="s">
        <v>62</v>
      </c>
      <c r="C34" s="19">
        <v>423578311</v>
      </c>
      <c r="D34" s="19"/>
      <c r="E34" s="20">
        <v>1548053251</v>
      </c>
      <c r="F34" s="21">
        <v>1652331590</v>
      </c>
      <c r="G34" s="21">
        <v>11167895</v>
      </c>
      <c r="H34" s="21">
        <v>41484786</v>
      </c>
      <c r="I34" s="21">
        <v>75455541</v>
      </c>
      <c r="J34" s="21">
        <v>128108222</v>
      </c>
      <c r="K34" s="21">
        <v>41838104</v>
      </c>
      <c r="L34" s="21">
        <v>113978349</v>
      </c>
      <c r="M34" s="21">
        <v>109954682</v>
      </c>
      <c r="N34" s="21">
        <v>265771135</v>
      </c>
      <c r="O34" s="21"/>
      <c r="P34" s="21"/>
      <c r="Q34" s="21"/>
      <c r="R34" s="21"/>
      <c r="S34" s="21"/>
      <c r="T34" s="21"/>
      <c r="U34" s="21"/>
      <c r="V34" s="21"/>
      <c r="W34" s="21">
        <v>393879357</v>
      </c>
      <c r="X34" s="21"/>
      <c r="Y34" s="21">
        <v>393879357</v>
      </c>
      <c r="Z34" s="6"/>
      <c r="AA34" s="28">
        <v>1652331590</v>
      </c>
    </row>
    <row r="35" spans="1:27" ht="13.5">
      <c r="A35" s="59" t="s">
        <v>63</v>
      </c>
      <c r="B35" s="3"/>
      <c r="C35" s="19">
        <v>809530237</v>
      </c>
      <c r="D35" s="19"/>
      <c r="E35" s="20">
        <v>1215374263</v>
      </c>
      <c r="F35" s="21">
        <v>1275408636</v>
      </c>
      <c r="G35" s="21">
        <v>4191782</v>
      </c>
      <c r="H35" s="21">
        <v>47242615</v>
      </c>
      <c r="I35" s="21">
        <v>33023521</v>
      </c>
      <c r="J35" s="21">
        <v>84457918</v>
      </c>
      <c r="K35" s="21">
        <v>72863365</v>
      </c>
      <c r="L35" s="21">
        <v>76763397</v>
      </c>
      <c r="M35" s="21">
        <v>100007957</v>
      </c>
      <c r="N35" s="21">
        <v>249634719</v>
      </c>
      <c r="O35" s="21"/>
      <c r="P35" s="21"/>
      <c r="Q35" s="21"/>
      <c r="R35" s="21"/>
      <c r="S35" s="21"/>
      <c r="T35" s="21"/>
      <c r="U35" s="21"/>
      <c r="V35" s="21"/>
      <c r="W35" s="21">
        <v>334092637</v>
      </c>
      <c r="X35" s="21"/>
      <c r="Y35" s="21">
        <v>334092637</v>
      </c>
      <c r="Z35" s="6"/>
      <c r="AA35" s="28">
        <v>1275408636</v>
      </c>
    </row>
    <row r="36" spans="1:27" ht="13.5">
      <c r="A36" s="60" t="s">
        <v>64</v>
      </c>
      <c r="B36" s="10"/>
      <c r="C36" s="61">
        <f aca="true" t="shared" si="6" ref="C36:Y36">SUM(C32:C35)</f>
        <v>4021561758</v>
      </c>
      <c r="D36" s="61">
        <f>SUM(D32:D35)</f>
        <v>0</v>
      </c>
      <c r="E36" s="62">
        <f t="shared" si="6"/>
        <v>6670165007</v>
      </c>
      <c r="F36" s="63">
        <f t="shared" si="6"/>
        <v>6903609158</v>
      </c>
      <c r="G36" s="63">
        <f t="shared" si="6"/>
        <v>78559661</v>
      </c>
      <c r="H36" s="63">
        <f t="shared" si="6"/>
        <v>264516734</v>
      </c>
      <c r="I36" s="63">
        <f t="shared" si="6"/>
        <v>353324298</v>
      </c>
      <c r="J36" s="63">
        <f t="shared" si="6"/>
        <v>696400693</v>
      </c>
      <c r="K36" s="63">
        <f t="shared" si="6"/>
        <v>426406134</v>
      </c>
      <c r="L36" s="63">
        <f t="shared" si="6"/>
        <v>512051406</v>
      </c>
      <c r="M36" s="63">
        <f t="shared" si="6"/>
        <v>539630936</v>
      </c>
      <c r="N36" s="63">
        <f t="shared" si="6"/>
        <v>1478088476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2174489169</v>
      </c>
      <c r="X36" s="63">
        <f t="shared" si="6"/>
        <v>0</v>
      </c>
      <c r="Y36" s="63">
        <f t="shared" si="6"/>
        <v>2174489169</v>
      </c>
      <c r="Z36" s="64">
        <f>+IF(X36&lt;&gt;0,+(Y36/X36)*100,0)</f>
        <v>0</v>
      </c>
      <c r="AA36" s="65">
        <f>SUM(AA32:AA35)</f>
        <v>6903609158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932034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135066</v>
      </c>
      <c r="L5" s="18">
        <f t="shared" si="0"/>
        <v>236366</v>
      </c>
      <c r="M5" s="18">
        <f t="shared" si="0"/>
        <v>0</v>
      </c>
      <c r="N5" s="18">
        <f t="shared" si="0"/>
        <v>371432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371432</v>
      </c>
      <c r="X5" s="18">
        <f t="shared" si="0"/>
        <v>0</v>
      </c>
      <c r="Y5" s="18">
        <f t="shared" si="0"/>
        <v>371432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813684</v>
      </c>
      <c r="D6" s="19"/>
      <c r="E6" s="20"/>
      <c r="F6" s="21"/>
      <c r="G6" s="21"/>
      <c r="H6" s="21"/>
      <c r="I6" s="21"/>
      <c r="J6" s="21"/>
      <c r="K6" s="21">
        <v>135066</v>
      </c>
      <c r="L6" s="21">
        <v>236366</v>
      </c>
      <c r="M6" s="21"/>
      <c r="N6" s="21">
        <v>371432</v>
      </c>
      <c r="O6" s="21"/>
      <c r="P6" s="21"/>
      <c r="Q6" s="21"/>
      <c r="R6" s="21"/>
      <c r="S6" s="21"/>
      <c r="T6" s="21"/>
      <c r="U6" s="21"/>
      <c r="V6" s="21"/>
      <c r="W6" s="21">
        <v>371432</v>
      </c>
      <c r="X6" s="21"/>
      <c r="Y6" s="21">
        <v>371432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118350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4723280</v>
      </c>
      <c r="D9" s="16">
        <f>SUM(D10:D14)</f>
        <v>0</v>
      </c>
      <c r="E9" s="17">
        <f t="shared" si="1"/>
        <v>3716082</v>
      </c>
      <c r="F9" s="18">
        <f t="shared" si="1"/>
        <v>3716082</v>
      </c>
      <c r="G9" s="18">
        <f t="shared" si="1"/>
        <v>0</v>
      </c>
      <c r="H9" s="18">
        <f t="shared" si="1"/>
        <v>0</v>
      </c>
      <c r="I9" s="18">
        <f t="shared" si="1"/>
        <v>467375</v>
      </c>
      <c r="J9" s="18">
        <f t="shared" si="1"/>
        <v>467375</v>
      </c>
      <c r="K9" s="18">
        <f t="shared" si="1"/>
        <v>1638957</v>
      </c>
      <c r="L9" s="18">
        <f t="shared" si="1"/>
        <v>782600</v>
      </c>
      <c r="M9" s="18">
        <f t="shared" si="1"/>
        <v>3293325</v>
      </c>
      <c r="N9" s="18">
        <f t="shared" si="1"/>
        <v>5714882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6182257</v>
      </c>
      <c r="X9" s="18">
        <f t="shared" si="1"/>
        <v>1858044</v>
      </c>
      <c r="Y9" s="18">
        <f t="shared" si="1"/>
        <v>4324213</v>
      </c>
      <c r="Z9" s="4">
        <f>+IF(X9&lt;&gt;0,+(Y9/X9)*100,0)</f>
        <v>232.72931103892049</v>
      </c>
      <c r="AA9" s="30">
        <f>SUM(AA10:AA14)</f>
        <v>3716082</v>
      </c>
    </row>
    <row r="10" spans="1:27" ht="13.5">
      <c r="A10" s="5" t="s">
        <v>36</v>
      </c>
      <c r="B10" s="3"/>
      <c r="C10" s="19">
        <v>140924</v>
      </c>
      <c r="D10" s="19"/>
      <c r="E10" s="20"/>
      <c r="F10" s="21"/>
      <c r="G10" s="21"/>
      <c r="H10" s="21"/>
      <c r="I10" s="21"/>
      <c r="J10" s="21"/>
      <c r="K10" s="21">
        <v>252577</v>
      </c>
      <c r="L10" s="21"/>
      <c r="M10" s="21"/>
      <c r="N10" s="21">
        <v>252577</v>
      </c>
      <c r="O10" s="21"/>
      <c r="P10" s="21"/>
      <c r="Q10" s="21"/>
      <c r="R10" s="21"/>
      <c r="S10" s="21"/>
      <c r="T10" s="21"/>
      <c r="U10" s="21"/>
      <c r="V10" s="21"/>
      <c r="W10" s="21">
        <v>252577</v>
      </c>
      <c r="X10" s="21"/>
      <c r="Y10" s="21">
        <v>252577</v>
      </c>
      <c r="Z10" s="6"/>
      <c r="AA10" s="28"/>
    </row>
    <row r="11" spans="1:27" ht="13.5">
      <c r="A11" s="5" t="s">
        <v>37</v>
      </c>
      <c r="B11" s="3"/>
      <c r="C11" s="19">
        <v>567236</v>
      </c>
      <c r="D11" s="19"/>
      <c r="E11" s="20"/>
      <c r="F11" s="21"/>
      <c r="G11" s="21"/>
      <c r="H11" s="21"/>
      <c r="I11" s="21">
        <v>467375</v>
      </c>
      <c r="J11" s="21">
        <v>467375</v>
      </c>
      <c r="K11" s="21">
        <v>219965</v>
      </c>
      <c r="L11" s="21"/>
      <c r="M11" s="21">
        <v>977030</v>
      </c>
      <c r="N11" s="21">
        <v>1196995</v>
      </c>
      <c r="O11" s="21"/>
      <c r="P11" s="21"/>
      <c r="Q11" s="21"/>
      <c r="R11" s="21"/>
      <c r="S11" s="21"/>
      <c r="T11" s="21"/>
      <c r="U11" s="21"/>
      <c r="V11" s="21"/>
      <c r="W11" s="21">
        <v>1664370</v>
      </c>
      <c r="X11" s="21"/>
      <c r="Y11" s="21">
        <v>1664370</v>
      </c>
      <c r="Z11" s="6"/>
      <c r="AA11" s="28"/>
    </row>
    <row r="12" spans="1:27" ht="13.5">
      <c r="A12" s="5" t="s">
        <v>38</v>
      </c>
      <c r="B12" s="3"/>
      <c r="C12" s="19">
        <v>2169285</v>
      </c>
      <c r="D12" s="19"/>
      <c r="E12" s="20">
        <v>3716082</v>
      </c>
      <c r="F12" s="21">
        <v>3716082</v>
      </c>
      <c r="G12" s="21"/>
      <c r="H12" s="21"/>
      <c r="I12" s="21"/>
      <c r="J12" s="21"/>
      <c r="K12" s="21">
        <v>1166415</v>
      </c>
      <c r="L12" s="21">
        <v>782600</v>
      </c>
      <c r="M12" s="21">
        <v>2316295</v>
      </c>
      <c r="N12" s="21">
        <v>4265310</v>
      </c>
      <c r="O12" s="21"/>
      <c r="P12" s="21"/>
      <c r="Q12" s="21"/>
      <c r="R12" s="21"/>
      <c r="S12" s="21"/>
      <c r="T12" s="21"/>
      <c r="U12" s="21"/>
      <c r="V12" s="21"/>
      <c r="W12" s="21">
        <v>4265310</v>
      </c>
      <c r="X12" s="21">
        <v>1858044</v>
      </c>
      <c r="Y12" s="21">
        <v>2407266</v>
      </c>
      <c r="Z12" s="6">
        <v>129.56</v>
      </c>
      <c r="AA12" s="28">
        <v>3716082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1845835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64291643</v>
      </c>
      <c r="D15" s="16">
        <f>SUM(D16:D18)</f>
        <v>0</v>
      </c>
      <c r="E15" s="17">
        <f t="shared" si="2"/>
        <v>42125063</v>
      </c>
      <c r="F15" s="18">
        <f t="shared" si="2"/>
        <v>42125063</v>
      </c>
      <c r="G15" s="18">
        <f t="shared" si="2"/>
        <v>0</v>
      </c>
      <c r="H15" s="18">
        <f t="shared" si="2"/>
        <v>3071816</v>
      </c>
      <c r="I15" s="18">
        <f t="shared" si="2"/>
        <v>4147492</v>
      </c>
      <c r="J15" s="18">
        <f t="shared" si="2"/>
        <v>7219308</v>
      </c>
      <c r="K15" s="18">
        <f t="shared" si="2"/>
        <v>5141740</v>
      </c>
      <c r="L15" s="18">
        <f t="shared" si="2"/>
        <v>1573172</v>
      </c>
      <c r="M15" s="18">
        <f t="shared" si="2"/>
        <v>2153558</v>
      </c>
      <c r="N15" s="18">
        <f t="shared" si="2"/>
        <v>8868470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16087778</v>
      </c>
      <c r="X15" s="18">
        <f t="shared" si="2"/>
        <v>21062532</v>
      </c>
      <c r="Y15" s="18">
        <f t="shared" si="2"/>
        <v>-4974754</v>
      </c>
      <c r="Z15" s="4">
        <f>+IF(X15&lt;&gt;0,+(Y15/X15)*100,0)</f>
        <v>-23.618974205000615</v>
      </c>
      <c r="AA15" s="30">
        <f>SUM(AA16:AA18)</f>
        <v>42125063</v>
      </c>
    </row>
    <row r="16" spans="1:27" ht="13.5">
      <c r="A16" s="5" t="s">
        <v>42</v>
      </c>
      <c r="B16" s="3"/>
      <c r="C16" s="19">
        <v>39060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64175537</v>
      </c>
      <c r="D17" s="19"/>
      <c r="E17" s="20">
        <v>42125063</v>
      </c>
      <c r="F17" s="21">
        <v>42125063</v>
      </c>
      <c r="G17" s="21"/>
      <c r="H17" s="21">
        <v>3071816</v>
      </c>
      <c r="I17" s="21">
        <v>4147492</v>
      </c>
      <c r="J17" s="21">
        <v>7219308</v>
      </c>
      <c r="K17" s="21">
        <v>5141740</v>
      </c>
      <c r="L17" s="21">
        <v>1573172</v>
      </c>
      <c r="M17" s="21">
        <v>2153558</v>
      </c>
      <c r="N17" s="21">
        <v>8868470</v>
      </c>
      <c r="O17" s="21"/>
      <c r="P17" s="21"/>
      <c r="Q17" s="21"/>
      <c r="R17" s="21"/>
      <c r="S17" s="21"/>
      <c r="T17" s="21"/>
      <c r="U17" s="21"/>
      <c r="V17" s="21"/>
      <c r="W17" s="21">
        <v>16087778</v>
      </c>
      <c r="X17" s="21">
        <v>21062532</v>
      </c>
      <c r="Y17" s="21">
        <v>-4974754</v>
      </c>
      <c r="Z17" s="6">
        <v>-23.62</v>
      </c>
      <c r="AA17" s="28">
        <v>42125063</v>
      </c>
    </row>
    <row r="18" spans="1:27" ht="13.5">
      <c r="A18" s="5" t="s">
        <v>44</v>
      </c>
      <c r="B18" s="3"/>
      <c r="C18" s="19">
        <v>77046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108357077</v>
      </c>
      <c r="D19" s="16">
        <f>SUM(D20:D23)</f>
        <v>0</v>
      </c>
      <c r="E19" s="17">
        <f t="shared" si="3"/>
        <v>109093662</v>
      </c>
      <c r="F19" s="18">
        <f t="shared" si="3"/>
        <v>109093662</v>
      </c>
      <c r="G19" s="18">
        <f t="shared" si="3"/>
        <v>1486035</v>
      </c>
      <c r="H19" s="18">
        <f t="shared" si="3"/>
        <v>1049058</v>
      </c>
      <c r="I19" s="18">
        <f t="shared" si="3"/>
        <v>15065129</v>
      </c>
      <c r="J19" s="18">
        <f t="shared" si="3"/>
        <v>17600222</v>
      </c>
      <c r="K19" s="18">
        <f t="shared" si="3"/>
        <v>7329640</v>
      </c>
      <c r="L19" s="18">
        <f t="shared" si="3"/>
        <v>2770807</v>
      </c>
      <c r="M19" s="18">
        <f t="shared" si="3"/>
        <v>32262327</v>
      </c>
      <c r="N19" s="18">
        <f t="shared" si="3"/>
        <v>42362774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59962996</v>
      </c>
      <c r="X19" s="18">
        <f t="shared" si="3"/>
        <v>54546720</v>
      </c>
      <c r="Y19" s="18">
        <f t="shared" si="3"/>
        <v>5416276</v>
      </c>
      <c r="Z19" s="4">
        <f>+IF(X19&lt;&gt;0,+(Y19/X19)*100,0)</f>
        <v>9.929608966405311</v>
      </c>
      <c r="AA19" s="30">
        <f>SUM(AA20:AA23)</f>
        <v>109093662</v>
      </c>
    </row>
    <row r="20" spans="1:27" ht="13.5">
      <c r="A20" s="5" t="s">
        <v>46</v>
      </c>
      <c r="B20" s="3"/>
      <c r="C20" s="19">
        <v>35278767</v>
      </c>
      <c r="D20" s="19"/>
      <c r="E20" s="20">
        <v>10652000</v>
      </c>
      <c r="F20" s="21">
        <v>10652000</v>
      </c>
      <c r="G20" s="21">
        <v>1154922</v>
      </c>
      <c r="H20" s="21">
        <v>71673</v>
      </c>
      <c r="I20" s="21">
        <v>1706917</v>
      </c>
      <c r="J20" s="21">
        <v>2933512</v>
      </c>
      <c r="K20" s="21">
        <v>1417689</v>
      </c>
      <c r="L20" s="21"/>
      <c r="M20" s="21">
        <v>710076</v>
      </c>
      <c r="N20" s="21">
        <v>2127765</v>
      </c>
      <c r="O20" s="21"/>
      <c r="P20" s="21"/>
      <c r="Q20" s="21"/>
      <c r="R20" s="21"/>
      <c r="S20" s="21"/>
      <c r="T20" s="21"/>
      <c r="U20" s="21"/>
      <c r="V20" s="21"/>
      <c r="W20" s="21">
        <v>5061277</v>
      </c>
      <c r="X20" s="21">
        <v>5325888</v>
      </c>
      <c r="Y20" s="21">
        <v>-264611</v>
      </c>
      <c r="Z20" s="6">
        <v>-4.97</v>
      </c>
      <c r="AA20" s="28">
        <v>10652000</v>
      </c>
    </row>
    <row r="21" spans="1:27" ht="13.5">
      <c r="A21" s="5" t="s">
        <v>47</v>
      </c>
      <c r="B21" s="3"/>
      <c r="C21" s="19">
        <v>20303495</v>
      </c>
      <c r="D21" s="19"/>
      <c r="E21" s="20">
        <v>23096000</v>
      </c>
      <c r="F21" s="21">
        <v>23096000</v>
      </c>
      <c r="G21" s="21"/>
      <c r="H21" s="21"/>
      <c r="I21" s="21"/>
      <c r="J21" s="21"/>
      <c r="K21" s="21"/>
      <c r="L21" s="21"/>
      <c r="M21" s="21">
        <v>20806412</v>
      </c>
      <c r="N21" s="21">
        <v>20806412</v>
      </c>
      <c r="O21" s="21"/>
      <c r="P21" s="21"/>
      <c r="Q21" s="21"/>
      <c r="R21" s="21"/>
      <c r="S21" s="21"/>
      <c r="T21" s="21"/>
      <c r="U21" s="21"/>
      <c r="V21" s="21"/>
      <c r="W21" s="21">
        <v>20806412</v>
      </c>
      <c r="X21" s="21">
        <v>11548002</v>
      </c>
      <c r="Y21" s="21">
        <v>9258410</v>
      </c>
      <c r="Z21" s="6">
        <v>80.17</v>
      </c>
      <c r="AA21" s="28">
        <v>23096000</v>
      </c>
    </row>
    <row r="22" spans="1:27" ht="13.5">
      <c r="A22" s="5" t="s">
        <v>48</v>
      </c>
      <c r="B22" s="3"/>
      <c r="C22" s="22">
        <v>43667037</v>
      </c>
      <c r="D22" s="22"/>
      <c r="E22" s="23">
        <v>69990154</v>
      </c>
      <c r="F22" s="24">
        <v>69990154</v>
      </c>
      <c r="G22" s="24">
        <v>331113</v>
      </c>
      <c r="H22" s="24">
        <v>977385</v>
      </c>
      <c r="I22" s="24">
        <v>13358212</v>
      </c>
      <c r="J22" s="24">
        <v>14666710</v>
      </c>
      <c r="K22" s="24">
        <v>5198804</v>
      </c>
      <c r="L22" s="24">
        <v>2770807</v>
      </c>
      <c r="M22" s="24">
        <v>10745839</v>
      </c>
      <c r="N22" s="24">
        <v>18715450</v>
      </c>
      <c r="O22" s="24"/>
      <c r="P22" s="24"/>
      <c r="Q22" s="24"/>
      <c r="R22" s="24"/>
      <c r="S22" s="24"/>
      <c r="T22" s="24"/>
      <c r="U22" s="24"/>
      <c r="V22" s="24"/>
      <c r="W22" s="24">
        <v>33382160</v>
      </c>
      <c r="X22" s="24">
        <v>34995078</v>
      </c>
      <c r="Y22" s="24">
        <v>-1612918</v>
      </c>
      <c r="Z22" s="7">
        <v>-4.61</v>
      </c>
      <c r="AA22" s="29">
        <v>69990154</v>
      </c>
    </row>
    <row r="23" spans="1:27" ht="13.5">
      <c r="A23" s="5" t="s">
        <v>49</v>
      </c>
      <c r="B23" s="3"/>
      <c r="C23" s="19">
        <v>9107778</v>
      </c>
      <c r="D23" s="19"/>
      <c r="E23" s="20">
        <v>5355508</v>
      </c>
      <c r="F23" s="21">
        <v>5355508</v>
      </c>
      <c r="G23" s="21"/>
      <c r="H23" s="21"/>
      <c r="I23" s="21"/>
      <c r="J23" s="21"/>
      <c r="K23" s="21">
        <v>713147</v>
      </c>
      <c r="L23" s="21"/>
      <c r="M23" s="21"/>
      <c r="N23" s="21">
        <v>713147</v>
      </c>
      <c r="O23" s="21"/>
      <c r="P23" s="21"/>
      <c r="Q23" s="21"/>
      <c r="R23" s="21"/>
      <c r="S23" s="21"/>
      <c r="T23" s="21"/>
      <c r="U23" s="21"/>
      <c r="V23" s="21"/>
      <c r="W23" s="21">
        <v>713147</v>
      </c>
      <c r="X23" s="21">
        <v>2677752</v>
      </c>
      <c r="Y23" s="21">
        <v>-1964605</v>
      </c>
      <c r="Z23" s="6">
        <v>-73.37</v>
      </c>
      <c r="AA23" s="28">
        <v>5355508</v>
      </c>
    </row>
    <row r="24" spans="1:27" ht="13.5">
      <c r="A24" s="2" t="s">
        <v>50</v>
      </c>
      <c r="B24" s="8"/>
      <c r="C24" s="16">
        <v>15539</v>
      </c>
      <c r="D24" s="16"/>
      <c r="E24" s="17">
        <v>4981411</v>
      </c>
      <c r="F24" s="18">
        <v>4981411</v>
      </c>
      <c r="G24" s="18"/>
      <c r="H24" s="18"/>
      <c r="I24" s="18"/>
      <c r="J24" s="18"/>
      <c r="K24" s="18"/>
      <c r="L24" s="18"/>
      <c r="M24" s="18">
        <v>122538</v>
      </c>
      <c r="N24" s="18">
        <v>122538</v>
      </c>
      <c r="O24" s="18"/>
      <c r="P24" s="18"/>
      <c r="Q24" s="18"/>
      <c r="R24" s="18"/>
      <c r="S24" s="18"/>
      <c r="T24" s="18"/>
      <c r="U24" s="18"/>
      <c r="V24" s="18"/>
      <c r="W24" s="18">
        <v>122538</v>
      </c>
      <c r="X24" s="18">
        <v>2490708</v>
      </c>
      <c r="Y24" s="18">
        <v>-2368170</v>
      </c>
      <c r="Z24" s="4">
        <v>-95.08</v>
      </c>
      <c r="AA24" s="30">
        <v>4981411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178319573</v>
      </c>
      <c r="D25" s="50">
        <f>+D5+D9+D15+D19+D24</f>
        <v>0</v>
      </c>
      <c r="E25" s="51">
        <f t="shared" si="4"/>
        <v>159916218</v>
      </c>
      <c r="F25" s="52">
        <f t="shared" si="4"/>
        <v>159916218</v>
      </c>
      <c r="G25" s="52">
        <f t="shared" si="4"/>
        <v>1486035</v>
      </c>
      <c r="H25" s="52">
        <f t="shared" si="4"/>
        <v>4120874</v>
      </c>
      <c r="I25" s="52">
        <f t="shared" si="4"/>
        <v>19679996</v>
      </c>
      <c r="J25" s="52">
        <f t="shared" si="4"/>
        <v>25286905</v>
      </c>
      <c r="K25" s="52">
        <f t="shared" si="4"/>
        <v>14245403</v>
      </c>
      <c r="L25" s="52">
        <f t="shared" si="4"/>
        <v>5362945</v>
      </c>
      <c r="M25" s="52">
        <f t="shared" si="4"/>
        <v>37831748</v>
      </c>
      <c r="N25" s="52">
        <f t="shared" si="4"/>
        <v>57440096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82727001</v>
      </c>
      <c r="X25" s="52">
        <f t="shared" si="4"/>
        <v>79958004</v>
      </c>
      <c r="Y25" s="52">
        <f t="shared" si="4"/>
        <v>2768997</v>
      </c>
      <c r="Z25" s="53">
        <f>+IF(X25&lt;&gt;0,+(Y25/X25)*100,0)</f>
        <v>3.4630641855442015</v>
      </c>
      <c r="AA25" s="54">
        <f>+AA5+AA9+AA15+AA19+AA24</f>
        <v>159916218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21913000</v>
      </c>
      <c r="D28" s="19"/>
      <c r="E28" s="20">
        <v>130289777</v>
      </c>
      <c r="F28" s="21">
        <v>130289777</v>
      </c>
      <c r="G28" s="21">
        <v>1486035</v>
      </c>
      <c r="H28" s="21">
        <v>4049201</v>
      </c>
      <c r="I28" s="21">
        <v>17973079</v>
      </c>
      <c r="J28" s="21">
        <v>23508315</v>
      </c>
      <c r="K28" s="21">
        <v>13875962</v>
      </c>
      <c r="L28" s="21">
        <v>5362945</v>
      </c>
      <c r="M28" s="21">
        <v>36088774</v>
      </c>
      <c r="N28" s="21">
        <v>55327681</v>
      </c>
      <c r="O28" s="21"/>
      <c r="P28" s="21"/>
      <c r="Q28" s="21"/>
      <c r="R28" s="21"/>
      <c r="S28" s="21"/>
      <c r="T28" s="21"/>
      <c r="U28" s="21"/>
      <c r="V28" s="21"/>
      <c r="W28" s="21">
        <v>78835996</v>
      </c>
      <c r="X28" s="21"/>
      <c r="Y28" s="21">
        <v>78835996</v>
      </c>
      <c r="Z28" s="6"/>
      <c r="AA28" s="19">
        <v>130289777</v>
      </c>
    </row>
    <row r="29" spans="1:27" ht="13.5">
      <c r="A29" s="56" t="s">
        <v>55</v>
      </c>
      <c r="B29" s="3"/>
      <c r="C29" s="19">
        <v>83222200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65125802</v>
      </c>
      <c r="D30" s="22"/>
      <c r="E30" s="23">
        <v>29626441</v>
      </c>
      <c r="F30" s="24">
        <v>29626441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29626441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170261002</v>
      </c>
      <c r="D32" s="25">
        <f>SUM(D28:D31)</f>
        <v>0</v>
      </c>
      <c r="E32" s="26">
        <f t="shared" si="5"/>
        <v>159916218</v>
      </c>
      <c r="F32" s="27">
        <f t="shared" si="5"/>
        <v>159916218</v>
      </c>
      <c r="G32" s="27">
        <f t="shared" si="5"/>
        <v>1486035</v>
      </c>
      <c r="H32" s="27">
        <f t="shared" si="5"/>
        <v>4049201</v>
      </c>
      <c r="I32" s="27">
        <f t="shared" si="5"/>
        <v>17973079</v>
      </c>
      <c r="J32" s="27">
        <f t="shared" si="5"/>
        <v>23508315</v>
      </c>
      <c r="K32" s="27">
        <f t="shared" si="5"/>
        <v>13875962</v>
      </c>
      <c r="L32" s="27">
        <f t="shared" si="5"/>
        <v>5362945</v>
      </c>
      <c r="M32" s="27">
        <f t="shared" si="5"/>
        <v>36088774</v>
      </c>
      <c r="N32" s="27">
        <f t="shared" si="5"/>
        <v>55327681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78835996</v>
      </c>
      <c r="X32" s="27">
        <f t="shared" si="5"/>
        <v>0</v>
      </c>
      <c r="Y32" s="27">
        <f t="shared" si="5"/>
        <v>78835996</v>
      </c>
      <c r="Z32" s="13">
        <f>+IF(X32&lt;&gt;0,+(Y32/X32)*100,0)</f>
        <v>0</v>
      </c>
      <c r="AA32" s="31">
        <f>SUM(AA28:AA31)</f>
        <v>159916218</v>
      </c>
    </row>
    <row r="33" spans="1:27" ht="13.5">
      <c r="A33" s="59" t="s">
        <v>59</v>
      </c>
      <c r="B33" s="3" t="s">
        <v>60</v>
      </c>
      <c r="C33" s="19">
        <v>1631561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379746</v>
      </c>
      <c r="D34" s="19"/>
      <c r="E34" s="20"/>
      <c r="F34" s="21"/>
      <c r="G34" s="21"/>
      <c r="H34" s="21"/>
      <c r="I34" s="21">
        <v>268117</v>
      </c>
      <c r="J34" s="21">
        <v>268117</v>
      </c>
      <c r="K34" s="21">
        <v>272560</v>
      </c>
      <c r="L34" s="21"/>
      <c r="M34" s="21">
        <v>521891</v>
      </c>
      <c r="N34" s="21">
        <v>794451</v>
      </c>
      <c r="O34" s="21"/>
      <c r="P34" s="21"/>
      <c r="Q34" s="21"/>
      <c r="R34" s="21"/>
      <c r="S34" s="21"/>
      <c r="T34" s="21"/>
      <c r="U34" s="21"/>
      <c r="V34" s="21"/>
      <c r="W34" s="21">
        <v>1062568</v>
      </c>
      <c r="X34" s="21"/>
      <c r="Y34" s="21">
        <v>1062568</v>
      </c>
      <c r="Z34" s="6"/>
      <c r="AA34" s="28"/>
    </row>
    <row r="35" spans="1:27" ht="13.5">
      <c r="A35" s="59" t="s">
        <v>63</v>
      </c>
      <c r="B35" s="3"/>
      <c r="C35" s="19">
        <v>6047264</v>
      </c>
      <c r="D35" s="19"/>
      <c r="E35" s="20"/>
      <c r="F35" s="21"/>
      <c r="G35" s="21"/>
      <c r="H35" s="21">
        <v>71673</v>
      </c>
      <c r="I35" s="21">
        <v>1438800</v>
      </c>
      <c r="J35" s="21">
        <v>1510473</v>
      </c>
      <c r="K35" s="21">
        <v>96881</v>
      </c>
      <c r="L35" s="21"/>
      <c r="M35" s="21">
        <v>1221083</v>
      </c>
      <c r="N35" s="21">
        <v>1317964</v>
      </c>
      <c r="O35" s="21"/>
      <c r="P35" s="21"/>
      <c r="Q35" s="21"/>
      <c r="R35" s="21"/>
      <c r="S35" s="21"/>
      <c r="T35" s="21"/>
      <c r="U35" s="21"/>
      <c r="V35" s="21"/>
      <c r="W35" s="21">
        <v>2828437</v>
      </c>
      <c r="X35" s="21"/>
      <c r="Y35" s="21">
        <v>2828437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178319573</v>
      </c>
      <c r="D36" s="61">
        <f>SUM(D32:D35)</f>
        <v>0</v>
      </c>
      <c r="E36" s="62">
        <f t="shared" si="6"/>
        <v>159916218</v>
      </c>
      <c r="F36" s="63">
        <f t="shared" si="6"/>
        <v>159916218</v>
      </c>
      <c r="G36" s="63">
        <f t="shared" si="6"/>
        <v>1486035</v>
      </c>
      <c r="H36" s="63">
        <f t="shared" si="6"/>
        <v>4120874</v>
      </c>
      <c r="I36" s="63">
        <f t="shared" si="6"/>
        <v>19679996</v>
      </c>
      <c r="J36" s="63">
        <f t="shared" si="6"/>
        <v>25286905</v>
      </c>
      <c r="K36" s="63">
        <f t="shared" si="6"/>
        <v>14245403</v>
      </c>
      <c r="L36" s="63">
        <f t="shared" si="6"/>
        <v>5362945</v>
      </c>
      <c r="M36" s="63">
        <f t="shared" si="6"/>
        <v>37831748</v>
      </c>
      <c r="N36" s="63">
        <f t="shared" si="6"/>
        <v>57440096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82727001</v>
      </c>
      <c r="X36" s="63">
        <f t="shared" si="6"/>
        <v>0</v>
      </c>
      <c r="Y36" s="63">
        <f t="shared" si="6"/>
        <v>82727001</v>
      </c>
      <c r="Z36" s="64">
        <f>+IF(X36&lt;&gt;0,+(Y36/X36)*100,0)</f>
        <v>0</v>
      </c>
      <c r="AA36" s="65">
        <f>SUM(AA32:AA35)</f>
        <v>159916218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27921088</v>
      </c>
      <c r="D5" s="16">
        <f>SUM(D6:D8)</f>
        <v>0</v>
      </c>
      <c r="E5" s="17">
        <f t="shared" si="0"/>
        <v>13752500</v>
      </c>
      <c r="F5" s="18">
        <f t="shared" si="0"/>
        <v>24264120</v>
      </c>
      <c r="G5" s="18">
        <f t="shared" si="0"/>
        <v>0</v>
      </c>
      <c r="H5" s="18">
        <f t="shared" si="0"/>
        <v>424000</v>
      </c>
      <c r="I5" s="18">
        <f t="shared" si="0"/>
        <v>214501</v>
      </c>
      <c r="J5" s="18">
        <f t="shared" si="0"/>
        <v>638501</v>
      </c>
      <c r="K5" s="18">
        <f t="shared" si="0"/>
        <v>675374</v>
      </c>
      <c r="L5" s="18">
        <f t="shared" si="0"/>
        <v>343200</v>
      </c>
      <c r="M5" s="18">
        <f t="shared" si="0"/>
        <v>1637341</v>
      </c>
      <c r="N5" s="18">
        <f t="shared" si="0"/>
        <v>2655915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3294416</v>
      </c>
      <c r="X5" s="18">
        <f t="shared" si="0"/>
        <v>4811000</v>
      </c>
      <c r="Y5" s="18">
        <f t="shared" si="0"/>
        <v>-1516584</v>
      </c>
      <c r="Z5" s="4">
        <f>+IF(X5&lt;&gt;0,+(Y5/X5)*100,0)</f>
        <v>-31.523259197671997</v>
      </c>
      <c r="AA5" s="16">
        <f>SUM(AA6:AA8)</f>
        <v>24264120</v>
      </c>
    </row>
    <row r="6" spans="1:27" ht="13.5">
      <c r="A6" s="5" t="s">
        <v>32</v>
      </c>
      <c r="B6" s="3"/>
      <c r="C6" s="19">
        <v>932577</v>
      </c>
      <c r="D6" s="19"/>
      <c r="E6" s="20">
        <v>1127000</v>
      </c>
      <c r="F6" s="21">
        <v>1127000</v>
      </c>
      <c r="G6" s="21"/>
      <c r="H6" s="21">
        <v>32</v>
      </c>
      <c r="I6" s="21">
        <v>19754</v>
      </c>
      <c r="J6" s="21">
        <v>19786</v>
      </c>
      <c r="K6" s="21">
        <v>16</v>
      </c>
      <c r="L6" s="21"/>
      <c r="M6" s="21">
        <v>-2410</v>
      </c>
      <c r="N6" s="21">
        <v>-2394</v>
      </c>
      <c r="O6" s="21"/>
      <c r="P6" s="21"/>
      <c r="Q6" s="21"/>
      <c r="R6" s="21"/>
      <c r="S6" s="21"/>
      <c r="T6" s="21"/>
      <c r="U6" s="21"/>
      <c r="V6" s="21"/>
      <c r="W6" s="21">
        <v>17392</v>
      </c>
      <c r="X6" s="21">
        <v>127000</v>
      </c>
      <c r="Y6" s="21">
        <v>-109608</v>
      </c>
      <c r="Z6" s="6">
        <v>-86.31</v>
      </c>
      <c r="AA6" s="28">
        <v>1127000</v>
      </c>
    </row>
    <row r="7" spans="1:27" ht="13.5">
      <c r="A7" s="5" t="s">
        <v>33</v>
      </c>
      <c r="B7" s="3"/>
      <c r="C7" s="22">
        <v>691569</v>
      </c>
      <c r="D7" s="22"/>
      <c r="E7" s="23">
        <v>1394000</v>
      </c>
      <c r="F7" s="24">
        <v>1394000</v>
      </c>
      <c r="G7" s="24"/>
      <c r="H7" s="24"/>
      <c r="I7" s="24"/>
      <c r="J7" s="24"/>
      <c r="K7" s="24"/>
      <c r="L7" s="24">
        <v>16</v>
      </c>
      <c r="M7" s="24">
        <v>4193</v>
      </c>
      <c r="N7" s="24">
        <v>4209</v>
      </c>
      <c r="O7" s="24"/>
      <c r="P7" s="24"/>
      <c r="Q7" s="24"/>
      <c r="R7" s="24"/>
      <c r="S7" s="24"/>
      <c r="T7" s="24"/>
      <c r="U7" s="24"/>
      <c r="V7" s="24"/>
      <c r="W7" s="24">
        <v>4209</v>
      </c>
      <c r="X7" s="24">
        <v>1144000</v>
      </c>
      <c r="Y7" s="24">
        <v>-1139791</v>
      </c>
      <c r="Z7" s="7">
        <v>-99.63</v>
      </c>
      <c r="AA7" s="29">
        <v>1394000</v>
      </c>
    </row>
    <row r="8" spans="1:27" ht="13.5">
      <c r="A8" s="5" t="s">
        <v>34</v>
      </c>
      <c r="B8" s="3"/>
      <c r="C8" s="19">
        <v>26296942</v>
      </c>
      <c r="D8" s="19"/>
      <c r="E8" s="20">
        <v>11231500</v>
      </c>
      <c r="F8" s="21">
        <v>21743120</v>
      </c>
      <c r="G8" s="21"/>
      <c r="H8" s="21">
        <v>423968</v>
      </c>
      <c r="I8" s="21">
        <v>194747</v>
      </c>
      <c r="J8" s="21">
        <v>618715</v>
      </c>
      <c r="K8" s="21">
        <v>675358</v>
      </c>
      <c r="L8" s="21">
        <v>343184</v>
      </c>
      <c r="M8" s="21">
        <v>1635558</v>
      </c>
      <c r="N8" s="21">
        <v>2654100</v>
      </c>
      <c r="O8" s="21"/>
      <c r="P8" s="21"/>
      <c r="Q8" s="21"/>
      <c r="R8" s="21"/>
      <c r="S8" s="21"/>
      <c r="T8" s="21"/>
      <c r="U8" s="21"/>
      <c r="V8" s="21"/>
      <c r="W8" s="21">
        <v>3272815</v>
      </c>
      <c r="X8" s="21">
        <v>3540000</v>
      </c>
      <c r="Y8" s="21">
        <v>-267185</v>
      </c>
      <c r="Z8" s="6">
        <v>-7.55</v>
      </c>
      <c r="AA8" s="28">
        <v>21743120</v>
      </c>
    </row>
    <row r="9" spans="1:27" ht="13.5">
      <c r="A9" s="2" t="s">
        <v>35</v>
      </c>
      <c r="B9" s="3"/>
      <c r="C9" s="16">
        <f aca="true" t="shared" si="1" ref="C9:Y9">SUM(C10:C14)</f>
        <v>28587047</v>
      </c>
      <c r="D9" s="16">
        <f>SUM(D10:D14)</f>
        <v>0</v>
      </c>
      <c r="E9" s="17">
        <f t="shared" si="1"/>
        <v>25891000</v>
      </c>
      <c r="F9" s="18">
        <f t="shared" si="1"/>
        <v>28580280</v>
      </c>
      <c r="G9" s="18">
        <f t="shared" si="1"/>
        <v>104956</v>
      </c>
      <c r="H9" s="18">
        <f t="shared" si="1"/>
        <v>1145931</v>
      </c>
      <c r="I9" s="18">
        <f t="shared" si="1"/>
        <v>319777</v>
      </c>
      <c r="J9" s="18">
        <f t="shared" si="1"/>
        <v>1570664</v>
      </c>
      <c r="K9" s="18">
        <f t="shared" si="1"/>
        <v>1303027</v>
      </c>
      <c r="L9" s="18">
        <f t="shared" si="1"/>
        <v>1669608</v>
      </c>
      <c r="M9" s="18">
        <f t="shared" si="1"/>
        <v>2724725</v>
      </c>
      <c r="N9" s="18">
        <f t="shared" si="1"/>
        <v>5697360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7268024</v>
      </c>
      <c r="X9" s="18">
        <f t="shared" si="1"/>
        <v>5903000</v>
      </c>
      <c r="Y9" s="18">
        <f t="shared" si="1"/>
        <v>1365024</v>
      </c>
      <c r="Z9" s="4">
        <f>+IF(X9&lt;&gt;0,+(Y9/X9)*100,0)</f>
        <v>23.124241910892767</v>
      </c>
      <c r="AA9" s="30">
        <f>SUM(AA10:AA14)</f>
        <v>28580280</v>
      </c>
    </row>
    <row r="10" spans="1:27" ht="13.5">
      <c r="A10" s="5" t="s">
        <v>36</v>
      </c>
      <c r="B10" s="3"/>
      <c r="C10" s="19">
        <v>8806409</v>
      </c>
      <c r="D10" s="19"/>
      <c r="E10" s="20">
        <v>7670000</v>
      </c>
      <c r="F10" s="21">
        <v>8519300</v>
      </c>
      <c r="G10" s="21">
        <v>48</v>
      </c>
      <c r="H10" s="21">
        <v>192</v>
      </c>
      <c r="I10" s="21">
        <v>144</v>
      </c>
      <c r="J10" s="21">
        <v>384</v>
      </c>
      <c r="K10" s="21">
        <v>1089953</v>
      </c>
      <c r="L10" s="21">
        <v>904596</v>
      </c>
      <c r="M10" s="21">
        <v>1759369</v>
      </c>
      <c r="N10" s="21">
        <v>3753918</v>
      </c>
      <c r="O10" s="21"/>
      <c r="P10" s="21"/>
      <c r="Q10" s="21"/>
      <c r="R10" s="21"/>
      <c r="S10" s="21"/>
      <c r="T10" s="21"/>
      <c r="U10" s="21"/>
      <c r="V10" s="21"/>
      <c r="W10" s="21">
        <v>3754302</v>
      </c>
      <c r="X10" s="21">
        <v>1370000</v>
      </c>
      <c r="Y10" s="21">
        <v>2384302</v>
      </c>
      <c r="Z10" s="6">
        <v>174.04</v>
      </c>
      <c r="AA10" s="28">
        <v>8519300</v>
      </c>
    </row>
    <row r="11" spans="1:27" ht="13.5">
      <c r="A11" s="5" t="s">
        <v>37</v>
      </c>
      <c r="B11" s="3"/>
      <c r="C11" s="19">
        <v>10727130</v>
      </c>
      <c r="D11" s="19"/>
      <c r="E11" s="20">
        <v>10832000</v>
      </c>
      <c r="F11" s="21">
        <v>11587180</v>
      </c>
      <c r="G11" s="21"/>
      <c r="H11" s="21">
        <v>750443</v>
      </c>
      <c r="I11" s="21">
        <v>18851</v>
      </c>
      <c r="J11" s="21">
        <v>769294</v>
      </c>
      <c r="K11" s="21">
        <v>53809</v>
      </c>
      <c r="L11" s="21">
        <v>610322</v>
      </c>
      <c r="M11" s="21">
        <v>675420</v>
      </c>
      <c r="N11" s="21">
        <v>1339551</v>
      </c>
      <c r="O11" s="21"/>
      <c r="P11" s="21"/>
      <c r="Q11" s="21"/>
      <c r="R11" s="21"/>
      <c r="S11" s="21"/>
      <c r="T11" s="21"/>
      <c r="U11" s="21"/>
      <c r="V11" s="21"/>
      <c r="W11" s="21">
        <v>2108845</v>
      </c>
      <c r="X11" s="21">
        <v>3742000</v>
      </c>
      <c r="Y11" s="21">
        <v>-1633155</v>
      </c>
      <c r="Z11" s="6">
        <v>-43.64</v>
      </c>
      <c r="AA11" s="28">
        <v>11587180</v>
      </c>
    </row>
    <row r="12" spans="1:27" ht="13.5">
      <c r="A12" s="5" t="s">
        <v>38</v>
      </c>
      <c r="B12" s="3"/>
      <c r="C12" s="19">
        <v>8845192</v>
      </c>
      <c r="D12" s="19"/>
      <c r="E12" s="20">
        <v>7246000</v>
      </c>
      <c r="F12" s="21">
        <v>7830800</v>
      </c>
      <c r="G12" s="21">
        <v>104908</v>
      </c>
      <c r="H12" s="21">
        <v>395296</v>
      </c>
      <c r="I12" s="21">
        <v>300782</v>
      </c>
      <c r="J12" s="21">
        <v>800986</v>
      </c>
      <c r="K12" s="21">
        <v>159265</v>
      </c>
      <c r="L12" s="21">
        <v>154690</v>
      </c>
      <c r="M12" s="21">
        <v>289920</v>
      </c>
      <c r="N12" s="21">
        <v>603875</v>
      </c>
      <c r="O12" s="21"/>
      <c r="P12" s="21"/>
      <c r="Q12" s="21"/>
      <c r="R12" s="21"/>
      <c r="S12" s="21"/>
      <c r="T12" s="21"/>
      <c r="U12" s="21"/>
      <c r="V12" s="21"/>
      <c r="W12" s="21">
        <v>1404861</v>
      </c>
      <c r="X12" s="21">
        <v>648000</v>
      </c>
      <c r="Y12" s="21">
        <v>756861</v>
      </c>
      <c r="Z12" s="6">
        <v>116.8</v>
      </c>
      <c r="AA12" s="28">
        <v>7830800</v>
      </c>
    </row>
    <row r="13" spans="1:27" ht="13.5">
      <c r="A13" s="5" t="s">
        <v>39</v>
      </c>
      <c r="B13" s="3"/>
      <c r="C13" s="19">
        <v>162298</v>
      </c>
      <c r="D13" s="19"/>
      <c r="E13" s="20">
        <v>143000</v>
      </c>
      <c r="F13" s="21">
        <v>143000</v>
      </c>
      <c r="G13" s="21"/>
      <c r="H13" s="21"/>
      <c r="I13" s="21"/>
      <c r="J13" s="21"/>
      <c r="K13" s="21"/>
      <c r="L13" s="21"/>
      <c r="M13" s="21">
        <v>16</v>
      </c>
      <c r="N13" s="21">
        <v>16</v>
      </c>
      <c r="O13" s="21"/>
      <c r="P13" s="21"/>
      <c r="Q13" s="21"/>
      <c r="R13" s="21"/>
      <c r="S13" s="21"/>
      <c r="T13" s="21"/>
      <c r="U13" s="21"/>
      <c r="V13" s="21"/>
      <c r="W13" s="21">
        <v>16</v>
      </c>
      <c r="X13" s="21">
        <v>143000</v>
      </c>
      <c r="Y13" s="21">
        <v>-142984</v>
      </c>
      <c r="Z13" s="6">
        <v>-99.99</v>
      </c>
      <c r="AA13" s="28">
        <v>143000</v>
      </c>
    </row>
    <row r="14" spans="1:27" ht="13.5">
      <c r="A14" s="5" t="s">
        <v>40</v>
      </c>
      <c r="B14" s="3"/>
      <c r="C14" s="22">
        <v>46018</v>
      </c>
      <c r="D14" s="22"/>
      <c r="E14" s="23"/>
      <c r="F14" s="24">
        <v>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500000</v>
      </c>
    </row>
    <row r="15" spans="1:27" ht="13.5">
      <c r="A15" s="2" t="s">
        <v>41</v>
      </c>
      <c r="B15" s="8"/>
      <c r="C15" s="16">
        <f aca="true" t="shared" si="2" ref="C15:Y15">SUM(C16:C18)</f>
        <v>141830647</v>
      </c>
      <c r="D15" s="16">
        <f>SUM(D16:D18)</f>
        <v>0</v>
      </c>
      <c r="E15" s="17">
        <f t="shared" si="2"/>
        <v>71462980</v>
      </c>
      <c r="F15" s="18">
        <f t="shared" si="2"/>
        <v>79388355</v>
      </c>
      <c r="G15" s="18">
        <f t="shared" si="2"/>
        <v>32</v>
      </c>
      <c r="H15" s="18">
        <f t="shared" si="2"/>
        <v>655103</v>
      </c>
      <c r="I15" s="18">
        <f t="shared" si="2"/>
        <v>9539759</v>
      </c>
      <c r="J15" s="18">
        <f t="shared" si="2"/>
        <v>10194894</v>
      </c>
      <c r="K15" s="18">
        <f t="shared" si="2"/>
        <v>5433806</v>
      </c>
      <c r="L15" s="18">
        <f t="shared" si="2"/>
        <v>12540360</v>
      </c>
      <c r="M15" s="18">
        <f t="shared" si="2"/>
        <v>15235289</v>
      </c>
      <c r="N15" s="18">
        <f t="shared" si="2"/>
        <v>33209455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43404349</v>
      </c>
      <c r="X15" s="18">
        <f t="shared" si="2"/>
        <v>24998102</v>
      </c>
      <c r="Y15" s="18">
        <f t="shared" si="2"/>
        <v>18406247</v>
      </c>
      <c r="Z15" s="4">
        <f>+IF(X15&lt;&gt;0,+(Y15/X15)*100,0)</f>
        <v>73.63057803348431</v>
      </c>
      <c r="AA15" s="30">
        <f>SUM(AA16:AA18)</f>
        <v>79388355</v>
      </c>
    </row>
    <row r="16" spans="1:27" ht="13.5">
      <c r="A16" s="5" t="s">
        <v>42</v>
      </c>
      <c r="B16" s="3"/>
      <c r="C16" s="19">
        <v>68364991</v>
      </c>
      <c r="D16" s="19"/>
      <c r="E16" s="20">
        <v>509000</v>
      </c>
      <c r="F16" s="21">
        <v>1314000</v>
      </c>
      <c r="G16" s="21"/>
      <c r="H16" s="21"/>
      <c r="I16" s="21">
        <v>42908</v>
      </c>
      <c r="J16" s="21">
        <v>42908</v>
      </c>
      <c r="K16" s="21">
        <v>31122</v>
      </c>
      <c r="L16" s="21">
        <v>15016</v>
      </c>
      <c r="M16" s="21">
        <v>-3822</v>
      </c>
      <c r="N16" s="21">
        <v>42316</v>
      </c>
      <c r="O16" s="21"/>
      <c r="P16" s="21"/>
      <c r="Q16" s="21"/>
      <c r="R16" s="21"/>
      <c r="S16" s="21"/>
      <c r="T16" s="21"/>
      <c r="U16" s="21"/>
      <c r="V16" s="21"/>
      <c r="W16" s="21">
        <v>85224</v>
      </c>
      <c r="X16" s="21">
        <v>329000</v>
      </c>
      <c r="Y16" s="21">
        <v>-243776</v>
      </c>
      <c r="Z16" s="6">
        <v>-74.1</v>
      </c>
      <c r="AA16" s="28">
        <v>1314000</v>
      </c>
    </row>
    <row r="17" spans="1:27" ht="13.5">
      <c r="A17" s="5" t="s">
        <v>43</v>
      </c>
      <c r="B17" s="3"/>
      <c r="C17" s="19">
        <v>73465656</v>
      </c>
      <c r="D17" s="19"/>
      <c r="E17" s="20">
        <v>70953980</v>
      </c>
      <c r="F17" s="21">
        <v>78074355</v>
      </c>
      <c r="G17" s="21">
        <v>32</v>
      </c>
      <c r="H17" s="21">
        <v>655103</v>
      </c>
      <c r="I17" s="21">
        <v>9496851</v>
      </c>
      <c r="J17" s="21">
        <v>10151986</v>
      </c>
      <c r="K17" s="21">
        <v>5402684</v>
      </c>
      <c r="L17" s="21">
        <v>12525344</v>
      </c>
      <c r="M17" s="21">
        <v>15239111</v>
      </c>
      <c r="N17" s="21">
        <v>33167139</v>
      </c>
      <c r="O17" s="21"/>
      <c r="P17" s="21"/>
      <c r="Q17" s="21"/>
      <c r="R17" s="21"/>
      <c r="S17" s="21"/>
      <c r="T17" s="21"/>
      <c r="U17" s="21"/>
      <c r="V17" s="21"/>
      <c r="W17" s="21">
        <v>43319125</v>
      </c>
      <c r="X17" s="21">
        <v>24669102</v>
      </c>
      <c r="Y17" s="21">
        <v>18650023</v>
      </c>
      <c r="Z17" s="6">
        <v>75.6</v>
      </c>
      <c r="AA17" s="28">
        <v>78074355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108896430</v>
      </c>
      <c r="D19" s="16">
        <f>SUM(D20:D23)</f>
        <v>0</v>
      </c>
      <c r="E19" s="17">
        <f t="shared" si="3"/>
        <v>76792700</v>
      </c>
      <c r="F19" s="18">
        <f t="shared" si="3"/>
        <v>124857165</v>
      </c>
      <c r="G19" s="18">
        <f t="shared" si="3"/>
        <v>899897</v>
      </c>
      <c r="H19" s="18">
        <f t="shared" si="3"/>
        <v>4535459</v>
      </c>
      <c r="I19" s="18">
        <f t="shared" si="3"/>
        <v>2292818</v>
      </c>
      <c r="J19" s="18">
        <f t="shared" si="3"/>
        <v>7728174</v>
      </c>
      <c r="K19" s="18">
        <f t="shared" si="3"/>
        <v>3059695</v>
      </c>
      <c r="L19" s="18">
        <f t="shared" si="3"/>
        <v>3483320</v>
      </c>
      <c r="M19" s="18">
        <f t="shared" si="3"/>
        <v>5533811</v>
      </c>
      <c r="N19" s="18">
        <f t="shared" si="3"/>
        <v>12076826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19805000</v>
      </c>
      <c r="X19" s="18">
        <f t="shared" si="3"/>
        <v>19211500</v>
      </c>
      <c r="Y19" s="18">
        <f t="shared" si="3"/>
        <v>593500</v>
      </c>
      <c r="Z19" s="4">
        <f>+IF(X19&lt;&gt;0,+(Y19/X19)*100,0)</f>
        <v>3.0892954740650134</v>
      </c>
      <c r="AA19" s="30">
        <f>SUM(AA20:AA23)</f>
        <v>124857165</v>
      </c>
    </row>
    <row r="20" spans="1:27" ht="13.5">
      <c r="A20" s="5" t="s">
        <v>46</v>
      </c>
      <c r="B20" s="3"/>
      <c r="C20" s="19">
        <v>36148097</v>
      </c>
      <c r="D20" s="19"/>
      <c r="E20" s="20">
        <v>41490000</v>
      </c>
      <c r="F20" s="21">
        <v>55358565</v>
      </c>
      <c r="G20" s="21">
        <v>767066</v>
      </c>
      <c r="H20" s="21">
        <v>2117134</v>
      </c>
      <c r="I20" s="21">
        <v>774476</v>
      </c>
      <c r="J20" s="21">
        <v>3658676</v>
      </c>
      <c r="K20" s="21">
        <v>455099</v>
      </c>
      <c r="L20" s="21">
        <v>1145442</v>
      </c>
      <c r="M20" s="21">
        <v>1922183</v>
      </c>
      <c r="N20" s="21">
        <v>3522724</v>
      </c>
      <c r="O20" s="21"/>
      <c r="P20" s="21"/>
      <c r="Q20" s="21"/>
      <c r="R20" s="21"/>
      <c r="S20" s="21"/>
      <c r="T20" s="21"/>
      <c r="U20" s="21"/>
      <c r="V20" s="21"/>
      <c r="W20" s="21">
        <v>7181400</v>
      </c>
      <c r="X20" s="21">
        <v>7895000</v>
      </c>
      <c r="Y20" s="21">
        <v>-713600</v>
      </c>
      <c r="Z20" s="6">
        <v>-9.04</v>
      </c>
      <c r="AA20" s="28">
        <v>55358565</v>
      </c>
    </row>
    <row r="21" spans="1:27" ht="13.5">
      <c r="A21" s="5" t="s">
        <v>47</v>
      </c>
      <c r="B21" s="3"/>
      <c r="C21" s="19">
        <v>44119482</v>
      </c>
      <c r="D21" s="19"/>
      <c r="E21" s="20">
        <v>15980000</v>
      </c>
      <c r="F21" s="21">
        <v>29464000</v>
      </c>
      <c r="G21" s="21">
        <v>89146</v>
      </c>
      <c r="H21" s="21">
        <v>675918</v>
      </c>
      <c r="I21" s="21">
        <v>737661</v>
      </c>
      <c r="J21" s="21">
        <v>1502725</v>
      </c>
      <c r="K21" s="21">
        <v>1308303</v>
      </c>
      <c r="L21" s="21">
        <v>857449</v>
      </c>
      <c r="M21" s="21">
        <v>1202161</v>
      </c>
      <c r="N21" s="21">
        <v>3367913</v>
      </c>
      <c r="O21" s="21"/>
      <c r="P21" s="21"/>
      <c r="Q21" s="21"/>
      <c r="R21" s="21"/>
      <c r="S21" s="21"/>
      <c r="T21" s="21"/>
      <c r="U21" s="21"/>
      <c r="V21" s="21"/>
      <c r="W21" s="21">
        <v>4870638</v>
      </c>
      <c r="X21" s="21">
        <v>4101500</v>
      </c>
      <c r="Y21" s="21">
        <v>769138</v>
      </c>
      <c r="Z21" s="6">
        <v>18.75</v>
      </c>
      <c r="AA21" s="28">
        <v>29464000</v>
      </c>
    </row>
    <row r="22" spans="1:27" ht="13.5">
      <c r="A22" s="5" t="s">
        <v>48</v>
      </c>
      <c r="B22" s="3"/>
      <c r="C22" s="22">
        <v>24553765</v>
      </c>
      <c r="D22" s="22"/>
      <c r="E22" s="23">
        <v>14397700</v>
      </c>
      <c r="F22" s="24">
        <v>33374700</v>
      </c>
      <c r="G22" s="24">
        <v>43685</v>
      </c>
      <c r="H22" s="24">
        <v>1742391</v>
      </c>
      <c r="I22" s="24">
        <v>278553</v>
      </c>
      <c r="J22" s="24">
        <v>2064629</v>
      </c>
      <c r="K22" s="24">
        <v>223135</v>
      </c>
      <c r="L22" s="24">
        <v>955064</v>
      </c>
      <c r="M22" s="24">
        <v>1868369</v>
      </c>
      <c r="N22" s="24">
        <v>3046568</v>
      </c>
      <c r="O22" s="24"/>
      <c r="P22" s="24"/>
      <c r="Q22" s="24"/>
      <c r="R22" s="24"/>
      <c r="S22" s="24"/>
      <c r="T22" s="24"/>
      <c r="U22" s="24"/>
      <c r="V22" s="24"/>
      <c r="W22" s="24">
        <v>5111197</v>
      </c>
      <c r="X22" s="24">
        <v>4720000</v>
      </c>
      <c r="Y22" s="24">
        <v>391197</v>
      </c>
      <c r="Z22" s="7">
        <v>8.29</v>
      </c>
      <c r="AA22" s="29">
        <v>33374700</v>
      </c>
    </row>
    <row r="23" spans="1:27" ht="13.5">
      <c r="A23" s="5" t="s">
        <v>49</v>
      </c>
      <c r="B23" s="3"/>
      <c r="C23" s="19">
        <v>4075086</v>
      </c>
      <c r="D23" s="19"/>
      <c r="E23" s="20">
        <v>4925000</v>
      </c>
      <c r="F23" s="21">
        <v>6659900</v>
      </c>
      <c r="G23" s="21"/>
      <c r="H23" s="21">
        <v>16</v>
      </c>
      <c r="I23" s="21">
        <v>502128</v>
      </c>
      <c r="J23" s="21">
        <v>502144</v>
      </c>
      <c r="K23" s="21">
        <v>1073158</v>
      </c>
      <c r="L23" s="21">
        <v>525365</v>
      </c>
      <c r="M23" s="21">
        <v>541098</v>
      </c>
      <c r="N23" s="21">
        <v>2139621</v>
      </c>
      <c r="O23" s="21"/>
      <c r="P23" s="21"/>
      <c r="Q23" s="21"/>
      <c r="R23" s="21"/>
      <c r="S23" s="21"/>
      <c r="T23" s="21"/>
      <c r="U23" s="21"/>
      <c r="V23" s="21"/>
      <c r="W23" s="21">
        <v>2641765</v>
      </c>
      <c r="X23" s="21">
        <v>2495000</v>
      </c>
      <c r="Y23" s="21">
        <v>146765</v>
      </c>
      <c r="Z23" s="6">
        <v>5.88</v>
      </c>
      <c r="AA23" s="28">
        <v>6659900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307235212</v>
      </c>
      <c r="D25" s="50">
        <f>+D5+D9+D15+D19+D24</f>
        <v>0</v>
      </c>
      <c r="E25" s="51">
        <f t="shared" si="4"/>
        <v>187899180</v>
      </c>
      <c r="F25" s="52">
        <f t="shared" si="4"/>
        <v>257089920</v>
      </c>
      <c r="G25" s="52">
        <f t="shared" si="4"/>
        <v>1004885</v>
      </c>
      <c r="H25" s="52">
        <f t="shared" si="4"/>
        <v>6760493</v>
      </c>
      <c r="I25" s="52">
        <f t="shared" si="4"/>
        <v>12366855</v>
      </c>
      <c r="J25" s="52">
        <f t="shared" si="4"/>
        <v>20132233</v>
      </c>
      <c r="K25" s="52">
        <f t="shared" si="4"/>
        <v>10471902</v>
      </c>
      <c r="L25" s="52">
        <f t="shared" si="4"/>
        <v>18036488</v>
      </c>
      <c r="M25" s="52">
        <f t="shared" si="4"/>
        <v>25131166</v>
      </c>
      <c r="N25" s="52">
        <f t="shared" si="4"/>
        <v>53639556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73771789</v>
      </c>
      <c r="X25" s="52">
        <f t="shared" si="4"/>
        <v>54923602</v>
      </c>
      <c r="Y25" s="52">
        <f t="shared" si="4"/>
        <v>18848187</v>
      </c>
      <c r="Z25" s="53">
        <f>+IF(X25&lt;&gt;0,+(Y25/X25)*100,0)</f>
        <v>34.31709923176561</v>
      </c>
      <c r="AA25" s="54">
        <f>+AA5+AA9+AA15+AA19+AA24</f>
        <v>257089920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68867898</v>
      </c>
      <c r="D28" s="19"/>
      <c r="E28" s="20">
        <v>45770680</v>
      </c>
      <c r="F28" s="21">
        <v>52461595</v>
      </c>
      <c r="G28" s="21">
        <v>36531</v>
      </c>
      <c r="H28" s="21">
        <v>127851</v>
      </c>
      <c r="I28" s="21">
        <v>4242351</v>
      </c>
      <c r="J28" s="21">
        <v>4406733</v>
      </c>
      <c r="K28" s="21">
        <v>1886223</v>
      </c>
      <c r="L28" s="21">
        <v>5923506</v>
      </c>
      <c r="M28" s="21">
        <v>8956131</v>
      </c>
      <c r="N28" s="21">
        <v>16765860</v>
      </c>
      <c r="O28" s="21"/>
      <c r="P28" s="21"/>
      <c r="Q28" s="21"/>
      <c r="R28" s="21"/>
      <c r="S28" s="21"/>
      <c r="T28" s="21"/>
      <c r="U28" s="21"/>
      <c r="V28" s="21"/>
      <c r="W28" s="21">
        <v>21172593</v>
      </c>
      <c r="X28" s="21"/>
      <c r="Y28" s="21">
        <v>21172593</v>
      </c>
      <c r="Z28" s="6"/>
      <c r="AA28" s="19">
        <v>52461595</v>
      </c>
    </row>
    <row r="29" spans="1:27" ht="13.5">
      <c r="A29" s="56" t="s">
        <v>55</v>
      </c>
      <c r="B29" s="3"/>
      <c r="C29" s="19">
        <v>34176</v>
      </c>
      <c r="D29" s="19"/>
      <c r="E29" s="20"/>
      <c r="F29" s="21">
        <v>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</v>
      </c>
    </row>
    <row r="30" spans="1:27" ht="13.5">
      <c r="A30" s="56" t="s">
        <v>56</v>
      </c>
      <c r="B30" s="3"/>
      <c r="C30" s="22">
        <v>39474477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18050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108394601</v>
      </c>
      <c r="D32" s="25">
        <f>SUM(D28:D31)</f>
        <v>0</v>
      </c>
      <c r="E32" s="26">
        <f t="shared" si="5"/>
        <v>45770680</v>
      </c>
      <c r="F32" s="27">
        <f t="shared" si="5"/>
        <v>52471595</v>
      </c>
      <c r="G32" s="27">
        <f t="shared" si="5"/>
        <v>36531</v>
      </c>
      <c r="H32" s="27">
        <f t="shared" si="5"/>
        <v>127851</v>
      </c>
      <c r="I32" s="27">
        <f t="shared" si="5"/>
        <v>4242351</v>
      </c>
      <c r="J32" s="27">
        <f t="shared" si="5"/>
        <v>4406733</v>
      </c>
      <c r="K32" s="27">
        <f t="shared" si="5"/>
        <v>1886223</v>
      </c>
      <c r="L32" s="27">
        <f t="shared" si="5"/>
        <v>5923506</v>
      </c>
      <c r="M32" s="27">
        <f t="shared" si="5"/>
        <v>8956131</v>
      </c>
      <c r="N32" s="27">
        <f t="shared" si="5"/>
        <v>16765860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21172593</v>
      </c>
      <c r="X32" s="27">
        <f t="shared" si="5"/>
        <v>0</v>
      </c>
      <c r="Y32" s="27">
        <f t="shared" si="5"/>
        <v>21172593</v>
      </c>
      <c r="Z32" s="13">
        <f>+IF(X32&lt;&gt;0,+(Y32/X32)*100,0)</f>
        <v>0</v>
      </c>
      <c r="AA32" s="31">
        <f>SUM(AA28:AA31)</f>
        <v>52471595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71919366</v>
      </c>
      <c r="D34" s="19"/>
      <c r="E34" s="20">
        <v>77630000</v>
      </c>
      <c r="F34" s="21">
        <v>123384745</v>
      </c>
      <c r="G34" s="21">
        <v>526224</v>
      </c>
      <c r="H34" s="21">
        <v>4451403</v>
      </c>
      <c r="I34" s="21">
        <v>6381596</v>
      </c>
      <c r="J34" s="21">
        <v>11359223</v>
      </c>
      <c r="K34" s="21">
        <v>4151664</v>
      </c>
      <c r="L34" s="21">
        <v>4921320</v>
      </c>
      <c r="M34" s="21">
        <v>8632097</v>
      </c>
      <c r="N34" s="21">
        <v>17705081</v>
      </c>
      <c r="O34" s="21"/>
      <c r="P34" s="21"/>
      <c r="Q34" s="21"/>
      <c r="R34" s="21"/>
      <c r="S34" s="21"/>
      <c r="T34" s="21"/>
      <c r="U34" s="21"/>
      <c r="V34" s="21"/>
      <c r="W34" s="21">
        <v>29064304</v>
      </c>
      <c r="X34" s="21"/>
      <c r="Y34" s="21">
        <v>29064304</v>
      </c>
      <c r="Z34" s="6"/>
      <c r="AA34" s="28">
        <v>123384745</v>
      </c>
    </row>
    <row r="35" spans="1:27" ht="13.5">
      <c r="A35" s="59" t="s">
        <v>63</v>
      </c>
      <c r="B35" s="3"/>
      <c r="C35" s="19">
        <v>126921245</v>
      </c>
      <c r="D35" s="19"/>
      <c r="E35" s="20">
        <v>64498500</v>
      </c>
      <c r="F35" s="21">
        <v>81233580</v>
      </c>
      <c r="G35" s="21">
        <v>442130</v>
      </c>
      <c r="H35" s="21">
        <v>2181238</v>
      </c>
      <c r="I35" s="21">
        <v>1742908</v>
      </c>
      <c r="J35" s="21">
        <v>4366276</v>
      </c>
      <c r="K35" s="21">
        <v>4434015</v>
      </c>
      <c r="L35" s="21">
        <v>7191662</v>
      </c>
      <c r="M35" s="21">
        <v>7542937</v>
      </c>
      <c r="N35" s="21">
        <v>19168614</v>
      </c>
      <c r="O35" s="21"/>
      <c r="P35" s="21"/>
      <c r="Q35" s="21"/>
      <c r="R35" s="21"/>
      <c r="S35" s="21"/>
      <c r="T35" s="21"/>
      <c r="U35" s="21"/>
      <c r="V35" s="21"/>
      <c r="W35" s="21">
        <v>23534890</v>
      </c>
      <c r="X35" s="21"/>
      <c r="Y35" s="21">
        <v>23534890</v>
      </c>
      <c r="Z35" s="6"/>
      <c r="AA35" s="28">
        <v>81233580</v>
      </c>
    </row>
    <row r="36" spans="1:27" ht="13.5">
      <c r="A36" s="60" t="s">
        <v>64</v>
      </c>
      <c r="B36" s="10"/>
      <c r="C36" s="61">
        <f aca="true" t="shared" si="6" ref="C36:Y36">SUM(C32:C35)</f>
        <v>307235212</v>
      </c>
      <c r="D36" s="61">
        <f>SUM(D32:D35)</f>
        <v>0</v>
      </c>
      <c r="E36" s="62">
        <f t="shared" si="6"/>
        <v>187899180</v>
      </c>
      <c r="F36" s="63">
        <f t="shared" si="6"/>
        <v>257089920</v>
      </c>
      <c r="G36" s="63">
        <f t="shared" si="6"/>
        <v>1004885</v>
      </c>
      <c r="H36" s="63">
        <f t="shared" si="6"/>
        <v>6760492</v>
      </c>
      <c r="I36" s="63">
        <f t="shared" si="6"/>
        <v>12366855</v>
      </c>
      <c r="J36" s="63">
        <f t="shared" si="6"/>
        <v>20132232</v>
      </c>
      <c r="K36" s="63">
        <f t="shared" si="6"/>
        <v>10471902</v>
      </c>
      <c r="L36" s="63">
        <f t="shared" si="6"/>
        <v>18036488</v>
      </c>
      <c r="M36" s="63">
        <f t="shared" si="6"/>
        <v>25131165</v>
      </c>
      <c r="N36" s="63">
        <f t="shared" si="6"/>
        <v>53639555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73771787</v>
      </c>
      <c r="X36" s="63">
        <f t="shared" si="6"/>
        <v>0</v>
      </c>
      <c r="Y36" s="63">
        <f t="shared" si="6"/>
        <v>73771787</v>
      </c>
      <c r="Z36" s="64">
        <f>+IF(X36&lt;&gt;0,+(Y36/X36)*100,0)</f>
        <v>0</v>
      </c>
      <c r="AA36" s="65">
        <f>SUM(AA32:AA35)</f>
        <v>257089920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28508633</v>
      </c>
      <c r="F5" s="18">
        <f t="shared" si="0"/>
        <v>28508633</v>
      </c>
      <c r="G5" s="18">
        <f t="shared" si="0"/>
        <v>26133</v>
      </c>
      <c r="H5" s="18">
        <f t="shared" si="0"/>
        <v>2073277</v>
      </c>
      <c r="I5" s="18">
        <f t="shared" si="0"/>
        <v>2061368</v>
      </c>
      <c r="J5" s="18">
        <f t="shared" si="0"/>
        <v>4160778</v>
      </c>
      <c r="K5" s="18">
        <f t="shared" si="0"/>
        <v>6500574</v>
      </c>
      <c r="L5" s="18">
        <f t="shared" si="0"/>
        <v>12838823</v>
      </c>
      <c r="M5" s="18">
        <f t="shared" si="0"/>
        <v>4684674</v>
      </c>
      <c r="N5" s="18">
        <f t="shared" si="0"/>
        <v>24024071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28184849</v>
      </c>
      <c r="X5" s="18">
        <f t="shared" si="0"/>
        <v>8881254</v>
      </c>
      <c r="Y5" s="18">
        <f t="shared" si="0"/>
        <v>19303595</v>
      </c>
      <c r="Z5" s="4">
        <f>+IF(X5&lt;&gt;0,+(Y5/X5)*100,0)</f>
        <v>217.35213293077757</v>
      </c>
      <c r="AA5" s="16">
        <f>SUM(AA6:AA8)</f>
        <v>28508633</v>
      </c>
    </row>
    <row r="6" spans="1:27" ht="13.5">
      <c r="A6" s="5" t="s">
        <v>32</v>
      </c>
      <c r="B6" s="3"/>
      <c r="C6" s="19"/>
      <c r="D6" s="19"/>
      <c r="E6" s="20">
        <v>8580348</v>
      </c>
      <c r="F6" s="21">
        <v>8580348</v>
      </c>
      <c r="G6" s="21">
        <v>26133</v>
      </c>
      <c r="H6" s="21">
        <v>1101374</v>
      </c>
      <c r="I6" s="21"/>
      <c r="J6" s="21">
        <v>1127507</v>
      </c>
      <c r="K6" s="21">
        <v>259782</v>
      </c>
      <c r="L6" s="21">
        <v>794142</v>
      </c>
      <c r="M6" s="21"/>
      <c r="N6" s="21">
        <v>1053924</v>
      </c>
      <c r="O6" s="21"/>
      <c r="P6" s="21"/>
      <c r="Q6" s="21"/>
      <c r="R6" s="21"/>
      <c r="S6" s="21"/>
      <c r="T6" s="21"/>
      <c r="U6" s="21"/>
      <c r="V6" s="21"/>
      <c r="W6" s="21">
        <v>2181431</v>
      </c>
      <c r="X6" s="21">
        <v>3550000</v>
      </c>
      <c r="Y6" s="21">
        <v>-1368569</v>
      </c>
      <c r="Z6" s="6">
        <v>-38.55</v>
      </c>
      <c r="AA6" s="28">
        <v>8580348</v>
      </c>
    </row>
    <row r="7" spans="1:27" ht="13.5">
      <c r="A7" s="5" t="s">
        <v>33</v>
      </c>
      <c r="B7" s="3"/>
      <c r="C7" s="22"/>
      <c r="D7" s="22"/>
      <c r="E7" s="23">
        <v>12676099</v>
      </c>
      <c r="F7" s="24">
        <v>12676099</v>
      </c>
      <c r="G7" s="24"/>
      <c r="H7" s="24">
        <v>73293</v>
      </c>
      <c r="I7" s="24"/>
      <c r="J7" s="24">
        <v>73293</v>
      </c>
      <c r="K7" s="24">
        <v>337060</v>
      </c>
      <c r="L7" s="24">
        <v>1334880</v>
      </c>
      <c r="M7" s="24">
        <v>2480510</v>
      </c>
      <c r="N7" s="24">
        <v>4152450</v>
      </c>
      <c r="O7" s="24"/>
      <c r="P7" s="24"/>
      <c r="Q7" s="24"/>
      <c r="R7" s="24"/>
      <c r="S7" s="24"/>
      <c r="T7" s="24"/>
      <c r="U7" s="24"/>
      <c r="V7" s="24"/>
      <c r="W7" s="24">
        <v>4225743</v>
      </c>
      <c r="X7" s="24">
        <v>2142880</v>
      </c>
      <c r="Y7" s="24">
        <v>2082863</v>
      </c>
      <c r="Z7" s="7">
        <v>97.2</v>
      </c>
      <c r="AA7" s="29">
        <v>12676099</v>
      </c>
    </row>
    <row r="8" spans="1:27" ht="13.5">
      <c r="A8" s="5" t="s">
        <v>34</v>
      </c>
      <c r="B8" s="3"/>
      <c r="C8" s="19"/>
      <c r="D8" s="19"/>
      <c r="E8" s="20">
        <v>7252186</v>
      </c>
      <c r="F8" s="21">
        <v>7252186</v>
      </c>
      <c r="G8" s="21"/>
      <c r="H8" s="21">
        <v>898610</v>
      </c>
      <c r="I8" s="21">
        <v>2061368</v>
      </c>
      <c r="J8" s="21">
        <v>2959978</v>
      </c>
      <c r="K8" s="21">
        <v>5903732</v>
      </c>
      <c r="L8" s="21">
        <v>10709801</v>
      </c>
      <c r="M8" s="21">
        <v>2204164</v>
      </c>
      <c r="N8" s="21">
        <v>18817697</v>
      </c>
      <c r="O8" s="21"/>
      <c r="P8" s="21"/>
      <c r="Q8" s="21"/>
      <c r="R8" s="21"/>
      <c r="S8" s="21"/>
      <c r="T8" s="21"/>
      <c r="U8" s="21"/>
      <c r="V8" s="21"/>
      <c r="W8" s="21">
        <v>21777675</v>
      </c>
      <c r="X8" s="21">
        <v>3188374</v>
      </c>
      <c r="Y8" s="21">
        <v>18589301</v>
      </c>
      <c r="Z8" s="6">
        <v>583.03</v>
      </c>
      <c r="AA8" s="28">
        <v>7252186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37017301</v>
      </c>
      <c r="F9" s="18">
        <f t="shared" si="1"/>
        <v>37017301</v>
      </c>
      <c r="G9" s="18">
        <f t="shared" si="1"/>
        <v>0</v>
      </c>
      <c r="H9" s="18">
        <f t="shared" si="1"/>
        <v>200436</v>
      </c>
      <c r="I9" s="18">
        <f t="shared" si="1"/>
        <v>0</v>
      </c>
      <c r="J9" s="18">
        <f t="shared" si="1"/>
        <v>200436</v>
      </c>
      <c r="K9" s="18">
        <f t="shared" si="1"/>
        <v>2596849</v>
      </c>
      <c r="L9" s="18">
        <f t="shared" si="1"/>
        <v>5256581</v>
      </c>
      <c r="M9" s="18">
        <f t="shared" si="1"/>
        <v>1170551</v>
      </c>
      <c r="N9" s="18">
        <f t="shared" si="1"/>
        <v>9023981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9224417</v>
      </c>
      <c r="X9" s="18">
        <f t="shared" si="1"/>
        <v>14608457</v>
      </c>
      <c r="Y9" s="18">
        <f t="shared" si="1"/>
        <v>-5384040</v>
      </c>
      <c r="Z9" s="4">
        <f>+IF(X9&lt;&gt;0,+(Y9/X9)*100,0)</f>
        <v>-36.855637799392504</v>
      </c>
      <c r="AA9" s="30">
        <f>SUM(AA10:AA14)</f>
        <v>37017301</v>
      </c>
    </row>
    <row r="10" spans="1:27" ht="13.5">
      <c r="A10" s="5" t="s">
        <v>36</v>
      </c>
      <c r="B10" s="3"/>
      <c r="C10" s="19"/>
      <c r="D10" s="19"/>
      <c r="E10" s="20">
        <v>34119109</v>
      </c>
      <c r="F10" s="21">
        <v>34119109</v>
      </c>
      <c r="G10" s="21"/>
      <c r="H10" s="21"/>
      <c r="I10" s="21"/>
      <c r="J10" s="21"/>
      <c r="K10" s="21">
        <v>519566</v>
      </c>
      <c r="L10" s="21">
        <v>1983295</v>
      </c>
      <c r="M10" s="21">
        <v>218539</v>
      </c>
      <c r="N10" s="21">
        <v>2721400</v>
      </c>
      <c r="O10" s="21"/>
      <c r="P10" s="21"/>
      <c r="Q10" s="21"/>
      <c r="R10" s="21"/>
      <c r="S10" s="21"/>
      <c r="T10" s="21"/>
      <c r="U10" s="21"/>
      <c r="V10" s="21"/>
      <c r="W10" s="21">
        <v>2721400</v>
      </c>
      <c r="X10" s="21">
        <v>13758457</v>
      </c>
      <c r="Y10" s="21">
        <v>-11037057</v>
      </c>
      <c r="Z10" s="6">
        <v>-80.22</v>
      </c>
      <c r="AA10" s="28">
        <v>34119109</v>
      </c>
    </row>
    <row r="11" spans="1:27" ht="13.5">
      <c r="A11" s="5" t="s">
        <v>37</v>
      </c>
      <c r="B11" s="3"/>
      <c r="C11" s="19"/>
      <c r="D11" s="19"/>
      <c r="E11" s="20">
        <v>2898192</v>
      </c>
      <c r="F11" s="21">
        <v>2898192</v>
      </c>
      <c r="G11" s="21"/>
      <c r="H11" s="21">
        <v>146018</v>
      </c>
      <c r="I11" s="21"/>
      <c r="J11" s="21">
        <v>146018</v>
      </c>
      <c r="K11" s="21"/>
      <c r="L11" s="21"/>
      <c r="M11" s="21">
        <v>229233</v>
      </c>
      <c r="N11" s="21">
        <v>229233</v>
      </c>
      <c r="O11" s="21"/>
      <c r="P11" s="21"/>
      <c r="Q11" s="21"/>
      <c r="R11" s="21"/>
      <c r="S11" s="21"/>
      <c r="T11" s="21"/>
      <c r="U11" s="21"/>
      <c r="V11" s="21"/>
      <c r="W11" s="21">
        <v>375251</v>
      </c>
      <c r="X11" s="21">
        <v>850000</v>
      </c>
      <c r="Y11" s="21">
        <v>-474749</v>
      </c>
      <c r="Z11" s="6">
        <v>-55.85</v>
      </c>
      <c r="AA11" s="28">
        <v>2898192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>
        <v>54418</v>
      </c>
      <c r="I12" s="21"/>
      <c r="J12" s="21">
        <v>54418</v>
      </c>
      <c r="K12" s="21">
        <v>2077283</v>
      </c>
      <c r="L12" s="21">
        <v>47998</v>
      </c>
      <c r="M12" s="21">
        <v>293269</v>
      </c>
      <c r="N12" s="21">
        <v>2418550</v>
      </c>
      <c r="O12" s="21"/>
      <c r="P12" s="21"/>
      <c r="Q12" s="21"/>
      <c r="R12" s="21"/>
      <c r="S12" s="21"/>
      <c r="T12" s="21"/>
      <c r="U12" s="21"/>
      <c r="V12" s="21"/>
      <c r="W12" s="21">
        <v>2472968</v>
      </c>
      <c r="X12" s="21"/>
      <c r="Y12" s="21">
        <v>2472968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>
        <v>3225288</v>
      </c>
      <c r="M13" s="21">
        <v>429510</v>
      </c>
      <c r="N13" s="21">
        <v>3654798</v>
      </c>
      <c r="O13" s="21"/>
      <c r="P13" s="21"/>
      <c r="Q13" s="21"/>
      <c r="R13" s="21"/>
      <c r="S13" s="21"/>
      <c r="T13" s="21"/>
      <c r="U13" s="21"/>
      <c r="V13" s="21"/>
      <c r="W13" s="21">
        <v>3654798</v>
      </c>
      <c r="X13" s="21"/>
      <c r="Y13" s="21">
        <v>3654798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254207147</v>
      </c>
      <c r="F15" s="18">
        <f t="shared" si="2"/>
        <v>254207147</v>
      </c>
      <c r="G15" s="18">
        <f t="shared" si="2"/>
        <v>2081829</v>
      </c>
      <c r="H15" s="18">
        <f t="shared" si="2"/>
        <v>3198085</v>
      </c>
      <c r="I15" s="18">
        <f t="shared" si="2"/>
        <v>17395758</v>
      </c>
      <c r="J15" s="18">
        <f t="shared" si="2"/>
        <v>22675672</v>
      </c>
      <c r="K15" s="18">
        <f t="shared" si="2"/>
        <v>18348982</v>
      </c>
      <c r="L15" s="18">
        <f t="shared" si="2"/>
        <v>31523287</v>
      </c>
      <c r="M15" s="18">
        <f t="shared" si="2"/>
        <v>26304441</v>
      </c>
      <c r="N15" s="18">
        <f t="shared" si="2"/>
        <v>76176710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98852382</v>
      </c>
      <c r="X15" s="18">
        <f t="shared" si="2"/>
        <v>58904369</v>
      </c>
      <c r="Y15" s="18">
        <f t="shared" si="2"/>
        <v>39948013</v>
      </c>
      <c r="Z15" s="4">
        <f>+IF(X15&lt;&gt;0,+(Y15/X15)*100,0)</f>
        <v>67.81842107501397</v>
      </c>
      <c r="AA15" s="30">
        <f>SUM(AA16:AA18)</f>
        <v>254207147</v>
      </c>
    </row>
    <row r="16" spans="1:27" ht="13.5">
      <c r="A16" s="5" t="s">
        <v>42</v>
      </c>
      <c r="B16" s="3"/>
      <c r="C16" s="19"/>
      <c r="D16" s="19"/>
      <c r="E16" s="20">
        <v>39186108</v>
      </c>
      <c r="F16" s="21">
        <v>39186108</v>
      </c>
      <c r="G16" s="21"/>
      <c r="H16" s="21"/>
      <c r="I16" s="21">
        <v>312710</v>
      </c>
      <c r="J16" s="21">
        <v>312710</v>
      </c>
      <c r="K16" s="21">
        <v>342879</v>
      </c>
      <c r="L16" s="21">
        <v>388876</v>
      </c>
      <c r="M16" s="21">
        <v>1671313</v>
      </c>
      <c r="N16" s="21">
        <v>2403068</v>
      </c>
      <c r="O16" s="21"/>
      <c r="P16" s="21"/>
      <c r="Q16" s="21"/>
      <c r="R16" s="21"/>
      <c r="S16" s="21"/>
      <c r="T16" s="21"/>
      <c r="U16" s="21"/>
      <c r="V16" s="21"/>
      <c r="W16" s="21">
        <v>2715778</v>
      </c>
      <c r="X16" s="21">
        <v>6158092</v>
      </c>
      <c r="Y16" s="21">
        <v>-3442314</v>
      </c>
      <c r="Z16" s="6">
        <v>-55.9</v>
      </c>
      <c r="AA16" s="28">
        <v>39186108</v>
      </c>
    </row>
    <row r="17" spans="1:27" ht="13.5">
      <c r="A17" s="5" t="s">
        <v>43</v>
      </c>
      <c r="B17" s="3"/>
      <c r="C17" s="19"/>
      <c r="D17" s="19"/>
      <c r="E17" s="20">
        <v>215021039</v>
      </c>
      <c r="F17" s="21">
        <v>215021039</v>
      </c>
      <c r="G17" s="21">
        <v>2081829</v>
      </c>
      <c r="H17" s="21">
        <v>3198085</v>
      </c>
      <c r="I17" s="21">
        <v>17083048</v>
      </c>
      <c r="J17" s="21">
        <v>22362962</v>
      </c>
      <c r="K17" s="21">
        <v>18006103</v>
      </c>
      <c r="L17" s="21">
        <v>31134411</v>
      </c>
      <c r="M17" s="21">
        <v>24633128</v>
      </c>
      <c r="N17" s="21">
        <v>73773642</v>
      </c>
      <c r="O17" s="21"/>
      <c r="P17" s="21"/>
      <c r="Q17" s="21"/>
      <c r="R17" s="21"/>
      <c r="S17" s="21"/>
      <c r="T17" s="21"/>
      <c r="U17" s="21"/>
      <c r="V17" s="21"/>
      <c r="W17" s="21">
        <v>96136604</v>
      </c>
      <c r="X17" s="21">
        <v>52746277</v>
      </c>
      <c r="Y17" s="21">
        <v>43390327</v>
      </c>
      <c r="Z17" s="6">
        <v>82.26</v>
      </c>
      <c r="AA17" s="28">
        <v>215021039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202784248</v>
      </c>
      <c r="F19" s="18">
        <f t="shared" si="3"/>
        <v>202784248</v>
      </c>
      <c r="G19" s="18">
        <f t="shared" si="3"/>
        <v>467033</v>
      </c>
      <c r="H19" s="18">
        <f t="shared" si="3"/>
        <v>1358810</v>
      </c>
      <c r="I19" s="18">
        <f t="shared" si="3"/>
        <v>3532084</v>
      </c>
      <c r="J19" s="18">
        <f t="shared" si="3"/>
        <v>5357927</v>
      </c>
      <c r="K19" s="18">
        <f t="shared" si="3"/>
        <v>7970257</v>
      </c>
      <c r="L19" s="18">
        <f t="shared" si="3"/>
        <v>18716609</v>
      </c>
      <c r="M19" s="18">
        <f t="shared" si="3"/>
        <v>10464327</v>
      </c>
      <c r="N19" s="18">
        <f t="shared" si="3"/>
        <v>37151193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42509120</v>
      </c>
      <c r="X19" s="18">
        <f t="shared" si="3"/>
        <v>71537951</v>
      </c>
      <c r="Y19" s="18">
        <f t="shared" si="3"/>
        <v>-29028831</v>
      </c>
      <c r="Z19" s="4">
        <f>+IF(X19&lt;&gt;0,+(Y19/X19)*100,0)</f>
        <v>-40.57822539535693</v>
      </c>
      <c r="AA19" s="30">
        <f>SUM(AA20:AA23)</f>
        <v>202784248</v>
      </c>
    </row>
    <row r="20" spans="1:27" ht="13.5">
      <c r="A20" s="5" t="s">
        <v>46</v>
      </c>
      <c r="B20" s="3"/>
      <c r="C20" s="19"/>
      <c r="D20" s="19"/>
      <c r="E20" s="20">
        <v>45514147</v>
      </c>
      <c r="F20" s="21">
        <v>45514147</v>
      </c>
      <c r="G20" s="21"/>
      <c r="H20" s="21"/>
      <c r="I20" s="21">
        <v>928127</v>
      </c>
      <c r="J20" s="21">
        <v>928127</v>
      </c>
      <c r="K20" s="21">
        <v>526514</v>
      </c>
      <c r="L20" s="21">
        <v>4431033</v>
      </c>
      <c r="M20" s="21">
        <v>3946182</v>
      </c>
      <c r="N20" s="21">
        <v>8903729</v>
      </c>
      <c r="O20" s="21"/>
      <c r="P20" s="21"/>
      <c r="Q20" s="21"/>
      <c r="R20" s="21"/>
      <c r="S20" s="21"/>
      <c r="T20" s="21"/>
      <c r="U20" s="21"/>
      <c r="V20" s="21"/>
      <c r="W20" s="21">
        <v>9831856</v>
      </c>
      <c r="X20" s="21">
        <v>16352145</v>
      </c>
      <c r="Y20" s="21">
        <v>-6520289</v>
      </c>
      <c r="Z20" s="6">
        <v>-39.87</v>
      </c>
      <c r="AA20" s="28">
        <v>45514147</v>
      </c>
    </row>
    <row r="21" spans="1:27" ht="13.5">
      <c r="A21" s="5" t="s">
        <v>47</v>
      </c>
      <c r="B21" s="3"/>
      <c r="C21" s="19"/>
      <c r="D21" s="19"/>
      <c r="E21" s="20">
        <v>109019229</v>
      </c>
      <c r="F21" s="21">
        <v>109019229</v>
      </c>
      <c r="G21" s="21">
        <v>467033</v>
      </c>
      <c r="H21" s="21">
        <v>1358810</v>
      </c>
      <c r="I21" s="21">
        <v>1895406</v>
      </c>
      <c r="J21" s="21">
        <v>3721249</v>
      </c>
      <c r="K21" s="21">
        <v>6921042</v>
      </c>
      <c r="L21" s="21">
        <v>14219608</v>
      </c>
      <c r="M21" s="21">
        <v>5903706</v>
      </c>
      <c r="N21" s="21">
        <v>27044356</v>
      </c>
      <c r="O21" s="21"/>
      <c r="P21" s="21"/>
      <c r="Q21" s="21"/>
      <c r="R21" s="21"/>
      <c r="S21" s="21"/>
      <c r="T21" s="21"/>
      <c r="U21" s="21"/>
      <c r="V21" s="21"/>
      <c r="W21" s="21">
        <v>30765605</v>
      </c>
      <c r="X21" s="21">
        <v>38259055</v>
      </c>
      <c r="Y21" s="21">
        <v>-7493450</v>
      </c>
      <c r="Z21" s="6">
        <v>-19.59</v>
      </c>
      <c r="AA21" s="28">
        <v>109019229</v>
      </c>
    </row>
    <row r="22" spans="1:27" ht="13.5">
      <c r="A22" s="5" t="s">
        <v>48</v>
      </c>
      <c r="B22" s="3"/>
      <c r="C22" s="22"/>
      <c r="D22" s="22"/>
      <c r="E22" s="23">
        <v>28943154</v>
      </c>
      <c r="F22" s="24">
        <v>28943154</v>
      </c>
      <c r="G22" s="24"/>
      <c r="H22" s="24"/>
      <c r="I22" s="24">
        <v>708551</v>
      </c>
      <c r="J22" s="24">
        <v>708551</v>
      </c>
      <c r="K22" s="24">
        <v>522701</v>
      </c>
      <c r="L22" s="24">
        <v>65968</v>
      </c>
      <c r="M22" s="24">
        <v>614439</v>
      </c>
      <c r="N22" s="24">
        <v>1203108</v>
      </c>
      <c r="O22" s="24"/>
      <c r="P22" s="24"/>
      <c r="Q22" s="24"/>
      <c r="R22" s="24"/>
      <c r="S22" s="24"/>
      <c r="T22" s="24"/>
      <c r="U22" s="24"/>
      <c r="V22" s="24"/>
      <c r="W22" s="24">
        <v>1911659</v>
      </c>
      <c r="X22" s="24">
        <v>9085272</v>
      </c>
      <c r="Y22" s="24">
        <v>-7173613</v>
      </c>
      <c r="Z22" s="7">
        <v>-78.96</v>
      </c>
      <c r="AA22" s="29">
        <v>28943154</v>
      </c>
    </row>
    <row r="23" spans="1:27" ht="13.5">
      <c r="A23" s="5" t="s">
        <v>49</v>
      </c>
      <c r="B23" s="3"/>
      <c r="C23" s="19"/>
      <c r="D23" s="19"/>
      <c r="E23" s="20">
        <v>19307718</v>
      </c>
      <c r="F23" s="21">
        <v>19307718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7841479</v>
      </c>
      <c r="Y23" s="21">
        <v>-7841479</v>
      </c>
      <c r="Z23" s="6">
        <v>-100</v>
      </c>
      <c r="AA23" s="28">
        <v>19307718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>
        <v>126179</v>
      </c>
      <c r="M24" s="18"/>
      <c r="N24" s="18">
        <v>126179</v>
      </c>
      <c r="O24" s="18"/>
      <c r="P24" s="18"/>
      <c r="Q24" s="18"/>
      <c r="R24" s="18"/>
      <c r="S24" s="18"/>
      <c r="T24" s="18"/>
      <c r="U24" s="18"/>
      <c r="V24" s="18"/>
      <c r="W24" s="18">
        <v>126179</v>
      </c>
      <c r="X24" s="18"/>
      <c r="Y24" s="18">
        <v>126179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522517329</v>
      </c>
      <c r="F25" s="52">
        <f t="shared" si="4"/>
        <v>522517329</v>
      </c>
      <c r="G25" s="52">
        <f t="shared" si="4"/>
        <v>2574995</v>
      </c>
      <c r="H25" s="52">
        <f t="shared" si="4"/>
        <v>6830608</v>
      </c>
      <c r="I25" s="52">
        <f t="shared" si="4"/>
        <v>22989210</v>
      </c>
      <c r="J25" s="52">
        <f t="shared" si="4"/>
        <v>32394813</v>
      </c>
      <c r="K25" s="52">
        <f t="shared" si="4"/>
        <v>35416662</v>
      </c>
      <c r="L25" s="52">
        <f t="shared" si="4"/>
        <v>68461479</v>
      </c>
      <c r="M25" s="52">
        <f t="shared" si="4"/>
        <v>42623993</v>
      </c>
      <c r="N25" s="52">
        <f t="shared" si="4"/>
        <v>146502134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178896947</v>
      </c>
      <c r="X25" s="52">
        <f t="shared" si="4"/>
        <v>153932031</v>
      </c>
      <c r="Y25" s="52">
        <f t="shared" si="4"/>
        <v>24964916</v>
      </c>
      <c r="Z25" s="53">
        <f>+IF(X25&lt;&gt;0,+(Y25/X25)*100,0)</f>
        <v>16.218142408580317</v>
      </c>
      <c r="AA25" s="54">
        <f>+AA5+AA9+AA15+AA19+AA24</f>
        <v>522517329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418672331</v>
      </c>
      <c r="F28" s="21">
        <v>418672331</v>
      </c>
      <c r="G28" s="21">
        <v>2548862</v>
      </c>
      <c r="H28" s="21">
        <v>5455505</v>
      </c>
      <c r="I28" s="21">
        <v>19084825</v>
      </c>
      <c r="J28" s="21">
        <v>27089192</v>
      </c>
      <c r="K28" s="21">
        <v>26470438</v>
      </c>
      <c r="L28" s="21">
        <v>52729175</v>
      </c>
      <c r="M28" s="21">
        <v>32482265</v>
      </c>
      <c r="N28" s="21">
        <v>111681878</v>
      </c>
      <c r="O28" s="21"/>
      <c r="P28" s="21"/>
      <c r="Q28" s="21"/>
      <c r="R28" s="21"/>
      <c r="S28" s="21"/>
      <c r="T28" s="21"/>
      <c r="U28" s="21"/>
      <c r="V28" s="21"/>
      <c r="W28" s="21">
        <v>138771070</v>
      </c>
      <c r="X28" s="21"/>
      <c r="Y28" s="21">
        <v>138771070</v>
      </c>
      <c r="Z28" s="6"/>
      <c r="AA28" s="19">
        <v>418672331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418672331</v>
      </c>
      <c r="F32" s="27">
        <f t="shared" si="5"/>
        <v>418672331</v>
      </c>
      <c r="G32" s="27">
        <f t="shared" si="5"/>
        <v>2548862</v>
      </c>
      <c r="H32" s="27">
        <f t="shared" si="5"/>
        <v>5455505</v>
      </c>
      <c r="I32" s="27">
        <f t="shared" si="5"/>
        <v>19084825</v>
      </c>
      <c r="J32" s="27">
        <f t="shared" si="5"/>
        <v>27089192</v>
      </c>
      <c r="K32" s="27">
        <f t="shared" si="5"/>
        <v>26470438</v>
      </c>
      <c r="L32" s="27">
        <f t="shared" si="5"/>
        <v>52729175</v>
      </c>
      <c r="M32" s="27">
        <f t="shared" si="5"/>
        <v>32482265</v>
      </c>
      <c r="N32" s="27">
        <f t="shared" si="5"/>
        <v>111681878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138771070</v>
      </c>
      <c r="X32" s="27">
        <f t="shared" si="5"/>
        <v>0</v>
      </c>
      <c r="Y32" s="27">
        <f t="shared" si="5"/>
        <v>138771070</v>
      </c>
      <c r="Z32" s="13">
        <f>+IF(X32&lt;&gt;0,+(Y32/X32)*100,0)</f>
        <v>0</v>
      </c>
      <c r="AA32" s="31">
        <f>SUM(AA28:AA31)</f>
        <v>418672331</v>
      </c>
    </row>
    <row r="33" spans="1:27" ht="13.5">
      <c r="A33" s="59" t="s">
        <v>59</v>
      </c>
      <c r="B33" s="3" t="s">
        <v>60</v>
      </c>
      <c r="C33" s="19"/>
      <c r="D33" s="19"/>
      <c r="E33" s="20">
        <v>3150000</v>
      </c>
      <c r="F33" s="21">
        <v>3150000</v>
      </c>
      <c r="G33" s="21"/>
      <c r="H33" s="21"/>
      <c r="I33" s="21"/>
      <c r="J33" s="21"/>
      <c r="K33" s="21">
        <v>246500</v>
      </c>
      <c r="L33" s="21">
        <v>811141</v>
      </c>
      <c r="M33" s="21"/>
      <c r="N33" s="21">
        <v>1057641</v>
      </c>
      <c r="O33" s="21"/>
      <c r="P33" s="21"/>
      <c r="Q33" s="21"/>
      <c r="R33" s="21"/>
      <c r="S33" s="21"/>
      <c r="T33" s="21"/>
      <c r="U33" s="21"/>
      <c r="V33" s="21"/>
      <c r="W33" s="21">
        <v>1057641</v>
      </c>
      <c r="X33" s="21"/>
      <c r="Y33" s="21">
        <v>1057641</v>
      </c>
      <c r="Z33" s="6"/>
      <c r="AA33" s="28">
        <v>3150000</v>
      </c>
    </row>
    <row r="34" spans="1:27" ht="13.5">
      <c r="A34" s="59" t="s">
        <v>61</v>
      </c>
      <c r="B34" s="3" t="s">
        <v>62</v>
      </c>
      <c r="C34" s="19"/>
      <c r="D34" s="19"/>
      <c r="E34" s="20">
        <v>40656489</v>
      </c>
      <c r="F34" s="21">
        <v>40656489</v>
      </c>
      <c r="G34" s="21"/>
      <c r="H34" s="21"/>
      <c r="I34" s="21">
        <v>928127</v>
      </c>
      <c r="J34" s="21">
        <v>928127</v>
      </c>
      <c r="K34" s="21">
        <v>2678250</v>
      </c>
      <c r="L34" s="21">
        <v>11403367</v>
      </c>
      <c r="M34" s="21">
        <v>2631530</v>
      </c>
      <c r="N34" s="21">
        <v>16713147</v>
      </c>
      <c r="O34" s="21"/>
      <c r="P34" s="21"/>
      <c r="Q34" s="21"/>
      <c r="R34" s="21"/>
      <c r="S34" s="21"/>
      <c r="T34" s="21"/>
      <c r="U34" s="21"/>
      <c r="V34" s="21"/>
      <c r="W34" s="21">
        <v>17641274</v>
      </c>
      <c r="X34" s="21"/>
      <c r="Y34" s="21">
        <v>17641274</v>
      </c>
      <c r="Z34" s="6"/>
      <c r="AA34" s="28">
        <v>40656489</v>
      </c>
    </row>
    <row r="35" spans="1:27" ht="13.5">
      <c r="A35" s="59" t="s">
        <v>63</v>
      </c>
      <c r="B35" s="3"/>
      <c r="C35" s="19"/>
      <c r="D35" s="19"/>
      <c r="E35" s="20">
        <v>60038509</v>
      </c>
      <c r="F35" s="21">
        <v>60038509</v>
      </c>
      <c r="G35" s="21">
        <v>26133</v>
      </c>
      <c r="H35" s="21">
        <v>1375103</v>
      </c>
      <c r="I35" s="21">
        <v>2976258</v>
      </c>
      <c r="J35" s="21">
        <v>4377494</v>
      </c>
      <c r="K35" s="21">
        <v>6021474</v>
      </c>
      <c r="L35" s="21">
        <v>3517794</v>
      </c>
      <c r="M35" s="21">
        <v>7510199</v>
      </c>
      <c r="N35" s="21">
        <v>17049467</v>
      </c>
      <c r="O35" s="21"/>
      <c r="P35" s="21"/>
      <c r="Q35" s="21"/>
      <c r="R35" s="21"/>
      <c r="S35" s="21"/>
      <c r="T35" s="21"/>
      <c r="U35" s="21"/>
      <c r="V35" s="21"/>
      <c r="W35" s="21">
        <v>21426961</v>
      </c>
      <c r="X35" s="21"/>
      <c r="Y35" s="21">
        <v>21426961</v>
      </c>
      <c r="Z35" s="6"/>
      <c r="AA35" s="28">
        <v>60038509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522517329</v>
      </c>
      <c r="F36" s="63">
        <f t="shared" si="6"/>
        <v>522517329</v>
      </c>
      <c r="G36" s="63">
        <f t="shared" si="6"/>
        <v>2574995</v>
      </c>
      <c r="H36" s="63">
        <f t="shared" si="6"/>
        <v>6830608</v>
      </c>
      <c r="I36" s="63">
        <f t="shared" si="6"/>
        <v>22989210</v>
      </c>
      <c r="J36" s="63">
        <f t="shared" si="6"/>
        <v>32394813</v>
      </c>
      <c r="K36" s="63">
        <f t="shared" si="6"/>
        <v>35416662</v>
      </c>
      <c r="L36" s="63">
        <f t="shared" si="6"/>
        <v>68461477</v>
      </c>
      <c r="M36" s="63">
        <f t="shared" si="6"/>
        <v>42623994</v>
      </c>
      <c r="N36" s="63">
        <f t="shared" si="6"/>
        <v>146502133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178896946</v>
      </c>
      <c r="X36" s="63">
        <f t="shared" si="6"/>
        <v>0</v>
      </c>
      <c r="Y36" s="63">
        <f t="shared" si="6"/>
        <v>178896946</v>
      </c>
      <c r="Z36" s="64">
        <f>+IF(X36&lt;&gt;0,+(Y36/X36)*100,0)</f>
        <v>0</v>
      </c>
      <c r="AA36" s="65">
        <f>SUM(AA32:AA35)</f>
        <v>522517329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6554205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105846</v>
      </c>
      <c r="M5" s="18">
        <f t="shared" si="0"/>
        <v>225899</v>
      </c>
      <c r="N5" s="18">
        <f t="shared" si="0"/>
        <v>331745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331745</v>
      </c>
      <c r="X5" s="18">
        <f t="shared" si="0"/>
        <v>300000</v>
      </c>
      <c r="Y5" s="18">
        <f t="shared" si="0"/>
        <v>31745</v>
      </c>
      <c r="Z5" s="4">
        <f>+IF(X5&lt;&gt;0,+(Y5/X5)*100,0)</f>
        <v>10.581666666666667</v>
      </c>
      <c r="AA5" s="16">
        <f>SUM(AA6:AA8)</f>
        <v>1000000</v>
      </c>
    </row>
    <row r="6" spans="1:27" ht="13.5">
      <c r="A6" s="5" t="s">
        <v>32</v>
      </c>
      <c r="B6" s="3"/>
      <c r="C6" s="19">
        <v>2417635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4136570</v>
      </c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>
        <v>105846</v>
      </c>
      <c r="M7" s="24">
        <v>225899</v>
      </c>
      <c r="N7" s="24">
        <v>331745</v>
      </c>
      <c r="O7" s="24"/>
      <c r="P7" s="24"/>
      <c r="Q7" s="24"/>
      <c r="R7" s="24"/>
      <c r="S7" s="24"/>
      <c r="T7" s="24"/>
      <c r="U7" s="24"/>
      <c r="V7" s="24"/>
      <c r="W7" s="24">
        <v>331745</v>
      </c>
      <c r="X7" s="24">
        <v>300000</v>
      </c>
      <c r="Y7" s="24">
        <v>31745</v>
      </c>
      <c r="Z7" s="7">
        <v>10.58</v>
      </c>
      <c r="AA7" s="29">
        <v>1000000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11751036</v>
      </c>
      <c r="D9" s="16">
        <f>SUM(D10:D14)</f>
        <v>0</v>
      </c>
      <c r="E9" s="17">
        <f t="shared" si="1"/>
        <v>12994469</v>
      </c>
      <c r="F9" s="18">
        <f t="shared" si="1"/>
        <v>12994469</v>
      </c>
      <c r="G9" s="18">
        <f t="shared" si="1"/>
        <v>0</v>
      </c>
      <c r="H9" s="18">
        <f t="shared" si="1"/>
        <v>1837389</v>
      </c>
      <c r="I9" s="18">
        <f t="shared" si="1"/>
        <v>468463</v>
      </c>
      <c r="J9" s="18">
        <f t="shared" si="1"/>
        <v>2305852</v>
      </c>
      <c r="K9" s="18">
        <f t="shared" si="1"/>
        <v>1219911</v>
      </c>
      <c r="L9" s="18">
        <f t="shared" si="1"/>
        <v>1532239</v>
      </c>
      <c r="M9" s="18">
        <f t="shared" si="1"/>
        <v>3508849</v>
      </c>
      <c r="N9" s="18">
        <f t="shared" si="1"/>
        <v>6260999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8566851</v>
      </c>
      <c r="X9" s="18">
        <f t="shared" si="1"/>
        <v>2400000</v>
      </c>
      <c r="Y9" s="18">
        <f t="shared" si="1"/>
        <v>6166851</v>
      </c>
      <c r="Z9" s="4">
        <f>+IF(X9&lt;&gt;0,+(Y9/X9)*100,0)</f>
        <v>256.952125</v>
      </c>
      <c r="AA9" s="30">
        <f>SUM(AA10:AA14)</f>
        <v>12994469</v>
      </c>
    </row>
    <row r="10" spans="1:27" ht="13.5">
      <c r="A10" s="5" t="s">
        <v>36</v>
      </c>
      <c r="B10" s="3"/>
      <c r="C10" s="19">
        <v>6727026</v>
      </c>
      <c r="D10" s="19"/>
      <c r="E10" s="20">
        <v>12994469</v>
      </c>
      <c r="F10" s="21">
        <v>12994469</v>
      </c>
      <c r="G10" s="21"/>
      <c r="H10" s="21">
        <v>1837389</v>
      </c>
      <c r="I10" s="21">
        <v>468463</v>
      </c>
      <c r="J10" s="21">
        <v>2305852</v>
      </c>
      <c r="K10" s="21">
        <v>1219911</v>
      </c>
      <c r="L10" s="21">
        <v>1532239</v>
      </c>
      <c r="M10" s="21">
        <v>3508849</v>
      </c>
      <c r="N10" s="21">
        <v>6260999</v>
      </c>
      <c r="O10" s="21"/>
      <c r="P10" s="21"/>
      <c r="Q10" s="21"/>
      <c r="R10" s="21"/>
      <c r="S10" s="21"/>
      <c r="T10" s="21"/>
      <c r="U10" s="21"/>
      <c r="V10" s="21"/>
      <c r="W10" s="21">
        <v>8566851</v>
      </c>
      <c r="X10" s="21">
        <v>2400000</v>
      </c>
      <c r="Y10" s="21">
        <v>6166851</v>
      </c>
      <c r="Z10" s="6">
        <v>256.95</v>
      </c>
      <c r="AA10" s="28">
        <v>12994469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5024010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51654420</v>
      </c>
      <c r="D15" s="16">
        <f>SUM(D16:D18)</f>
        <v>0</v>
      </c>
      <c r="E15" s="17">
        <f t="shared" si="2"/>
        <v>10250000</v>
      </c>
      <c r="F15" s="18">
        <f t="shared" si="2"/>
        <v>10250000</v>
      </c>
      <c r="G15" s="18">
        <f t="shared" si="2"/>
        <v>394697</v>
      </c>
      <c r="H15" s="18">
        <f t="shared" si="2"/>
        <v>1135388</v>
      </c>
      <c r="I15" s="18">
        <f t="shared" si="2"/>
        <v>2729951</v>
      </c>
      <c r="J15" s="18">
        <f t="shared" si="2"/>
        <v>4260036</v>
      </c>
      <c r="K15" s="18">
        <f t="shared" si="2"/>
        <v>25068489</v>
      </c>
      <c r="L15" s="18">
        <f t="shared" si="2"/>
        <v>8232478</v>
      </c>
      <c r="M15" s="18">
        <f t="shared" si="2"/>
        <v>5152285</v>
      </c>
      <c r="N15" s="18">
        <f t="shared" si="2"/>
        <v>38453252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42713288</v>
      </c>
      <c r="X15" s="18">
        <f t="shared" si="2"/>
        <v>1000000</v>
      </c>
      <c r="Y15" s="18">
        <f t="shared" si="2"/>
        <v>41713288</v>
      </c>
      <c r="Z15" s="4">
        <f>+IF(X15&lt;&gt;0,+(Y15/X15)*100,0)</f>
        <v>4171.3288</v>
      </c>
      <c r="AA15" s="30">
        <f>SUM(AA16:AA18)</f>
        <v>10250000</v>
      </c>
    </row>
    <row r="16" spans="1:27" ht="13.5">
      <c r="A16" s="5" t="s">
        <v>42</v>
      </c>
      <c r="B16" s="3"/>
      <c r="C16" s="19">
        <v>5292306</v>
      </c>
      <c r="D16" s="19"/>
      <c r="E16" s="20">
        <v>10250000</v>
      </c>
      <c r="F16" s="21">
        <v>10250000</v>
      </c>
      <c r="G16" s="21">
        <v>42442</v>
      </c>
      <c r="H16" s="21">
        <v>624771</v>
      </c>
      <c r="I16" s="21">
        <v>476975</v>
      </c>
      <c r="J16" s="21">
        <v>1144188</v>
      </c>
      <c r="K16" s="21">
        <v>664722</v>
      </c>
      <c r="L16" s="21">
        <v>170096</v>
      </c>
      <c r="M16" s="21">
        <v>275166</v>
      </c>
      <c r="N16" s="21">
        <v>1109984</v>
      </c>
      <c r="O16" s="21"/>
      <c r="P16" s="21"/>
      <c r="Q16" s="21"/>
      <c r="R16" s="21"/>
      <c r="S16" s="21"/>
      <c r="T16" s="21"/>
      <c r="U16" s="21"/>
      <c r="V16" s="21"/>
      <c r="W16" s="21">
        <v>2254172</v>
      </c>
      <c r="X16" s="21">
        <v>1000000</v>
      </c>
      <c r="Y16" s="21">
        <v>1254172</v>
      </c>
      <c r="Z16" s="6">
        <v>125.42</v>
      </c>
      <c r="AA16" s="28">
        <v>10250000</v>
      </c>
    </row>
    <row r="17" spans="1:27" ht="13.5">
      <c r="A17" s="5" t="s">
        <v>43</v>
      </c>
      <c r="B17" s="3"/>
      <c r="C17" s="19">
        <v>46362114</v>
      </c>
      <c r="D17" s="19"/>
      <c r="E17" s="20"/>
      <c r="F17" s="21"/>
      <c r="G17" s="21">
        <v>352255</v>
      </c>
      <c r="H17" s="21">
        <v>510617</v>
      </c>
      <c r="I17" s="21">
        <v>2252976</v>
      </c>
      <c r="J17" s="21">
        <v>3115848</v>
      </c>
      <c r="K17" s="21">
        <v>24403767</v>
      </c>
      <c r="L17" s="21">
        <v>8062382</v>
      </c>
      <c r="M17" s="21">
        <v>4877119</v>
      </c>
      <c r="N17" s="21">
        <v>37343268</v>
      </c>
      <c r="O17" s="21"/>
      <c r="P17" s="21"/>
      <c r="Q17" s="21"/>
      <c r="R17" s="21"/>
      <c r="S17" s="21"/>
      <c r="T17" s="21"/>
      <c r="U17" s="21"/>
      <c r="V17" s="21"/>
      <c r="W17" s="21">
        <v>40459116</v>
      </c>
      <c r="X17" s="21"/>
      <c r="Y17" s="21">
        <v>40459116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161666110</v>
      </c>
      <c r="D19" s="16">
        <f>SUM(D20:D23)</f>
        <v>0</v>
      </c>
      <c r="E19" s="17">
        <f t="shared" si="3"/>
        <v>94938033</v>
      </c>
      <c r="F19" s="18">
        <f t="shared" si="3"/>
        <v>94938033</v>
      </c>
      <c r="G19" s="18">
        <f t="shared" si="3"/>
        <v>1675944</v>
      </c>
      <c r="H19" s="18">
        <f t="shared" si="3"/>
        <v>6448109</v>
      </c>
      <c r="I19" s="18">
        <f t="shared" si="3"/>
        <v>10223971</v>
      </c>
      <c r="J19" s="18">
        <f t="shared" si="3"/>
        <v>18348024</v>
      </c>
      <c r="K19" s="18">
        <f t="shared" si="3"/>
        <v>7492972</v>
      </c>
      <c r="L19" s="18">
        <f t="shared" si="3"/>
        <v>9006017</v>
      </c>
      <c r="M19" s="18">
        <f t="shared" si="3"/>
        <v>12837684</v>
      </c>
      <c r="N19" s="18">
        <f t="shared" si="3"/>
        <v>29336673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47684697</v>
      </c>
      <c r="X19" s="18">
        <f t="shared" si="3"/>
        <v>33550000</v>
      </c>
      <c r="Y19" s="18">
        <f t="shared" si="3"/>
        <v>14134697</v>
      </c>
      <c r="Z19" s="4">
        <f>+IF(X19&lt;&gt;0,+(Y19/X19)*100,0)</f>
        <v>42.13024441132638</v>
      </c>
      <c r="AA19" s="30">
        <f>SUM(AA20:AA23)</f>
        <v>94938033</v>
      </c>
    </row>
    <row r="20" spans="1:27" ht="13.5">
      <c r="A20" s="5" t="s">
        <v>46</v>
      </c>
      <c r="B20" s="3"/>
      <c r="C20" s="19">
        <v>65071873</v>
      </c>
      <c r="D20" s="19"/>
      <c r="E20" s="20">
        <v>3000000</v>
      </c>
      <c r="F20" s="21">
        <v>3000000</v>
      </c>
      <c r="G20" s="21"/>
      <c r="H20" s="21">
        <v>171894</v>
      </c>
      <c r="I20" s="21">
        <v>1165057</v>
      </c>
      <c r="J20" s="21">
        <v>1336951</v>
      </c>
      <c r="K20" s="21">
        <v>2306394</v>
      </c>
      <c r="L20" s="21">
        <v>3455638</v>
      </c>
      <c r="M20" s="21">
        <v>278670</v>
      </c>
      <c r="N20" s="21">
        <v>6040702</v>
      </c>
      <c r="O20" s="21"/>
      <c r="P20" s="21"/>
      <c r="Q20" s="21"/>
      <c r="R20" s="21"/>
      <c r="S20" s="21"/>
      <c r="T20" s="21"/>
      <c r="U20" s="21"/>
      <c r="V20" s="21"/>
      <c r="W20" s="21">
        <v>7377653</v>
      </c>
      <c r="X20" s="21">
        <v>350000</v>
      </c>
      <c r="Y20" s="21">
        <v>7027653</v>
      </c>
      <c r="Z20" s="6">
        <v>2007.9</v>
      </c>
      <c r="AA20" s="28">
        <v>3000000</v>
      </c>
    </row>
    <row r="21" spans="1:27" ht="13.5">
      <c r="A21" s="5" t="s">
        <v>47</v>
      </c>
      <c r="B21" s="3"/>
      <c r="C21" s="19">
        <v>20194720</v>
      </c>
      <c r="D21" s="19"/>
      <c r="E21" s="20">
        <v>29163801</v>
      </c>
      <c r="F21" s="21">
        <v>29163801</v>
      </c>
      <c r="G21" s="21">
        <v>1425064</v>
      </c>
      <c r="H21" s="21">
        <v>690019</v>
      </c>
      <c r="I21" s="21">
        <v>2968877</v>
      </c>
      <c r="J21" s="21">
        <v>5083960</v>
      </c>
      <c r="K21" s="21">
        <v>324299</v>
      </c>
      <c r="L21" s="21">
        <v>685967</v>
      </c>
      <c r="M21" s="21"/>
      <c r="N21" s="21">
        <v>1010266</v>
      </c>
      <c r="O21" s="21"/>
      <c r="P21" s="21"/>
      <c r="Q21" s="21"/>
      <c r="R21" s="21"/>
      <c r="S21" s="21"/>
      <c r="T21" s="21"/>
      <c r="U21" s="21"/>
      <c r="V21" s="21"/>
      <c r="W21" s="21">
        <v>6094226</v>
      </c>
      <c r="X21" s="21">
        <v>7200000</v>
      </c>
      <c r="Y21" s="21">
        <v>-1105774</v>
      </c>
      <c r="Z21" s="6">
        <v>-15.36</v>
      </c>
      <c r="AA21" s="28">
        <v>29163801</v>
      </c>
    </row>
    <row r="22" spans="1:27" ht="13.5">
      <c r="A22" s="5" t="s">
        <v>48</v>
      </c>
      <c r="B22" s="3"/>
      <c r="C22" s="22">
        <v>74279615</v>
      </c>
      <c r="D22" s="22"/>
      <c r="E22" s="23">
        <v>62774232</v>
      </c>
      <c r="F22" s="24">
        <v>62774232</v>
      </c>
      <c r="G22" s="24">
        <v>250880</v>
      </c>
      <c r="H22" s="24">
        <v>5586196</v>
      </c>
      <c r="I22" s="24">
        <v>6090037</v>
      </c>
      <c r="J22" s="24">
        <v>11927113</v>
      </c>
      <c r="K22" s="24">
        <v>4862279</v>
      </c>
      <c r="L22" s="24">
        <v>4864412</v>
      </c>
      <c r="M22" s="24">
        <v>12559014</v>
      </c>
      <c r="N22" s="24">
        <v>22285705</v>
      </c>
      <c r="O22" s="24"/>
      <c r="P22" s="24"/>
      <c r="Q22" s="24"/>
      <c r="R22" s="24"/>
      <c r="S22" s="24"/>
      <c r="T22" s="24"/>
      <c r="U22" s="24"/>
      <c r="V22" s="24"/>
      <c r="W22" s="24">
        <v>34212818</v>
      </c>
      <c r="X22" s="24">
        <v>26000000</v>
      </c>
      <c r="Y22" s="24">
        <v>8212818</v>
      </c>
      <c r="Z22" s="7">
        <v>31.59</v>
      </c>
      <c r="AA22" s="29">
        <v>62774232</v>
      </c>
    </row>
    <row r="23" spans="1:27" ht="13.5">
      <c r="A23" s="5" t="s">
        <v>49</v>
      </c>
      <c r="B23" s="3"/>
      <c r="C23" s="19">
        <v>2119902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6783018</v>
      </c>
      <c r="D24" s="16"/>
      <c r="E24" s="17">
        <v>12000000</v>
      </c>
      <c r="F24" s="18">
        <v>12000000</v>
      </c>
      <c r="G24" s="18"/>
      <c r="H24" s="18"/>
      <c r="I24" s="18"/>
      <c r="J24" s="18"/>
      <c r="K24" s="18">
        <v>117</v>
      </c>
      <c r="L24" s="18"/>
      <c r="M24" s="18"/>
      <c r="N24" s="18">
        <v>117</v>
      </c>
      <c r="O24" s="18"/>
      <c r="P24" s="18"/>
      <c r="Q24" s="18"/>
      <c r="R24" s="18"/>
      <c r="S24" s="18"/>
      <c r="T24" s="18"/>
      <c r="U24" s="18"/>
      <c r="V24" s="18"/>
      <c r="W24" s="18">
        <v>117</v>
      </c>
      <c r="X24" s="18">
        <v>3000000</v>
      </c>
      <c r="Y24" s="18">
        <v>-2999883</v>
      </c>
      <c r="Z24" s="4">
        <v>-100</v>
      </c>
      <c r="AA24" s="30">
        <v>12000000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238408789</v>
      </c>
      <c r="D25" s="50">
        <f>+D5+D9+D15+D19+D24</f>
        <v>0</v>
      </c>
      <c r="E25" s="51">
        <f t="shared" si="4"/>
        <v>131182502</v>
      </c>
      <c r="F25" s="52">
        <f t="shared" si="4"/>
        <v>131182502</v>
      </c>
      <c r="G25" s="52">
        <f t="shared" si="4"/>
        <v>2070641</v>
      </c>
      <c r="H25" s="52">
        <f t="shared" si="4"/>
        <v>9420886</v>
      </c>
      <c r="I25" s="52">
        <f t="shared" si="4"/>
        <v>13422385</v>
      </c>
      <c r="J25" s="52">
        <f t="shared" si="4"/>
        <v>24913912</v>
      </c>
      <c r="K25" s="52">
        <f t="shared" si="4"/>
        <v>33781489</v>
      </c>
      <c r="L25" s="52">
        <f t="shared" si="4"/>
        <v>18876580</v>
      </c>
      <c r="M25" s="52">
        <f t="shared" si="4"/>
        <v>21724717</v>
      </c>
      <c r="N25" s="52">
        <f t="shared" si="4"/>
        <v>74382786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99296698</v>
      </c>
      <c r="X25" s="52">
        <f t="shared" si="4"/>
        <v>40250000</v>
      </c>
      <c r="Y25" s="52">
        <f t="shared" si="4"/>
        <v>59046698</v>
      </c>
      <c r="Z25" s="53">
        <f>+IF(X25&lt;&gt;0,+(Y25/X25)*100,0)</f>
        <v>146.6998708074534</v>
      </c>
      <c r="AA25" s="54">
        <f>+AA5+AA9+AA15+AA19+AA24</f>
        <v>131182502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99126370</v>
      </c>
      <c r="D28" s="19"/>
      <c r="E28" s="20">
        <v>78677233</v>
      </c>
      <c r="F28" s="21">
        <v>78677233</v>
      </c>
      <c r="G28" s="21">
        <v>1579104</v>
      </c>
      <c r="H28" s="21">
        <v>6009207</v>
      </c>
      <c r="I28" s="21">
        <v>7341910</v>
      </c>
      <c r="J28" s="21">
        <v>14930221</v>
      </c>
      <c r="K28" s="21">
        <v>4762676</v>
      </c>
      <c r="L28" s="21">
        <v>5152528</v>
      </c>
      <c r="M28" s="21">
        <v>9358945</v>
      </c>
      <c r="N28" s="21">
        <v>19274149</v>
      </c>
      <c r="O28" s="21"/>
      <c r="P28" s="21"/>
      <c r="Q28" s="21"/>
      <c r="R28" s="21"/>
      <c r="S28" s="21"/>
      <c r="T28" s="21"/>
      <c r="U28" s="21"/>
      <c r="V28" s="21"/>
      <c r="W28" s="21">
        <v>34204370</v>
      </c>
      <c r="X28" s="21"/>
      <c r="Y28" s="21">
        <v>34204370</v>
      </c>
      <c r="Z28" s="6"/>
      <c r="AA28" s="19">
        <v>78677233</v>
      </c>
    </row>
    <row r="29" spans="1:27" ht="13.5">
      <c r="A29" s="56" t="s">
        <v>55</v>
      </c>
      <c r="B29" s="3"/>
      <c r="C29" s="19">
        <v>36743030</v>
      </c>
      <c r="D29" s="19"/>
      <c r="E29" s="20">
        <v>10250000</v>
      </c>
      <c r="F29" s="21">
        <v>10250000</v>
      </c>
      <c r="G29" s="21"/>
      <c r="H29" s="21">
        <v>2096439</v>
      </c>
      <c r="I29" s="21">
        <v>2145968</v>
      </c>
      <c r="J29" s="21">
        <v>4242407</v>
      </c>
      <c r="K29" s="21">
        <v>3573686</v>
      </c>
      <c r="L29" s="21">
        <v>2348858</v>
      </c>
      <c r="M29" s="21">
        <v>5116511</v>
      </c>
      <c r="N29" s="21">
        <v>11039055</v>
      </c>
      <c r="O29" s="21"/>
      <c r="P29" s="21"/>
      <c r="Q29" s="21"/>
      <c r="R29" s="21"/>
      <c r="S29" s="21"/>
      <c r="T29" s="21"/>
      <c r="U29" s="21"/>
      <c r="V29" s="21"/>
      <c r="W29" s="21">
        <v>15281462</v>
      </c>
      <c r="X29" s="21"/>
      <c r="Y29" s="21">
        <v>15281462</v>
      </c>
      <c r="Z29" s="6"/>
      <c r="AA29" s="28">
        <v>10250000</v>
      </c>
    </row>
    <row r="30" spans="1:27" ht="13.5">
      <c r="A30" s="56" t="s">
        <v>56</v>
      </c>
      <c r="B30" s="3"/>
      <c r="C30" s="22">
        <v>4284000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140153400</v>
      </c>
      <c r="D32" s="25">
        <f>SUM(D28:D31)</f>
        <v>0</v>
      </c>
      <c r="E32" s="26">
        <f t="shared" si="5"/>
        <v>88927233</v>
      </c>
      <c r="F32" s="27">
        <f t="shared" si="5"/>
        <v>88927233</v>
      </c>
      <c r="G32" s="27">
        <f t="shared" si="5"/>
        <v>1579104</v>
      </c>
      <c r="H32" s="27">
        <f t="shared" si="5"/>
        <v>8105646</v>
      </c>
      <c r="I32" s="27">
        <f t="shared" si="5"/>
        <v>9487878</v>
      </c>
      <c r="J32" s="27">
        <f t="shared" si="5"/>
        <v>19172628</v>
      </c>
      <c r="K32" s="27">
        <f t="shared" si="5"/>
        <v>8336362</v>
      </c>
      <c r="L32" s="27">
        <f t="shared" si="5"/>
        <v>7501386</v>
      </c>
      <c r="M32" s="27">
        <f t="shared" si="5"/>
        <v>14475456</v>
      </c>
      <c r="N32" s="27">
        <f t="shared" si="5"/>
        <v>30313204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49485832</v>
      </c>
      <c r="X32" s="27">
        <f t="shared" si="5"/>
        <v>0</v>
      </c>
      <c r="Y32" s="27">
        <f t="shared" si="5"/>
        <v>49485832</v>
      </c>
      <c r="Z32" s="13">
        <f>+IF(X32&lt;&gt;0,+(Y32/X32)*100,0)</f>
        <v>0</v>
      </c>
      <c r="AA32" s="31">
        <f>SUM(AA28:AA31)</f>
        <v>88927233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64803069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33452320</v>
      </c>
      <c r="D35" s="19"/>
      <c r="E35" s="20">
        <v>42255269</v>
      </c>
      <c r="F35" s="21">
        <v>42255269</v>
      </c>
      <c r="G35" s="21">
        <v>491537</v>
      </c>
      <c r="H35" s="21">
        <v>1315240</v>
      </c>
      <c r="I35" s="21">
        <v>3934507</v>
      </c>
      <c r="J35" s="21">
        <v>5741284</v>
      </c>
      <c r="K35" s="21">
        <v>25445127</v>
      </c>
      <c r="L35" s="21">
        <v>11375194</v>
      </c>
      <c r="M35" s="21">
        <v>7249261</v>
      </c>
      <c r="N35" s="21">
        <v>44069582</v>
      </c>
      <c r="O35" s="21"/>
      <c r="P35" s="21"/>
      <c r="Q35" s="21"/>
      <c r="R35" s="21"/>
      <c r="S35" s="21"/>
      <c r="T35" s="21"/>
      <c r="U35" s="21"/>
      <c r="V35" s="21"/>
      <c r="W35" s="21">
        <v>49810866</v>
      </c>
      <c r="X35" s="21"/>
      <c r="Y35" s="21">
        <v>49810866</v>
      </c>
      <c r="Z35" s="6"/>
      <c r="AA35" s="28">
        <v>42255269</v>
      </c>
    </row>
    <row r="36" spans="1:27" ht="13.5">
      <c r="A36" s="60" t="s">
        <v>64</v>
      </c>
      <c r="B36" s="10"/>
      <c r="C36" s="61">
        <f aca="true" t="shared" si="6" ref="C36:Y36">SUM(C32:C35)</f>
        <v>238408789</v>
      </c>
      <c r="D36" s="61">
        <f>SUM(D32:D35)</f>
        <v>0</v>
      </c>
      <c r="E36" s="62">
        <f t="shared" si="6"/>
        <v>131182502</v>
      </c>
      <c r="F36" s="63">
        <f t="shared" si="6"/>
        <v>131182502</v>
      </c>
      <c r="G36" s="63">
        <f t="shared" si="6"/>
        <v>2070641</v>
      </c>
      <c r="H36" s="63">
        <f t="shared" si="6"/>
        <v>9420886</v>
      </c>
      <c r="I36" s="63">
        <f t="shared" si="6"/>
        <v>13422385</v>
      </c>
      <c r="J36" s="63">
        <f t="shared" si="6"/>
        <v>24913912</v>
      </c>
      <c r="K36" s="63">
        <f t="shared" si="6"/>
        <v>33781489</v>
      </c>
      <c r="L36" s="63">
        <f t="shared" si="6"/>
        <v>18876580</v>
      </c>
      <c r="M36" s="63">
        <f t="shared" si="6"/>
        <v>21724717</v>
      </c>
      <c r="N36" s="63">
        <f t="shared" si="6"/>
        <v>74382786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99296698</v>
      </c>
      <c r="X36" s="63">
        <f t="shared" si="6"/>
        <v>0</v>
      </c>
      <c r="Y36" s="63">
        <f t="shared" si="6"/>
        <v>99296698</v>
      </c>
      <c r="Z36" s="64">
        <f>+IF(X36&lt;&gt;0,+(Y36/X36)*100,0)</f>
        <v>0</v>
      </c>
      <c r="AA36" s="65">
        <f>SUM(AA32:AA35)</f>
        <v>131182502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2113439</v>
      </c>
      <c r="D5" s="16">
        <f>SUM(D6:D8)</f>
        <v>0</v>
      </c>
      <c r="E5" s="17">
        <f t="shared" si="0"/>
        <v>9500000</v>
      </c>
      <c r="F5" s="18">
        <f t="shared" si="0"/>
        <v>9500000</v>
      </c>
      <c r="G5" s="18">
        <f t="shared" si="0"/>
        <v>0</v>
      </c>
      <c r="H5" s="18">
        <f t="shared" si="0"/>
        <v>18369</v>
      </c>
      <c r="I5" s="18">
        <f t="shared" si="0"/>
        <v>47175</v>
      </c>
      <c r="J5" s="18">
        <f t="shared" si="0"/>
        <v>65544</v>
      </c>
      <c r="K5" s="18">
        <f t="shared" si="0"/>
        <v>55337</v>
      </c>
      <c r="L5" s="18">
        <f t="shared" si="0"/>
        <v>26578</v>
      </c>
      <c r="M5" s="18">
        <f t="shared" si="0"/>
        <v>1202709</v>
      </c>
      <c r="N5" s="18">
        <f t="shared" si="0"/>
        <v>1284624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1350168</v>
      </c>
      <c r="X5" s="18">
        <f t="shared" si="0"/>
        <v>3250002</v>
      </c>
      <c r="Y5" s="18">
        <f t="shared" si="0"/>
        <v>-1899834</v>
      </c>
      <c r="Z5" s="4">
        <f>+IF(X5&lt;&gt;0,+(Y5/X5)*100,0)</f>
        <v>-58.456394796064735</v>
      </c>
      <c r="AA5" s="16">
        <f>SUM(AA6:AA8)</f>
        <v>9500000</v>
      </c>
    </row>
    <row r="6" spans="1:27" ht="13.5">
      <c r="A6" s="5" t="s">
        <v>32</v>
      </c>
      <c r="B6" s="3"/>
      <c r="C6" s="19">
        <v>2113439</v>
      </c>
      <c r="D6" s="19"/>
      <c r="E6" s="20"/>
      <c r="F6" s="21"/>
      <c r="G6" s="21"/>
      <c r="H6" s="21"/>
      <c r="I6" s="21"/>
      <c r="J6" s="21"/>
      <c r="K6" s="21">
        <v>30780</v>
      </c>
      <c r="L6" s="21">
        <v>3192</v>
      </c>
      <c r="M6" s="21"/>
      <c r="N6" s="21">
        <v>33972</v>
      </c>
      <c r="O6" s="21"/>
      <c r="P6" s="21"/>
      <c r="Q6" s="21"/>
      <c r="R6" s="21"/>
      <c r="S6" s="21"/>
      <c r="T6" s="21"/>
      <c r="U6" s="21"/>
      <c r="V6" s="21"/>
      <c r="W6" s="21">
        <v>33972</v>
      </c>
      <c r="X6" s="21"/>
      <c r="Y6" s="21">
        <v>33972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9500000</v>
      </c>
      <c r="F7" s="24">
        <v>9500000</v>
      </c>
      <c r="G7" s="24"/>
      <c r="H7" s="24"/>
      <c r="I7" s="24">
        <v>14535</v>
      </c>
      <c r="J7" s="24">
        <v>14535</v>
      </c>
      <c r="K7" s="24">
        <v>20249</v>
      </c>
      <c r="L7" s="24">
        <v>2989</v>
      </c>
      <c r="M7" s="24">
        <v>1202709</v>
      </c>
      <c r="N7" s="24">
        <v>1225947</v>
      </c>
      <c r="O7" s="24"/>
      <c r="P7" s="24"/>
      <c r="Q7" s="24"/>
      <c r="R7" s="24"/>
      <c r="S7" s="24"/>
      <c r="T7" s="24"/>
      <c r="U7" s="24"/>
      <c r="V7" s="24"/>
      <c r="W7" s="24">
        <v>1240482</v>
      </c>
      <c r="X7" s="24">
        <v>3250002</v>
      </c>
      <c r="Y7" s="24">
        <v>-2009520</v>
      </c>
      <c r="Z7" s="7">
        <v>-61.83</v>
      </c>
      <c r="AA7" s="29">
        <v>9500000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>
        <v>18369</v>
      </c>
      <c r="I8" s="21">
        <v>32640</v>
      </c>
      <c r="J8" s="21">
        <v>51009</v>
      </c>
      <c r="K8" s="21">
        <v>4308</v>
      </c>
      <c r="L8" s="21">
        <v>20397</v>
      </c>
      <c r="M8" s="21"/>
      <c r="N8" s="21">
        <v>24705</v>
      </c>
      <c r="O8" s="21"/>
      <c r="P8" s="21"/>
      <c r="Q8" s="21"/>
      <c r="R8" s="21"/>
      <c r="S8" s="21"/>
      <c r="T8" s="21"/>
      <c r="U8" s="21"/>
      <c r="V8" s="21"/>
      <c r="W8" s="21">
        <v>75714</v>
      </c>
      <c r="X8" s="21"/>
      <c r="Y8" s="21">
        <v>75714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33591951</v>
      </c>
      <c r="D9" s="16">
        <f>SUM(D10:D14)</f>
        <v>0</v>
      </c>
      <c r="E9" s="17">
        <f t="shared" si="1"/>
        <v>5900000</v>
      </c>
      <c r="F9" s="18">
        <f t="shared" si="1"/>
        <v>5900000</v>
      </c>
      <c r="G9" s="18">
        <f t="shared" si="1"/>
        <v>0</v>
      </c>
      <c r="H9" s="18">
        <f t="shared" si="1"/>
        <v>0</v>
      </c>
      <c r="I9" s="18">
        <f t="shared" si="1"/>
        <v>3742763</v>
      </c>
      <c r="J9" s="18">
        <f t="shared" si="1"/>
        <v>3742763</v>
      </c>
      <c r="K9" s="18">
        <f t="shared" si="1"/>
        <v>1653432</v>
      </c>
      <c r="L9" s="18">
        <f t="shared" si="1"/>
        <v>5193402</v>
      </c>
      <c r="M9" s="18">
        <f t="shared" si="1"/>
        <v>2679314</v>
      </c>
      <c r="N9" s="18">
        <f t="shared" si="1"/>
        <v>9526148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13268911</v>
      </c>
      <c r="X9" s="18">
        <f t="shared" si="1"/>
        <v>4981668</v>
      </c>
      <c r="Y9" s="18">
        <f t="shared" si="1"/>
        <v>8287243</v>
      </c>
      <c r="Z9" s="4">
        <f>+IF(X9&lt;&gt;0,+(Y9/X9)*100,0)</f>
        <v>166.3547831770403</v>
      </c>
      <c r="AA9" s="30">
        <f>SUM(AA10:AA14)</f>
        <v>5900000</v>
      </c>
    </row>
    <row r="10" spans="1:27" ht="13.5">
      <c r="A10" s="5" t="s">
        <v>36</v>
      </c>
      <c r="B10" s="3"/>
      <c r="C10" s="19">
        <v>13983623</v>
      </c>
      <c r="D10" s="19"/>
      <c r="E10" s="20">
        <v>1200000</v>
      </c>
      <c r="F10" s="21">
        <v>1200000</v>
      </c>
      <c r="G10" s="21"/>
      <c r="H10" s="21"/>
      <c r="I10" s="21">
        <v>1157728</v>
      </c>
      <c r="J10" s="21">
        <v>1157728</v>
      </c>
      <c r="K10" s="21">
        <v>662859</v>
      </c>
      <c r="L10" s="21">
        <v>3788891</v>
      </c>
      <c r="M10" s="21">
        <v>1545291</v>
      </c>
      <c r="N10" s="21">
        <v>5997041</v>
      </c>
      <c r="O10" s="21"/>
      <c r="P10" s="21"/>
      <c r="Q10" s="21"/>
      <c r="R10" s="21"/>
      <c r="S10" s="21"/>
      <c r="T10" s="21"/>
      <c r="U10" s="21"/>
      <c r="V10" s="21"/>
      <c r="W10" s="21">
        <v>7154769</v>
      </c>
      <c r="X10" s="21">
        <v>2240000</v>
      </c>
      <c r="Y10" s="21">
        <v>4914769</v>
      </c>
      <c r="Z10" s="6">
        <v>219.41</v>
      </c>
      <c r="AA10" s="28">
        <v>1200000</v>
      </c>
    </row>
    <row r="11" spans="1:27" ht="13.5">
      <c r="A11" s="5" t="s">
        <v>37</v>
      </c>
      <c r="B11" s="3"/>
      <c r="C11" s="19">
        <v>14759733</v>
      </c>
      <c r="D11" s="19"/>
      <c r="E11" s="20">
        <v>4700000</v>
      </c>
      <c r="F11" s="21">
        <v>4700000</v>
      </c>
      <c r="G11" s="21"/>
      <c r="H11" s="21"/>
      <c r="I11" s="21">
        <v>2553229</v>
      </c>
      <c r="J11" s="21">
        <v>2553229</v>
      </c>
      <c r="K11" s="21">
        <v>990573</v>
      </c>
      <c r="L11" s="21"/>
      <c r="M11" s="21">
        <v>1134023</v>
      </c>
      <c r="N11" s="21">
        <v>2124596</v>
      </c>
      <c r="O11" s="21"/>
      <c r="P11" s="21"/>
      <c r="Q11" s="21"/>
      <c r="R11" s="21"/>
      <c r="S11" s="21"/>
      <c r="T11" s="21"/>
      <c r="U11" s="21"/>
      <c r="V11" s="21"/>
      <c r="W11" s="21">
        <v>4677825</v>
      </c>
      <c r="X11" s="21">
        <v>2741668</v>
      </c>
      <c r="Y11" s="21">
        <v>1936157</v>
      </c>
      <c r="Z11" s="6">
        <v>70.62</v>
      </c>
      <c r="AA11" s="28">
        <v>4700000</v>
      </c>
    </row>
    <row r="12" spans="1:27" ht="13.5">
      <c r="A12" s="5" t="s">
        <v>38</v>
      </c>
      <c r="B12" s="3"/>
      <c r="C12" s="19">
        <v>4848595</v>
      </c>
      <c r="D12" s="19"/>
      <c r="E12" s="20"/>
      <c r="F12" s="21"/>
      <c r="G12" s="21"/>
      <c r="H12" s="21"/>
      <c r="I12" s="21">
        <v>31806</v>
      </c>
      <c r="J12" s="21">
        <v>31806</v>
      </c>
      <c r="K12" s="21"/>
      <c r="L12" s="21">
        <v>1404511</v>
      </c>
      <c r="M12" s="21"/>
      <c r="N12" s="21">
        <v>1404511</v>
      </c>
      <c r="O12" s="21"/>
      <c r="P12" s="21"/>
      <c r="Q12" s="21"/>
      <c r="R12" s="21"/>
      <c r="S12" s="21"/>
      <c r="T12" s="21"/>
      <c r="U12" s="21"/>
      <c r="V12" s="21"/>
      <c r="W12" s="21">
        <v>1436317</v>
      </c>
      <c r="X12" s="21"/>
      <c r="Y12" s="21">
        <v>1436317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87820817</v>
      </c>
      <c r="D15" s="16">
        <f>SUM(D16:D18)</f>
        <v>0</v>
      </c>
      <c r="E15" s="17">
        <f t="shared" si="2"/>
        <v>84300000</v>
      </c>
      <c r="F15" s="18">
        <f t="shared" si="2"/>
        <v>84300000</v>
      </c>
      <c r="G15" s="18">
        <f t="shared" si="2"/>
        <v>1903520</v>
      </c>
      <c r="H15" s="18">
        <f t="shared" si="2"/>
        <v>400976</v>
      </c>
      <c r="I15" s="18">
        <f t="shared" si="2"/>
        <v>2613657</v>
      </c>
      <c r="J15" s="18">
        <f t="shared" si="2"/>
        <v>4918153</v>
      </c>
      <c r="K15" s="18">
        <f t="shared" si="2"/>
        <v>6576443</v>
      </c>
      <c r="L15" s="18">
        <f t="shared" si="2"/>
        <v>4308578</v>
      </c>
      <c r="M15" s="18">
        <f t="shared" si="2"/>
        <v>8898685</v>
      </c>
      <c r="N15" s="18">
        <f t="shared" si="2"/>
        <v>19783706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24701859</v>
      </c>
      <c r="X15" s="18">
        <f t="shared" si="2"/>
        <v>32360000</v>
      </c>
      <c r="Y15" s="18">
        <f t="shared" si="2"/>
        <v>-7658141</v>
      </c>
      <c r="Z15" s="4">
        <f>+IF(X15&lt;&gt;0,+(Y15/X15)*100,0)</f>
        <v>-23.665454264524104</v>
      </c>
      <c r="AA15" s="30">
        <f>SUM(AA16:AA18)</f>
        <v>84300000</v>
      </c>
    </row>
    <row r="16" spans="1:27" ht="13.5">
      <c r="A16" s="5" t="s">
        <v>42</v>
      </c>
      <c r="B16" s="3"/>
      <c r="C16" s="19">
        <v>56987</v>
      </c>
      <c r="D16" s="19"/>
      <c r="E16" s="20"/>
      <c r="F16" s="21"/>
      <c r="G16" s="21"/>
      <c r="H16" s="21">
        <v>75263</v>
      </c>
      <c r="I16" s="21">
        <v>165069</v>
      </c>
      <c r="J16" s="21">
        <v>240332</v>
      </c>
      <c r="K16" s="21">
        <v>165161</v>
      </c>
      <c r="L16" s="21"/>
      <c r="M16" s="21"/>
      <c r="N16" s="21">
        <v>165161</v>
      </c>
      <c r="O16" s="21"/>
      <c r="P16" s="21"/>
      <c r="Q16" s="21"/>
      <c r="R16" s="21"/>
      <c r="S16" s="21"/>
      <c r="T16" s="21"/>
      <c r="U16" s="21"/>
      <c r="V16" s="21"/>
      <c r="W16" s="21">
        <v>405493</v>
      </c>
      <c r="X16" s="21"/>
      <c r="Y16" s="21">
        <v>405493</v>
      </c>
      <c r="Z16" s="6"/>
      <c r="AA16" s="28"/>
    </row>
    <row r="17" spans="1:27" ht="13.5">
      <c r="A17" s="5" t="s">
        <v>43</v>
      </c>
      <c r="B17" s="3"/>
      <c r="C17" s="19">
        <v>87763830</v>
      </c>
      <c r="D17" s="19"/>
      <c r="E17" s="20">
        <v>84300000</v>
      </c>
      <c r="F17" s="21">
        <v>84300000</v>
      </c>
      <c r="G17" s="21">
        <v>1903520</v>
      </c>
      <c r="H17" s="21">
        <v>325713</v>
      </c>
      <c r="I17" s="21">
        <v>2448588</v>
      </c>
      <c r="J17" s="21">
        <v>4677821</v>
      </c>
      <c r="K17" s="21">
        <v>6411282</v>
      </c>
      <c r="L17" s="21">
        <v>4308578</v>
      </c>
      <c r="M17" s="21">
        <v>8898685</v>
      </c>
      <c r="N17" s="21">
        <v>19618545</v>
      </c>
      <c r="O17" s="21"/>
      <c r="P17" s="21"/>
      <c r="Q17" s="21"/>
      <c r="R17" s="21"/>
      <c r="S17" s="21"/>
      <c r="T17" s="21"/>
      <c r="U17" s="21"/>
      <c r="V17" s="21"/>
      <c r="W17" s="21">
        <v>24296366</v>
      </c>
      <c r="X17" s="21">
        <v>32360000</v>
      </c>
      <c r="Y17" s="21">
        <v>-8063634</v>
      </c>
      <c r="Z17" s="6">
        <v>-24.92</v>
      </c>
      <c r="AA17" s="28">
        <v>84300000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108723923</v>
      </c>
      <c r="D19" s="16">
        <f>SUM(D20:D23)</f>
        <v>0</v>
      </c>
      <c r="E19" s="17">
        <f t="shared" si="3"/>
        <v>165978000</v>
      </c>
      <c r="F19" s="18">
        <f t="shared" si="3"/>
        <v>165978000</v>
      </c>
      <c r="G19" s="18">
        <f t="shared" si="3"/>
        <v>2621739</v>
      </c>
      <c r="H19" s="18">
        <f t="shared" si="3"/>
        <v>3124664</v>
      </c>
      <c r="I19" s="18">
        <f t="shared" si="3"/>
        <v>4352215</v>
      </c>
      <c r="J19" s="18">
        <f t="shared" si="3"/>
        <v>10098618</v>
      </c>
      <c r="K19" s="18">
        <f t="shared" si="3"/>
        <v>2945394</v>
      </c>
      <c r="L19" s="18">
        <f t="shared" si="3"/>
        <v>5791413</v>
      </c>
      <c r="M19" s="18">
        <f t="shared" si="3"/>
        <v>5528707</v>
      </c>
      <c r="N19" s="18">
        <f t="shared" si="3"/>
        <v>14265514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24364132</v>
      </c>
      <c r="X19" s="18">
        <f t="shared" si="3"/>
        <v>75392149</v>
      </c>
      <c r="Y19" s="18">
        <f t="shared" si="3"/>
        <v>-51028017</v>
      </c>
      <c r="Z19" s="4">
        <f>+IF(X19&lt;&gt;0,+(Y19/X19)*100,0)</f>
        <v>-67.68346263746906</v>
      </c>
      <c r="AA19" s="30">
        <f>SUM(AA20:AA23)</f>
        <v>165978000</v>
      </c>
    </row>
    <row r="20" spans="1:27" ht="13.5">
      <c r="A20" s="5" t="s">
        <v>46</v>
      </c>
      <c r="B20" s="3"/>
      <c r="C20" s="19">
        <v>8591699</v>
      </c>
      <c r="D20" s="19"/>
      <c r="E20" s="20">
        <v>12000000</v>
      </c>
      <c r="F20" s="21">
        <v>12000000</v>
      </c>
      <c r="G20" s="21"/>
      <c r="H20" s="21"/>
      <c r="I20" s="21"/>
      <c r="J20" s="21"/>
      <c r="K20" s="21"/>
      <c r="L20" s="21">
        <v>238242</v>
      </c>
      <c r="M20" s="21"/>
      <c r="N20" s="21">
        <v>238242</v>
      </c>
      <c r="O20" s="21"/>
      <c r="P20" s="21"/>
      <c r="Q20" s="21"/>
      <c r="R20" s="21"/>
      <c r="S20" s="21"/>
      <c r="T20" s="21"/>
      <c r="U20" s="21"/>
      <c r="V20" s="21"/>
      <c r="W20" s="21">
        <v>238242</v>
      </c>
      <c r="X20" s="21">
        <v>6000000</v>
      </c>
      <c r="Y20" s="21">
        <v>-5761758</v>
      </c>
      <c r="Z20" s="6">
        <v>-96.03</v>
      </c>
      <c r="AA20" s="28">
        <v>12000000</v>
      </c>
    </row>
    <row r="21" spans="1:27" ht="13.5">
      <c r="A21" s="5" t="s">
        <v>47</v>
      </c>
      <c r="B21" s="3"/>
      <c r="C21" s="19">
        <v>80540764</v>
      </c>
      <c r="D21" s="19"/>
      <c r="E21" s="20">
        <v>88178000</v>
      </c>
      <c r="F21" s="21">
        <v>88178000</v>
      </c>
      <c r="G21" s="21"/>
      <c r="H21" s="21">
        <v>1855709</v>
      </c>
      <c r="I21" s="21">
        <v>1382414</v>
      </c>
      <c r="J21" s="21">
        <v>3238123</v>
      </c>
      <c r="K21" s="21">
        <v>1086632</v>
      </c>
      <c r="L21" s="21">
        <v>1897379</v>
      </c>
      <c r="M21" s="21">
        <v>4425792</v>
      </c>
      <c r="N21" s="21">
        <v>7409803</v>
      </c>
      <c r="O21" s="21"/>
      <c r="P21" s="21"/>
      <c r="Q21" s="21"/>
      <c r="R21" s="21"/>
      <c r="S21" s="21"/>
      <c r="T21" s="21"/>
      <c r="U21" s="21"/>
      <c r="V21" s="21"/>
      <c r="W21" s="21">
        <v>10647926</v>
      </c>
      <c r="X21" s="21">
        <v>36492145</v>
      </c>
      <c r="Y21" s="21">
        <v>-25844219</v>
      </c>
      <c r="Z21" s="6">
        <v>-70.82</v>
      </c>
      <c r="AA21" s="28">
        <v>88178000</v>
      </c>
    </row>
    <row r="22" spans="1:27" ht="13.5">
      <c r="A22" s="5" t="s">
        <v>48</v>
      </c>
      <c r="B22" s="3"/>
      <c r="C22" s="22">
        <v>18200476</v>
      </c>
      <c r="D22" s="22"/>
      <c r="E22" s="23">
        <v>51800000</v>
      </c>
      <c r="F22" s="24">
        <v>51800000</v>
      </c>
      <c r="G22" s="24">
        <v>2621739</v>
      </c>
      <c r="H22" s="24">
        <v>1268955</v>
      </c>
      <c r="I22" s="24">
        <v>2349398</v>
      </c>
      <c r="J22" s="24">
        <v>6240092</v>
      </c>
      <c r="K22" s="24">
        <v>1554844</v>
      </c>
      <c r="L22" s="24">
        <v>2612377</v>
      </c>
      <c r="M22" s="24">
        <v>599222</v>
      </c>
      <c r="N22" s="24">
        <v>4766443</v>
      </c>
      <c r="O22" s="24"/>
      <c r="P22" s="24"/>
      <c r="Q22" s="24"/>
      <c r="R22" s="24"/>
      <c r="S22" s="24"/>
      <c r="T22" s="24"/>
      <c r="U22" s="24"/>
      <c r="V22" s="24"/>
      <c r="W22" s="24">
        <v>11006535</v>
      </c>
      <c r="X22" s="24">
        <v>25900002</v>
      </c>
      <c r="Y22" s="24">
        <v>-14893467</v>
      </c>
      <c r="Z22" s="7">
        <v>-57.5</v>
      </c>
      <c r="AA22" s="29">
        <v>51800000</v>
      </c>
    </row>
    <row r="23" spans="1:27" ht="13.5">
      <c r="A23" s="5" t="s">
        <v>49</v>
      </c>
      <c r="B23" s="3"/>
      <c r="C23" s="19">
        <v>1390984</v>
      </c>
      <c r="D23" s="19"/>
      <c r="E23" s="20">
        <v>14000000</v>
      </c>
      <c r="F23" s="21">
        <v>14000000</v>
      </c>
      <c r="G23" s="21"/>
      <c r="H23" s="21"/>
      <c r="I23" s="21">
        <v>620403</v>
      </c>
      <c r="J23" s="21">
        <v>620403</v>
      </c>
      <c r="K23" s="21">
        <v>303918</v>
      </c>
      <c r="L23" s="21">
        <v>1043415</v>
      </c>
      <c r="M23" s="21">
        <v>503693</v>
      </c>
      <c r="N23" s="21">
        <v>1851026</v>
      </c>
      <c r="O23" s="21"/>
      <c r="P23" s="21"/>
      <c r="Q23" s="21"/>
      <c r="R23" s="21"/>
      <c r="S23" s="21"/>
      <c r="T23" s="21"/>
      <c r="U23" s="21"/>
      <c r="V23" s="21"/>
      <c r="W23" s="21">
        <v>2471429</v>
      </c>
      <c r="X23" s="21">
        <v>7000002</v>
      </c>
      <c r="Y23" s="21">
        <v>-4528573</v>
      </c>
      <c r="Z23" s="6">
        <v>-64.69</v>
      </c>
      <c r="AA23" s="28">
        <v>14000000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232250130</v>
      </c>
      <c r="D25" s="50">
        <f>+D5+D9+D15+D19+D24</f>
        <v>0</v>
      </c>
      <c r="E25" s="51">
        <f t="shared" si="4"/>
        <v>265678000</v>
      </c>
      <c r="F25" s="52">
        <f t="shared" si="4"/>
        <v>265678000</v>
      </c>
      <c r="G25" s="52">
        <f t="shared" si="4"/>
        <v>4525259</v>
      </c>
      <c r="H25" s="52">
        <f t="shared" si="4"/>
        <v>3544009</v>
      </c>
      <c r="I25" s="52">
        <f t="shared" si="4"/>
        <v>10755810</v>
      </c>
      <c r="J25" s="52">
        <f t="shared" si="4"/>
        <v>18825078</v>
      </c>
      <c r="K25" s="52">
        <f t="shared" si="4"/>
        <v>11230606</v>
      </c>
      <c r="L25" s="52">
        <f t="shared" si="4"/>
        <v>15319971</v>
      </c>
      <c r="M25" s="52">
        <f t="shared" si="4"/>
        <v>18309415</v>
      </c>
      <c r="N25" s="52">
        <f t="shared" si="4"/>
        <v>44859992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63685070</v>
      </c>
      <c r="X25" s="52">
        <f t="shared" si="4"/>
        <v>115983819</v>
      </c>
      <c r="Y25" s="52">
        <f t="shared" si="4"/>
        <v>-52298749</v>
      </c>
      <c r="Z25" s="53">
        <f>+IF(X25&lt;&gt;0,+(Y25/X25)*100,0)</f>
        <v>-45.09141831241132</v>
      </c>
      <c r="AA25" s="54">
        <f>+AA5+AA9+AA15+AA19+AA24</f>
        <v>265678000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224391011</v>
      </c>
      <c r="D28" s="19"/>
      <c r="E28" s="20">
        <v>259178000</v>
      </c>
      <c r="F28" s="21">
        <v>259178000</v>
      </c>
      <c r="G28" s="21">
        <v>4525259</v>
      </c>
      <c r="H28" s="21">
        <v>3450377</v>
      </c>
      <c r="I28" s="21">
        <v>10169109</v>
      </c>
      <c r="J28" s="21">
        <v>18144745</v>
      </c>
      <c r="K28" s="21">
        <v>8911161</v>
      </c>
      <c r="L28" s="21">
        <v>13855918</v>
      </c>
      <c r="M28" s="21">
        <v>17049850</v>
      </c>
      <c r="N28" s="21">
        <v>39816929</v>
      </c>
      <c r="O28" s="21"/>
      <c r="P28" s="21"/>
      <c r="Q28" s="21"/>
      <c r="R28" s="21"/>
      <c r="S28" s="21"/>
      <c r="T28" s="21"/>
      <c r="U28" s="21"/>
      <c r="V28" s="21"/>
      <c r="W28" s="21">
        <v>57961674</v>
      </c>
      <c r="X28" s="21"/>
      <c r="Y28" s="21">
        <v>57961674</v>
      </c>
      <c r="Z28" s="6"/>
      <c r="AA28" s="19">
        <v>259178000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>
        <v>165069</v>
      </c>
      <c r="J29" s="21">
        <v>165069</v>
      </c>
      <c r="K29" s="21">
        <v>165161</v>
      </c>
      <c r="L29" s="21">
        <v>1396531</v>
      </c>
      <c r="M29" s="21"/>
      <c r="N29" s="21">
        <v>1561692</v>
      </c>
      <c r="O29" s="21"/>
      <c r="P29" s="21"/>
      <c r="Q29" s="21"/>
      <c r="R29" s="21"/>
      <c r="S29" s="21"/>
      <c r="T29" s="21"/>
      <c r="U29" s="21"/>
      <c r="V29" s="21"/>
      <c r="W29" s="21">
        <v>1726761</v>
      </c>
      <c r="X29" s="21"/>
      <c r="Y29" s="21">
        <v>1726761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224391011</v>
      </c>
      <c r="D32" s="25">
        <f>SUM(D28:D31)</f>
        <v>0</v>
      </c>
      <c r="E32" s="26">
        <f t="shared" si="5"/>
        <v>259178000</v>
      </c>
      <c r="F32" s="27">
        <f t="shared" si="5"/>
        <v>259178000</v>
      </c>
      <c r="G32" s="27">
        <f t="shared" si="5"/>
        <v>4525259</v>
      </c>
      <c r="H32" s="27">
        <f t="shared" si="5"/>
        <v>3450377</v>
      </c>
      <c r="I32" s="27">
        <f t="shared" si="5"/>
        <v>10334178</v>
      </c>
      <c r="J32" s="27">
        <f t="shared" si="5"/>
        <v>18309814</v>
      </c>
      <c r="K32" s="27">
        <f t="shared" si="5"/>
        <v>9076322</v>
      </c>
      <c r="L32" s="27">
        <f t="shared" si="5"/>
        <v>15252449</v>
      </c>
      <c r="M32" s="27">
        <f t="shared" si="5"/>
        <v>17049850</v>
      </c>
      <c r="N32" s="27">
        <f t="shared" si="5"/>
        <v>41378621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59688435</v>
      </c>
      <c r="X32" s="27">
        <f t="shared" si="5"/>
        <v>0</v>
      </c>
      <c r="Y32" s="27">
        <f t="shared" si="5"/>
        <v>59688435</v>
      </c>
      <c r="Z32" s="13">
        <f>+IF(X32&lt;&gt;0,+(Y32/X32)*100,0)</f>
        <v>0</v>
      </c>
      <c r="AA32" s="31">
        <f>SUM(AA28:AA31)</f>
        <v>259178000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7859119</v>
      </c>
      <c r="D35" s="19"/>
      <c r="E35" s="20">
        <v>6500000</v>
      </c>
      <c r="F35" s="21">
        <v>6500000</v>
      </c>
      <c r="G35" s="21"/>
      <c r="H35" s="21">
        <v>93632</v>
      </c>
      <c r="I35" s="21">
        <v>421632</v>
      </c>
      <c r="J35" s="21">
        <v>515264</v>
      </c>
      <c r="K35" s="21">
        <v>2154284</v>
      </c>
      <c r="L35" s="21">
        <v>67522</v>
      </c>
      <c r="M35" s="21">
        <v>1259565</v>
      </c>
      <c r="N35" s="21">
        <v>3481371</v>
      </c>
      <c r="O35" s="21"/>
      <c r="P35" s="21"/>
      <c r="Q35" s="21"/>
      <c r="R35" s="21"/>
      <c r="S35" s="21"/>
      <c r="T35" s="21"/>
      <c r="U35" s="21"/>
      <c r="V35" s="21"/>
      <c r="W35" s="21">
        <v>3996635</v>
      </c>
      <c r="X35" s="21"/>
      <c r="Y35" s="21">
        <v>3996635</v>
      </c>
      <c r="Z35" s="6"/>
      <c r="AA35" s="28">
        <v>6500000</v>
      </c>
    </row>
    <row r="36" spans="1:27" ht="13.5">
      <c r="A36" s="60" t="s">
        <v>64</v>
      </c>
      <c r="B36" s="10"/>
      <c r="C36" s="61">
        <f aca="true" t="shared" si="6" ref="C36:Y36">SUM(C32:C35)</f>
        <v>232250130</v>
      </c>
      <c r="D36" s="61">
        <f>SUM(D32:D35)</f>
        <v>0</v>
      </c>
      <c r="E36" s="62">
        <f t="shared" si="6"/>
        <v>265678000</v>
      </c>
      <c r="F36" s="63">
        <f t="shared" si="6"/>
        <v>265678000</v>
      </c>
      <c r="G36" s="63">
        <f t="shared" si="6"/>
        <v>4525259</v>
      </c>
      <c r="H36" s="63">
        <f t="shared" si="6"/>
        <v>3544009</v>
      </c>
      <c r="I36" s="63">
        <f t="shared" si="6"/>
        <v>10755810</v>
      </c>
      <c r="J36" s="63">
        <f t="shared" si="6"/>
        <v>18825078</v>
      </c>
      <c r="K36" s="63">
        <f t="shared" si="6"/>
        <v>11230606</v>
      </c>
      <c r="L36" s="63">
        <f t="shared" si="6"/>
        <v>15319971</v>
      </c>
      <c r="M36" s="63">
        <f t="shared" si="6"/>
        <v>18309415</v>
      </c>
      <c r="N36" s="63">
        <f t="shared" si="6"/>
        <v>44859992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63685070</v>
      </c>
      <c r="X36" s="63">
        <f t="shared" si="6"/>
        <v>0</v>
      </c>
      <c r="Y36" s="63">
        <f t="shared" si="6"/>
        <v>63685070</v>
      </c>
      <c r="Z36" s="64">
        <f>+IF(X36&lt;&gt;0,+(Y36/X36)*100,0)</f>
        <v>0</v>
      </c>
      <c r="AA36" s="65">
        <f>SUM(AA32:AA35)</f>
        <v>265678000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5079500</v>
      </c>
      <c r="F5" s="18">
        <f t="shared" si="0"/>
        <v>5079500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26850</v>
      </c>
      <c r="L5" s="18">
        <f t="shared" si="0"/>
        <v>28800</v>
      </c>
      <c r="M5" s="18">
        <f t="shared" si="0"/>
        <v>0</v>
      </c>
      <c r="N5" s="18">
        <f t="shared" si="0"/>
        <v>55650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55650</v>
      </c>
      <c r="X5" s="18">
        <f t="shared" si="0"/>
        <v>2583303</v>
      </c>
      <c r="Y5" s="18">
        <f t="shared" si="0"/>
        <v>-2527653</v>
      </c>
      <c r="Z5" s="4">
        <f>+IF(X5&lt;&gt;0,+(Y5/X5)*100,0)</f>
        <v>-97.84578115691423</v>
      </c>
      <c r="AA5" s="16">
        <f>SUM(AA6:AA8)</f>
        <v>5079500</v>
      </c>
    </row>
    <row r="6" spans="1:27" ht="13.5">
      <c r="A6" s="5" t="s">
        <v>32</v>
      </c>
      <c r="B6" s="3"/>
      <c r="C6" s="19"/>
      <c r="D6" s="19"/>
      <c r="E6" s="20">
        <v>5079500</v>
      </c>
      <c r="F6" s="21">
        <v>5079500</v>
      </c>
      <c r="G6" s="21"/>
      <c r="H6" s="21"/>
      <c r="I6" s="21"/>
      <c r="J6" s="21"/>
      <c r="K6" s="21"/>
      <c r="L6" s="21">
        <v>28800</v>
      </c>
      <c r="M6" s="21"/>
      <c r="N6" s="21">
        <v>28800</v>
      </c>
      <c r="O6" s="21"/>
      <c r="P6" s="21"/>
      <c r="Q6" s="21"/>
      <c r="R6" s="21"/>
      <c r="S6" s="21"/>
      <c r="T6" s="21"/>
      <c r="U6" s="21"/>
      <c r="V6" s="21"/>
      <c r="W6" s="21">
        <v>28800</v>
      </c>
      <c r="X6" s="21">
        <v>2583303</v>
      </c>
      <c r="Y6" s="21">
        <v>-2554503</v>
      </c>
      <c r="Z6" s="6">
        <v>-98.89</v>
      </c>
      <c r="AA6" s="28">
        <v>5079500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>
        <v>26850</v>
      </c>
      <c r="L7" s="24"/>
      <c r="M7" s="24"/>
      <c r="N7" s="24">
        <v>26850</v>
      </c>
      <c r="O7" s="24"/>
      <c r="P7" s="24"/>
      <c r="Q7" s="24"/>
      <c r="R7" s="24"/>
      <c r="S7" s="24"/>
      <c r="T7" s="24"/>
      <c r="U7" s="24"/>
      <c r="V7" s="24"/>
      <c r="W7" s="24">
        <v>26850</v>
      </c>
      <c r="X7" s="24"/>
      <c r="Y7" s="24">
        <v>26850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39688000</v>
      </c>
      <c r="F9" s="18">
        <f t="shared" si="1"/>
        <v>39688000</v>
      </c>
      <c r="G9" s="18">
        <f t="shared" si="1"/>
        <v>109225</v>
      </c>
      <c r="H9" s="18">
        <f t="shared" si="1"/>
        <v>980628</v>
      </c>
      <c r="I9" s="18">
        <f t="shared" si="1"/>
        <v>363913</v>
      </c>
      <c r="J9" s="18">
        <f t="shared" si="1"/>
        <v>1453766</v>
      </c>
      <c r="K9" s="18">
        <f t="shared" si="1"/>
        <v>3806654</v>
      </c>
      <c r="L9" s="18">
        <f t="shared" si="1"/>
        <v>255739</v>
      </c>
      <c r="M9" s="18">
        <f t="shared" si="1"/>
        <v>979281</v>
      </c>
      <c r="N9" s="18">
        <f t="shared" si="1"/>
        <v>5041674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6495440</v>
      </c>
      <c r="X9" s="18">
        <f t="shared" si="1"/>
        <v>19360326</v>
      </c>
      <c r="Y9" s="18">
        <f t="shared" si="1"/>
        <v>-12864886</v>
      </c>
      <c r="Z9" s="4">
        <f>+IF(X9&lt;&gt;0,+(Y9/X9)*100,0)</f>
        <v>-66.44973850130415</v>
      </c>
      <c r="AA9" s="30">
        <f>SUM(AA10:AA14)</f>
        <v>39688000</v>
      </c>
    </row>
    <row r="10" spans="1:27" ht="13.5">
      <c r="A10" s="5" t="s">
        <v>36</v>
      </c>
      <c r="B10" s="3"/>
      <c r="C10" s="19"/>
      <c r="D10" s="19"/>
      <c r="E10" s="20">
        <v>348000</v>
      </c>
      <c r="F10" s="21">
        <v>348000</v>
      </c>
      <c r="G10" s="21">
        <v>109225</v>
      </c>
      <c r="H10" s="21"/>
      <c r="I10" s="21">
        <v>6403</v>
      </c>
      <c r="J10" s="21">
        <v>115628</v>
      </c>
      <c r="K10" s="21">
        <v>29200</v>
      </c>
      <c r="L10" s="21">
        <v>13332</v>
      </c>
      <c r="M10" s="21"/>
      <c r="N10" s="21">
        <v>42532</v>
      </c>
      <c r="O10" s="21"/>
      <c r="P10" s="21"/>
      <c r="Q10" s="21"/>
      <c r="R10" s="21"/>
      <c r="S10" s="21"/>
      <c r="T10" s="21"/>
      <c r="U10" s="21"/>
      <c r="V10" s="21"/>
      <c r="W10" s="21">
        <v>158160</v>
      </c>
      <c r="X10" s="21">
        <v>176781</v>
      </c>
      <c r="Y10" s="21">
        <v>-18621</v>
      </c>
      <c r="Z10" s="6">
        <v>-10.53</v>
      </c>
      <c r="AA10" s="28">
        <v>348000</v>
      </c>
    </row>
    <row r="11" spans="1:27" ht="13.5">
      <c r="A11" s="5" t="s">
        <v>37</v>
      </c>
      <c r="B11" s="3"/>
      <c r="C11" s="19"/>
      <c r="D11" s="19"/>
      <c r="E11" s="20">
        <v>6340000</v>
      </c>
      <c r="F11" s="21">
        <v>6340000</v>
      </c>
      <c r="G11" s="21"/>
      <c r="H11" s="21">
        <v>980628</v>
      </c>
      <c r="I11" s="21">
        <v>357510</v>
      </c>
      <c r="J11" s="21">
        <v>1338138</v>
      </c>
      <c r="K11" s="21">
        <v>2328359</v>
      </c>
      <c r="L11" s="21">
        <v>242407</v>
      </c>
      <c r="M11" s="21">
        <v>979281</v>
      </c>
      <c r="N11" s="21">
        <v>3550047</v>
      </c>
      <c r="O11" s="21"/>
      <c r="P11" s="21"/>
      <c r="Q11" s="21"/>
      <c r="R11" s="21"/>
      <c r="S11" s="21"/>
      <c r="T11" s="21"/>
      <c r="U11" s="21"/>
      <c r="V11" s="21"/>
      <c r="W11" s="21">
        <v>4888185</v>
      </c>
      <c r="X11" s="21">
        <v>2983545</v>
      </c>
      <c r="Y11" s="21">
        <v>1904640</v>
      </c>
      <c r="Z11" s="6">
        <v>63.84</v>
      </c>
      <c r="AA11" s="28">
        <v>6340000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>
        <v>1449095</v>
      </c>
      <c r="L12" s="21"/>
      <c r="M12" s="21"/>
      <c r="N12" s="21">
        <v>1449095</v>
      </c>
      <c r="O12" s="21"/>
      <c r="P12" s="21"/>
      <c r="Q12" s="21"/>
      <c r="R12" s="21"/>
      <c r="S12" s="21"/>
      <c r="T12" s="21"/>
      <c r="U12" s="21"/>
      <c r="V12" s="21"/>
      <c r="W12" s="21">
        <v>1449095</v>
      </c>
      <c r="X12" s="21"/>
      <c r="Y12" s="21">
        <v>1449095</v>
      </c>
      <c r="Z12" s="6"/>
      <c r="AA12" s="28"/>
    </row>
    <row r="13" spans="1:27" ht="13.5">
      <c r="A13" s="5" t="s">
        <v>39</v>
      </c>
      <c r="B13" s="3"/>
      <c r="C13" s="19"/>
      <c r="D13" s="19"/>
      <c r="E13" s="20">
        <v>33000000</v>
      </c>
      <c r="F13" s="21">
        <v>33000000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16200000</v>
      </c>
      <c r="Y13" s="21">
        <v>-16200000</v>
      </c>
      <c r="Z13" s="6">
        <v>-100</v>
      </c>
      <c r="AA13" s="28">
        <v>33000000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639686301</v>
      </c>
      <c r="F15" s="18">
        <f t="shared" si="2"/>
        <v>639686301</v>
      </c>
      <c r="G15" s="18">
        <f t="shared" si="2"/>
        <v>14254075</v>
      </c>
      <c r="H15" s="18">
        <f t="shared" si="2"/>
        <v>26868316</v>
      </c>
      <c r="I15" s="18">
        <f t="shared" si="2"/>
        <v>45920855</v>
      </c>
      <c r="J15" s="18">
        <f t="shared" si="2"/>
        <v>87043246</v>
      </c>
      <c r="K15" s="18">
        <f t="shared" si="2"/>
        <v>29390632</v>
      </c>
      <c r="L15" s="18">
        <f t="shared" si="2"/>
        <v>70198084</v>
      </c>
      <c r="M15" s="18">
        <f t="shared" si="2"/>
        <v>36815245</v>
      </c>
      <c r="N15" s="18">
        <f t="shared" si="2"/>
        <v>136403961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223447207</v>
      </c>
      <c r="X15" s="18">
        <f t="shared" si="2"/>
        <v>296542720</v>
      </c>
      <c r="Y15" s="18">
        <f t="shared" si="2"/>
        <v>-73095513</v>
      </c>
      <c r="Z15" s="4">
        <f>+IF(X15&lt;&gt;0,+(Y15/X15)*100,0)</f>
        <v>-24.649235361434602</v>
      </c>
      <c r="AA15" s="30">
        <f>SUM(AA16:AA18)</f>
        <v>639686301</v>
      </c>
    </row>
    <row r="16" spans="1:27" ht="13.5">
      <c r="A16" s="5" t="s">
        <v>42</v>
      </c>
      <c r="B16" s="3"/>
      <c r="C16" s="19"/>
      <c r="D16" s="19"/>
      <c r="E16" s="20">
        <v>3700000</v>
      </c>
      <c r="F16" s="21">
        <v>3700000</v>
      </c>
      <c r="G16" s="21"/>
      <c r="H16" s="21"/>
      <c r="I16" s="21">
        <v>471614</v>
      </c>
      <c r="J16" s="21">
        <v>471614</v>
      </c>
      <c r="K16" s="21">
        <v>867763</v>
      </c>
      <c r="L16" s="21">
        <v>799012</v>
      </c>
      <c r="M16" s="21">
        <v>26838823</v>
      </c>
      <c r="N16" s="21">
        <v>28505598</v>
      </c>
      <c r="O16" s="21"/>
      <c r="P16" s="21"/>
      <c r="Q16" s="21"/>
      <c r="R16" s="21"/>
      <c r="S16" s="21"/>
      <c r="T16" s="21"/>
      <c r="U16" s="21"/>
      <c r="V16" s="21"/>
      <c r="W16" s="21">
        <v>28977212</v>
      </c>
      <c r="X16" s="21">
        <v>1746408</v>
      </c>
      <c r="Y16" s="21">
        <v>27230804</v>
      </c>
      <c r="Z16" s="6">
        <v>1559.25</v>
      </c>
      <c r="AA16" s="28">
        <v>3700000</v>
      </c>
    </row>
    <row r="17" spans="1:27" ht="13.5">
      <c r="A17" s="5" t="s">
        <v>43</v>
      </c>
      <c r="B17" s="3"/>
      <c r="C17" s="19"/>
      <c r="D17" s="19"/>
      <c r="E17" s="20">
        <v>635986301</v>
      </c>
      <c r="F17" s="21">
        <v>635986301</v>
      </c>
      <c r="G17" s="21">
        <v>14254075</v>
      </c>
      <c r="H17" s="21">
        <v>26868316</v>
      </c>
      <c r="I17" s="21">
        <v>45305277</v>
      </c>
      <c r="J17" s="21">
        <v>86427668</v>
      </c>
      <c r="K17" s="21">
        <v>28522869</v>
      </c>
      <c r="L17" s="21">
        <v>69399072</v>
      </c>
      <c r="M17" s="21">
        <v>9976422</v>
      </c>
      <c r="N17" s="21">
        <v>107898363</v>
      </c>
      <c r="O17" s="21"/>
      <c r="P17" s="21"/>
      <c r="Q17" s="21"/>
      <c r="R17" s="21"/>
      <c r="S17" s="21"/>
      <c r="T17" s="21"/>
      <c r="U17" s="21"/>
      <c r="V17" s="21"/>
      <c r="W17" s="21">
        <v>194326031</v>
      </c>
      <c r="X17" s="21">
        <v>294796312</v>
      </c>
      <c r="Y17" s="21">
        <v>-100470281</v>
      </c>
      <c r="Z17" s="6">
        <v>-34.08</v>
      </c>
      <c r="AA17" s="28">
        <v>635986301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>
        <v>143964</v>
      </c>
      <c r="J18" s="21">
        <v>143964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143964</v>
      </c>
      <c r="X18" s="21"/>
      <c r="Y18" s="21">
        <v>143964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373903163</v>
      </c>
      <c r="F19" s="18">
        <f t="shared" si="3"/>
        <v>373903163</v>
      </c>
      <c r="G19" s="18">
        <f t="shared" si="3"/>
        <v>1672955</v>
      </c>
      <c r="H19" s="18">
        <f t="shared" si="3"/>
        <v>11182395</v>
      </c>
      <c r="I19" s="18">
        <f t="shared" si="3"/>
        <v>23011827</v>
      </c>
      <c r="J19" s="18">
        <f t="shared" si="3"/>
        <v>35867177</v>
      </c>
      <c r="K19" s="18">
        <f t="shared" si="3"/>
        <v>16408369</v>
      </c>
      <c r="L19" s="18">
        <f t="shared" si="3"/>
        <v>46557513</v>
      </c>
      <c r="M19" s="18">
        <f t="shared" si="3"/>
        <v>11148440</v>
      </c>
      <c r="N19" s="18">
        <f t="shared" si="3"/>
        <v>74114322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109981499</v>
      </c>
      <c r="X19" s="18">
        <f t="shared" si="3"/>
        <v>222688906</v>
      </c>
      <c r="Y19" s="18">
        <f t="shared" si="3"/>
        <v>-112707407</v>
      </c>
      <c r="Z19" s="4">
        <f>+IF(X19&lt;&gt;0,+(Y19/X19)*100,0)</f>
        <v>-50.612043960555454</v>
      </c>
      <c r="AA19" s="30">
        <f>SUM(AA20:AA23)</f>
        <v>373903163</v>
      </c>
    </row>
    <row r="20" spans="1:27" ht="13.5">
      <c r="A20" s="5" t="s">
        <v>46</v>
      </c>
      <c r="B20" s="3"/>
      <c r="C20" s="19"/>
      <c r="D20" s="19"/>
      <c r="E20" s="20">
        <v>165000000</v>
      </c>
      <c r="F20" s="21">
        <v>165000000</v>
      </c>
      <c r="G20" s="21"/>
      <c r="H20" s="21">
        <v>3636420</v>
      </c>
      <c r="I20" s="21">
        <v>20368102</v>
      </c>
      <c r="J20" s="21">
        <v>24004522</v>
      </c>
      <c r="K20" s="21">
        <v>579762</v>
      </c>
      <c r="L20" s="21">
        <v>9671222</v>
      </c>
      <c r="M20" s="21">
        <v>1962380</v>
      </c>
      <c r="N20" s="21">
        <v>12213364</v>
      </c>
      <c r="O20" s="21"/>
      <c r="P20" s="21"/>
      <c r="Q20" s="21"/>
      <c r="R20" s="21"/>
      <c r="S20" s="21"/>
      <c r="T20" s="21"/>
      <c r="U20" s="21"/>
      <c r="V20" s="21"/>
      <c r="W20" s="21">
        <v>36217886</v>
      </c>
      <c r="X20" s="21">
        <v>84339271</v>
      </c>
      <c r="Y20" s="21">
        <v>-48121385</v>
      </c>
      <c r="Z20" s="6">
        <v>-57.06</v>
      </c>
      <c r="AA20" s="28">
        <v>165000000</v>
      </c>
    </row>
    <row r="21" spans="1:27" ht="13.5">
      <c r="A21" s="5" t="s">
        <v>47</v>
      </c>
      <c r="B21" s="3"/>
      <c r="C21" s="19"/>
      <c r="D21" s="19"/>
      <c r="E21" s="20">
        <v>171783803</v>
      </c>
      <c r="F21" s="21">
        <v>171783803</v>
      </c>
      <c r="G21" s="21"/>
      <c r="H21" s="21">
        <v>4247669</v>
      </c>
      <c r="I21" s="21">
        <v>2643725</v>
      </c>
      <c r="J21" s="21">
        <v>6891394</v>
      </c>
      <c r="K21" s="21">
        <v>1617572</v>
      </c>
      <c r="L21" s="21">
        <v>17148304</v>
      </c>
      <c r="M21" s="21">
        <v>3747953</v>
      </c>
      <c r="N21" s="21">
        <v>22513829</v>
      </c>
      <c r="O21" s="21"/>
      <c r="P21" s="21"/>
      <c r="Q21" s="21"/>
      <c r="R21" s="21"/>
      <c r="S21" s="21"/>
      <c r="T21" s="21"/>
      <c r="U21" s="21"/>
      <c r="V21" s="21"/>
      <c r="W21" s="21">
        <v>29405223</v>
      </c>
      <c r="X21" s="21">
        <v>118643635</v>
      </c>
      <c r="Y21" s="21">
        <v>-89238412</v>
      </c>
      <c r="Z21" s="6">
        <v>-75.22</v>
      </c>
      <c r="AA21" s="28">
        <v>171783803</v>
      </c>
    </row>
    <row r="22" spans="1:27" ht="13.5">
      <c r="A22" s="5" t="s">
        <v>48</v>
      </c>
      <c r="B22" s="3"/>
      <c r="C22" s="22"/>
      <c r="D22" s="22"/>
      <c r="E22" s="23">
        <v>31000000</v>
      </c>
      <c r="F22" s="24">
        <v>31000000</v>
      </c>
      <c r="G22" s="24">
        <v>1672955</v>
      </c>
      <c r="H22" s="24">
        <v>3298306</v>
      </c>
      <c r="I22" s="24"/>
      <c r="J22" s="24">
        <v>4971261</v>
      </c>
      <c r="K22" s="24">
        <v>421684</v>
      </c>
      <c r="L22" s="24">
        <v>13885734</v>
      </c>
      <c r="M22" s="24">
        <v>1776125</v>
      </c>
      <c r="N22" s="24">
        <v>16083543</v>
      </c>
      <c r="O22" s="24"/>
      <c r="P22" s="24"/>
      <c r="Q22" s="24"/>
      <c r="R22" s="24"/>
      <c r="S22" s="24"/>
      <c r="T22" s="24"/>
      <c r="U22" s="24"/>
      <c r="V22" s="24"/>
      <c r="W22" s="24">
        <v>21054804</v>
      </c>
      <c r="X22" s="24">
        <v>16650000</v>
      </c>
      <c r="Y22" s="24">
        <v>4404804</v>
      </c>
      <c r="Z22" s="7">
        <v>26.46</v>
      </c>
      <c r="AA22" s="29">
        <v>31000000</v>
      </c>
    </row>
    <row r="23" spans="1:27" ht="13.5">
      <c r="A23" s="5" t="s">
        <v>49</v>
      </c>
      <c r="B23" s="3"/>
      <c r="C23" s="19"/>
      <c r="D23" s="19"/>
      <c r="E23" s="20">
        <v>6119360</v>
      </c>
      <c r="F23" s="21">
        <v>6119360</v>
      </c>
      <c r="G23" s="21"/>
      <c r="H23" s="21"/>
      <c r="I23" s="21"/>
      <c r="J23" s="21"/>
      <c r="K23" s="21">
        <v>13789351</v>
      </c>
      <c r="L23" s="21">
        <v>5852253</v>
      </c>
      <c r="M23" s="21">
        <v>3661982</v>
      </c>
      <c r="N23" s="21">
        <v>23303586</v>
      </c>
      <c r="O23" s="21"/>
      <c r="P23" s="21"/>
      <c r="Q23" s="21"/>
      <c r="R23" s="21"/>
      <c r="S23" s="21"/>
      <c r="T23" s="21"/>
      <c r="U23" s="21"/>
      <c r="V23" s="21"/>
      <c r="W23" s="21">
        <v>23303586</v>
      </c>
      <c r="X23" s="21">
        <v>3056000</v>
      </c>
      <c r="Y23" s="21">
        <v>20247586</v>
      </c>
      <c r="Z23" s="6">
        <v>662.55</v>
      </c>
      <c r="AA23" s="28">
        <v>6119360</v>
      </c>
    </row>
    <row r="24" spans="1:27" ht="13.5">
      <c r="A24" s="2" t="s">
        <v>50</v>
      </c>
      <c r="B24" s="8"/>
      <c r="C24" s="16"/>
      <c r="D24" s="16"/>
      <c r="E24" s="17">
        <v>26683113</v>
      </c>
      <c r="F24" s="18">
        <v>26683113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12800000</v>
      </c>
      <c r="Y24" s="18">
        <v>-12800000</v>
      </c>
      <c r="Z24" s="4">
        <v>-100</v>
      </c>
      <c r="AA24" s="30">
        <v>26683113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1085040077</v>
      </c>
      <c r="F25" s="52">
        <f t="shared" si="4"/>
        <v>1085040077</v>
      </c>
      <c r="G25" s="52">
        <f t="shared" si="4"/>
        <v>16036255</v>
      </c>
      <c r="H25" s="52">
        <f t="shared" si="4"/>
        <v>39031339</v>
      </c>
      <c r="I25" s="52">
        <f t="shared" si="4"/>
        <v>69296595</v>
      </c>
      <c r="J25" s="52">
        <f t="shared" si="4"/>
        <v>124364189</v>
      </c>
      <c r="K25" s="52">
        <f t="shared" si="4"/>
        <v>49632505</v>
      </c>
      <c r="L25" s="52">
        <f t="shared" si="4"/>
        <v>117040136</v>
      </c>
      <c r="M25" s="52">
        <f t="shared" si="4"/>
        <v>48942966</v>
      </c>
      <c r="N25" s="52">
        <f t="shared" si="4"/>
        <v>215615607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339979796</v>
      </c>
      <c r="X25" s="52">
        <f t="shared" si="4"/>
        <v>553975255</v>
      </c>
      <c r="Y25" s="52">
        <f t="shared" si="4"/>
        <v>-213995459</v>
      </c>
      <c r="Z25" s="53">
        <f>+IF(X25&lt;&gt;0,+(Y25/X25)*100,0)</f>
        <v>-38.629064577983726</v>
      </c>
      <c r="AA25" s="54">
        <f>+AA5+AA9+AA15+AA19+AA24</f>
        <v>1085040077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685925161</v>
      </c>
      <c r="F28" s="21">
        <v>685925161</v>
      </c>
      <c r="G28" s="21">
        <v>16036255</v>
      </c>
      <c r="H28" s="21">
        <v>27848944</v>
      </c>
      <c r="I28" s="21">
        <v>47081886</v>
      </c>
      <c r="J28" s="21">
        <v>90967085</v>
      </c>
      <c r="K28" s="21">
        <v>48553543</v>
      </c>
      <c r="L28" s="21">
        <v>80360510</v>
      </c>
      <c r="M28" s="21">
        <v>16609124</v>
      </c>
      <c r="N28" s="21">
        <v>145523177</v>
      </c>
      <c r="O28" s="21"/>
      <c r="P28" s="21"/>
      <c r="Q28" s="21"/>
      <c r="R28" s="21"/>
      <c r="S28" s="21"/>
      <c r="T28" s="21"/>
      <c r="U28" s="21"/>
      <c r="V28" s="21"/>
      <c r="W28" s="21">
        <v>236490262</v>
      </c>
      <c r="X28" s="21"/>
      <c r="Y28" s="21">
        <v>236490262</v>
      </c>
      <c r="Z28" s="6"/>
      <c r="AA28" s="19">
        <v>685925161</v>
      </c>
    </row>
    <row r="29" spans="1:27" ht="13.5">
      <c r="A29" s="56" t="s">
        <v>55</v>
      </c>
      <c r="B29" s="3"/>
      <c r="C29" s="19"/>
      <c r="D29" s="19"/>
      <c r="E29" s="20">
        <v>348000</v>
      </c>
      <c r="F29" s="21">
        <v>348000</v>
      </c>
      <c r="G29" s="21"/>
      <c r="H29" s="21"/>
      <c r="I29" s="21"/>
      <c r="J29" s="21"/>
      <c r="K29" s="21">
        <v>29200</v>
      </c>
      <c r="L29" s="21"/>
      <c r="M29" s="21"/>
      <c r="N29" s="21">
        <v>29200</v>
      </c>
      <c r="O29" s="21"/>
      <c r="P29" s="21"/>
      <c r="Q29" s="21"/>
      <c r="R29" s="21"/>
      <c r="S29" s="21"/>
      <c r="T29" s="21"/>
      <c r="U29" s="21"/>
      <c r="V29" s="21"/>
      <c r="W29" s="21">
        <v>29200</v>
      </c>
      <c r="X29" s="21"/>
      <c r="Y29" s="21">
        <v>29200</v>
      </c>
      <c r="Z29" s="6"/>
      <c r="AA29" s="28">
        <v>348000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686273161</v>
      </c>
      <c r="F32" s="27">
        <f t="shared" si="5"/>
        <v>686273161</v>
      </c>
      <c r="G32" s="27">
        <f t="shared" si="5"/>
        <v>16036255</v>
      </c>
      <c r="H32" s="27">
        <f t="shared" si="5"/>
        <v>27848944</v>
      </c>
      <c r="I32" s="27">
        <f t="shared" si="5"/>
        <v>47081886</v>
      </c>
      <c r="J32" s="27">
        <f t="shared" si="5"/>
        <v>90967085</v>
      </c>
      <c r="K32" s="27">
        <f t="shared" si="5"/>
        <v>48582743</v>
      </c>
      <c r="L32" s="27">
        <f t="shared" si="5"/>
        <v>80360510</v>
      </c>
      <c r="M32" s="27">
        <f t="shared" si="5"/>
        <v>16609124</v>
      </c>
      <c r="N32" s="27">
        <f t="shared" si="5"/>
        <v>145552377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236519462</v>
      </c>
      <c r="X32" s="27">
        <f t="shared" si="5"/>
        <v>0</v>
      </c>
      <c r="Y32" s="27">
        <f t="shared" si="5"/>
        <v>236519462</v>
      </c>
      <c r="Z32" s="13">
        <f>+IF(X32&lt;&gt;0,+(Y32/X32)*100,0)</f>
        <v>0</v>
      </c>
      <c r="AA32" s="31">
        <f>SUM(AA28:AA31)</f>
        <v>686273161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372083803</v>
      </c>
      <c r="F34" s="21">
        <v>372083803</v>
      </c>
      <c r="G34" s="21"/>
      <c r="H34" s="21">
        <v>11182395</v>
      </c>
      <c r="I34" s="21">
        <v>22214709</v>
      </c>
      <c r="J34" s="21">
        <v>33397104</v>
      </c>
      <c r="K34" s="21">
        <v>1049762</v>
      </c>
      <c r="L34" s="21">
        <v>35846387</v>
      </c>
      <c r="M34" s="21">
        <v>32333842</v>
      </c>
      <c r="N34" s="21">
        <v>69229991</v>
      </c>
      <c r="O34" s="21"/>
      <c r="P34" s="21"/>
      <c r="Q34" s="21"/>
      <c r="R34" s="21"/>
      <c r="S34" s="21"/>
      <c r="T34" s="21"/>
      <c r="U34" s="21"/>
      <c r="V34" s="21"/>
      <c r="W34" s="21">
        <v>102627095</v>
      </c>
      <c r="X34" s="21"/>
      <c r="Y34" s="21">
        <v>102627095</v>
      </c>
      <c r="Z34" s="6"/>
      <c r="AA34" s="28">
        <v>372083803</v>
      </c>
    </row>
    <row r="35" spans="1:27" ht="13.5">
      <c r="A35" s="59" t="s">
        <v>63</v>
      </c>
      <c r="B35" s="3"/>
      <c r="C35" s="19"/>
      <c r="D35" s="19"/>
      <c r="E35" s="20">
        <v>26683113</v>
      </c>
      <c r="F35" s="21">
        <v>26683113</v>
      </c>
      <c r="G35" s="21"/>
      <c r="H35" s="21"/>
      <c r="I35" s="21"/>
      <c r="J35" s="21"/>
      <c r="K35" s="21"/>
      <c r="L35" s="21">
        <v>833239</v>
      </c>
      <c r="M35" s="21"/>
      <c r="N35" s="21">
        <v>833239</v>
      </c>
      <c r="O35" s="21"/>
      <c r="P35" s="21"/>
      <c r="Q35" s="21"/>
      <c r="R35" s="21"/>
      <c r="S35" s="21"/>
      <c r="T35" s="21"/>
      <c r="U35" s="21"/>
      <c r="V35" s="21"/>
      <c r="W35" s="21">
        <v>833239</v>
      </c>
      <c r="X35" s="21"/>
      <c r="Y35" s="21">
        <v>833239</v>
      </c>
      <c r="Z35" s="6"/>
      <c r="AA35" s="28">
        <v>26683113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1085040077</v>
      </c>
      <c r="F36" s="63">
        <f t="shared" si="6"/>
        <v>1085040077</v>
      </c>
      <c r="G36" s="63">
        <f t="shared" si="6"/>
        <v>16036255</v>
      </c>
      <c r="H36" s="63">
        <f t="shared" si="6"/>
        <v>39031339</v>
      </c>
      <c r="I36" s="63">
        <f t="shared" si="6"/>
        <v>69296595</v>
      </c>
      <c r="J36" s="63">
        <f t="shared" si="6"/>
        <v>124364189</v>
      </c>
      <c r="K36" s="63">
        <f t="shared" si="6"/>
        <v>49632505</v>
      </c>
      <c r="L36" s="63">
        <f t="shared" si="6"/>
        <v>117040136</v>
      </c>
      <c r="M36" s="63">
        <f t="shared" si="6"/>
        <v>48942966</v>
      </c>
      <c r="N36" s="63">
        <f t="shared" si="6"/>
        <v>215615607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339979796</v>
      </c>
      <c r="X36" s="63">
        <f t="shared" si="6"/>
        <v>0</v>
      </c>
      <c r="Y36" s="63">
        <f t="shared" si="6"/>
        <v>339979796</v>
      </c>
      <c r="Z36" s="64">
        <f>+IF(X36&lt;&gt;0,+(Y36/X36)*100,0)</f>
        <v>0</v>
      </c>
      <c r="AA36" s="65">
        <f>SUM(AA32:AA35)</f>
        <v>1085040077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5727000</v>
      </c>
      <c r="F5" s="18">
        <f t="shared" si="0"/>
        <v>9531240</v>
      </c>
      <c r="G5" s="18">
        <f t="shared" si="0"/>
        <v>17929</v>
      </c>
      <c r="H5" s="18">
        <f t="shared" si="0"/>
        <v>744672</v>
      </c>
      <c r="I5" s="18">
        <f t="shared" si="0"/>
        <v>0</v>
      </c>
      <c r="J5" s="18">
        <f t="shared" si="0"/>
        <v>762601</v>
      </c>
      <c r="K5" s="18">
        <f t="shared" si="0"/>
        <v>294670</v>
      </c>
      <c r="L5" s="18">
        <f t="shared" si="0"/>
        <v>36573</v>
      </c>
      <c r="M5" s="18">
        <f t="shared" si="0"/>
        <v>495408</v>
      </c>
      <c r="N5" s="18">
        <f t="shared" si="0"/>
        <v>826651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1589252</v>
      </c>
      <c r="X5" s="18">
        <f t="shared" si="0"/>
        <v>2863494</v>
      </c>
      <c r="Y5" s="18">
        <f t="shared" si="0"/>
        <v>-1274242</v>
      </c>
      <c r="Z5" s="4">
        <f>+IF(X5&lt;&gt;0,+(Y5/X5)*100,0)</f>
        <v>-44.499551945979285</v>
      </c>
      <c r="AA5" s="16">
        <f>SUM(AA6:AA8)</f>
        <v>9531240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1244198</v>
      </c>
      <c r="G6" s="21"/>
      <c r="H6" s="21"/>
      <c r="I6" s="21"/>
      <c r="J6" s="21"/>
      <c r="K6" s="21">
        <v>1999</v>
      </c>
      <c r="L6" s="21"/>
      <c r="M6" s="21">
        <v>2199</v>
      </c>
      <c r="N6" s="21">
        <v>4198</v>
      </c>
      <c r="O6" s="21"/>
      <c r="P6" s="21"/>
      <c r="Q6" s="21"/>
      <c r="R6" s="21"/>
      <c r="S6" s="21"/>
      <c r="T6" s="21"/>
      <c r="U6" s="21"/>
      <c r="V6" s="21"/>
      <c r="W6" s="21">
        <v>4198</v>
      </c>
      <c r="X6" s="21">
        <v>499998</v>
      </c>
      <c r="Y6" s="21">
        <v>-495800</v>
      </c>
      <c r="Z6" s="6">
        <v>-99.16</v>
      </c>
      <c r="AA6" s="28">
        <v>1244198</v>
      </c>
    </row>
    <row r="7" spans="1:27" ht="13.5">
      <c r="A7" s="5" t="s">
        <v>33</v>
      </c>
      <c r="B7" s="3"/>
      <c r="C7" s="22"/>
      <c r="D7" s="22"/>
      <c r="E7" s="23">
        <v>1827000</v>
      </c>
      <c r="F7" s="24">
        <v>3741755</v>
      </c>
      <c r="G7" s="24"/>
      <c r="H7" s="24">
        <v>181739</v>
      </c>
      <c r="I7" s="24"/>
      <c r="J7" s="24">
        <v>181739</v>
      </c>
      <c r="K7" s="24">
        <v>6799</v>
      </c>
      <c r="L7" s="24"/>
      <c r="M7" s="24">
        <v>29419</v>
      </c>
      <c r="N7" s="24">
        <v>36218</v>
      </c>
      <c r="O7" s="24"/>
      <c r="P7" s="24"/>
      <c r="Q7" s="24"/>
      <c r="R7" s="24"/>
      <c r="S7" s="24"/>
      <c r="T7" s="24"/>
      <c r="U7" s="24"/>
      <c r="V7" s="24"/>
      <c r="W7" s="24">
        <v>217957</v>
      </c>
      <c r="X7" s="24">
        <v>913500</v>
      </c>
      <c r="Y7" s="24">
        <v>-695543</v>
      </c>
      <c r="Z7" s="7">
        <v>-76.14</v>
      </c>
      <c r="AA7" s="29">
        <v>3741755</v>
      </c>
    </row>
    <row r="8" spans="1:27" ht="13.5">
      <c r="A8" s="5" t="s">
        <v>34</v>
      </c>
      <c r="B8" s="3"/>
      <c r="C8" s="19"/>
      <c r="D8" s="19"/>
      <c r="E8" s="20">
        <v>2900000</v>
      </c>
      <c r="F8" s="21">
        <v>4545287</v>
      </c>
      <c r="G8" s="21">
        <v>17929</v>
      </c>
      <c r="H8" s="21">
        <v>562933</v>
      </c>
      <c r="I8" s="21"/>
      <c r="J8" s="21">
        <v>580862</v>
      </c>
      <c r="K8" s="21">
        <v>285872</v>
      </c>
      <c r="L8" s="21">
        <v>36573</v>
      </c>
      <c r="M8" s="21">
        <v>463790</v>
      </c>
      <c r="N8" s="21">
        <v>786235</v>
      </c>
      <c r="O8" s="21"/>
      <c r="P8" s="21"/>
      <c r="Q8" s="21"/>
      <c r="R8" s="21"/>
      <c r="S8" s="21"/>
      <c r="T8" s="21"/>
      <c r="U8" s="21"/>
      <c r="V8" s="21"/>
      <c r="W8" s="21">
        <v>1367097</v>
      </c>
      <c r="X8" s="21">
        <v>1449996</v>
      </c>
      <c r="Y8" s="21">
        <v>-82899</v>
      </c>
      <c r="Z8" s="6">
        <v>-5.72</v>
      </c>
      <c r="AA8" s="28">
        <v>4545287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24682000</v>
      </c>
      <c r="F9" s="18">
        <f t="shared" si="1"/>
        <v>38506324</v>
      </c>
      <c r="G9" s="18">
        <f t="shared" si="1"/>
        <v>45000</v>
      </c>
      <c r="H9" s="18">
        <f t="shared" si="1"/>
        <v>947738</v>
      </c>
      <c r="I9" s="18">
        <f t="shared" si="1"/>
        <v>806817</v>
      </c>
      <c r="J9" s="18">
        <f t="shared" si="1"/>
        <v>1799555</v>
      </c>
      <c r="K9" s="18">
        <f t="shared" si="1"/>
        <v>658608</v>
      </c>
      <c r="L9" s="18">
        <f t="shared" si="1"/>
        <v>3134417</v>
      </c>
      <c r="M9" s="18">
        <f t="shared" si="1"/>
        <v>3334720</v>
      </c>
      <c r="N9" s="18">
        <f t="shared" si="1"/>
        <v>7127745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8927300</v>
      </c>
      <c r="X9" s="18">
        <f t="shared" si="1"/>
        <v>12340992</v>
      </c>
      <c r="Y9" s="18">
        <f t="shared" si="1"/>
        <v>-3413692</v>
      </c>
      <c r="Z9" s="4">
        <f>+IF(X9&lt;&gt;0,+(Y9/X9)*100,0)</f>
        <v>-27.661406797767956</v>
      </c>
      <c r="AA9" s="30">
        <f>SUM(AA10:AA14)</f>
        <v>38506324</v>
      </c>
    </row>
    <row r="10" spans="1:27" ht="13.5">
      <c r="A10" s="5" t="s">
        <v>36</v>
      </c>
      <c r="B10" s="3"/>
      <c r="C10" s="19"/>
      <c r="D10" s="19"/>
      <c r="E10" s="20">
        <v>10876000</v>
      </c>
      <c r="F10" s="21">
        <v>11563787</v>
      </c>
      <c r="G10" s="21"/>
      <c r="H10" s="21">
        <v>572308</v>
      </c>
      <c r="I10" s="21">
        <v>323300</v>
      </c>
      <c r="J10" s="21">
        <v>895608</v>
      </c>
      <c r="K10" s="21">
        <v>246393</v>
      </c>
      <c r="L10" s="21">
        <v>1719258</v>
      </c>
      <c r="M10" s="21">
        <v>1663011</v>
      </c>
      <c r="N10" s="21">
        <v>3628662</v>
      </c>
      <c r="O10" s="21"/>
      <c r="P10" s="21"/>
      <c r="Q10" s="21"/>
      <c r="R10" s="21"/>
      <c r="S10" s="21"/>
      <c r="T10" s="21"/>
      <c r="U10" s="21"/>
      <c r="V10" s="21"/>
      <c r="W10" s="21">
        <v>4524270</v>
      </c>
      <c r="X10" s="21">
        <v>5437998</v>
      </c>
      <c r="Y10" s="21">
        <v>-913728</v>
      </c>
      <c r="Z10" s="6">
        <v>-16.8</v>
      </c>
      <c r="AA10" s="28">
        <v>11563787</v>
      </c>
    </row>
    <row r="11" spans="1:27" ht="13.5">
      <c r="A11" s="5" t="s">
        <v>37</v>
      </c>
      <c r="B11" s="3"/>
      <c r="C11" s="19"/>
      <c r="D11" s="19"/>
      <c r="E11" s="20">
        <v>5422000</v>
      </c>
      <c r="F11" s="21">
        <v>12329318</v>
      </c>
      <c r="G11" s="21">
        <v>45000</v>
      </c>
      <c r="H11" s="21">
        <v>43250</v>
      </c>
      <c r="I11" s="21">
        <v>20000</v>
      </c>
      <c r="J11" s="21">
        <v>108250</v>
      </c>
      <c r="K11" s="21">
        <v>272555</v>
      </c>
      <c r="L11" s="21">
        <v>1415159</v>
      </c>
      <c r="M11" s="21">
        <v>1671709</v>
      </c>
      <c r="N11" s="21">
        <v>3359423</v>
      </c>
      <c r="O11" s="21"/>
      <c r="P11" s="21"/>
      <c r="Q11" s="21"/>
      <c r="R11" s="21"/>
      <c r="S11" s="21"/>
      <c r="T11" s="21"/>
      <c r="U11" s="21"/>
      <c r="V11" s="21"/>
      <c r="W11" s="21">
        <v>3467673</v>
      </c>
      <c r="X11" s="21">
        <v>2710998</v>
      </c>
      <c r="Y11" s="21">
        <v>756675</v>
      </c>
      <c r="Z11" s="6">
        <v>27.91</v>
      </c>
      <c r="AA11" s="28">
        <v>12329318</v>
      </c>
    </row>
    <row r="12" spans="1:27" ht="13.5">
      <c r="A12" s="5" t="s">
        <v>38</v>
      </c>
      <c r="B12" s="3"/>
      <c r="C12" s="19"/>
      <c r="D12" s="19"/>
      <c r="E12" s="20">
        <v>8384000</v>
      </c>
      <c r="F12" s="21">
        <v>14613219</v>
      </c>
      <c r="G12" s="21"/>
      <c r="H12" s="21">
        <v>332180</v>
      </c>
      <c r="I12" s="21">
        <v>463517</v>
      </c>
      <c r="J12" s="21">
        <v>795697</v>
      </c>
      <c r="K12" s="21">
        <v>139660</v>
      </c>
      <c r="L12" s="21"/>
      <c r="M12" s="21"/>
      <c r="N12" s="21">
        <v>139660</v>
      </c>
      <c r="O12" s="21"/>
      <c r="P12" s="21"/>
      <c r="Q12" s="21"/>
      <c r="R12" s="21"/>
      <c r="S12" s="21"/>
      <c r="T12" s="21"/>
      <c r="U12" s="21"/>
      <c r="V12" s="21"/>
      <c r="W12" s="21">
        <v>935357</v>
      </c>
      <c r="X12" s="21">
        <v>4191996</v>
      </c>
      <c r="Y12" s="21">
        <v>-3256639</v>
      </c>
      <c r="Z12" s="6">
        <v>-77.69</v>
      </c>
      <c r="AA12" s="28">
        <v>14613219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56414954</v>
      </c>
      <c r="F15" s="18">
        <f t="shared" si="2"/>
        <v>71007709</v>
      </c>
      <c r="G15" s="18">
        <f t="shared" si="2"/>
        <v>406378</v>
      </c>
      <c r="H15" s="18">
        <f t="shared" si="2"/>
        <v>3376668</v>
      </c>
      <c r="I15" s="18">
        <f t="shared" si="2"/>
        <v>453866</v>
      </c>
      <c r="J15" s="18">
        <f t="shared" si="2"/>
        <v>4236912</v>
      </c>
      <c r="K15" s="18">
        <f t="shared" si="2"/>
        <v>347552</v>
      </c>
      <c r="L15" s="18">
        <f t="shared" si="2"/>
        <v>2315206</v>
      </c>
      <c r="M15" s="18">
        <f t="shared" si="2"/>
        <v>4973003</v>
      </c>
      <c r="N15" s="18">
        <f t="shared" si="2"/>
        <v>7635761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11872673</v>
      </c>
      <c r="X15" s="18">
        <f t="shared" si="2"/>
        <v>28207494</v>
      </c>
      <c r="Y15" s="18">
        <f t="shared" si="2"/>
        <v>-16334821</v>
      </c>
      <c r="Z15" s="4">
        <f>+IF(X15&lt;&gt;0,+(Y15/X15)*100,0)</f>
        <v>-57.909508019393705</v>
      </c>
      <c r="AA15" s="30">
        <f>SUM(AA16:AA18)</f>
        <v>71007709</v>
      </c>
    </row>
    <row r="16" spans="1:27" ht="13.5">
      <c r="A16" s="5" t="s">
        <v>42</v>
      </c>
      <c r="B16" s="3"/>
      <c r="C16" s="19"/>
      <c r="D16" s="19"/>
      <c r="E16" s="20">
        <v>14068332</v>
      </c>
      <c r="F16" s="21">
        <v>18606664</v>
      </c>
      <c r="G16" s="21"/>
      <c r="H16" s="21">
        <v>679</v>
      </c>
      <c r="I16" s="21">
        <v>58400</v>
      </c>
      <c r="J16" s="21">
        <v>59079</v>
      </c>
      <c r="K16" s="21">
        <v>285921</v>
      </c>
      <c r="L16" s="21">
        <v>1176347</v>
      </c>
      <c r="M16" s="21">
        <v>1446360</v>
      </c>
      <c r="N16" s="21">
        <v>2908628</v>
      </c>
      <c r="O16" s="21"/>
      <c r="P16" s="21"/>
      <c r="Q16" s="21"/>
      <c r="R16" s="21"/>
      <c r="S16" s="21"/>
      <c r="T16" s="21"/>
      <c r="U16" s="21"/>
      <c r="V16" s="21"/>
      <c r="W16" s="21">
        <v>2967707</v>
      </c>
      <c r="X16" s="21">
        <v>7033998</v>
      </c>
      <c r="Y16" s="21">
        <v>-4066291</v>
      </c>
      <c r="Z16" s="6">
        <v>-57.81</v>
      </c>
      <c r="AA16" s="28">
        <v>18606664</v>
      </c>
    </row>
    <row r="17" spans="1:27" ht="13.5">
      <c r="A17" s="5" t="s">
        <v>43</v>
      </c>
      <c r="B17" s="3"/>
      <c r="C17" s="19"/>
      <c r="D17" s="19"/>
      <c r="E17" s="20">
        <v>42094622</v>
      </c>
      <c r="F17" s="21">
        <v>52153432</v>
      </c>
      <c r="G17" s="21">
        <v>406378</v>
      </c>
      <c r="H17" s="21">
        <v>3375989</v>
      </c>
      <c r="I17" s="21">
        <v>387547</v>
      </c>
      <c r="J17" s="21">
        <v>4169914</v>
      </c>
      <c r="K17" s="21">
        <v>26183</v>
      </c>
      <c r="L17" s="21">
        <v>1129663</v>
      </c>
      <c r="M17" s="21">
        <v>3526643</v>
      </c>
      <c r="N17" s="21">
        <v>4682489</v>
      </c>
      <c r="O17" s="21"/>
      <c r="P17" s="21"/>
      <c r="Q17" s="21"/>
      <c r="R17" s="21"/>
      <c r="S17" s="21"/>
      <c r="T17" s="21"/>
      <c r="U17" s="21"/>
      <c r="V17" s="21"/>
      <c r="W17" s="21">
        <v>8852403</v>
      </c>
      <c r="X17" s="21">
        <v>21047496</v>
      </c>
      <c r="Y17" s="21">
        <v>-12195093</v>
      </c>
      <c r="Z17" s="6">
        <v>-57.94</v>
      </c>
      <c r="AA17" s="28">
        <v>52153432</v>
      </c>
    </row>
    <row r="18" spans="1:27" ht="13.5">
      <c r="A18" s="5" t="s">
        <v>44</v>
      </c>
      <c r="B18" s="3"/>
      <c r="C18" s="19"/>
      <c r="D18" s="19"/>
      <c r="E18" s="20">
        <v>252000</v>
      </c>
      <c r="F18" s="21">
        <v>247613</v>
      </c>
      <c r="G18" s="21"/>
      <c r="H18" s="21"/>
      <c r="I18" s="21">
        <v>7919</v>
      </c>
      <c r="J18" s="21">
        <v>7919</v>
      </c>
      <c r="K18" s="21">
        <v>35448</v>
      </c>
      <c r="L18" s="21">
        <v>9196</v>
      </c>
      <c r="M18" s="21"/>
      <c r="N18" s="21">
        <v>44644</v>
      </c>
      <c r="O18" s="21"/>
      <c r="P18" s="21"/>
      <c r="Q18" s="21"/>
      <c r="R18" s="21"/>
      <c r="S18" s="21"/>
      <c r="T18" s="21"/>
      <c r="U18" s="21"/>
      <c r="V18" s="21"/>
      <c r="W18" s="21">
        <v>52563</v>
      </c>
      <c r="X18" s="21">
        <v>126000</v>
      </c>
      <c r="Y18" s="21">
        <v>-73437</v>
      </c>
      <c r="Z18" s="6">
        <v>-58.28</v>
      </c>
      <c r="AA18" s="28">
        <v>247613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113744812</v>
      </c>
      <c r="F19" s="18">
        <f t="shared" si="3"/>
        <v>167438879</v>
      </c>
      <c r="G19" s="18">
        <f t="shared" si="3"/>
        <v>2576293</v>
      </c>
      <c r="H19" s="18">
        <f t="shared" si="3"/>
        <v>3556545</v>
      </c>
      <c r="I19" s="18">
        <f t="shared" si="3"/>
        <v>11158065</v>
      </c>
      <c r="J19" s="18">
        <f t="shared" si="3"/>
        <v>17290903</v>
      </c>
      <c r="K19" s="18">
        <f t="shared" si="3"/>
        <v>12678030</v>
      </c>
      <c r="L19" s="18">
        <f t="shared" si="3"/>
        <v>4791911</v>
      </c>
      <c r="M19" s="18">
        <f t="shared" si="3"/>
        <v>15290957</v>
      </c>
      <c r="N19" s="18">
        <f t="shared" si="3"/>
        <v>32760898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50051801</v>
      </c>
      <c r="X19" s="18">
        <f t="shared" si="3"/>
        <v>56872488</v>
      </c>
      <c r="Y19" s="18">
        <f t="shared" si="3"/>
        <v>-6820687</v>
      </c>
      <c r="Z19" s="4">
        <f>+IF(X19&lt;&gt;0,+(Y19/X19)*100,0)</f>
        <v>-11.992946396155554</v>
      </c>
      <c r="AA19" s="30">
        <f>SUM(AA20:AA23)</f>
        <v>167438879</v>
      </c>
    </row>
    <row r="20" spans="1:27" ht="13.5">
      <c r="A20" s="5" t="s">
        <v>46</v>
      </c>
      <c r="B20" s="3"/>
      <c r="C20" s="19"/>
      <c r="D20" s="19"/>
      <c r="E20" s="20">
        <v>48719084</v>
      </c>
      <c r="F20" s="21">
        <v>69889255</v>
      </c>
      <c r="G20" s="21"/>
      <c r="H20" s="21">
        <v>63147</v>
      </c>
      <c r="I20" s="21">
        <v>1543802</v>
      </c>
      <c r="J20" s="21">
        <v>1606949</v>
      </c>
      <c r="K20" s="21">
        <v>4355520</v>
      </c>
      <c r="L20" s="21">
        <v>134080</v>
      </c>
      <c r="M20" s="21">
        <v>9602274</v>
      </c>
      <c r="N20" s="21">
        <v>14091874</v>
      </c>
      <c r="O20" s="21"/>
      <c r="P20" s="21"/>
      <c r="Q20" s="21"/>
      <c r="R20" s="21"/>
      <c r="S20" s="21"/>
      <c r="T20" s="21"/>
      <c r="U20" s="21"/>
      <c r="V20" s="21"/>
      <c r="W20" s="21">
        <v>15698823</v>
      </c>
      <c r="X20" s="21">
        <v>24359496</v>
      </c>
      <c r="Y20" s="21">
        <v>-8660673</v>
      </c>
      <c r="Z20" s="6">
        <v>-35.55</v>
      </c>
      <c r="AA20" s="28">
        <v>69889255</v>
      </c>
    </row>
    <row r="21" spans="1:27" ht="13.5">
      <c r="A21" s="5" t="s">
        <v>47</v>
      </c>
      <c r="B21" s="3"/>
      <c r="C21" s="19"/>
      <c r="D21" s="19"/>
      <c r="E21" s="20">
        <v>27850000</v>
      </c>
      <c r="F21" s="21">
        <v>44875280</v>
      </c>
      <c r="G21" s="21">
        <v>1618624</v>
      </c>
      <c r="H21" s="21">
        <v>1049285</v>
      </c>
      <c r="I21" s="21">
        <v>6824865</v>
      </c>
      <c r="J21" s="21">
        <v>9492774</v>
      </c>
      <c r="K21" s="21">
        <v>4907332</v>
      </c>
      <c r="L21" s="21">
        <v>2974000</v>
      </c>
      <c r="M21" s="21">
        <v>3870061</v>
      </c>
      <c r="N21" s="21">
        <v>11751393</v>
      </c>
      <c r="O21" s="21"/>
      <c r="P21" s="21"/>
      <c r="Q21" s="21"/>
      <c r="R21" s="21"/>
      <c r="S21" s="21"/>
      <c r="T21" s="21"/>
      <c r="U21" s="21"/>
      <c r="V21" s="21"/>
      <c r="W21" s="21">
        <v>21244167</v>
      </c>
      <c r="X21" s="21">
        <v>13924998</v>
      </c>
      <c r="Y21" s="21">
        <v>7319169</v>
      </c>
      <c r="Z21" s="6">
        <v>52.56</v>
      </c>
      <c r="AA21" s="28">
        <v>44875280</v>
      </c>
    </row>
    <row r="22" spans="1:27" ht="13.5">
      <c r="A22" s="5" t="s">
        <v>48</v>
      </c>
      <c r="B22" s="3"/>
      <c r="C22" s="22"/>
      <c r="D22" s="22"/>
      <c r="E22" s="23">
        <v>36625728</v>
      </c>
      <c r="F22" s="24">
        <v>49553678</v>
      </c>
      <c r="G22" s="24">
        <v>957669</v>
      </c>
      <c r="H22" s="24">
        <v>2444113</v>
      </c>
      <c r="I22" s="24">
        <v>2789398</v>
      </c>
      <c r="J22" s="24">
        <v>6191180</v>
      </c>
      <c r="K22" s="24">
        <v>2877961</v>
      </c>
      <c r="L22" s="24">
        <v>1683831</v>
      </c>
      <c r="M22" s="24">
        <v>1818622</v>
      </c>
      <c r="N22" s="24">
        <v>6380414</v>
      </c>
      <c r="O22" s="24"/>
      <c r="P22" s="24"/>
      <c r="Q22" s="24"/>
      <c r="R22" s="24"/>
      <c r="S22" s="24"/>
      <c r="T22" s="24"/>
      <c r="U22" s="24"/>
      <c r="V22" s="24"/>
      <c r="W22" s="24">
        <v>12571594</v>
      </c>
      <c r="X22" s="24">
        <v>18312996</v>
      </c>
      <c r="Y22" s="24">
        <v>-5741402</v>
      </c>
      <c r="Z22" s="7">
        <v>-31.35</v>
      </c>
      <c r="AA22" s="29">
        <v>49553678</v>
      </c>
    </row>
    <row r="23" spans="1:27" ht="13.5">
      <c r="A23" s="5" t="s">
        <v>49</v>
      </c>
      <c r="B23" s="3"/>
      <c r="C23" s="19"/>
      <c r="D23" s="19"/>
      <c r="E23" s="20">
        <v>550000</v>
      </c>
      <c r="F23" s="21">
        <v>3120666</v>
      </c>
      <c r="G23" s="21"/>
      <c r="H23" s="21"/>
      <c r="I23" s="21"/>
      <c r="J23" s="21"/>
      <c r="K23" s="21">
        <v>537217</v>
      </c>
      <c r="L23" s="21"/>
      <c r="M23" s="21"/>
      <c r="N23" s="21">
        <v>537217</v>
      </c>
      <c r="O23" s="21"/>
      <c r="P23" s="21"/>
      <c r="Q23" s="21"/>
      <c r="R23" s="21"/>
      <c r="S23" s="21"/>
      <c r="T23" s="21"/>
      <c r="U23" s="21"/>
      <c r="V23" s="21"/>
      <c r="W23" s="21">
        <v>537217</v>
      </c>
      <c r="X23" s="21">
        <v>274998</v>
      </c>
      <c r="Y23" s="21">
        <v>262219</v>
      </c>
      <c r="Z23" s="6">
        <v>95.35</v>
      </c>
      <c r="AA23" s="28">
        <v>3120666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200568766</v>
      </c>
      <c r="F25" s="52">
        <f t="shared" si="4"/>
        <v>286484152</v>
      </c>
      <c r="G25" s="52">
        <f t="shared" si="4"/>
        <v>3045600</v>
      </c>
      <c r="H25" s="52">
        <f t="shared" si="4"/>
        <v>8625623</v>
      </c>
      <c r="I25" s="52">
        <f t="shared" si="4"/>
        <v>12418748</v>
      </c>
      <c r="J25" s="52">
        <f t="shared" si="4"/>
        <v>24089971</v>
      </c>
      <c r="K25" s="52">
        <f t="shared" si="4"/>
        <v>13978860</v>
      </c>
      <c r="L25" s="52">
        <f t="shared" si="4"/>
        <v>10278107</v>
      </c>
      <c r="M25" s="52">
        <f t="shared" si="4"/>
        <v>24094088</v>
      </c>
      <c r="N25" s="52">
        <f t="shared" si="4"/>
        <v>48351055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72441026</v>
      </c>
      <c r="X25" s="52">
        <f t="shared" si="4"/>
        <v>100284468</v>
      </c>
      <c r="Y25" s="52">
        <f t="shared" si="4"/>
        <v>-27843442</v>
      </c>
      <c r="Z25" s="53">
        <f>+IF(X25&lt;&gt;0,+(Y25/X25)*100,0)</f>
        <v>-27.76446099310214</v>
      </c>
      <c r="AA25" s="54">
        <f>+AA5+AA9+AA15+AA19+AA24</f>
        <v>286484152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51180350</v>
      </c>
      <c r="F28" s="21">
        <v>88774866</v>
      </c>
      <c r="G28" s="21">
        <v>2767721</v>
      </c>
      <c r="H28" s="21">
        <v>3418507</v>
      </c>
      <c r="I28" s="21">
        <v>4122260</v>
      </c>
      <c r="J28" s="21">
        <v>10308488</v>
      </c>
      <c r="K28" s="21">
        <v>6635457</v>
      </c>
      <c r="L28" s="21">
        <v>4153647</v>
      </c>
      <c r="M28" s="21">
        <v>15183418</v>
      </c>
      <c r="N28" s="21">
        <v>25972522</v>
      </c>
      <c r="O28" s="21"/>
      <c r="P28" s="21"/>
      <c r="Q28" s="21"/>
      <c r="R28" s="21"/>
      <c r="S28" s="21"/>
      <c r="T28" s="21"/>
      <c r="U28" s="21"/>
      <c r="V28" s="21"/>
      <c r="W28" s="21">
        <v>36281010</v>
      </c>
      <c r="X28" s="21"/>
      <c r="Y28" s="21">
        <v>36281010</v>
      </c>
      <c r="Z28" s="6"/>
      <c r="AA28" s="19">
        <v>88774866</v>
      </c>
    </row>
    <row r="29" spans="1:27" ht="13.5">
      <c r="A29" s="56" t="s">
        <v>55</v>
      </c>
      <c r="B29" s="3"/>
      <c r="C29" s="19"/>
      <c r="D29" s="19"/>
      <c r="E29" s="20">
        <v>400000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51580350</v>
      </c>
      <c r="F32" s="27">
        <f t="shared" si="5"/>
        <v>88774866</v>
      </c>
      <c r="G32" s="27">
        <f t="shared" si="5"/>
        <v>2767721</v>
      </c>
      <c r="H32" s="27">
        <f t="shared" si="5"/>
        <v>3418507</v>
      </c>
      <c r="I32" s="27">
        <f t="shared" si="5"/>
        <v>4122260</v>
      </c>
      <c r="J32" s="27">
        <f t="shared" si="5"/>
        <v>10308488</v>
      </c>
      <c r="K32" s="27">
        <f t="shared" si="5"/>
        <v>6635457</v>
      </c>
      <c r="L32" s="27">
        <f t="shared" si="5"/>
        <v>4153647</v>
      </c>
      <c r="M32" s="27">
        <f t="shared" si="5"/>
        <v>15183418</v>
      </c>
      <c r="N32" s="27">
        <f t="shared" si="5"/>
        <v>25972522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36281010</v>
      </c>
      <c r="X32" s="27">
        <f t="shared" si="5"/>
        <v>0</v>
      </c>
      <c r="Y32" s="27">
        <f t="shared" si="5"/>
        <v>36281010</v>
      </c>
      <c r="Z32" s="13">
        <f>+IF(X32&lt;&gt;0,+(Y32/X32)*100,0)</f>
        <v>0</v>
      </c>
      <c r="AA32" s="31">
        <f>SUM(AA28:AA31)</f>
        <v>88774866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>
        <v>2482516</v>
      </c>
      <c r="G33" s="21"/>
      <c r="H33" s="21"/>
      <c r="I33" s="21"/>
      <c r="J33" s="21"/>
      <c r="K33" s="21">
        <v>242995</v>
      </c>
      <c r="L33" s="21">
        <v>522241</v>
      </c>
      <c r="M33" s="21">
        <v>123098</v>
      </c>
      <c r="N33" s="21">
        <v>888334</v>
      </c>
      <c r="O33" s="21"/>
      <c r="P33" s="21"/>
      <c r="Q33" s="21"/>
      <c r="R33" s="21"/>
      <c r="S33" s="21"/>
      <c r="T33" s="21"/>
      <c r="U33" s="21"/>
      <c r="V33" s="21"/>
      <c r="W33" s="21">
        <v>888334</v>
      </c>
      <c r="X33" s="21"/>
      <c r="Y33" s="21">
        <v>888334</v>
      </c>
      <c r="Z33" s="6"/>
      <c r="AA33" s="28">
        <v>2482516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>
        <v>10572587</v>
      </c>
      <c r="G34" s="21">
        <v>111639</v>
      </c>
      <c r="H34" s="21">
        <v>891981</v>
      </c>
      <c r="I34" s="21">
        <v>4801925</v>
      </c>
      <c r="J34" s="21">
        <v>5805545</v>
      </c>
      <c r="K34" s="21">
        <v>1066405</v>
      </c>
      <c r="L34" s="21">
        <v>755317</v>
      </c>
      <c r="M34" s="21">
        <v>765615</v>
      </c>
      <c r="N34" s="21">
        <v>2587337</v>
      </c>
      <c r="O34" s="21"/>
      <c r="P34" s="21"/>
      <c r="Q34" s="21"/>
      <c r="R34" s="21"/>
      <c r="S34" s="21"/>
      <c r="T34" s="21"/>
      <c r="U34" s="21"/>
      <c r="V34" s="21"/>
      <c r="W34" s="21">
        <v>8392882</v>
      </c>
      <c r="X34" s="21"/>
      <c r="Y34" s="21">
        <v>8392882</v>
      </c>
      <c r="Z34" s="6"/>
      <c r="AA34" s="28">
        <v>10572587</v>
      </c>
    </row>
    <row r="35" spans="1:27" ht="13.5">
      <c r="A35" s="59" t="s">
        <v>63</v>
      </c>
      <c r="B35" s="3"/>
      <c r="C35" s="19"/>
      <c r="D35" s="19"/>
      <c r="E35" s="20">
        <v>148988416</v>
      </c>
      <c r="F35" s="21">
        <v>184654183</v>
      </c>
      <c r="G35" s="21">
        <v>166240</v>
      </c>
      <c r="H35" s="21">
        <v>4315134</v>
      </c>
      <c r="I35" s="21">
        <v>3494563</v>
      </c>
      <c r="J35" s="21">
        <v>7975937</v>
      </c>
      <c r="K35" s="21">
        <v>6034003</v>
      </c>
      <c r="L35" s="21">
        <v>4846902</v>
      </c>
      <c r="M35" s="21">
        <v>8021958</v>
      </c>
      <c r="N35" s="21">
        <v>18902863</v>
      </c>
      <c r="O35" s="21"/>
      <c r="P35" s="21"/>
      <c r="Q35" s="21"/>
      <c r="R35" s="21"/>
      <c r="S35" s="21"/>
      <c r="T35" s="21"/>
      <c r="U35" s="21"/>
      <c r="V35" s="21"/>
      <c r="W35" s="21">
        <v>26878800</v>
      </c>
      <c r="X35" s="21"/>
      <c r="Y35" s="21">
        <v>26878800</v>
      </c>
      <c r="Z35" s="6"/>
      <c r="AA35" s="28">
        <v>184654183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200568766</v>
      </c>
      <c r="F36" s="63">
        <f t="shared" si="6"/>
        <v>286484152</v>
      </c>
      <c r="G36" s="63">
        <f t="shared" si="6"/>
        <v>3045600</v>
      </c>
      <c r="H36" s="63">
        <f t="shared" si="6"/>
        <v>8625622</v>
      </c>
      <c r="I36" s="63">
        <f t="shared" si="6"/>
        <v>12418748</v>
      </c>
      <c r="J36" s="63">
        <f t="shared" si="6"/>
        <v>24089970</v>
      </c>
      <c r="K36" s="63">
        <f t="shared" si="6"/>
        <v>13978860</v>
      </c>
      <c r="L36" s="63">
        <f t="shared" si="6"/>
        <v>10278107</v>
      </c>
      <c r="M36" s="63">
        <f t="shared" si="6"/>
        <v>24094089</v>
      </c>
      <c r="N36" s="63">
        <f t="shared" si="6"/>
        <v>48351056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72441026</v>
      </c>
      <c r="X36" s="63">
        <f t="shared" si="6"/>
        <v>0</v>
      </c>
      <c r="Y36" s="63">
        <f t="shared" si="6"/>
        <v>72441026</v>
      </c>
      <c r="Z36" s="64">
        <f>+IF(X36&lt;&gt;0,+(Y36/X36)*100,0)</f>
        <v>0</v>
      </c>
      <c r="AA36" s="65">
        <f>SUM(AA32:AA35)</f>
        <v>286484152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3324097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3286907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37190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11598989</v>
      </c>
      <c r="D9" s="16">
        <f>SUM(D10:D14)</f>
        <v>0</v>
      </c>
      <c r="E9" s="17">
        <f t="shared" si="1"/>
        <v>9588303</v>
      </c>
      <c r="F9" s="18">
        <f t="shared" si="1"/>
        <v>9588303</v>
      </c>
      <c r="G9" s="18">
        <f t="shared" si="1"/>
        <v>0</v>
      </c>
      <c r="H9" s="18">
        <f t="shared" si="1"/>
        <v>321642</v>
      </c>
      <c r="I9" s="18">
        <f t="shared" si="1"/>
        <v>0</v>
      </c>
      <c r="J9" s="18">
        <f t="shared" si="1"/>
        <v>321642</v>
      </c>
      <c r="K9" s="18">
        <f t="shared" si="1"/>
        <v>0</v>
      </c>
      <c r="L9" s="18">
        <f t="shared" si="1"/>
        <v>3150138</v>
      </c>
      <c r="M9" s="18">
        <f t="shared" si="1"/>
        <v>0</v>
      </c>
      <c r="N9" s="18">
        <f t="shared" si="1"/>
        <v>3150138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3471780</v>
      </c>
      <c r="X9" s="18">
        <f t="shared" si="1"/>
        <v>0</v>
      </c>
      <c r="Y9" s="18">
        <f t="shared" si="1"/>
        <v>3471780</v>
      </c>
      <c r="Z9" s="4">
        <f>+IF(X9&lt;&gt;0,+(Y9/X9)*100,0)</f>
        <v>0</v>
      </c>
      <c r="AA9" s="30">
        <f>SUM(AA10:AA14)</f>
        <v>9588303</v>
      </c>
    </row>
    <row r="10" spans="1:27" ht="13.5">
      <c r="A10" s="5" t="s">
        <v>36</v>
      </c>
      <c r="B10" s="3"/>
      <c r="C10" s="19">
        <v>436725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11162264</v>
      </c>
      <c r="D11" s="19"/>
      <c r="E11" s="20">
        <v>9588303</v>
      </c>
      <c r="F11" s="21">
        <v>9588303</v>
      </c>
      <c r="G11" s="21"/>
      <c r="H11" s="21">
        <v>321642</v>
      </c>
      <c r="I11" s="21"/>
      <c r="J11" s="21">
        <v>321642</v>
      </c>
      <c r="K11" s="21"/>
      <c r="L11" s="21">
        <v>3150138</v>
      </c>
      <c r="M11" s="21"/>
      <c r="N11" s="21">
        <v>3150138</v>
      </c>
      <c r="O11" s="21"/>
      <c r="P11" s="21"/>
      <c r="Q11" s="21"/>
      <c r="R11" s="21"/>
      <c r="S11" s="21"/>
      <c r="T11" s="21"/>
      <c r="U11" s="21"/>
      <c r="V11" s="21"/>
      <c r="W11" s="21">
        <v>3471780</v>
      </c>
      <c r="X11" s="21"/>
      <c r="Y11" s="21">
        <v>3471780</v>
      </c>
      <c r="Z11" s="6"/>
      <c r="AA11" s="28">
        <v>9588303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55111589</v>
      </c>
      <c r="D15" s="16">
        <f>SUM(D16:D18)</f>
        <v>0</v>
      </c>
      <c r="E15" s="17">
        <f t="shared" si="2"/>
        <v>44971519</v>
      </c>
      <c r="F15" s="18">
        <f t="shared" si="2"/>
        <v>44971519</v>
      </c>
      <c r="G15" s="18">
        <f t="shared" si="2"/>
        <v>0</v>
      </c>
      <c r="H15" s="18">
        <f t="shared" si="2"/>
        <v>3934676</v>
      </c>
      <c r="I15" s="18">
        <f t="shared" si="2"/>
        <v>0</v>
      </c>
      <c r="J15" s="18">
        <f t="shared" si="2"/>
        <v>3934676</v>
      </c>
      <c r="K15" s="18">
        <f t="shared" si="2"/>
        <v>2103048</v>
      </c>
      <c r="L15" s="18">
        <f t="shared" si="2"/>
        <v>208302</v>
      </c>
      <c r="M15" s="18">
        <f t="shared" si="2"/>
        <v>3496957</v>
      </c>
      <c r="N15" s="18">
        <f t="shared" si="2"/>
        <v>5808307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9742983</v>
      </c>
      <c r="X15" s="18">
        <f t="shared" si="2"/>
        <v>17000000</v>
      </c>
      <c r="Y15" s="18">
        <f t="shared" si="2"/>
        <v>-7257017</v>
      </c>
      <c r="Z15" s="4">
        <f>+IF(X15&lt;&gt;0,+(Y15/X15)*100,0)</f>
        <v>-42.68833529411765</v>
      </c>
      <c r="AA15" s="30">
        <f>SUM(AA16:AA18)</f>
        <v>44971519</v>
      </c>
    </row>
    <row r="16" spans="1:27" ht="13.5">
      <c r="A16" s="5" t="s">
        <v>42</v>
      </c>
      <c r="B16" s="3"/>
      <c r="C16" s="19">
        <v>52788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55058801</v>
      </c>
      <c r="D17" s="19"/>
      <c r="E17" s="20">
        <v>44971519</v>
      </c>
      <c r="F17" s="21">
        <v>44971519</v>
      </c>
      <c r="G17" s="21"/>
      <c r="H17" s="21">
        <v>3934676</v>
      </c>
      <c r="I17" s="21"/>
      <c r="J17" s="21">
        <v>3934676</v>
      </c>
      <c r="K17" s="21">
        <v>2103048</v>
      </c>
      <c r="L17" s="21">
        <v>208302</v>
      </c>
      <c r="M17" s="21">
        <v>3496957</v>
      </c>
      <c r="N17" s="21">
        <v>5808307</v>
      </c>
      <c r="O17" s="21"/>
      <c r="P17" s="21"/>
      <c r="Q17" s="21"/>
      <c r="R17" s="21"/>
      <c r="S17" s="21"/>
      <c r="T17" s="21"/>
      <c r="U17" s="21"/>
      <c r="V17" s="21"/>
      <c r="W17" s="21">
        <v>9742983</v>
      </c>
      <c r="X17" s="21">
        <v>17000000</v>
      </c>
      <c r="Y17" s="21">
        <v>-7257017</v>
      </c>
      <c r="Z17" s="6">
        <v>-42.69</v>
      </c>
      <c r="AA17" s="28">
        <v>44971519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53300321</v>
      </c>
      <c r="D19" s="16">
        <f>SUM(D20:D23)</f>
        <v>0</v>
      </c>
      <c r="E19" s="17">
        <f t="shared" si="3"/>
        <v>60296178</v>
      </c>
      <c r="F19" s="18">
        <f t="shared" si="3"/>
        <v>60296178</v>
      </c>
      <c r="G19" s="18">
        <f t="shared" si="3"/>
        <v>0</v>
      </c>
      <c r="H19" s="18">
        <f t="shared" si="3"/>
        <v>2851977</v>
      </c>
      <c r="I19" s="18">
        <f t="shared" si="3"/>
        <v>1578893</v>
      </c>
      <c r="J19" s="18">
        <f t="shared" si="3"/>
        <v>4430870</v>
      </c>
      <c r="K19" s="18">
        <f t="shared" si="3"/>
        <v>460729</v>
      </c>
      <c r="L19" s="18">
        <f t="shared" si="3"/>
        <v>5398153</v>
      </c>
      <c r="M19" s="18">
        <f t="shared" si="3"/>
        <v>6718287</v>
      </c>
      <c r="N19" s="18">
        <f t="shared" si="3"/>
        <v>12577169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17008039</v>
      </c>
      <c r="X19" s="18">
        <f t="shared" si="3"/>
        <v>36500000</v>
      </c>
      <c r="Y19" s="18">
        <f t="shared" si="3"/>
        <v>-19491961</v>
      </c>
      <c r="Z19" s="4">
        <f>+IF(X19&lt;&gt;0,+(Y19/X19)*100,0)</f>
        <v>-53.40263287671233</v>
      </c>
      <c r="AA19" s="30">
        <f>SUM(AA20:AA23)</f>
        <v>60296178</v>
      </c>
    </row>
    <row r="20" spans="1:27" ht="13.5">
      <c r="A20" s="5" t="s">
        <v>46</v>
      </c>
      <c r="B20" s="3"/>
      <c r="C20" s="19">
        <v>13179792</v>
      </c>
      <c r="D20" s="19"/>
      <c r="E20" s="20">
        <v>6661165</v>
      </c>
      <c r="F20" s="21">
        <v>6661165</v>
      </c>
      <c r="G20" s="21"/>
      <c r="H20" s="21">
        <v>-170000</v>
      </c>
      <c r="I20" s="21">
        <v>88100</v>
      </c>
      <c r="J20" s="21">
        <v>-81900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-81900</v>
      </c>
      <c r="X20" s="21">
        <v>4000000</v>
      </c>
      <c r="Y20" s="21">
        <v>-4081900</v>
      </c>
      <c r="Z20" s="6">
        <v>-102.05</v>
      </c>
      <c r="AA20" s="28">
        <v>6661165</v>
      </c>
    </row>
    <row r="21" spans="1:27" ht="13.5">
      <c r="A21" s="5" t="s">
        <v>47</v>
      </c>
      <c r="B21" s="3"/>
      <c r="C21" s="19">
        <v>21768705</v>
      </c>
      <c r="D21" s="19"/>
      <c r="E21" s="20">
        <v>30196615</v>
      </c>
      <c r="F21" s="21">
        <v>30196615</v>
      </c>
      <c r="G21" s="21"/>
      <c r="H21" s="21">
        <v>1467771</v>
      </c>
      <c r="I21" s="21">
        <v>323254</v>
      </c>
      <c r="J21" s="21">
        <v>1791025</v>
      </c>
      <c r="K21" s="21">
        <v>244252</v>
      </c>
      <c r="L21" s="21">
        <v>4409611</v>
      </c>
      <c r="M21" s="21">
        <v>4205442</v>
      </c>
      <c r="N21" s="21">
        <v>8859305</v>
      </c>
      <c r="O21" s="21"/>
      <c r="P21" s="21"/>
      <c r="Q21" s="21"/>
      <c r="R21" s="21"/>
      <c r="S21" s="21"/>
      <c r="T21" s="21"/>
      <c r="U21" s="21"/>
      <c r="V21" s="21"/>
      <c r="W21" s="21">
        <v>10650330</v>
      </c>
      <c r="X21" s="21">
        <v>17000000</v>
      </c>
      <c r="Y21" s="21">
        <v>-6349670</v>
      </c>
      <c r="Z21" s="6">
        <v>-37.35</v>
      </c>
      <c r="AA21" s="28">
        <v>30196615</v>
      </c>
    </row>
    <row r="22" spans="1:27" ht="13.5">
      <c r="A22" s="5" t="s">
        <v>48</v>
      </c>
      <c r="B22" s="3"/>
      <c r="C22" s="22">
        <v>18351824</v>
      </c>
      <c r="D22" s="22"/>
      <c r="E22" s="23">
        <v>23438398</v>
      </c>
      <c r="F22" s="24">
        <v>23438398</v>
      </c>
      <c r="G22" s="24"/>
      <c r="H22" s="24">
        <v>1554206</v>
      </c>
      <c r="I22" s="24">
        <v>1167539</v>
      </c>
      <c r="J22" s="24">
        <v>2721745</v>
      </c>
      <c r="K22" s="24">
        <v>216477</v>
      </c>
      <c r="L22" s="24">
        <v>988542</v>
      </c>
      <c r="M22" s="24">
        <v>2512845</v>
      </c>
      <c r="N22" s="24">
        <v>3717864</v>
      </c>
      <c r="O22" s="24"/>
      <c r="P22" s="24"/>
      <c r="Q22" s="24"/>
      <c r="R22" s="24"/>
      <c r="S22" s="24"/>
      <c r="T22" s="24"/>
      <c r="U22" s="24"/>
      <c r="V22" s="24"/>
      <c r="W22" s="24">
        <v>6439609</v>
      </c>
      <c r="X22" s="24">
        <v>15500000</v>
      </c>
      <c r="Y22" s="24">
        <v>-9060391</v>
      </c>
      <c r="Z22" s="7">
        <v>-58.45</v>
      </c>
      <c r="AA22" s="29">
        <v>23438398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120854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123455850</v>
      </c>
      <c r="D25" s="50">
        <f>+D5+D9+D15+D19+D24</f>
        <v>0</v>
      </c>
      <c r="E25" s="51">
        <f t="shared" si="4"/>
        <v>114856000</v>
      </c>
      <c r="F25" s="52">
        <f t="shared" si="4"/>
        <v>114856000</v>
      </c>
      <c r="G25" s="52">
        <f t="shared" si="4"/>
        <v>0</v>
      </c>
      <c r="H25" s="52">
        <f t="shared" si="4"/>
        <v>7108295</v>
      </c>
      <c r="I25" s="52">
        <f t="shared" si="4"/>
        <v>1578893</v>
      </c>
      <c r="J25" s="52">
        <f t="shared" si="4"/>
        <v>8687188</v>
      </c>
      <c r="K25" s="52">
        <f t="shared" si="4"/>
        <v>2563777</v>
      </c>
      <c r="L25" s="52">
        <f t="shared" si="4"/>
        <v>8756593</v>
      </c>
      <c r="M25" s="52">
        <f t="shared" si="4"/>
        <v>10215244</v>
      </c>
      <c r="N25" s="52">
        <f t="shared" si="4"/>
        <v>21535614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30222802</v>
      </c>
      <c r="X25" s="52">
        <f t="shared" si="4"/>
        <v>53500000</v>
      </c>
      <c r="Y25" s="52">
        <f t="shared" si="4"/>
        <v>-23277198</v>
      </c>
      <c r="Z25" s="53">
        <f>+IF(X25&lt;&gt;0,+(Y25/X25)*100,0)</f>
        <v>-43.508781308411216</v>
      </c>
      <c r="AA25" s="54">
        <f>+AA5+AA9+AA15+AA19+AA24</f>
        <v>114856000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110603946</v>
      </c>
      <c r="D28" s="19"/>
      <c r="E28" s="20">
        <v>114856000</v>
      </c>
      <c r="F28" s="21">
        <v>114856000</v>
      </c>
      <c r="G28" s="21"/>
      <c r="H28" s="21">
        <v>7108295</v>
      </c>
      <c r="I28" s="21">
        <v>1578893</v>
      </c>
      <c r="J28" s="21">
        <v>8687188</v>
      </c>
      <c r="K28" s="21">
        <v>2563777</v>
      </c>
      <c r="L28" s="21">
        <v>8756593</v>
      </c>
      <c r="M28" s="21">
        <v>10215244</v>
      </c>
      <c r="N28" s="21">
        <v>21535614</v>
      </c>
      <c r="O28" s="21"/>
      <c r="P28" s="21"/>
      <c r="Q28" s="21"/>
      <c r="R28" s="21"/>
      <c r="S28" s="21"/>
      <c r="T28" s="21"/>
      <c r="U28" s="21"/>
      <c r="V28" s="21"/>
      <c r="W28" s="21">
        <v>30222802</v>
      </c>
      <c r="X28" s="21"/>
      <c r="Y28" s="21">
        <v>30222802</v>
      </c>
      <c r="Z28" s="6"/>
      <c r="AA28" s="19">
        <v>114856000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110603946</v>
      </c>
      <c r="D32" s="25">
        <f>SUM(D28:D31)</f>
        <v>0</v>
      </c>
      <c r="E32" s="26">
        <f t="shared" si="5"/>
        <v>114856000</v>
      </c>
      <c r="F32" s="27">
        <f t="shared" si="5"/>
        <v>114856000</v>
      </c>
      <c r="G32" s="27">
        <f t="shared" si="5"/>
        <v>0</v>
      </c>
      <c r="H32" s="27">
        <f t="shared" si="5"/>
        <v>7108295</v>
      </c>
      <c r="I32" s="27">
        <f t="shared" si="5"/>
        <v>1578893</v>
      </c>
      <c r="J32" s="27">
        <f t="shared" si="5"/>
        <v>8687188</v>
      </c>
      <c r="K32" s="27">
        <f t="shared" si="5"/>
        <v>2563777</v>
      </c>
      <c r="L32" s="27">
        <f t="shared" si="5"/>
        <v>8756593</v>
      </c>
      <c r="M32" s="27">
        <f t="shared" si="5"/>
        <v>10215244</v>
      </c>
      <c r="N32" s="27">
        <f t="shared" si="5"/>
        <v>21535614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30222802</v>
      </c>
      <c r="X32" s="27">
        <f t="shared" si="5"/>
        <v>0</v>
      </c>
      <c r="Y32" s="27">
        <f t="shared" si="5"/>
        <v>30222802</v>
      </c>
      <c r="Z32" s="13">
        <f>+IF(X32&lt;&gt;0,+(Y32/X32)*100,0)</f>
        <v>0</v>
      </c>
      <c r="AA32" s="31">
        <f>SUM(AA28:AA31)</f>
        <v>114856000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12851904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123455850</v>
      </c>
      <c r="D36" s="61">
        <f>SUM(D32:D35)</f>
        <v>0</v>
      </c>
      <c r="E36" s="62">
        <f t="shared" si="6"/>
        <v>114856000</v>
      </c>
      <c r="F36" s="63">
        <f t="shared" si="6"/>
        <v>114856000</v>
      </c>
      <c r="G36" s="63">
        <f t="shared" si="6"/>
        <v>0</v>
      </c>
      <c r="H36" s="63">
        <f t="shared" si="6"/>
        <v>7108295</v>
      </c>
      <c r="I36" s="63">
        <f t="shared" si="6"/>
        <v>1578893</v>
      </c>
      <c r="J36" s="63">
        <f t="shared" si="6"/>
        <v>8687188</v>
      </c>
      <c r="K36" s="63">
        <f t="shared" si="6"/>
        <v>2563777</v>
      </c>
      <c r="L36" s="63">
        <f t="shared" si="6"/>
        <v>8756593</v>
      </c>
      <c r="M36" s="63">
        <f t="shared" si="6"/>
        <v>10215244</v>
      </c>
      <c r="N36" s="63">
        <f t="shared" si="6"/>
        <v>21535614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30222802</v>
      </c>
      <c r="X36" s="63">
        <f t="shared" si="6"/>
        <v>0</v>
      </c>
      <c r="Y36" s="63">
        <f t="shared" si="6"/>
        <v>30222802</v>
      </c>
      <c r="Z36" s="64">
        <f>+IF(X36&lt;&gt;0,+(Y36/X36)*100,0)</f>
        <v>0</v>
      </c>
      <c r="AA36" s="65">
        <f>SUM(AA32:AA35)</f>
        <v>114856000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34814488</v>
      </c>
      <c r="D5" s="16">
        <f>SUM(D6:D8)</f>
        <v>0</v>
      </c>
      <c r="E5" s="17">
        <f t="shared" si="0"/>
        <v>27160000</v>
      </c>
      <c r="F5" s="18">
        <f t="shared" si="0"/>
        <v>44629916</v>
      </c>
      <c r="G5" s="18">
        <f t="shared" si="0"/>
        <v>62050</v>
      </c>
      <c r="H5" s="18">
        <f t="shared" si="0"/>
        <v>2714562</v>
      </c>
      <c r="I5" s="18">
        <f t="shared" si="0"/>
        <v>4280987</v>
      </c>
      <c r="J5" s="18">
        <f t="shared" si="0"/>
        <v>7057599</v>
      </c>
      <c r="K5" s="18">
        <f t="shared" si="0"/>
        <v>3318546</v>
      </c>
      <c r="L5" s="18">
        <f t="shared" si="0"/>
        <v>3126662</v>
      </c>
      <c r="M5" s="18">
        <f t="shared" si="0"/>
        <v>374769</v>
      </c>
      <c r="N5" s="18">
        <f t="shared" si="0"/>
        <v>6819977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13877576</v>
      </c>
      <c r="X5" s="18">
        <f t="shared" si="0"/>
        <v>8999259</v>
      </c>
      <c r="Y5" s="18">
        <f t="shared" si="0"/>
        <v>4878317</v>
      </c>
      <c r="Z5" s="4">
        <f>+IF(X5&lt;&gt;0,+(Y5/X5)*100,0)</f>
        <v>54.207985346349076</v>
      </c>
      <c r="AA5" s="16">
        <f>SUM(AA6:AA8)</f>
        <v>44629916</v>
      </c>
    </row>
    <row r="6" spans="1:27" ht="13.5">
      <c r="A6" s="5" t="s">
        <v>32</v>
      </c>
      <c r="B6" s="3"/>
      <c r="C6" s="19">
        <v>41468</v>
      </c>
      <c r="D6" s="19"/>
      <c r="E6" s="20">
        <v>14718225</v>
      </c>
      <c r="F6" s="21">
        <v>15218225</v>
      </c>
      <c r="G6" s="21"/>
      <c r="H6" s="21">
        <v>38000</v>
      </c>
      <c r="I6" s="21"/>
      <c r="J6" s="21">
        <v>38000</v>
      </c>
      <c r="K6" s="21">
        <v>1420</v>
      </c>
      <c r="L6" s="21">
        <v>38000</v>
      </c>
      <c r="M6" s="21"/>
      <c r="N6" s="21">
        <v>39420</v>
      </c>
      <c r="O6" s="21"/>
      <c r="P6" s="21"/>
      <c r="Q6" s="21"/>
      <c r="R6" s="21"/>
      <c r="S6" s="21"/>
      <c r="T6" s="21"/>
      <c r="U6" s="21"/>
      <c r="V6" s="21"/>
      <c r="W6" s="21">
        <v>77420</v>
      </c>
      <c r="X6" s="21">
        <v>5042442</v>
      </c>
      <c r="Y6" s="21">
        <v>-4965022</v>
      </c>
      <c r="Z6" s="6">
        <v>-98.46</v>
      </c>
      <c r="AA6" s="28">
        <v>15218225</v>
      </c>
    </row>
    <row r="7" spans="1:27" ht="13.5">
      <c r="A7" s="5" t="s">
        <v>33</v>
      </c>
      <c r="B7" s="3"/>
      <c r="C7" s="22">
        <v>1362109</v>
      </c>
      <c r="D7" s="22"/>
      <c r="E7" s="23"/>
      <c r="F7" s="24">
        <v>145393</v>
      </c>
      <c r="G7" s="24"/>
      <c r="H7" s="24"/>
      <c r="I7" s="24">
        <v>158170</v>
      </c>
      <c r="J7" s="24">
        <v>158170</v>
      </c>
      <c r="K7" s="24"/>
      <c r="L7" s="24">
        <v>22707</v>
      </c>
      <c r="M7" s="24"/>
      <c r="N7" s="24">
        <v>22707</v>
      </c>
      <c r="O7" s="24"/>
      <c r="P7" s="24"/>
      <c r="Q7" s="24"/>
      <c r="R7" s="24"/>
      <c r="S7" s="24"/>
      <c r="T7" s="24"/>
      <c r="U7" s="24"/>
      <c r="V7" s="24"/>
      <c r="W7" s="24">
        <v>180877</v>
      </c>
      <c r="X7" s="24"/>
      <c r="Y7" s="24">
        <v>180877</v>
      </c>
      <c r="Z7" s="7"/>
      <c r="AA7" s="29">
        <v>145393</v>
      </c>
    </row>
    <row r="8" spans="1:27" ht="13.5">
      <c r="A8" s="5" t="s">
        <v>34</v>
      </c>
      <c r="B8" s="3"/>
      <c r="C8" s="19">
        <v>33410911</v>
      </c>
      <c r="D8" s="19"/>
      <c r="E8" s="20">
        <v>12441775</v>
      </c>
      <c r="F8" s="21">
        <v>29266298</v>
      </c>
      <c r="G8" s="21">
        <v>62050</v>
      </c>
      <c r="H8" s="21">
        <v>2676562</v>
      </c>
      <c r="I8" s="21">
        <v>4122817</v>
      </c>
      <c r="J8" s="21">
        <v>6861429</v>
      </c>
      <c r="K8" s="21">
        <v>3317126</v>
      </c>
      <c r="L8" s="21">
        <v>3065955</v>
      </c>
      <c r="M8" s="21">
        <v>374769</v>
      </c>
      <c r="N8" s="21">
        <v>6757850</v>
      </c>
      <c r="O8" s="21"/>
      <c r="P8" s="21"/>
      <c r="Q8" s="21"/>
      <c r="R8" s="21"/>
      <c r="S8" s="21"/>
      <c r="T8" s="21"/>
      <c r="U8" s="21"/>
      <c r="V8" s="21"/>
      <c r="W8" s="21">
        <v>13619279</v>
      </c>
      <c r="X8" s="21">
        <v>3956817</v>
      </c>
      <c r="Y8" s="21">
        <v>9662462</v>
      </c>
      <c r="Z8" s="6">
        <v>244.2</v>
      </c>
      <c r="AA8" s="28">
        <v>29266298</v>
      </c>
    </row>
    <row r="9" spans="1:27" ht="13.5">
      <c r="A9" s="2" t="s">
        <v>35</v>
      </c>
      <c r="B9" s="3"/>
      <c r="C9" s="16">
        <f aca="true" t="shared" si="1" ref="C9:Y9">SUM(C10:C14)</f>
        <v>9780237</v>
      </c>
      <c r="D9" s="16">
        <f>SUM(D10:D14)</f>
        <v>0</v>
      </c>
      <c r="E9" s="17">
        <f t="shared" si="1"/>
        <v>26727531</v>
      </c>
      <c r="F9" s="18">
        <f t="shared" si="1"/>
        <v>36162462</v>
      </c>
      <c r="G9" s="18">
        <f t="shared" si="1"/>
        <v>54177</v>
      </c>
      <c r="H9" s="18">
        <f t="shared" si="1"/>
        <v>274928</v>
      </c>
      <c r="I9" s="18">
        <f t="shared" si="1"/>
        <v>1152198</v>
      </c>
      <c r="J9" s="18">
        <f t="shared" si="1"/>
        <v>1481303</v>
      </c>
      <c r="K9" s="18">
        <f t="shared" si="1"/>
        <v>2449724</v>
      </c>
      <c r="L9" s="18">
        <f t="shared" si="1"/>
        <v>393037</v>
      </c>
      <c r="M9" s="18">
        <f t="shared" si="1"/>
        <v>830750</v>
      </c>
      <c r="N9" s="18">
        <f t="shared" si="1"/>
        <v>3673511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5154814</v>
      </c>
      <c r="X9" s="18">
        <f t="shared" si="1"/>
        <v>8855966</v>
      </c>
      <c r="Y9" s="18">
        <f t="shared" si="1"/>
        <v>-3701152</v>
      </c>
      <c r="Z9" s="4">
        <f>+IF(X9&lt;&gt;0,+(Y9/X9)*100,0)</f>
        <v>-41.792753043541495</v>
      </c>
      <c r="AA9" s="30">
        <f>SUM(AA10:AA14)</f>
        <v>36162462</v>
      </c>
    </row>
    <row r="10" spans="1:27" ht="13.5">
      <c r="A10" s="5" t="s">
        <v>36</v>
      </c>
      <c r="B10" s="3"/>
      <c r="C10" s="19">
        <v>1047292</v>
      </c>
      <c r="D10" s="19"/>
      <c r="E10" s="20">
        <v>2047698</v>
      </c>
      <c r="F10" s="21">
        <v>2375635</v>
      </c>
      <c r="G10" s="21">
        <v>91</v>
      </c>
      <c r="H10" s="21">
        <v>7088</v>
      </c>
      <c r="I10" s="21">
        <v>84914</v>
      </c>
      <c r="J10" s="21">
        <v>92093</v>
      </c>
      <c r="K10" s="21">
        <v>289232</v>
      </c>
      <c r="L10" s="21">
        <v>59132</v>
      </c>
      <c r="M10" s="21">
        <v>34058</v>
      </c>
      <c r="N10" s="21">
        <v>382422</v>
      </c>
      <c r="O10" s="21"/>
      <c r="P10" s="21"/>
      <c r="Q10" s="21"/>
      <c r="R10" s="21"/>
      <c r="S10" s="21"/>
      <c r="T10" s="21"/>
      <c r="U10" s="21"/>
      <c r="V10" s="21"/>
      <c r="W10" s="21">
        <v>474515</v>
      </c>
      <c r="X10" s="21">
        <v>678490</v>
      </c>
      <c r="Y10" s="21">
        <v>-203975</v>
      </c>
      <c r="Z10" s="6">
        <v>-30.06</v>
      </c>
      <c r="AA10" s="28">
        <v>2375635</v>
      </c>
    </row>
    <row r="11" spans="1:27" ht="13.5">
      <c r="A11" s="5" t="s">
        <v>37</v>
      </c>
      <c r="B11" s="3"/>
      <c r="C11" s="19">
        <v>8164057</v>
      </c>
      <c r="D11" s="19"/>
      <c r="E11" s="20">
        <v>20454833</v>
      </c>
      <c r="F11" s="21">
        <v>24767922</v>
      </c>
      <c r="G11" s="21">
        <v>12821</v>
      </c>
      <c r="H11" s="21">
        <v>174491</v>
      </c>
      <c r="I11" s="21">
        <v>902850</v>
      </c>
      <c r="J11" s="21">
        <v>1090162</v>
      </c>
      <c r="K11" s="21">
        <v>1862010</v>
      </c>
      <c r="L11" s="21">
        <v>117441</v>
      </c>
      <c r="M11" s="21">
        <v>452912</v>
      </c>
      <c r="N11" s="21">
        <v>2432363</v>
      </c>
      <c r="O11" s="21"/>
      <c r="P11" s="21"/>
      <c r="Q11" s="21"/>
      <c r="R11" s="21"/>
      <c r="S11" s="21"/>
      <c r="T11" s="21"/>
      <c r="U11" s="21"/>
      <c r="V11" s="21"/>
      <c r="W11" s="21">
        <v>3522525</v>
      </c>
      <c r="X11" s="21">
        <v>6777554</v>
      </c>
      <c r="Y11" s="21">
        <v>-3255029</v>
      </c>
      <c r="Z11" s="6">
        <v>-48.03</v>
      </c>
      <c r="AA11" s="28">
        <v>24767922</v>
      </c>
    </row>
    <row r="12" spans="1:27" ht="13.5">
      <c r="A12" s="5" t="s">
        <v>38</v>
      </c>
      <c r="B12" s="3"/>
      <c r="C12" s="19">
        <v>19800</v>
      </c>
      <c r="D12" s="19"/>
      <c r="E12" s="20">
        <v>25000</v>
      </c>
      <c r="F12" s="21">
        <v>93410</v>
      </c>
      <c r="G12" s="21"/>
      <c r="H12" s="21"/>
      <c r="I12" s="21"/>
      <c r="J12" s="21"/>
      <c r="K12" s="21">
        <v>68410</v>
      </c>
      <c r="L12" s="21"/>
      <c r="M12" s="21">
        <v>5989</v>
      </c>
      <c r="N12" s="21">
        <v>74399</v>
      </c>
      <c r="O12" s="21"/>
      <c r="P12" s="21"/>
      <c r="Q12" s="21"/>
      <c r="R12" s="21"/>
      <c r="S12" s="21"/>
      <c r="T12" s="21"/>
      <c r="U12" s="21"/>
      <c r="V12" s="21"/>
      <c r="W12" s="21">
        <v>74399</v>
      </c>
      <c r="X12" s="21">
        <v>8284</v>
      </c>
      <c r="Y12" s="21">
        <v>66115</v>
      </c>
      <c r="Z12" s="6">
        <v>798.1</v>
      </c>
      <c r="AA12" s="28">
        <v>93410</v>
      </c>
    </row>
    <row r="13" spans="1:27" ht="13.5">
      <c r="A13" s="5" t="s">
        <v>39</v>
      </c>
      <c r="B13" s="3"/>
      <c r="C13" s="19">
        <v>549088</v>
      </c>
      <c r="D13" s="19"/>
      <c r="E13" s="20">
        <v>4200000</v>
      </c>
      <c r="F13" s="21">
        <v>8925495</v>
      </c>
      <c r="G13" s="21">
        <v>41265</v>
      </c>
      <c r="H13" s="21">
        <v>93349</v>
      </c>
      <c r="I13" s="21">
        <v>164434</v>
      </c>
      <c r="J13" s="21">
        <v>299048</v>
      </c>
      <c r="K13" s="21">
        <v>230072</v>
      </c>
      <c r="L13" s="21">
        <v>216464</v>
      </c>
      <c r="M13" s="21">
        <v>337791</v>
      </c>
      <c r="N13" s="21">
        <v>784327</v>
      </c>
      <c r="O13" s="21"/>
      <c r="P13" s="21"/>
      <c r="Q13" s="21"/>
      <c r="R13" s="21"/>
      <c r="S13" s="21"/>
      <c r="T13" s="21"/>
      <c r="U13" s="21"/>
      <c r="V13" s="21"/>
      <c r="W13" s="21">
        <v>1083375</v>
      </c>
      <c r="X13" s="21">
        <v>1391638</v>
      </c>
      <c r="Y13" s="21">
        <v>-308263</v>
      </c>
      <c r="Z13" s="6">
        <v>-22.15</v>
      </c>
      <c r="AA13" s="28">
        <v>8925495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36912975</v>
      </c>
      <c r="D15" s="16">
        <f>SUM(D16:D18)</f>
        <v>0</v>
      </c>
      <c r="E15" s="17">
        <f t="shared" si="2"/>
        <v>53510977</v>
      </c>
      <c r="F15" s="18">
        <f t="shared" si="2"/>
        <v>61211166</v>
      </c>
      <c r="G15" s="18">
        <f t="shared" si="2"/>
        <v>66062</v>
      </c>
      <c r="H15" s="18">
        <f t="shared" si="2"/>
        <v>1385268</v>
      </c>
      <c r="I15" s="18">
        <f t="shared" si="2"/>
        <v>3284508</v>
      </c>
      <c r="J15" s="18">
        <f t="shared" si="2"/>
        <v>4735838</v>
      </c>
      <c r="K15" s="18">
        <f t="shared" si="2"/>
        <v>3452698</v>
      </c>
      <c r="L15" s="18">
        <f t="shared" si="2"/>
        <v>10126354</v>
      </c>
      <c r="M15" s="18">
        <f t="shared" si="2"/>
        <v>3832167</v>
      </c>
      <c r="N15" s="18">
        <f t="shared" si="2"/>
        <v>17411219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22147057</v>
      </c>
      <c r="X15" s="18">
        <f t="shared" si="2"/>
        <v>17730456</v>
      </c>
      <c r="Y15" s="18">
        <f t="shared" si="2"/>
        <v>4416601</v>
      </c>
      <c r="Z15" s="4">
        <f>+IF(X15&lt;&gt;0,+(Y15/X15)*100,0)</f>
        <v>24.90968647394066</v>
      </c>
      <c r="AA15" s="30">
        <f>SUM(AA16:AA18)</f>
        <v>61211166</v>
      </c>
    </row>
    <row r="16" spans="1:27" ht="13.5">
      <c r="A16" s="5" t="s">
        <v>42</v>
      </c>
      <c r="B16" s="3"/>
      <c r="C16" s="19">
        <v>2226662</v>
      </c>
      <c r="D16" s="19"/>
      <c r="E16" s="20">
        <v>500000</v>
      </c>
      <c r="F16" s="21">
        <v>2908540</v>
      </c>
      <c r="G16" s="21"/>
      <c r="H16" s="21">
        <v>312500</v>
      </c>
      <c r="I16" s="21">
        <v>240014</v>
      </c>
      <c r="J16" s="21">
        <v>552514</v>
      </c>
      <c r="K16" s="21">
        <v>619360</v>
      </c>
      <c r="L16" s="21">
        <v>698578</v>
      </c>
      <c r="M16" s="21">
        <v>188723</v>
      </c>
      <c r="N16" s="21">
        <v>1506661</v>
      </c>
      <c r="O16" s="21"/>
      <c r="P16" s="21"/>
      <c r="Q16" s="21"/>
      <c r="R16" s="21"/>
      <c r="S16" s="21"/>
      <c r="T16" s="21"/>
      <c r="U16" s="21"/>
      <c r="V16" s="21"/>
      <c r="W16" s="21">
        <v>2059175</v>
      </c>
      <c r="X16" s="21">
        <v>165672</v>
      </c>
      <c r="Y16" s="21">
        <v>1893503</v>
      </c>
      <c r="Z16" s="6">
        <v>1142.92</v>
      </c>
      <c r="AA16" s="28">
        <v>2908540</v>
      </c>
    </row>
    <row r="17" spans="1:27" ht="13.5">
      <c r="A17" s="5" t="s">
        <v>43</v>
      </c>
      <c r="B17" s="3"/>
      <c r="C17" s="19">
        <v>34686313</v>
      </c>
      <c r="D17" s="19"/>
      <c r="E17" s="20">
        <v>53010977</v>
      </c>
      <c r="F17" s="21">
        <v>58302626</v>
      </c>
      <c r="G17" s="21">
        <v>66062</v>
      </c>
      <c r="H17" s="21">
        <v>1072768</v>
      </c>
      <c r="I17" s="21">
        <v>3044494</v>
      </c>
      <c r="J17" s="21">
        <v>4183324</v>
      </c>
      <c r="K17" s="21">
        <v>2833338</v>
      </c>
      <c r="L17" s="21">
        <v>9427776</v>
      </c>
      <c r="M17" s="21">
        <v>3643444</v>
      </c>
      <c r="N17" s="21">
        <v>15904558</v>
      </c>
      <c r="O17" s="21"/>
      <c r="P17" s="21"/>
      <c r="Q17" s="21"/>
      <c r="R17" s="21"/>
      <c r="S17" s="21"/>
      <c r="T17" s="21"/>
      <c r="U17" s="21"/>
      <c r="V17" s="21"/>
      <c r="W17" s="21">
        <v>20087882</v>
      </c>
      <c r="X17" s="21">
        <v>17564784</v>
      </c>
      <c r="Y17" s="21">
        <v>2523098</v>
      </c>
      <c r="Z17" s="6">
        <v>14.36</v>
      </c>
      <c r="AA17" s="28">
        <v>58302626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126443479</v>
      </c>
      <c r="D19" s="16">
        <f>SUM(D20:D23)</f>
        <v>0</v>
      </c>
      <c r="E19" s="17">
        <f t="shared" si="3"/>
        <v>177422632</v>
      </c>
      <c r="F19" s="18">
        <f t="shared" si="3"/>
        <v>196994914</v>
      </c>
      <c r="G19" s="18">
        <f t="shared" si="3"/>
        <v>76304</v>
      </c>
      <c r="H19" s="18">
        <f t="shared" si="3"/>
        <v>866103</v>
      </c>
      <c r="I19" s="18">
        <f t="shared" si="3"/>
        <v>7755942</v>
      </c>
      <c r="J19" s="18">
        <f t="shared" si="3"/>
        <v>8698349</v>
      </c>
      <c r="K19" s="18">
        <f t="shared" si="3"/>
        <v>5344723</v>
      </c>
      <c r="L19" s="18">
        <f t="shared" si="3"/>
        <v>4390998</v>
      </c>
      <c r="M19" s="18">
        <f t="shared" si="3"/>
        <v>11835578</v>
      </c>
      <c r="N19" s="18">
        <f t="shared" si="3"/>
        <v>21571299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30269648</v>
      </c>
      <c r="X19" s="18">
        <f t="shared" si="3"/>
        <v>58787644</v>
      </c>
      <c r="Y19" s="18">
        <f t="shared" si="3"/>
        <v>-28517996</v>
      </c>
      <c r="Z19" s="4">
        <f>+IF(X19&lt;&gt;0,+(Y19/X19)*100,0)</f>
        <v>-48.51018693656102</v>
      </c>
      <c r="AA19" s="30">
        <f>SUM(AA20:AA23)</f>
        <v>196994914</v>
      </c>
    </row>
    <row r="20" spans="1:27" ht="13.5">
      <c r="A20" s="5" t="s">
        <v>46</v>
      </c>
      <c r="B20" s="3"/>
      <c r="C20" s="19">
        <v>20377103</v>
      </c>
      <c r="D20" s="19"/>
      <c r="E20" s="20">
        <v>25750175</v>
      </c>
      <c r="F20" s="21">
        <v>33022586</v>
      </c>
      <c r="G20" s="21">
        <v>76304</v>
      </c>
      <c r="H20" s="21">
        <v>835365</v>
      </c>
      <c r="I20" s="21">
        <v>1586203</v>
      </c>
      <c r="J20" s="21">
        <v>2497872</v>
      </c>
      <c r="K20" s="21">
        <v>757756</v>
      </c>
      <c r="L20" s="21">
        <v>1132496</v>
      </c>
      <c r="M20" s="21">
        <v>1526164</v>
      </c>
      <c r="N20" s="21">
        <v>3416416</v>
      </c>
      <c r="O20" s="21"/>
      <c r="P20" s="21"/>
      <c r="Q20" s="21"/>
      <c r="R20" s="21"/>
      <c r="S20" s="21"/>
      <c r="T20" s="21"/>
      <c r="U20" s="21"/>
      <c r="V20" s="21"/>
      <c r="W20" s="21">
        <v>5914288</v>
      </c>
      <c r="X20" s="21">
        <v>8532126</v>
      </c>
      <c r="Y20" s="21">
        <v>-2617838</v>
      </c>
      <c r="Z20" s="6">
        <v>-30.68</v>
      </c>
      <c r="AA20" s="28">
        <v>33022586</v>
      </c>
    </row>
    <row r="21" spans="1:27" ht="13.5">
      <c r="A21" s="5" t="s">
        <v>47</v>
      </c>
      <c r="B21" s="3"/>
      <c r="C21" s="19">
        <v>41609109</v>
      </c>
      <c r="D21" s="19"/>
      <c r="E21" s="20">
        <v>57152017</v>
      </c>
      <c r="F21" s="21">
        <v>58323757</v>
      </c>
      <c r="G21" s="21"/>
      <c r="H21" s="21">
        <v>30738</v>
      </c>
      <c r="I21" s="21">
        <v>4958783</v>
      </c>
      <c r="J21" s="21">
        <v>4989521</v>
      </c>
      <c r="K21" s="21">
        <v>1805493</v>
      </c>
      <c r="L21" s="21">
        <v>1327504</v>
      </c>
      <c r="M21" s="21">
        <v>7217748</v>
      </c>
      <c r="N21" s="21">
        <v>10350745</v>
      </c>
      <c r="O21" s="21"/>
      <c r="P21" s="21"/>
      <c r="Q21" s="21"/>
      <c r="R21" s="21"/>
      <c r="S21" s="21"/>
      <c r="T21" s="21"/>
      <c r="U21" s="21"/>
      <c r="V21" s="21"/>
      <c r="W21" s="21">
        <v>15340266</v>
      </c>
      <c r="X21" s="21">
        <v>18936887</v>
      </c>
      <c r="Y21" s="21">
        <v>-3596621</v>
      </c>
      <c r="Z21" s="6">
        <v>-18.99</v>
      </c>
      <c r="AA21" s="28">
        <v>58323757</v>
      </c>
    </row>
    <row r="22" spans="1:27" ht="13.5">
      <c r="A22" s="5" t="s">
        <v>48</v>
      </c>
      <c r="B22" s="3"/>
      <c r="C22" s="22">
        <v>63823722</v>
      </c>
      <c r="D22" s="22"/>
      <c r="E22" s="23">
        <v>77620440</v>
      </c>
      <c r="F22" s="24">
        <v>88124571</v>
      </c>
      <c r="G22" s="24"/>
      <c r="H22" s="24"/>
      <c r="I22" s="24">
        <v>1121652</v>
      </c>
      <c r="J22" s="24">
        <v>1121652</v>
      </c>
      <c r="K22" s="24">
        <v>2212678</v>
      </c>
      <c r="L22" s="24">
        <v>1847757</v>
      </c>
      <c r="M22" s="24">
        <v>2533097</v>
      </c>
      <c r="N22" s="24">
        <v>6593532</v>
      </c>
      <c r="O22" s="24"/>
      <c r="P22" s="24"/>
      <c r="Q22" s="24"/>
      <c r="R22" s="24"/>
      <c r="S22" s="24"/>
      <c r="T22" s="24"/>
      <c r="U22" s="24"/>
      <c r="V22" s="24"/>
      <c r="W22" s="24">
        <v>7715184</v>
      </c>
      <c r="X22" s="24">
        <v>25718944</v>
      </c>
      <c r="Y22" s="24">
        <v>-18003760</v>
      </c>
      <c r="Z22" s="7">
        <v>-70</v>
      </c>
      <c r="AA22" s="29">
        <v>88124571</v>
      </c>
    </row>
    <row r="23" spans="1:27" ht="13.5">
      <c r="A23" s="5" t="s">
        <v>49</v>
      </c>
      <c r="B23" s="3"/>
      <c r="C23" s="19">
        <v>633545</v>
      </c>
      <c r="D23" s="19"/>
      <c r="E23" s="20">
        <v>16900000</v>
      </c>
      <c r="F23" s="21">
        <v>17524000</v>
      </c>
      <c r="G23" s="21"/>
      <c r="H23" s="21"/>
      <c r="I23" s="21">
        <v>89304</v>
      </c>
      <c r="J23" s="21">
        <v>89304</v>
      </c>
      <c r="K23" s="21">
        <v>568796</v>
      </c>
      <c r="L23" s="21">
        <v>83241</v>
      </c>
      <c r="M23" s="21">
        <v>558569</v>
      </c>
      <c r="N23" s="21">
        <v>1210606</v>
      </c>
      <c r="O23" s="21"/>
      <c r="P23" s="21"/>
      <c r="Q23" s="21"/>
      <c r="R23" s="21"/>
      <c r="S23" s="21"/>
      <c r="T23" s="21"/>
      <c r="U23" s="21"/>
      <c r="V23" s="21"/>
      <c r="W23" s="21">
        <v>1299910</v>
      </c>
      <c r="X23" s="21">
        <v>5599687</v>
      </c>
      <c r="Y23" s="21">
        <v>-4299777</v>
      </c>
      <c r="Z23" s="6">
        <v>-76.79</v>
      </c>
      <c r="AA23" s="28">
        <v>17524000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207951179</v>
      </c>
      <c r="D25" s="50">
        <f>+D5+D9+D15+D19+D24</f>
        <v>0</v>
      </c>
      <c r="E25" s="51">
        <f t="shared" si="4"/>
        <v>284821140</v>
      </c>
      <c r="F25" s="52">
        <f t="shared" si="4"/>
        <v>338998458</v>
      </c>
      <c r="G25" s="52">
        <f t="shared" si="4"/>
        <v>258593</v>
      </c>
      <c r="H25" s="52">
        <f t="shared" si="4"/>
        <v>5240861</v>
      </c>
      <c r="I25" s="52">
        <f t="shared" si="4"/>
        <v>16473635</v>
      </c>
      <c r="J25" s="52">
        <f t="shared" si="4"/>
        <v>21973089</v>
      </c>
      <c r="K25" s="52">
        <f t="shared" si="4"/>
        <v>14565691</v>
      </c>
      <c r="L25" s="52">
        <f t="shared" si="4"/>
        <v>18037051</v>
      </c>
      <c r="M25" s="52">
        <f t="shared" si="4"/>
        <v>16873264</v>
      </c>
      <c r="N25" s="52">
        <f t="shared" si="4"/>
        <v>49476006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71449095</v>
      </c>
      <c r="X25" s="52">
        <f t="shared" si="4"/>
        <v>94373325</v>
      </c>
      <c r="Y25" s="52">
        <f t="shared" si="4"/>
        <v>-22924230</v>
      </c>
      <c r="Z25" s="53">
        <f>+IF(X25&lt;&gt;0,+(Y25/X25)*100,0)</f>
        <v>-24.29100595957597</v>
      </c>
      <c r="AA25" s="54">
        <f>+AA5+AA9+AA15+AA19+AA24</f>
        <v>338998458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85930232</v>
      </c>
      <c r="D28" s="19"/>
      <c r="E28" s="20">
        <v>54821140</v>
      </c>
      <c r="F28" s="21">
        <v>56898845</v>
      </c>
      <c r="G28" s="21">
        <v>486</v>
      </c>
      <c r="H28" s="21">
        <v>1756148</v>
      </c>
      <c r="I28" s="21">
        <v>5402499</v>
      </c>
      <c r="J28" s="21">
        <v>7159133</v>
      </c>
      <c r="K28" s="21">
        <v>2598119</v>
      </c>
      <c r="L28" s="21">
        <v>3136116</v>
      </c>
      <c r="M28" s="21">
        <v>4311973</v>
      </c>
      <c r="N28" s="21">
        <v>10046208</v>
      </c>
      <c r="O28" s="21"/>
      <c r="P28" s="21"/>
      <c r="Q28" s="21"/>
      <c r="R28" s="21"/>
      <c r="S28" s="21"/>
      <c r="T28" s="21"/>
      <c r="U28" s="21"/>
      <c r="V28" s="21"/>
      <c r="W28" s="21">
        <v>17205341</v>
      </c>
      <c r="X28" s="21"/>
      <c r="Y28" s="21">
        <v>17205341</v>
      </c>
      <c r="Z28" s="6"/>
      <c r="AA28" s="19">
        <v>56898845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85930232</v>
      </c>
      <c r="D32" s="25">
        <f>SUM(D28:D31)</f>
        <v>0</v>
      </c>
      <c r="E32" s="26">
        <f t="shared" si="5"/>
        <v>54821140</v>
      </c>
      <c r="F32" s="27">
        <f t="shared" si="5"/>
        <v>56898845</v>
      </c>
      <c r="G32" s="27">
        <f t="shared" si="5"/>
        <v>486</v>
      </c>
      <c r="H32" s="27">
        <f t="shared" si="5"/>
        <v>1756148</v>
      </c>
      <c r="I32" s="27">
        <f t="shared" si="5"/>
        <v>5402499</v>
      </c>
      <c r="J32" s="27">
        <f t="shared" si="5"/>
        <v>7159133</v>
      </c>
      <c r="K32" s="27">
        <f t="shared" si="5"/>
        <v>2598119</v>
      </c>
      <c r="L32" s="27">
        <f t="shared" si="5"/>
        <v>3136116</v>
      </c>
      <c r="M32" s="27">
        <f t="shared" si="5"/>
        <v>4311973</v>
      </c>
      <c r="N32" s="27">
        <f t="shared" si="5"/>
        <v>10046208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17205341</v>
      </c>
      <c r="X32" s="27">
        <f t="shared" si="5"/>
        <v>0</v>
      </c>
      <c r="Y32" s="27">
        <f t="shared" si="5"/>
        <v>17205341</v>
      </c>
      <c r="Z32" s="13">
        <f>+IF(X32&lt;&gt;0,+(Y32/X32)*100,0)</f>
        <v>0</v>
      </c>
      <c r="AA32" s="31">
        <f>SUM(AA28:AA31)</f>
        <v>56898845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112179648</v>
      </c>
      <c r="D34" s="19"/>
      <c r="E34" s="20">
        <v>205000000</v>
      </c>
      <c r="F34" s="21">
        <v>252951007</v>
      </c>
      <c r="G34" s="21">
        <v>183235</v>
      </c>
      <c r="H34" s="21">
        <v>1088340</v>
      </c>
      <c r="I34" s="21">
        <v>8025966</v>
      </c>
      <c r="J34" s="21">
        <v>9297541</v>
      </c>
      <c r="K34" s="21">
        <v>8564612</v>
      </c>
      <c r="L34" s="21">
        <v>11446441</v>
      </c>
      <c r="M34" s="21">
        <v>11158064</v>
      </c>
      <c r="N34" s="21">
        <v>31169117</v>
      </c>
      <c r="O34" s="21"/>
      <c r="P34" s="21"/>
      <c r="Q34" s="21"/>
      <c r="R34" s="21"/>
      <c r="S34" s="21"/>
      <c r="T34" s="21"/>
      <c r="U34" s="21"/>
      <c r="V34" s="21"/>
      <c r="W34" s="21">
        <v>40466658</v>
      </c>
      <c r="X34" s="21"/>
      <c r="Y34" s="21">
        <v>40466658</v>
      </c>
      <c r="Z34" s="6"/>
      <c r="AA34" s="28">
        <v>252951007</v>
      </c>
    </row>
    <row r="35" spans="1:27" ht="13.5">
      <c r="A35" s="59" t="s">
        <v>63</v>
      </c>
      <c r="B35" s="3"/>
      <c r="C35" s="19">
        <v>9841298</v>
      </c>
      <c r="D35" s="19"/>
      <c r="E35" s="20">
        <v>25000000</v>
      </c>
      <c r="F35" s="21">
        <v>29148606</v>
      </c>
      <c r="G35" s="21">
        <v>74871</v>
      </c>
      <c r="H35" s="21">
        <v>2396373</v>
      </c>
      <c r="I35" s="21">
        <v>3045171</v>
      </c>
      <c r="J35" s="21">
        <v>5516415</v>
      </c>
      <c r="K35" s="21">
        <v>3402961</v>
      </c>
      <c r="L35" s="21">
        <v>3454496</v>
      </c>
      <c r="M35" s="21">
        <v>1403228</v>
      </c>
      <c r="N35" s="21">
        <v>8260685</v>
      </c>
      <c r="O35" s="21"/>
      <c r="P35" s="21"/>
      <c r="Q35" s="21"/>
      <c r="R35" s="21"/>
      <c r="S35" s="21"/>
      <c r="T35" s="21"/>
      <c r="U35" s="21"/>
      <c r="V35" s="21"/>
      <c r="W35" s="21">
        <v>13777100</v>
      </c>
      <c r="X35" s="21"/>
      <c r="Y35" s="21">
        <v>13777100</v>
      </c>
      <c r="Z35" s="6"/>
      <c r="AA35" s="28">
        <v>29148606</v>
      </c>
    </row>
    <row r="36" spans="1:27" ht="13.5">
      <c r="A36" s="60" t="s">
        <v>64</v>
      </c>
      <c r="B36" s="10"/>
      <c r="C36" s="61">
        <f aca="true" t="shared" si="6" ref="C36:Y36">SUM(C32:C35)</f>
        <v>207951178</v>
      </c>
      <c r="D36" s="61">
        <f>SUM(D32:D35)</f>
        <v>0</v>
      </c>
      <c r="E36" s="62">
        <f t="shared" si="6"/>
        <v>284821140</v>
      </c>
      <c r="F36" s="63">
        <f t="shared" si="6"/>
        <v>338998458</v>
      </c>
      <c r="G36" s="63">
        <f t="shared" si="6"/>
        <v>258592</v>
      </c>
      <c r="H36" s="63">
        <f t="shared" si="6"/>
        <v>5240861</v>
      </c>
      <c r="I36" s="63">
        <f t="shared" si="6"/>
        <v>16473636</v>
      </c>
      <c r="J36" s="63">
        <f t="shared" si="6"/>
        <v>21973089</v>
      </c>
      <c r="K36" s="63">
        <f t="shared" si="6"/>
        <v>14565692</v>
      </c>
      <c r="L36" s="63">
        <f t="shared" si="6"/>
        <v>18037053</v>
      </c>
      <c r="M36" s="63">
        <f t="shared" si="6"/>
        <v>16873265</v>
      </c>
      <c r="N36" s="63">
        <f t="shared" si="6"/>
        <v>49476010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71449099</v>
      </c>
      <c r="X36" s="63">
        <f t="shared" si="6"/>
        <v>0</v>
      </c>
      <c r="Y36" s="63">
        <f t="shared" si="6"/>
        <v>71449099</v>
      </c>
      <c r="Z36" s="64">
        <f>+IF(X36&lt;&gt;0,+(Y36/X36)*100,0)</f>
        <v>0</v>
      </c>
      <c r="AA36" s="65">
        <f>SUM(AA32:AA35)</f>
        <v>338998458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15455960</v>
      </c>
      <c r="D5" s="16">
        <f>SUM(D6:D8)</f>
        <v>0</v>
      </c>
      <c r="E5" s="17">
        <f t="shared" si="0"/>
        <v>18399030</v>
      </c>
      <c r="F5" s="18">
        <f t="shared" si="0"/>
        <v>20577050</v>
      </c>
      <c r="G5" s="18">
        <f t="shared" si="0"/>
        <v>79340</v>
      </c>
      <c r="H5" s="18">
        <f t="shared" si="0"/>
        <v>31215</v>
      </c>
      <c r="I5" s="18">
        <f t="shared" si="0"/>
        <v>229129</v>
      </c>
      <c r="J5" s="18">
        <f t="shared" si="0"/>
        <v>339684</v>
      </c>
      <c r="K5" s="18">
        <f t="shared" si="0"/>
        <v>665707</v>
      </c>
      <c r="L5" s="18">
        <f t="shared" si="0"/>
        <v>571874</v>
      </c>
      <c r="M5" s="18">
        <f t="shared" si="0"/>
        <v>559491</v>
      </c>
      <c r="N5" s="18">
        <f t="shared" si="0"/>
        <v>1797072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2136756</v>
      </c>
      <c r="X5" s="18">
        <f t="shared" si="0"/>
        <v>5137630</v>
      </c>
      <c r="Y5" s="18">
        <f t="shared" si="0"/>
        <v>-3000874</v>
      </c>
      <c r="Z5" s="4">
        <f>+IF(X5&lt;&gt;0,+(Y5/X5)*100,0)</f>
        <v>-58.40969474251746</v>
      </c>
      <c r="AA5" s="16">
        <f>SUM(AA6:AA8)</f>
        <v>20577050</v>
      </c>
    </row>
    <row r="6" spans="1:27" ht="13.5">
      <c r="A6" s="5" t="s">
        <v>32</v>
      </c>
      <c r="B6" s="3"/>
      <c r="C6" s="19">
        <v>1012110</v>
      </c>
      <c r="D6" s="19"/>
      <c r="E6" s="20">
        <v>50000</v>
      </c>
      <c r="F6" s="21">
        <v>50000</v>
      </c>
      <c r="G6" s="21"/>
      <c r="H6" s="21"/>
      <c r="I6" s="21">
        <v>12497</v>
      </c>
      <c r="J6" s="21">
        <v>12497</v>
      </c>
      <c r="K6" s="21">
        <v>1178</v>
      </c>
      <c r="L6" s="21"/>
      <c r="M6" s="21"/>
      <c r="N6" s="21">
        <v>1178</v>
      </c>
      <c r="O6" s="21"/>
      <c r="P6" s="21"/>
      <c r="Q6" s="21"/>
      <c r="R6" s="21"/>
      <c r="S6" s="21"/>
      <c r="T6" s="21"/>
      <c r="U6" s="21"/>
      <c r="V6" s="21"/>
      <c r="W6" s="21">
        <v>13675</v>
      </c>
      <c r="X6" s="21">
        <v>13970</v>
      </c>
      <c r="Y6" s="21">
        <v>-295</v>
      </c>
      <c r="Z6" s="6">
        <v>-2.11</v>
      </c>
      <c r="AA6" s="28">
        <v>50000</v>
      </c>
    </row>
    <row r="7" spans="1:27" ht="13.5">
      <c r="A7" s="5" t="s">
        <v>33</v>
      </c>
      <c r="B7" s="3"/>
      <c r="C7" s="22">
        <v>567341</v>
      </c>
      <c r="D7" s="22"/>
      <c r="E7" s="23">
        <v>2010000</v>
      </c>
      <c r="F7" s="24">
        <v>2010000</v>
      </c>
      <c r="G7" s="24"/>
      <c r="H7" s="24"/>
      <c r="I7" s="24">
        <v>7792</v>
      </c>
      <c r="J7" s="24">
        <v>7792</v>
      </c>
      <c r="K7" s="24">
        <v>184923</v>
      </c>
      <c r="L7" s="24">
        <v>19394</v>
      </c>
      <c r="M7" s="24">
        <v>8020</v>
      </c>
      <c r="N7" s="24">
        <v>212337</v>
      </c>
      <c r="O7" s="24"/>
      <c r="P7" s="24"/>
      <c r="Q7" s="24"/>
      <c r="R7" s="24"/>
      <c r="S7" s="24"/>
      <c r="T7" s="24"/>
      <c r="U7" s="24"/>
      <c r="V7" s="24"/>
      <c r="W7" s="24">
        <v>220129</v>
      </c>
      <c r="X7" s="24">
        <v>561270</v>
      </c>
      <c r="Y7" s="24">
        <v>-341141</v>
      </c>
      <c r="Z7" s="7">
        <v>-60.78</v>
      </c>
      <c r="AA7" s="29">
        <v>2010000</v>
      </c>
    </row>
    <row r="8" spans="1:27" ht="13.5">
      <c r="A8" s="5" t="s">
        <v>34</v>
      </c>
      <c r="B8" s="3"/>
      <c r="C8" s="19">
        <v>13876509</v>
      </c>
      <c r="D8" s="19"/>
      <c r="E8" s="20">
        <v>16339030</v>
      </c>
      <c r="F8" s="21">
        <v>18517050</v>
      </c>
      <c r="G8" s="21">
        <v>79340</v>
      </c>
      <c r="H8" s="21">
        <v>31215</v>
      </c>
      <c r="I8" s="21">
        <v>208840</v>
      </c>
      <c r="J8" s="21">
        <v>319395</v>
      </c>
      <c r="K8" s="21">
        <v>479606</v>
      </c>
      <c r="L8" s="21">
        <v>552480</v>
      </c>
      <c r="M8" s="21">
        <v>551471</v>
      </c>
      <c r="N8" s="21">
        <v>1583557</v>
      </c>
      <c r="O8" s="21"/>
      <c r="P8" s="21"/>
      <c r="Q8" s="21"/>
      <c r="R8" s="21"/>
      <c r="S8" s="21"/>
      <c r="T8" s="21"/>
      <c r="U8" s="21"/>
      <c r="V8" s="21"/>
      <c r="W8" s="21">
        <v>1902952</v>
      </c>
      <c r="X8" s="21">
        <v>4562390</v>
      </c>
      <c r="Y8" s="21">
        <v>-2659438</v>
      </c>
      <c r="Z8" s="6">
        <v>-58.29</v>
      </c>
      <c r="AA8" s="28">
        <v>18517050</v>
      </c>
    </row>
    <row r="9" spans="1:27" ht="13.5">
      <c r="A9" s="2" t="s">
        <v>35</v>
      </c>
      <c r="B9" s="3"/>
      <c r="C9" s="16">
        <f aca="true" t="shared" si="1" ref="C9:Y9">SUM(C10:C14)</f>
        <v>20991493</v>
      </c>
      <c r="D9" s="16">
        <f>SUM(D10:D14)</f>
        <v>0</v>
      </c>
      <c r="E9" s="17">
        <f t="shared" si="1"/>
        <v>39855160</v>
      </c>
      <c r="F9" s="18">
        <f t="shared" si="1"/>
        <v>45339700</v>
      </c>
      <c r="G9" s="18">
        <f t="shared" si="1"/>
        <v>0</v>
      </c>
      <c r="H9" s="18">
        <f t="shared" si="1"/>
        <v>1914950</v>
      </c>
      <c r="I9" s="18">
        <f t="shared" si="1"/>
        <v>583150</v>
      </c>
      <c r="J9" s="18">
        <f t="shared" si="1"/>
        <v>2498100</v>
      </c>
      <c r="K9" s="18">
        <f t="shared" si="1"/>
        <v>1431418</v>
      </c>
      <c r="L9" s="18">
        <f t="shared" si="1"/>
        <v>712978</v>
      </c>
      <c r="M9" s="18">
        <f t="shared" si="1"/>
        <v>2941115</v>
      </c>
      <c r="N9" s="18">
        <f t="shared" si="1"/>
        <v>5085511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7583611</v>
      </c>
      <c r="X9" s="18">
        <f t="shared" si="1"/>
        <v>11195814</v>
      </c>
      <c r="Y9" s="18">
        <f t="shared" si="1"/>
        <v>-3612203</v>
      </c>
      <c r="Z9" s="4">
        <f>+IF(X9&lt;&gt;0,+(Y9/X9)*100,0)</f>
        <v>-32.263871121831784</v>
      </c>
      <c r="AA9" s="30">
        <f>SUM(AA10:AA14)</f>
        <v>45339700</v>
      </c>
    </row>
    <row r="10" spans="1:27" ht="13.5">
      <c r="A10" s="5" t="s">
        <v>36</v>
      </c>
      <c r="B10" s="3"/>
      <c r="C10" s="19">
        <v>965913</v>
      </c>
      <c r="D10" s="19"/>
      <c r="E10" s="20">
        <v>2233000</v>
      </c>
      <c r="F10" s="21">
        <v>2233000</v>
      </c>
      <c r="G10" s="21"/>
      <c r="H10" s="21"/>
      <c r="I10" s="21">
        <v>72241</v>
      </c>
      <c r="J10" s="21">
        <v>72241</v>
      </c>
      <c r="K10" s="21">
        <v>68847</v>
      </c>
      <c r="L10" s="21">
        <v>66780</v>
      </c>
      <c r="M10" s="21">
        <v>26367</v>
      </c>
      <c r="N10" s="21">
        <v>161994</v>
      </c>
      <c r="O10" s="21"/>
      <c r="P10" s="21"/>
      <c r="Q10" s="21"/>
      <c r="R10" s="21"/>
      <c r="S10" s="21"/>
      <c r="T10" s="21"/>
      <c r="U10" s="21"/>
      <c r="V10" s="21"/>
      <c r="W10" s="21">
        <v>234235</v>
      </c>
      <c r="X10" s="21">
        <v>690594</v>
      </c>
      <c r="Y10" s="21">
        <v>-456359</v>
      </c>
      <c r="Z10" s="6">
        <v>-66.08</v>
      </c>
      <c r="AA10" s="28">
        <v>2233000</v>
      </c>
    </row>
    <row r="11" spans="1:27" ht="13.5">
      <c r="A11" s="5" t="s">
        <v>37</v>
      </c>
      <c r="B11" s="3"/>
      <c r="C11" s="19">
        <v>6467721</v>
      </c>
      <c r="D11" s="19"/>
      <c r="E11" s="20">
        <v>7355160</v>
      </c>
      <c r="F11" s="21">
        <v>7484860</v>
      </c>
      <c r="G11" s="21"/>
      <c r="H11" s="21">
        <v>20700</v>
      </c>
      <c r="I11" s="21">
        <v>79950</v>
      </c>
      <c r="J11" s="21">
        <v>100650</v>
      </c>
      <c r="K11" s="21">
        <v>872284</v>
      </c>
      <c r="L11" s="21">
        <v>40144</v>
      </c>
      <c r="M11" s="21">
        <v>198794</v>
      </c>
      <c r="N11" s="21">
        <v>1111222</v>
      </c>
      <c r="O11" s="21"/>
      <c r="P11" s="21"/>
      <c r="Q11" s="21"/>
      <c r="R11" s="21"/>
      <c r="S11" s="21"/>
      <c r="T11" s="21"/>
      <c r="U11" s="21"/>
      <c r="V11" s="21"/>
      <c r="W11" s="21">
        <v>1211872</v>
      </c>
      <c r="X11" s="21">
        <v>2053820</v>
      </c>
      <c r="Y11" s="21">
        <v>-841948</v>
      </c>
      <c r="Z11" s="6">
        <v>-40.99</v>
      </c>
      <c r="AA11" s="28">
        <v>7484860</v>
      </c>
    </row>
    <row r="12" spans="1:27" ht="13.5">
      <c r="A12" s="5" t="s">
        <v>38</v>
      </c>
      <c r="B12" s="3"/>
      <c r="C12" s="19">
        <v>1214011</v>
      </c>
      <c r="D12" s="19"/>
      <c r="E12" s="20">
        <v>160000</v>
      </c>
      <c r="F12" s="21">
        <v>160000</v>
      </c>
      <c r="G12" s="21"/>
      <c r="H12" s="21"/>
      <c r="I12" s="21">
        <v>999</v>
      </c>
      <c r="J12" s="21">
        <v>999</v>
      </c>
      <c r="K12" s="21">
        <v>21394</v>
      </c>
      <c r="L12" s="21">
        <v>2414</v>
      </c>
      <c r="M12" s="21"/>
      <c r="N12" s="21">
        <v>23808</v>
      </c>
      <c r="O12" s="21"/>
      <c r="P12" s="21"/>
      <c r="Q12" s="21"/>
      <c r="R12" s="21"/>
      <c r="S12" s="21"/>
      <c r="T12" s="21"/>
      <c r="U12" s="21"/>
      <c r="V12" s="21"/>
      <c r="W12" s="21">
        <v>24807</v>
      </c>
      <c r="X12" s="21">
        <v>44690</v>
      </c>
      <c r="Y12" s="21">
        <v>-19883</v>
      </c>
      <c r="Z12" s="6">
        <v>-44.49</v>
      </c>
      <c r="AA12" s="28">
        <v>160000</v>
      </c>
    </row>
    <row r="13" spans="1:27" ht="13.5">
      <c r="A13" s="5" t="s">
        <v>39</v>
      </c>
      <c r="B13" s="3"/>
      <c r="C13" s="19">
        <v>12343848</v>
      </c>
      <c r="D13" s="19"/>
      <c r="E13" s="20">
        <v>30107000</v>
      </c>
      <c r="F13" s="21">
        <v>35461840</v>
      </c>
      <c r="G13" s="21"/>
      <c r="H13" s="21">
        <v>1894250</v>
      </c>
      <c r="I13" s="21">
        <v>429960</v>
      </c>
      <c r="J13" s="21">
        <v>2324210</v>
      </c>
      <c r="K13" s="21">
        <v>468893</v>
      </c>
      <c r="L13" s="21">
        <v>603640</v>
      </c>
      <c r="M13" s="21">
        <v>2715954</v>
      </c>
      <c r="N13" s="21">
        <v>3788487</v>
      </c>
      <c r="O13" s="21"/>
      <c r="P13" s="21"/>
      <c r="Q13" s="21"/>
      <c r="R13" s="21"/>
      <c r="S13" s="21"/>
      <c r="T13" s="21"/>
      <c r="U13" s="21"/>
      <c r="V13" s="21"/>
      <c r="W13" s="21">
        <v>6112697</v>
      </c>
      <c r="X13" s="21">
        <v>8406710</v>
      </c>
      <c r="Y13" s="21">
        <v>-2294013</v>
      </c>
      <c r="Z13" s="6">
        <v>-27.29</v>
      </c>
      <c r="AA13" s="28">
        <v>35461840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31367308</v>
      </c>
      <c r="D15" s="16">
        <f>SUM(D16:D18)</f>
        <v>0</v>
      </c>
      <c r="E15" s="17">
        <f t="shared" si="2"/>
        <v>38921760</v>
      </c>
      <c r="F15" s="18">
        <f t="shared" si="2"/>
        <v>39510760</v>
      </c>
      <c r="G15" s="18">
        <f t="shared" si="2"/>
        <v>0</v>
      </c>
      <c r="H15" s="18">
        <f t="shared" si="2"/>
        <v>0</v>
      </c>
      <c r="I15" s="18">
        <f t="shared" si="2"/>
        <v>2289428</v>
      </c>
      <c r="J15" s="18">
        <f t="shared" si="2"/>
        <v>2289428</v>
      </c>
      <c r="K15" s="18">
        <f t="shared" si="2"/>
        <v>222510</v>
      </c>
      <c r="L15" s="18">
        <f t="shared" si="2"/>
        <v>495737</v>
      </c>
      <c r="M15" s="18">
        <f t="shared" si="2"/>
        <v>465245</v>
      </c>
      <c r="N15" s="18">
        <f t="shared" si="2"/>
        <v>1183492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3472920</v>
      </c>
      <c r="X15" s="18">
        <f t="shared" si="2"/>
        <v>10868170</v>
      </c>
      <c r="Y15" s="18">
        <f t="shared" si="2"/>
        <v>-7395250</v>
      </c>
      <c r="Z15" s="4">
        <f>+IF(X15&lt;&gt;0,+(Y15/X15)*100,0)</f>
        <v>-68.04503426059769</v>
      </c>
      <c r="AA15" s="30">
        <f>SUM(AA16:AA18)</f>
        <v>39510760</v>
      </c>
    </row>
    <row r="16" spans="1:27" ht="13.5">
      <c r="A16" s="5" t="s">
        <v>42</v>
      </c>
      <c r="B16" s="3"/>
      <c r="C16" s="19">
        <v>1139708</v>
      </c>
      <c r="D16" s="19"/>
      <c r="E16" s="20">
        <v>960000</v>
      </c>
      <c r="F16" s="21">
        <v>960000</v>
      </c>
      <c r="G16" s="21"/>
      <c r="H16" s="21"/>
      <c r="I16" s="21">
        <v>25350</v>
      </c>
      <c r="J16" s="21">
        <v>25350</v>
      </c>
      <c r="K16" s="21">
        <v>33234</v>
      </c>
      <c r="L16" s="21">
        <v>35984</v>
      </c>
      <c r="M16" s="21">
        <v>19219</v>
      </c>
      <c r="N16" s="21">
        <v>88437</v>
      </c>
      <c r="O16" s="21"/>
      <c r="P16" s="21"/>
      <c r="Q16" s="21"/>
      <c r="R16" s="21"/>
      <c r="S16" s="21"/>
      <c r="T16" s="21"/>
      <c r="U16" s="21"/>
      <c r="V16" s="21"/>
      <c r="W16" s="21">
        <v>113787</v>
      </c>
      <c r="X16" s="21">
        <v>268100</v>
      </c>
      <c r="Y16" s="21">
        <v>-154313</v>
      </c>
      <c r="Z16" s="6">
        <v>-57.56</v>
      </c>
      <c r="AA16" s="28">
        <v>960000</v>
      </c>
    </row>
    <row r="17" spans="1:27" ht="13.5">
      <c r="A17" s="5" t="s">
        <v>43</v>
      </c>
      <c r="B17" s="3"/>
      <c r="C17" s="19">
        <v>28466990</v>
      </c>
      <c r="D17" s="19"/>
      <c r="E17" s="20">
        <v>37151760</v>
      </c>
      <c r="F17" s="21">
        <v>37740760</v>
      </c>
      <c r="G17" s="21"/>
      <c r="H17" s="21"/>
      <c r="I17" s="21">
        <v>2239336</v>
      </c>
      <c r="J17" s="21">
        <v>2239336</v>
      </c>
      <c r="K17" s="21">
        <v>176469</v>
      </c>
      <c r="L17" s="21">
        <v>420880</v>
      </c>
      <c r="M17" s="21">
        <v>409532</v>
      </c>
      <c r="N17" s="21">
        <v>1006881</v>
      </c>
      <c r="O17" s="21"/>
      <c r="P17" s="21"/>
      <c r="Q17" s="21"/>
      <c r="R17" s="21"/>
      <c r="S17" s="21"/>
      <c r="T17" s="21"/>
      <c r="U17" s="21"/>
      <c r="V17" s="21"/>
      <c r="W17" s="21">
        <v>3246217</v>
      </c>
      <c r="X17" s="21">
        <v>10373890</v>
      </c>
      <c r="Y17" s="21">
        <v>-7127673</v>
      </c>
      <c r="Z17" s="6">
        <v>-68.71</v>
      </c>
      <c r="AA17" s="28">
        <v>37740760</v>
      </c>
    </row>
    <row r="18" spans="1:27" ht="13.5">
      <c r="A18" s="5" t="s">
        <v>44</v>
      </c>
      <c r="B18" s="3"/>
      <c r="C18" s="19">
        <v>1760610</v>
      </c>
      <c r="D18" s="19"/>
      <c r="E18" s="20">
        <v>810000</v>
      </c>
      <c r="F18" s="21">
        <v>810000</v>
      </c>
      <c r="G18" s="21"/>
      <c r="H18" s="21"/>
      <c r="I18" s="21">
        <v>24742</v>
      </c>
      <c r="J18" s="21">
        <v>24742</v>
      </c>
      <c r="K18" s="21">
        <v>12807</v>
      </c>
      <c r="L18" s="21">
        <v>38873</v>
      </c>
      <c r="M18" s="21">
        <v>36494</v>
      </c>
      <c r="N18" s="21">
        <v>88174</v>
      </c>
      <c r="O18" s="21"/>
      <c r="P18" s="21"/>
      <c r="Q18" s="21"/>
      <c r="R18" s="21"/>
      <c r="S18" s="21"/>
      <c r="T18" s="21"/>
      <c r="U18" s="21"/>
      <c r="V18" s="21"/>
      <c r="W18" s="21">
        <v>112916</v>
      </c>
      <c r="X18" s="21">
        <v>226180</v>
      </c>
      <c r="Y18" s="21">
        <v>-113264</v>
      </c>
      <c r="Z18" s="6">
        <v>-50.08</v>
      </c>
      <c r="AA18" s="28">
        <v>810000</v>
      </c>
    </row>
    <row r="19" spans="1:27" ht="13.5">
      <c r="A19" s="2" t="s">
        <v>45</v>
      </c>
      <c r="B19" s="8"/>
      <c r="C19" s="16">
        <f aca="true" t="shared" si="3" ref="C19:Y19">SUM(C20:C23)</f>
        <v>106255864</v>
      </c>
      <c r="D19" s="16">
        <f>SUM(D20:D23)</f>
        <v>0</v>
      </c>
      <c r="E19" s="17">
        <f t="shared" si="3"/>
        <v>197012534</v>
      </c>
      <c r="F19" s="18">
        <f t="shared" si="3"/>
        <v>197276434</v>
      </c>
      <c r="G19" s="18">
        <f t="shared" si="3"/>
        <v>0</v>
      </c>
      <c r="H19" s="18">
        <f t="shared" si="3"/>
        <v>2071797</v>
      </c>
      <c r="I19" s="18">
        <f t="shared" si="3"/>
        <v>3991420</v>
      </c>
      <c r="J19" s="18">
        <f t="shared" si="3"/>
        <v>6063217</v>
      </c>
      <c r="K19" s="18">
        <f t="shared" si="3"/>
        <v>3206093</v>
      </c>
      <c r="L19" s="18">
        <f t="shared" si="3"/>
        <v>7040669</v>
      </c>
      <c r="M19" s="18">
        <f t="shared" si="3"/>
        <v>14058867</v>
      </c>
      <c r="N19" s="18">
        <f t="shared" si="3"/>
        <v>24305629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30368846</v>
      </c>
      <c r="X19" s="18">
        <f t="shared" si="3"/>
        <v>54938493</v>
      </c>
      <c r="Y19" s="18">
        <f t="shared" si="3"/>
        <v>-24569647</v>
      </c>
      <c r="Z19" s="4">
        <f>+IF(X19&lt;&gt;0,+(Y19/X19)*100,0)</f>
        <v>-44.722098583956424</v>
      </c>
      <c r="AA19" s="30">
        <f>SUM(AA20:AA23)</f>
        <v>197276434</v>
      </c>
    </row>
    <row r="20" spans="1:27" ht="13.5">
      <c r="A20" s="5" t="s">
        <v>46</v>
      </c>
      <c r="B20" s="3"/>
      <c r="C20" s="19">
        <v>28941095</v>
      </c>
      <c r="D20" s="19"/>
      <c r="E20" s="20">
        <v>36505000</v>
      </c>
      <c r="F20" s="21">
        <v>36505000</v>
      </c>
      <c r="G20" s="21"/>
      <c r="H20" s="21">
        <v>2686</v>
      </c>
      <c r="I20" s="21">
        <v>437185</v>
      </c>
      <c r="J20" s="21">
        <v>439871</v>
      </c>
      <c r="K20" s="21">
        <v>1244423</v>
      </c>
      <c r="L20" s="21">
        <v>294528</v>
      </c>
      <c r="M20" s="21">
        <v>4312665</v>
      </c>
      <c r="N20" s="21">
        <v>5851616</v>
      </c>
      <c r="O20" s="21"/>
      <c r="P20" s="21"/>
      <c r="Q20" s="21"/>
      <c r="R20" s="21"/>
      <c r="S20" s="21"/>
      <c r="T20" s="21"/>
      <c r="U20" s="21"/>
      <c r="V20" s="21"/>
      <c r="W20" s="21">
        <v>6291487</v>
      </c>
      <c r="X20" s="21">
        <v>10193180</v>
      </c>
      <c r="Y20" s="21">
        <v>-3901693</v>
      </c>
      <c r="Z20" s="6">
        <v>-38.28</v>
      </c>
      <c r="AA20" s="28">
        <v>36505000</v>
      </c>
    </row>
    <row r="21" spans="1:27" ht="13.5">
      <c r="A21" s="5" t="s">
        <v>47</v>
      </c>
      <c r="B21" s="3"/>
      <c r="C21" s="19">
        <v>38537032</v>
      </c>
      <c r="D21" s="19"/>
      <c r="E21" s="20">
        <v>59455417</v>
      </c>
      <c r="F21" s="21">
        <v>59719317</v>
      </c>
      <c r="G21" s="21"/>
      <c r="H21" s="21">
        <v>2069111</v>
      </c>
      <c r="I21" s="21">
        <v>3370525</v>
      </c>
      <c r="J21" s="21">
        <v>5439636</v>
      </c>
      <c r="K21" s="21">
        <v>1422338</v>
      </c>
      <c r="L21" s="21">
        <v>4169886</v>
      </c>
      <c r="M21" s="21">
        <v>8386099</v>
      </c>
      <c r="N21" s="21">
        <v>13978323</v>
      </c>
      <c r="O21" s="21"/>
      <c r="P21" s="21"/>
      <c r="Q21" s="21"/>
      <c r="R21" s="21"/>
      <c r="S21" s="21"/>
      <c r="T21" s="21"/>
      <c r="U21" s="21"/>
      <c r="V21" s="21"/>
      <c r="W21" s="21">
        <v>19417959</v>
      </c>
      <c r="X21" s="21">
        <v>16601510</v>
      </c>
      <c r="Y21" s="21">
        <v>2816449</v>
      </c>
      <c r="Z21" s="6">
        <v>16.97</v>
      </c>
      <c r="AA21" s="28">
        <v>59719317</v>
      </c>
    </row>
    <row r="22" spans="1:27" ht="13.5">
      <c r="A22" s="5" t="s">
        <v>48</v>
      </c>
      <c r="B22" s="3"/>
      <c r="C22" s="22">
        <v>38254512</v>
      </c>
      <c r="D22" s="22"/>
      <c r="E22" s="23">
        <v>76779987</v>
      </c>
      <c r="F22" s="24">
        <v>76779987</v>
      </c>
      <c r="G22" s="24"/>
      <c r="H22" s="24"/>
      <c r="I22" s="24">
        <v>183710</v>
      </c>
      <c r="J22" s="24">
        <v>183710</v>
      </c>
      <c r="K22" s="24">
        <v>347588</v>
      </c>
      <c r="L22" s="24">
        <v>646497</v>
      </c>
      <c r="M22" s="24">
        <v>513224</v>
      </c>
      <c r="N22" s="24">
        <v>1507309</v>
      </c>
      <c r="O22" s="24"/>
      <c r="P22" s="24"/>
      <c r="Q22" s="24"/>
      <c r="R22" s="24"/>
      <c r="S22" s="24"/>
      <c r="T22" s="24"/>
      <c r="U22" s="24"/>
      <c r="V22" s="24"/>
      <c r="W22" s="24">
        <v>1691019</v>
      </c>
      <c r="X22" s="24">
        <v>21226780</v>
      </c>
      <c r="Y22" s="24">
        <v>-19535761</v>
      </c>
      <c r="Z22" s="7">
        <v>-92.03</v>
      </c>
      <c r="AA22" s="29">
        <v>76779987</v>
      </c>
    </row>
    <row r="23" spans="1:27" ht="13.5">
      <c r="A23" s="5" t="s">
        <v>49</v>
      </c>
      <c r="B23" s="3"/>
      <c r="C23" s="19">
        <v>523225</v>
      </c>
      <c r="D23" s="19"/>
      <c r="E23" s="20">
        <v>24272130</v>
      </c>
      <c r="F23" s="21">
        <v>24272130</v>
      </c>
      <c r="G23" s="21"/>
      <c r="H23" s="21"/>
      <c r="I23" s="21"/>
      <c r="J23" s="21"/>
      <c r="K23" s="21">
        <v>191744</v>
      </c>
      <c r="L23" s="21">
        <v>1929758</v>
      </c>
      <c r="M23" s="21">
        <v>846879</v>
      </c>
      <c r="N23" s="21">
        <v>2968381</v>
      </c>
      <c r="O23" s="21"/>
      <c r="P23" s="21"/>
      <c r="Q23" s="21"/>
      <c r="R23" s="21"/>
      <c r="S23" s="21"/>
      <c r="T23" s="21"/>
      <c r="U23" s="21"/>
      <c r="V23" s="21"/>
      <c r="W23" s="21">
        <v>2968381</v>
      </c>
      <c r="X23" s="21">
        <v>6917023</v>
      </c>
      <c r="Y23" s="21">
        <v>-3948642</v>
      </c>
      <c r="Z23" s="6">
        <v>-57.09</v>
      </c>
      <c r="AA23" s="28">
        <v>24272130</v>
      </c>
    </row>
    <row r="24" spans="1:27" ht="13.5">
      <c r="A24" s="2" t="s">
        <v>50</v>
      </c>
      <c r="B24" s="8"/>
      <c r="C24" s="16">
        <v>248108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174318733</v>
      </c>
      <c r="D25" s="50">
        <f>+D5+D9+D15+D19+D24</f>
        <v>0</v>
      </c>
      <c r="E25" s="51">
        <f t="shared" si="4"/>
        <v>294188484</v>
      </c>
      <c r="F25" s="52">
        <f t="shared" si="4"/>
        <v>302703944</v>
      </c>
      <c r="G25" s="52">
        <f t="shared" si="4"/>
        <v>79340</v>
      </c>
      <c r="H25" s="52">
        <f t="shared" si="4"/>
        <v>4017962</v>
      </c>
      <c r="I25" s="52">
        <f t="shared" si="4"/>
        <v>7093127</v>
      </c>
      <c r="J25" s="52">
        <f t="shared" si="4"/>
        <v>11190429</v>
      </c>
      <c r="K25" s="52">
        <f t="shared" si="4"/>
        <v>5525728</v>
      </c>
      <c r="L25" s="52">
        <f t="shared" si="4"/>
        <v>8821258</v>
      </c>
      <c r="M25" s="52">
        <f t="shared" si="4"/>
        <v>18024718</v>
      </c>
      <c r="N25" s="52">
        <f t="shared" si="4"/>
        <v>32371704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43562133</v>
      </c>
      <c r="X25" s="52">
        <f t="shared" si="4"/>
        <v>82140107</v>
      </c>
      <c r="Y25" s="52">
        <f t="shared" si="4"/>
        <v>-38577974</v>
      </c>
      <c r="Z25" s="53">
        <f>+IF(X25&lt;&gt;0,+(Y25/X25)*100,0)</f>
        <v>-46.96606251072938</v>
      </c>
      <c r="AA25" s="54">
        <f>+AA5+AA9+AA15+AA19+AA24</f>
        <v>302703944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36834123</v>
      </c>
      <c r="D28" s="19"/>
      <c r="E28" s="20">
        <v>54682987</v>
      </c>
      <c r="F28" s="21">
        <v>54682987</v>
      </c>
      <c r="G28" s="21"/>
      <c r="H28" s="21"/>
      <c r="I28" s="21">
        <v>3554905</v>
      </c>
      <c r="J28" s="21">
        <v>3554905</v>
      </c>
      <c r="K28" s="21">
        <v>345251</v>
      </c>
      <c r="L28" s="21">
        <v>3624535</v>
      </c>
      <c r="M28" s="21">
        <v>816656</v>
      </c>
      <c r="N28" s="21">
        <v>4786442</v>
      </c>
      <c r="O28" s="21"/>
      <c r="P28" s="21"/>
      <c r="Q28" s="21"/>
      <c r="R28" s="21"/>
      <c r="S28" s="21"/>
      <c r="T28" s="21"/>
      <c r="U28" s="21"/>
      <c r="V28" s="21"/>
      <c r="W28" s="21">
        <v>8341347</v>
      </c>
      <c r="X28" s="21"/>
      <c r="Y28" s="21">
        <v>8341347</v>
      </c>
      <c r="Z28" s="6"/>
      <c r="AA28" s="19">
        <v>54682987</v>
      </c>
    </row>
    <row r="29" spans="1:27" ht="13.5">
      <c r="A29" s="56" t="s">
        <v>55</v>
      </c>
      <c r="B29" s="3"/>
      <c r="C29" s="19">
        <v>13480796</v>
      </c>
      <c r="D29" s="19"/>
      <c r="E29" s="20">
        <v>19311000</v>
      </c>
      <c r="F29" s="21">
        <v>24244540</v>
      </c>
      <c r="G29" s="21"/>
      <c r="H29" s="21"/>
      <c r="I29" s="21"/>
      <c r="J29" s="21"/>
      <c r="K29" s="21">
        <v>724698</v>
      </c>
      <c r="L29" s="21">
        <v>585144</v>
      </c>
      <c r="M29" s="21">
        <v>2564241</v>
      </c>
      <c r="N29" s="21">
        <v>3874083</v>
      </c>
      <c r="O29" s="21"/>
      <c r="P29" s="21"/>
      <c r="Q29" s="21"/>
      <c r="R29" s="21"/>
      <c r="S29" s="21"/>
      <c r="T29" s="21"/>
      <c r="U29" s="21"/>
      <c r="V29" s="21"/>
      <c r="W29" s="21">
        <v>3874083</v>
      </c>
      <c r="X29" s="21"/>
      <c r="Y29" s="21">
        <v>3874083</v>
      </c>
      <c r="Z29" s="6"/>
      <c r="AA29" s="28">
        <v>24244540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32503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50347422</v>
      </c>
      <c r="D32" s="25">
        <f>SUM(D28:D31)</f>
        <v>0</v>
      </c>
      <c r="E32" s="26">
        <f t="shared" si="5"/>
        <v>73993987</v>
      </c>
      <c r="F32" s="27">
        <f t="shared" si="5"/>
        <v>78927527</v>
      </c>
      <c r="G32" s="27">
        <f t="shared" si="5"/>
        <v>0</v>
      </c>
      <c r="H32" s="27">
        <f t="shared" si="5"/>
        <v>0</v>
      </c>
      <c r="I32" s="27">
        <f t="shared" si="5"/>
        <v>3554905</v>
      </c>
      <c r="J32" s="27">
        <f t="shared" si="5"/>
        <v>3554905</v>
      </c>
      <c r="K32" s="27">
        <f t="shared" si="5"/>
        <v>1069949</v>
      </c>
      <c r="L32" s="27">
        <f t="shared" si="5"/>
        <v>4209679</v>
      </c>
      <c r="M32" s="27">
        <f t="shared" si="5"/>
        <v>3380897</v>
      </c>
      <c r="N32" s="27">
        <f t="shared" si="5"/>
        <v>8660525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12215430</v>
      </c>
      <c r="X32" s="27">
        <f t="shared" si="5"/>
        <v>0</v>
      </c>
      <c r="Y32" s="27">
        <f t="shared" si="5"/>
        <v>12215430</v>
      </c>
      <c r="Z32" s="13">
        <f>+IF(X32&lt;&gt;0,+(Y32/X32)*100,0)</f>
        <v>0</v>
      </c>
      <c r="AA32" s="31">
        <f>SUM(AA28:AA31)</f>
        <v>78927527</v>
      </c>
    </row>
    <row r="33" spans="1:27" ht="13.5">
      <c r="A33" s="59" t="s">
        <v>59</v>
      </c>
      <c r="B33" s="3" t="s">
        <v>60</v>
      </c>
      <c r="C33" s="19">
        <v>10610758</v>
      </c>
      <c r="D33" s="19"/>
      <c r="E33" s="20"/>
      <c r="F33" s="21">
        <v>97000</v>
      </c>
      <c r="G33" s="21"/>
      <c r="H33" s="21"/>
      <c r="I33" s="21">
        <v>79950</v>
      </c>
      <c r="J33" s="21">
        <v>79950</v>
      </c>
      <c r="K33" s="21"/>
      <c r="L33" s="21">
        <v>1977</v>
      </c>
      <c r="M33" s="21"/>
      <c r="N33" s="21">
        <v>1977</v>
      </c>
      <c r="O33" s="21"/>
      <c r="P33" s="21"/>
      <c r="Q33" s="21"/>
      <c r="R33" s="21"/>
      <c r="S33" s="21"/>
      <c r="T33" s="21"/>
      <c r="U33" s="21"/>
      <c r="V33" s="21"/>
      <c r="W33" s="21">
        <v>81927</v>
      </c>
      <c r="X33" s="21"/>
      <c r="Y33" s="21">
        <v>81927</v>
      </c>
      <c r="Z33" s="6"/>
      <c r="AA33" s="28">
        <v>97000</v>
      </c>
    </row>
    <row r="34" spans="1:27" ht="13.5">
      <c r="A34" s="59" t="s">
        <v>61</v>
      </c>
      <c r="B34" s="3" t="s">
        <v>62</v>
      </c>
      <c r="C34" s="19"/>
      <c r="D34" s="19"/>
      <c r="E34" s="20">
        <v>100000000</v>
      </c>
      <c r="F34" s="21">
        <v>100000000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</v>
      </c>
    </row>
    <row r="35" spans="1:27" ht="13.5">
      <c r="A35" s="59" t="s">
        <v>63</v>
      </c>
      <c r="B35" s="3"/>
      <c r="C35" s="19">
        <v>113360558</v>
      </c>
      <c r="D35" s="19"/>
      <c r="E35" s="20">
        <v>120194497</v>
      </c>
      <c r="F35" s="21">
        <v>123679417</v>
      </c>
      <c r="G35" s="21">
        <v>79340</v>
      </c>
      <c r="H35" s="21">
        <v>4017962</v>
      </c>
      <c r="I35" s="21">
        <v>3458272</v>
      </c>
      <c r="J35" s="21">
        <v>7555574</v>
      </c>
      <c r="K35" s="21">
        <v>4455779</v>
      </c>
      <c r="L35" s="21">
        <v>4609602</v>
      </c>
      <c r="M35" s="21">
        <v>14643821</v>
      </c>
      <c r="N35" s="21">
        <v>23709202</v>
      </c>
      <c r="O35" s="21"/>
      <c r="P35" s="21"/>
      <c r="Q35" s="21"/>
      <c r="R35" s="21"/>
      <c r="S35" s="21"/>
      <c r="T35" s="21"/>
      <c r="U35" s="21"/>
      <c r="V35" s="21"/>
      <c r="W35" s="21">
        <v>31264776</v>
      </c>
      <c r="X35" s="21"/>
      <c r="Y35" s="21">
        <v>31264776</v>
      </c>
      <c r="Z35" s="6"/>
      <c r="AA35" s="28">
        <v>123679417</v>
      </c>
    </row>
    <row r="36" spans="1:27" ht="13.5">
      <c r="A36" s="60" t="s">
        <v>64</v>
      </c>
      <c r="B36" s="10"/>
      <c r="C36" s="61">
        <f aca="true" t="shared" si="6" ref="C36:Y36">SUM(C32:C35)</f>
        <v>174318738</v>
      </c>
      <c r="D36" s="61">
        <f>SUM(D32:D35)</f>
        <v>0</v>
      </c>
      <c r="E36" s="62">
        <f t="shared" si="6"/>
        <v>294188484</v>
      </c>
      <c r="F36" s="63">
        <f t="shared" si="6"/>
        <v>302703944</v>
      </c>
      <c r="G36" s="63">
        <f t="shared" si="6"/>
        <v>79340</v>
      </c>
      <c r="H36" s="63">
        <f t="shared" si="6"/>
        <v>4017962</v>
      </c>
      <c r="I36" s="63">
        <f t="shared" si="6"/>
        <v>7093127</v>
      </c>
      <c r="J36" s="63">
        <f t="shared" si="6"/>
        <v>11190429</v>
      </c>
      <c r="K36" s="63">
        <f t="shared" si="6"/>
        <v>5525728</v>
      </c>
      <c r="L36" s="63">
        <f t="shared" si="6"/>
        <v>8821258</v>
      </c>
      <c r="M36" s="63">
        <f t="shared" si="6"/>
        <v>18024718</v>
      </c>
      <c r="N36" s="63">
        <f t="shared" si="6"/>
        <v>32371704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43562133</v>
      </c>
      <c r="X36" s="63">
        <f t="shared" si="6"/>
        <v>0</v>
      </c>
      <c r="Y36" s="63">
        <f t="shared" si="6"/>
        <v>43562133</v>
      </c>
      <c r="Z36" s="64">
        <f>+IF(X36&lt;&gt;0,+(Y36/X36)*100,0)</f>
        <v>0</v>
      </c>
      <c r="AA36" s="65">
        <f>SUM(AA32:AA35)</f>
        <v>302703944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21000000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82356</v>
      </c>
      <c r="H5" s="18">
        <f t="shared" si="0"/>
        <v>357399</v>
      </c>
      <c r="I5" s="18">
        <f t="shared" si="0"/>
        <v>105283</v>
      </c>
      <c r="J5" s="18">
        <f t="shared" si="0"/>
        <v>545038</v>
      </c>
      <c r="K5" s="18">
        <f t="shared" si="0"/>
        <v>123584</v>
      </c>
      <c r="L5" s="18">
        <f t="shared" si="0"/>
        <v>252274</v>
      </c>
      <c r="M5" s="18">
        <f t="shared" si="0"/>
        <v>15800</v>
      </c>
      <c r="N5" s="18">
        <f t="shared" si="0"/>
        <v>391658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936696</v>
      </c>
      <c r="X5" s="18">
        <f t="shared" si="0"/>
        <v>21000000</v>
      </c>
      <c r="Y5" s="18">
        <f t="shared" si="0"/>
        <v>-20063304</v>
      </c>
      <c r="Z5" s="4">
        <f>+IF(X5&lt;&gt;0,+(Y5/X5)*100,0)</f>
        <v>-95.53954285714286</v>
      </c>
      <c r="AA5" s="16">
        <f>SUM(AA6:AA8)</f>
        <v>0</v>
      </c>
    </row>
    <row r="6" spans="1:27" ht="13.5">
      <c r="A6" s="5" t="s">
        <v>32</v>
      </c>
      <c r="B6" s="3"/>
      <c r="C6" s="19">
        <v>21000000</v>
      </c>
      <c r="D6" s="19"/>
      <c r="E6" s="20"/>
      <c r="F6" s="21"/>
      <c r="G6" s="21">
        <v>82356</v>
      </c>
      <c r="H6" s="21">
        <v>357399</v>
      </c>
      <c r="I6" s="21">
        <v>105283</v>
      </c>
      <c r="J6" s="21">
        <v>545038</v>
      </c>
      <c r="K6" s="21">
        <v>123584</v>
      </c>
      <c r="L6" s="21">
        <v>252274</v>
      </c>
      <c r="M6" s="21">
        <v>15800</v>
      </c>
      <c r="N6" s="21">
        <v>391658</v>
      </c>
      <c r="O6" s="21"/>
      <c r="P6" s="21"/>
      <c r="Q6" s="21"/>
      <c r="R6" s="21"/>
      <c r="S6" s="21"/>
      <c r="T6" s="21"/>
      <c r="U6" s="21"/>
      <c r="V6" s="21"/>
      <c r="W6" s="21">
        <v>936696</v>
      </c>
      <c r="X6" s="21">
        <v>21000000</v>
      </c>
      <c r="Y6" s="21">
        <v>-20063304</v>
      </c>
      <c r="Z6" s="6">
        <v>-95.54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42767000</v>
      </c>
      <c r="D9" s="16">
        <f>SUM(D10:D14)</f>
        <v>0</v>
      </c>
      <c r="E9" s="17">
        <f t="shared" si="1"/>
        <v>72060673</v>
      </c>
      <c r="F9" s="18">
        <f t="shared" si="1"/>
        <v>72060673</v>
      </c>
      <c r="G9" s="18">
        <f t="shared" si="1"/>
        <v>3239346</v>
      </c>
      <c r="H9" s="18">
        <f t="shared" si="1"/>
        <v>9645509</v>
      </c>
      <c r="I9" s="18">
        <f t="shared" si="1"/>
        <v>1446979</v>
      </c>
      <c r="J9" s="18">
        <f t="shared" si="1"/>
        <v>14331834</v>
      </c>
      <c r="K9" s="18">
        <f t="shared" si="1"/>
        <v>3676399</v>
      </c>
      <c r="L9" s="18">
        <f t="shared" si="1"/>
        <v>2217624</v>
      </c>
      <c r="M9" s="18">
        <f t="shared" si="1"/>
        <v>2603745</v>
      </c>
      <c r="N9" s="18">
        <f t="shared" si="1"/>
        <v>8497768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22829602</v>
      </c>
      <c r="X9" s="18">
        <f t="shared" si="1"/>
        <v>26413146</v>
      </c>
      <c r="Y9" s="18">
        <f t="shared" si="1"/>
        <v>-3583544</v>
      </c>
      <c r="Z9" s="4">
        <f>+IF(X9&lt;&gt;0,+(Y9/X9)*100,0)</f>
        <v>-13.567274417064896</v>
      </c>
      <c r="AA9" s="30">
        <f>SUM(AA10:AA14)</f>
        <v>72060673</v>
      </c>
    </row>
    <row r="10" spans="1:27" ht="13.5">
      <c r="A10" s="5" t="s">
        <v>36</v>
      </c>
      <c r="B10" s="3"/>
      <c r="C10" s="19"/>
      <c r="D10" s="19"/>
      <c r="E10" s="20">
        <v>42196552</v>
      </c>
      <c r="F10" s="21">
        <v>42196552</v>
      </c>
      <c r="G10" s="21">
        <v>964870</v>
      </c>
      <c r="H10" s="21">
        <v>3205830</v>
      </c>
      <c r="I10" s="21">
        <v>695823</v>
      </c>
      <c r="J10" s="21">
        <v>4866523</v>
      </c>
      <c r="K10" s="21">
        <v>2328686</v>
      </c>
      <c r="L10" s="21">
        <v>1710316</v>
      </c>
      <c r="M10" s="21">
        <v>149965</v>
      </c>
      <c r="N10" s="21">
        <v>4188967</v>
      </c>
      <c r="O10" s="21"/>
      <c r="P10" s="21"/>
      <c r="Q10" s="21"/>
      <c r="R10" s="21"/>
      <c r="S10" s="21"/>
      <c r="T10" s="21"/>
      <c r="U10" s="21"/>
      <c r="V10" s="21"/>
      <c r="W10" s="21">
        <v>9055490</v>
      </c>
      <c r="X10" s="21">
        <v>11481084</v>
      </c>
      <c r="Y10" s="21">
        <v>-2425594</v>
      </c>
      <c r="Z10" s="6">
        <v>-21.13</v>
      </c>
      <c r="AA10" s="28">
        <v>42196552</v>
      </c>
    </row>
    <row r="11" spans="1:27" ht="13.5">
      <c r="A11" s="5" t="s">
        <v>37</v>
      </c>
      <c r="B11" s="3"/>
      <c r="C11" s="19">
        <v>42767000</v>
      </c>
      <c r="D11" s="19"/>
      <c r="E11" s="20">
        <v>24864121</v>
      </c>
      <c r="F11" s="21">
        <v>24864121</v>
      </c>
      <c r="G11" s="21">
        <v>1677092</v>
      </c>
      <c r="H11" s="21">
        <v>5380721</v>
      </c>
      <c r="I11" s="21">
        <v>751156</v>
      </c>
      <c r="J11" s="21">
        <v>7808969</v>
      </c>
      <c r="K11" s="21">
        <v>273997</v>
      </c>
      <c r="L11" s="21"/>
      <c r="M11" s="21">
        <v>991864</v>
      </c>
      <c r="N11" s="21">
        <v>1265861</v>
      </c>
      <c r="O11" s="21"/>
      <c r="P11" s="21"/>
      <c r="Q11" s="21"/>
      <c r="R11" s="21"/>
      <c r="S11" s="21"/>
      <c r="T11" s="21"/>
      <c r="U11" s="21"/>
      <c r="V11" s="21"/>
      <c r="W11" s="21">
        <v>9074830</v>
      </c>
      <c r="X11" s="21">
        <v>12432060</v>
      </c>
      <c r="Y11" s="21">
        <v>-3357230</v>
      </c>
      <c r="Z11" s="6">
        <v>-27</v>
      </c>
      <c r="AA11" s="28">
        <v>24864121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>
        <v>597384</v>
      </c>
      <c r="H12" s="21">
        <v>1058958</v>
      </c>
      <c r="I12" s="21"/>
      <c r="J12" s="21">
        <v>1656342</v>
      </c>
      <c r="K12" s="21">
        <v>1073716</v>
      </c>
      <c r="L12" s="21">
        <v>507308</v>
      </c>
      <c r="M12" s="21">
        <v>1461916</v>
      </c>
      <c r="N12" s="21">
        <v>3042940</v>
      </c>
      <c r="O12" s="21"/>
      <c r="P12" s="21"/>
      <c r="Q12" s="21"/>
      <c r="R12" s="21"/>
      <c r="S12" s="21"/>
      <c r="T12" s="21"/>
      <c r="U12" s="21"/>
      <c r="V12" s="21"/>
      <c r="W12" s="21">
        <v>4699282</v>
      </c>
      <c r="X12" s="21">
        <v>2500002</v>
      </c>
      <c r="Y12" s="21">
        <v>2199280</v>
      </c>
      <c r="Z12" s="6">
        <v>87.97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83577000</v>
      </c>
      <c r="D15" s="16">
        <f>SUM(D16:D18)</f>
        <v>0</v>
      </c>
      <c r="E15" s="17">
        <f t="shared" si="2"/>
        <v>20747632</v>
      </c>
      <c r="F15" s="18">
        <f t="shared" si="2"/>
        <v>20747632</v>
      </c>
      <c r="G15" s="18">
        <f t="shared" si="2"/>
        <v>1598471</v>
      </c>
      <c r="H15" s="18">
        <f t="shared" si="2"/>
        <v>7037367</v>
      </c>
      <c r="I15" s="18">
        <f t="shared" si="2"/>
        <v>2075396</v>
      </c>
      <c r="J15" s="18">
        <f t="shared" si="2"/>
        <v>10711234</v>
      </c>
      <c r="K15" s="18">
        <f t="shared" si="2"/>
        <v>1541737</v>
      </c>
      <c r="L15" s="18">
        <f t="shared" si="2"/>
        <v>5340123</v>
      </c>
      <c r="M15" s="18">
        <f t="shared" si="2"/>
        <v>4069320</v>
      </c>
      <c r="N15" s="18">
        <f t="shared" si="2"/>
        <v>10951180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21662414</v>
      </c>
      <c r="X15" s="18">
        <f t="shared" si="2"/>
        <v>21818760</v>
      </c>
      <c r="Y15" s="18">
        <f t="shared" si="2"/>
        <v>-156346</v>
      </c>
      <c r="Z15" s="4">
        <f>+IF(X15&lt;&gt;0,+(Y15/X15)*100,0)</f>
        <v>-0.716566844311959</v>
      </c>
      <c r="AA15" s="30">
        <f>SUM(AA16:AA18)</f>
        <v>20747632</v>
      </c>
    </row>
    <row r="16" spans="1:27" ht="13.5">
      <c r="A16" s="5" t="s">
        <v>42</v>
      </c>
      <c r="B16" s="3"/>
      <c r="C16" s="19">
        <v>32348000</v>
      </c>
      <c r="D16" s="19"/>
      <c r="E16" s="20">
        <v>7812300</v>
      </c>
      <c r="F16" s="21">
        <v>7812300</v>
      </c>
      <c r="G16" s="21">
        <v>1145658</v>
      </c>
      <c r="H16" s="21">
        <v>5869504</v>
      </c>
      <c r="I16" s="21">
        <v>1560538</v>
      </c>
      <c r="J16" s="21">
        <v>8575700</v>
      </c>
      <c r="K16" s="21">
        <v>1541737</v>
      </c>
      <c r="L16" s="21">
        <v>5340123</v>
      </c>
      <c r="M16" s="21">
        <v>3993299</v>
      </c>
      <c r="N16" s="21">
        <v>10875159</v>
      </c>
      <c r="O16" s="21"/>
      <c r="P16" s="21"/>
      <c r="Q16" s="21"/>
      <c r="R16" s="21"/>
      <c r="S16" s="21"/>
      <c r="T16" s="21"/>
      <c r="U16" s="21"/>
      <c r="V16" s="21"/>
      <c r="W16" s="21">
        <v>19450859</v>
      </c>
      <c r="X16" s="21">
        <v>9617196</v>
      </c>
      <c r="Y16" s="21">
        <v>9833663</v>
      </c>
      <c r="Z16" s="6">
        <v>102.25</v>
      </c>
      <c r="AA16" s="28">
        <v>7812300</v>
      </c>
    </row>
    <row r="17" spans="1:27" ht="13.5">
      <c r="A17" s="5" t="s">
        <v>43</v>
      </c>
      <c r="B17" s="3"/>
      <c r="C17" s="19">
        <v>51229000</v>
      </c>
      <c r="D17" s="19"/>
      <c r="E17" s="20">
        <v>12935332</v>
      </c>
      <c r="F17" s="21">
        <v>12935332</v>
      </c>
      <c r="G17" s="21">
        <v>452813</v>
      </c>
      <c r="H17" s="21">
        <v>1167863</v>
      </c>
      <c r="I17" s="21">
        <v>514858</v>
      </c>
      <c r="J17" s="21">
        <v>2135534</v>
      </c>
      <c r="K17" s="21"/>
      <c r="L17" s="21"/>
      <c r="M17" s="21">
        <v>76021</v>
      </c>
      <c r="N17" s="21">
        <v>76021</v>
      </c>
      <c r="O17" s="21"/>
      <c r="P17" s="21"/>
      <c r="Q17" s="21"/>
      <c r="R17" s="21"/>
      <c r="S17" s="21"/>
      <c r="T17" s="21"/>
      <c r="U17" s="21"/>
      <c r="V17" s="21"/>
      <c r="W17" s="21">
        <v>2211555</v>
      </c>
      <c r="X17" s="21">
        <v>12201564</v>
      </c>
      <c r="Y17" s="21">
        <v>-9990009</v>
      </c>
      <c r="Z17" s="6">
        <v>-81.87</v>
      </c>
      <c r="AA17" s="28">
        <v>12935332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41785629</v>
      </c>
      <c r="D19" s="16">
        <f>SUM(D20:D23)</f>
        <v>0</v>
      </c>
      <c r="E19" s="17">
        <f t="shared" si="3"/>
        <v>63437695</v>
      </c>
      <c r="F19" s="18">
        <f t="shared" si="3"/>
        <v>63437695</v>
      </c>
      <c r="G19" s="18">
        <f t="shared" si="3"/>
        <v>8436879</v>
      </c>
      <c r="H19" s="18">
        <f t="shared" si="3"/>
        <v>1720876</v>
      </c>
      <c r="I19" s="18">
        <f t="shared" si="3"/>
        <v>7249885</v>
      </c>
      <c r="J19" s="18">
        <f t="shared" si="3"/>
        <v>17407640</v>
      </c>
      <c r="K19" s="18">
        <f t="shared" si="3"/>
        <v>716401</v>
      </c>
      <c r="L19" s="18">
        <f t="shared" si="3"/>
        <v>10224174</v>
      </c>
      <c r="M19" s="18">
        <f t="shared" si="3"/>
        <v>11026111</v>
      </c>
      <c r="N19" s="18">
        <f t="shared" si="3"/>
        <v>21966686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39374326</v>
      </c>
      <c r="X19" s="18">
        <f t="shared" si="3"/>
        <v>25984950</v>
      </c>
      <c r="Y19" s="18">
        <f t="shared" si="3"/>
        <v>13389376</v>
      </c>
      <c r="Z19" s="4">
        <f>+IF(X19&lt;&gt;0,+(Y19/X19)*100,0)</f>
        <v>51.527426452619686</v>
      </c>
      <c r="AA19" s="30">
        <f>SUM(AA20:AA23)</f>
        <v>63437695</v>
      </c>
    </row>
    <row r="20" spans="1:27" ht="13.5">
      <c r="A20" s="5" t="s">
        <v>46</v>
      </c>
      <c r="B20" s="3"/>
      <c r="C20" s="19">
        <v>3220629</v>
      </c>
      <c r="D20" s="19"/>
      <c r="E20" s="20">
        <v>7114518</v>
      </c>
      <c r="F20" s="21">
        <v>7114518</v>
      </c>
      <c r="G20" s="21"/>
      <c r="H20" s="21"/>
      <c r="I20" s="21">
        <v>3877375</v>
      </c>
      <c r="J20" s="21">
        <v>3877375</v>
      </c>
      <c r="K20" s="21"/>
      <c r="L20" s="21"/>
      <c r="M20" s="21">
        <v>3872824</v>
      </c>
      <c r="N20" s="21">
        <v>3872824</v>
      </c>
      <c r="O20" s="21"/>
      <c r="P20" s="21"/>
      <c r="Q20" s="21"/>
      <c r="R20" s="21"/>
      <c r="S20" s="21"/>
      <c r="T20" s="21"/>
      <c r="U20" s="21"/>
      <c r="V20" s="21"/>
      <c r="W20" s="21">
        <v>7750199</v>
      </c>
      <c r="X20" s="21">
        <v>3557262</v>
      </c>
      <c r="Y20" s="21">
        <v>4192937</v>
      </c>
      <c r="Z20" s="6">
        <v>117.87</v>
      </c>
      <c r="AA20" s="28">
        <v>7114518</v>
      </c>
    </row>
    <row r="21" spans="1:27" ht="13.5">
      <c r="A21" s="5" t="s">
        <v>47</v>
      </c>
      <c r="B21" s="3"/>
      <c r="C21" s="19"/>
      <c r="D21" s="19"/>
      <c r="E21" s="20">
        <v>1268691</v>
      </c>
      <c r="F21" s="21">
        <v>1268691</v>
      </c>
      <c r="G21" s="21"/>
      <c r="H21" s="21"/>
      <c r="I21" s="21"/>
      <c r="J21" s="21"/>
      <c r="K21" s="21"/>
      <c r="L21" s="21">
        <v>4130955</v>
      </c>
      <c r="M21" s="21">
        <v>5376019</v>
      </c>
      <c r="N21" s="21">
        <v>9506974</v>
      </c>
      <c r="O21" s="21"/>
      <c r="P21" s="21"/>
      <c r="Q21" s="21"/>
      <c r="R21" s="21"/>
      <c r="S21" s="21"/>
      <c r="T21" s="21"/>
      <c r="U21" s="21"/>
      <c r="V21" s="21"/>
      <c r="W21" s="21">
        <v>9506974</v>
      </c>
      <c r="X21" s="21">
        <v>282504</v>
      </c>
      <c r="Y21" s="21">
        <v>9224470</v>
      </c>
      <c r="Z21" s="6">
        <v>3265.25</v>
      </c>
      <c r="AA21" s="28">
        <v>1268691</v>
      </c>
    </row>
    <row r="22" spans="1:27" ht="13.5">
      <c r="A22" s="5" t="s">
        <v>48</v>
      </c>
      <c r="B22" s="3"/>
      <c r="C22" s="22">
        <v>38565000</v>
      </c>
      <c r="D22" s="22"/>
      <c r="E22" s="23">
        <v>55054486</v>
      </c>
      <c r="F22" s="24">
        <v>55054486</v>
      </c>
      <c r="G22" s="24">
        <v>8436879</v>
      </c>
      <c r="H22" s="24">
        <v>1720876</v>
      </c>
      <c r="I22" s="24">
        <v>3372510</v>
      </c>
      <c r="J22" s="24">
        <v>13530265</v>
      </c>
      <c r="K22" s="24">
        <v>716401</v>
      </c>
      <c r="L22" s="24">
        <v>6093219</v>
      </c>
      <c r="M22" s="24">
        <v>1777268</v>
      </c>
      <c r="N22" s="24">
        <v>8586888</v>
      </c>
      <c r="O22" s="24"/>
      <c r="P22" s="24"/>
      <c r="Q22" s="24"/>
      <c r="R22" s="24"/>
      <c r="S22" s="24"/>
      <c r="T22" s="24"/>
      <c r="U22" s="24"/>
      <c r="V22" s="24"/>
      <c r="W22" s="24">
        <v>22117153</v>
      </c>
      <c r="X22" s="24">
        <v>22145184</v>
      </c>
      <c r="Y22" s="24">
        <v>-28031</v>
      </c>
      <c r="Z22" s="7">
        <v>-0.13</v>
      </c>
      <c r="AA22" s="29">
        <v>55054486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3906000</v>
      </c>
      <c r="Y24" s="18">
        <v>-3906000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189129629</v>
      </c>
      <c r="D25" s="50">
        <f>+D5+D9+D15+D19+D24</f>
        <v>0</v>
      </c>
      <c r="E25" s="51">
        <f t="shared" si="4"/>
        <v>156246000</v>
      </c>
      <c r="F25" s="52">
        <f t="shared" si="4"/>
        <v>156246000</v>
      </c>
      <c r="G25" s="52">
        <f t="shared" si="4"/>
        <v>13357052</v>
      </c>
      <c r="H25" s="52">
        <f t="shared" si="4"/>
        <v>18761151</v>
      </c>
      <c r="I25" s="52">
        <f t="shared" si="4"/>
        <v>10877543</v>
      </c>
      <c r="J25" s="52">
        <f t="shared" si="4"/>
        <v>42995746</v>
      </c>
      <c r="K25" s="52">
        <f t="shared" si="4"/>
        <v>6058121</v>
      </c>
      <c r="L25" s="52">
        <f t="shared" si="4"/>
        <v>18034195</v>
      </c>
      <c r="M25" s="52">
        <f t="shared" si="4"/>
        <v>17714976</v>
      </c>
      <c r="N25" s="52">
        <f t="shared" si="4"/>
        <v>41807292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84803038</v>
      </c>
      <c r="X25" s="52">
        <f t="shared" si="4"/>
        <v>99122856</v>
      </c>
      <c r="Y25" s="52">
        <f t="shared" si="4"/>
        <v>-14319818</v>
      </c>
      <c r="Z25" s="53">
        <f>+IF(X25&lt;&gt;0,+(Y25/X25)*100,0)</f>
        <v>-14.446534914207879</v>
      </c>
      <c r="AA25" s="54">
        <f>+AA5+AA9+AA15+AA19+AA24</f>
        <v>156246000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168129629</v>
      </c>
      <c r="D28" s="19"/>
      <c r="E28" s="20">
        <v>156246000</v>
      </c>
      <c r="F28" s="21">
        <v>156246000</v>
      </c>
      <c r="G28" s="21">
        <v>13274696</v>
      </c>
      <c r="H28" s="21">
        <v>18403752</v>
      </c>
      <c r="I28" s="21">
        <v>10772260</v>
      </c>
      <c r="J28" s="21">
        <v>42450708</v>
      </c>
      <c r="K28" s="21">
        <v>5934537</v>
      </c>
      <c r="L28" s="21">
        <v>17781921</v>
      </c>
      <c r="M28" s="21">
        <v>17699176</v>
      </c>
      <c r="N28" s="21">
        <v>41415634</v>
      </c>
      <c r="O28" s="21"/>
      <c r="P28" s="21"/>
      <c r="Q28" s="21"/>
      <c r="R28" s="21"/>
      <c r="S28" s="21"/>
      <c r="T28" s="21"/>
      <c r="U28" s="21"/>
      <c r="V28" s="21"/>
      <c r="W28" s="21">
        <v>83866342</v>
      </c>
      <c r="X28" s="21"/>
      <c r="Y28" s="21">
        <v>83866342</v>
      </c>
      <c r="Z28" s="6"/>
      <c r="AA28" s="19">
        <v>156246000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168129629</v>
      </c>
      <c r="D32" s="25">
        <f>SUM(D28:D31)</f>
        <v>0</v>
      </c>
      <c r="E32" s="26">
        <f t="shared" si="5"/>
        <v>156246000</v>
      </c>
      <c r="F32" s="27">
        <f t="shared" si="5"/>
        <v>156246000</v>
      </c>
      <c r="G32" s="27">
        <f t="shared" si="5"/>
        <v>13274696</v>
      </c>
      <c r="H32" s="27">
        <f t="shared" si="5"/>
        <v>18403752</v>
      </c>
      <c r="I32" s="27">
        <f t="shared" si="5"/>
        <v>10772260</v>
      </c>
      <c r="J32" s="27">
        <f t="shared" si="5"/>
        <v>42450708</v>
      </c>
      <c r="K32" s="27">
        <f t="shared" si="5"/>
        <v>5934537</v>
      </c>
      <c r="L32" s="27">
        <f t="shared" si="5"/>
        <v>17781921</v>
      </c>
      <c r="M32" s="27">
        <f t="shared" si="5"/>
        <v>17699176</v>
      </c>
      <c r="N32" s="27">
        <f t="shared" si="5"/>
        <v>41415634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83866342</v>
      </c>
      <c r="X32" s="27">
        <f t="shared" si="5"/>
        <v>0</v>
      </c>
      <c r="Y32" s="27">
        <f t="shared" si="5"/>
        <v>83866342</v>
      </c>
      <c r="Z32" s="13">
        <f>+IF(X32&lt;&gt;0,+(Y32/X32)*100,0)</f>
        <v>0</v>
      </c>
      <c r="AA32" s="31">
        <f>SUM(AA28:AA31)</f>
        <v>156246000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21000000</v>
      </c>
      <c r="D35" s="19"/>
      <c r="E35" s="20"/>
      <c r="F35" s="21"/>
      <c r="G35" s="21">
        <v>82356</v>
      </c>
      <c r="H35" s="21">
        <v>357399</v>
      </c>
      <c r="I35" s="21">
        <v>105283</v>
      </c>
      <c r="J35" s="21">
        <v>545038</v>
      </c>
      <c r="K35" s="21">
        <v>123584</v>
      </c>
      <c r="L35" s="21">
        <v>252274</v>
      </c>
      <c r="M35" s="21">
        <v>15800</v>
      </c>
      <c r="N35" s="21">
        <v>391658</v>
      </c>
      <c r="O35" s="21"/>
      <c r="P35" s="21"/>
      <c r="Q35" s="21"/>
      <c r="R35" s="21"/>
      <c r="S35" s="21"/>
      <c r="T35" s="21"/>
      <c r="U35" s="21"/>
      <c r="V35" s="21"/>
      <c r="W35" s="21">
        <v>936696</v>
      </c>
      <c r="X35" s="21"/>
      <c r="Y35" s="21">
        <v>936696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189129629</v>
      </c>
      <c r="D36" s="61">
        <f>SUM(D32:D35)</f>
        <v>0</v>
      </c>
      <c r="E36" s="62">
        <f t="shared" si="6"/>
        <v>156246000</v>
      </c>
      <c r="F36" s="63">
        <f t="shared" si="6"/>
        <v>156246000</v>
      </c>
      <c r="G36" s="63">
        <f t="shared" si="6"/>
        <v>13357052</v>
      </c>
      <c r="H36" s="63">
        <f t="shared" si="6"/>
        <v>18761151</v>
      </c>
      <c r="I36" s="63">
        <f t="shared" si="6"/>
        <v>10877543</v>
      </c>
      <c r="J36" s="63">
        <f t="shared" si="6"/>
        <v>42995746</v>
      </c>
      <c r="K36" s="63">
        <f t="shared" si="6"/>
        <v>6058121</v>
      </c>
      <c r="L36" s="63">
        <f t="shared" si="6"/>
        <v>18034195</v>
      </c>
      <c r="M36" s="63">
        <f t="shared" si="6"/>
        <v>17714976</v>
      </c>
      <c r="N36" s="63">
        <f t="shared" si="6"/>
        <v>41807292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84803038</v>
      </c>
      <c r="X36" s="63">
        <f t="shared" si="6"/>
        <v>0</v>
      </c>
      <c r="Y36" s="63">
        <f t="shared" si="6"/>
        <v>84803038</v>
      </c>
      <c r="Z36" s="64">
        <f>+IF(X36&lt;&gt;0,+(Y36/X36)*100,0)</f>
        <v>0</v>
      </c>
      <c r="AA36" s="65">
        <f>SUM(AA32:AA35)</f>
        <v>156246000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2863287</v>
      </c>
      <c r="D5" s="16">
        <f>SUM(D6:D8)</f>
        <v>0</v>
      </c>
      <c r="E5" s="17">
        <f t="shared" si="0"/>
        <v>9797000</v>
      </c>
      <c r="F5" s="18">
        <f t="shared" si="0"/>
        <v>9991000</v>
      </c>
      <c r="G5" s="18">
        <f t="shared" si="0"/>
        <v>17550</v>
      </c>
      <c r="H5" s="18">
        <f t="shared" si="0"/>
        <v>41230</v>
      </c>
      <c r="I5" s="18">
        <f t="shared" si="0"/>
        <v>252876</v>
      </c>
      <c r="J5" s="18">
        <f t="shared" si="0"/>
        <v>311656</v>
      </c>
      <c r="K5" s="18">
        <f t="shared" si="0"/>
        <v>123274</v>
      </c>
      <c r="L5" s="18">
        <f t="shared" si="0"/>
        <v>128580</v>
      </c>
      <c r="M5" s="18">
        <f t="shared" si="0"/>
        <v>1074375</v>
      </c>
      <c r="N5" s="18">
        <f t="shared" si="0"/>
        <v>1326229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1637885</v>
      </c>
      <c r="X5" s="18">
        <f t="shared" si="0"/>
        <v>1402000</v>
      </c>
      <c r="Y5" s="18">
        <f t="shared" si="0"/>
        <v>235885</v>
      </c>
      <c r="Z5" s="4">
        <f>+IF(X5&lt;&gt;0,+(Y5/X5)*100,0)</f>
        <v>16.824893009985733</v>
      </c>
      <c r="AA5" s="16">
        <f>SUM(AA6:AA8)</f>
        <v>9991000</v>
      </c>
    </row>
    <row r="6" spans="1:27" ht="13.5">
      <c r="A6" s="5" t="s">
        <v>32</v>
      </c>
      <c r="B6" s="3"/>
      <c r="C6" s="19">
        <v>746438</v>
      </c>
      <c r="D6" s="19"/>
      <c r="E6" s="20">
        <v>2400000</v>
      </c>
      <c r="F6" s="21">
        <v>2400000</v>
      </c>
      <c r="G6" s="21">
        <v>17550</v>
      </c>
      <c r="H6" s="21">
        <v>23330</v>
      </c>
      <c r="I6" s="21">
        <v>52276</v>
      </c>
      <c r="J6" s="21">
        <v>93156</v>
      </c>
      <c r="K6" s="21">
        <v>95468</v>
      </c>
      <c r="L6" s="21">
        <v>105491</v>
      </c>
      <c r="M6" s="21">
        <v>81555</v>
      </c>
      <c r="N6" s="21">
        <v>282514</v>
      </c>
      <c r="O6" s="21"/>
      <c r="P6" s="21"/>
      <c r="Q6" s="21"/>
      <c r="R6" s="21"/>
      <c r="S6" s="21"/>
      <c r="T6" s="21"/>
      <c r="U6" s="21"/>
      <c r="V6" s="21"/>
      <c r="W6" s="21">
        <v>375670</v>
      </c>
      <c r="X6" s="21">
        <v>150000</v>
      </c>
      <c r="Y6" s="21">
        <v>225670</v>
      </c>
      <c r="Z6" s="6">
        <v>150.45</v>
      </c>
      <c r="AA6" s="28">
        <v>2400000</v>
      </c>
    </row>
    <row r="7" spans="1:27" ht="13.5">
      <c r="A7" s="5" t="s">
        <v>33</v>
      </c>
      <c r="B7" s="3"/>
      <c r="C7" s="22">
        <v>675868</v>
      </c>
      <c r="D7" s="22"/>
      <c r="E7" s="23">
        <v>350000</v>
      </c>
      <c r="F7" s="24">
        <v>350000</v>
      </c>
      <c r="G7" s="24"/>
      <c r="H7" s="24">
        <v>17900</v>
      </c>
      <c r="I7" s="24"/>
      <c r="J7" s="24">
        <v>17900</v>
      </c>
      <c r="K7" s="24">
        <v>8283</v>
      </c>
      <c r="L7" s="24">
        <v>7895</v>
      </c>
      <c r="M7" s="24">
        <v>3710</v>
      </c>
      <c r="N7" s="24">
        <v>19888</v>
      </c>
      <c r="O7" s="24"/>
      <c r="P7" s="24"/>
      <c r="Q7" s="24"/>
      <c r="R7" s="24"/>
      <c r="S7" s="24"/>
      <c r="T7" s="24"/>
      <c r="U7" s="24"/>
      <c r="V7" s="24"/>
      <c r="W7" s="24">
        <v>37788</v>
      </c>
      <c r="X7" s="24"/>
      <c r="Y7" s="24">
        <v>37788</v>
      </c>
      <c r="Z7" s="7"/>
      <c r="AA7" s="29">
        <v>350000</v>
      </c>
    </row>
    <row r="8" spans="1:27" ht="13.5">
      <c r="A8" s="5" t="s">
        <v>34</v>
      </c>
      <c r="B8" s="3"/>
      <c r="C8" s="19">
        <v>1440981</v>
      </c>
      <c r="D8" s="19"/>
      <c r="E8" s="20">
        <v>7047000</v>
      </c>
      <c r="F8" s="21">
        <v>7241000</v>
      </c>
      <c r="G8" s="21"/>
      <c r="H8" s="21"/>
      <c r="I8" s="21">
        <v>200600</v>
      </c>
      <c r="J8" s="21">
        <v>200600</v>
      </c>
      <c r="K8" s="21">
        <v>19523</v>
      </c>
      <c r="L8" s="21">
        <v>15194</v>
      </c>
      <c r="M8" s="21">
        <v>989110</v>
      </c>
      <c r="N8" s="21">
        <v>1023827</v>
      </c>
      <c r="O8" s="21"/>
      <c r="P8" s="21"/>
      <c r="Q8" s="21"/>
      <c r="R8" s="21"/>
      <c r="S8" s="21"/>
      <c r="T8" s="21"/>
      <c r="U8" s="21"/>
      <c r="V8" s="21"/>
      <c r="W8" s="21">
        <v>1224427</v>
      </c>
      <c r="X8" s="21">
        <v>1252000</v>
      </c>
      <c r="Y8" s="21">
        <v>-27573</v>
      </c>
      <c r="Z8" s="6">
        <v>-2.2</v>
      </c>
      <c r="AA8" s="28">
        <v>7241000</v>
      </c>
    </row>
    <row r="9" spans="1:27" ht="13.5">
      <c r="A9" s="2" t="s">
        <v>35</v>
      </c>
      <c r="B9" s="3"/>
      <c r="C9" s="16">
        <f aca="true" t="shared" si="1" ref="C9:Y9">SUM(C10:C14)</f>
        <v>26336158</v>
      </c>
      <c r="D9" s="16">
        <f>SUM(D10:D14)</f>
        <v>0</v>
      </c>
      <c r="E9" s="17">
        <f t="shared" si="1"/>
        <v>29737921</v>
      </c>
      <c r="F9" s="18">
        <f t="shared" si="1"/>
        <v>29543921</v>
      </c>
      <c r="G9" s="18">
        <f t="shared" si="1"/>
        <v>0</v>
      </c>
      <c r="H9" s="18">
        <f t="shared" si="1"/>
        <v>5400</v>
      </c>
      <c r="I9" s="18">
        <f t="shared" si="1"/>
        <v>27400</v>
      </c>
      <c r="J9" s="18">
        <f t="shared" si="1"/>
        <v>32800</v>
      </c>
      <c r="K9" s="18">
        <f t="shared" si="1"/>
        <v>109201</v>
      </c>
      <c r="L9" s="18">
        <f t="shared" si="1"/>
        <v>391494</v>
      </c>
      <c r="M9" s="18">
        <f t="shared" si="1"/>
        <v>1507611</v>
      </c>
      <c r="N9" s="18">
        <f t="shared" si="1"/>
        <v>2008306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2041106</v>
      </c>
      <c r="X9" s="18">
        <f t="shared" si="1"/>
        <v>2503200</v>
      </c>
      <c r="Y9" s="18">
        <f t="shared" si="1"/>
        <v>-462094</v>
      </c>
      <c r="Z9" s="4">
        <f>+IF(X9&lt;&gt;0,+(Y9/X9)*100,0)</f>
        <v>-18.460131032278685</v>
      </c>
      <c r="AA9" s="30">
        <f>SUM(AA10:AA14)</f>
        <v>29543921</v>
      </c>
    </row>
    <row r="10" spans="1:27" ht="13.5">
      <c r="A10" s="5" t="s">
        <v>36</v>
      </c>
      <c r="B10" s="3"/>
      <c r="C10" s="19">
        <v>1273756</v>
      </c>
      <c r="D10" s="19"/>
      <c r="E10" s="20">
        <v>4529000</v>
      </c>
      <c r="F10" s="21">
        <v>4335000</v>
      </c>
      <c r="G10" s="21"/>
      <c r="H10" s="21"/>
      <c r="I10" s="21"/>
      <c r="J10" s="21"/>
      <c r="K10" s="21"/>
      <c r="L10" s="21">
        <v>25100</v>
      </c>
      <c r="M10" s="21">
        <v>14177</v>
      </c>
      <c r="N10" s="21">
        <v>39277</v>
      </c>
      <c r="O10" s="21"/>
      <c r="P10" s="21"/>
      <c r="Q10" s="21"/>
      <c r="R10" s="21"/>
      <c r="S10" s="21"/>
      <c r="T10" s="21"/>
      <c r="U10" s="21"/>
      <c r="V10" s="21"/>
      <c r="W10" s="21">
        <v>39277</v>
      </c>
      <c r="X10" s="21">
        <v>449000</v>
      </c>
      <c r="Y10" s="21">
        <v>-409723</v>
      </c>
      <c r="Z10" s="6">
        <v>-91.25</v>
      </c>
      <c r="AA10" s="28">
        <v>4335000</v>
      </c>
    </row>
    <row r="11" spans="1:27" ht="13.5">
      <c r="A11" s="5" t="s">
        <v>37</v>
      </c>
      <c r="B11" s="3"/>
      <c r="C11" s="19">
        <v>18547722</v>
      </c>
      <c r="D11" s="19"/>
      <c r="E11" s="20">
        <v>8209121</v>
      </c>
      <c r="F11" s="21">
        <v>8209121</v>
      </c>
      <c r="G11" s="21"/>
      <c r="H11" s="21"/>
      <c r="I11" s="21"/>
      <c r="J11" s="21"/>
      <c r="K11" s="21"/>
      <c r="L11" s="21">
        <v>30577</v>
      </c>
      <c r="M11" s="21">
        <v>892872</v>
      </c>
      <c r="N11" s="21">
        <v>923449</v>
      </c>
      <c r="O11" s="21"/>
      <c r="P11" s="21"/>
      <c r="Q11" s="21"/>
      <c r="R11" s="21"/>
      <c r="S11" s="21"/>
      <c r="T11" s="21"/>
      <c r="U11" s="21"/>
      <c r="V11" s="21"/>
      <c r="W11" s="21">
        <v>923449</v>
      </c>
      <c r="X11" s="21">
        <v>975200</v>
      </c>
      <c r="Y11" s="21">
        <v>-51751</v>
      </c>
      <c r="Z11" s="6">
        <v>-5.31</v>
      </c>
      <c r="AA11" s="28">
        <v>8209121</v>
      </c>
    </row>
    <row r="12" spans="1:27" ht="13.5">
      <c r="A12" s="5" t="s">
        <v>38</v>
      </c>
      <c r="B12" s="3"/>
      <c r="C12" s="19">
        <v>4013411</v>
      </c>
      <c r="D12" s="19"/>
      <c r="E12" s="20">
        <v>2939000</v>
      </c>
      <c r="F12" s="21">
        <v>2939000</v>
      </c>
      <c r="G12" s="21"/>
      <c r="H12" s="21"/>
      <c r="I12" s="21"/>
      <c r="J12" s="21"/>
      <c r="K12" s="21">
        <v>98524</v>
      </c>
      <c r="L12" s="21">
        <v>325939</v>
      </c>
      <c r="M12" s="21">
        <v>584329</v>
      </c>
      <c r="N12" s="21">
        <v>1008792</v>
      </c>
      <c r="O12" s="21"/>
      <c r="P12" s="21"/>
      <c r="Q12" s="21"/>
      <c r="R12" s="21"/>
      <c r="S12" s="21"/>
      <c r="T12" s="21"/>
      <c r="U12" s="21"/>
      <c r="V12" s="21"/>
      <c r="W12" s="21">
        <v>1008792</v>
      </c>
      <c r="X12" s="21">
        <v>825000</v>
      </c>
      <c r="Y12" s="21">
        <v>183792</v>
      </c>
      <c r="Z12" s="6">
        <v>22.28</v>
      </c>
      <c r="AA12" s="28">
        <v>2939000</v>
      </c>
    </row>
    <row r="13" spans="1:27" ht="13.5">
      <c r="A13" s="5" t="s">
        <v>39</v>
      </c>
      <c r="B13" s="3"/>
      <c r="C13" s="19">
        <v>2501269</v>
      </c>
      <c r="D13" s="19"/>
      <c r="E13" s="20">
        <v>14035800</v>
      </c>
      <c r="F13" s="21">
        <v>14035800</v>
      </c>
      <c r="G13" s="21"/>
      <c r="H13" s="21">
        <v>5400</v>
      </c>
      <c r="I13" s="21">
        <v>27400</v>
      </c>
      <c r="J13" s="21">
        <v>32800</v>
      </c>
      <c r="K13" s="21">
        <v>10677</v>
      </c>
      <c r="L13" s="21">
        <v>9878</v>
      </c>
      <c r="M13" s="21">
        <v>13483</v>
      </c>
      <c r="N13" s="21">
        <v>34038</v>
      </c>
      <c r="O13" s="21"/>
      <c r="P13" s="21"/>
      <c r="Q13" s="21"/>
      <c r="R13" s="21"/>
      <c r="S13" s="21"/>
      <c r="T13" s="21"/>
      <c r="U13" s="21"/>
      <c r="V13" s="21"/>
      <c r="W13" s="21">
        <v>66838</v>
      </c>
      <c r="X13" s="21">
        <v>229000</v>
      </c>
      <c r="Y13" s="21">
        <v>-162162</v>
      </c>
      <c r="Z13" s="6">
        <v>-70.81</v>
      </c>
      <c r="AA13" s="28">
        <v>14035800</v>
      </c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25000</v>
      </c>
      <c r="G14" s="24"/>
      <c r="H14" s="24"/>
      <c r="I14" s="24"/>
      <c r="J14" s="24"/>
      <c r="K14" s="24"/>
      <c r="L14" s="24"/>
      <c r="M14" s="24">
        <v>2750</v>
      </c>
      <c r="N14" s="24">
        <v>2750</v>
      </c>
      <c r="O14" s="24"/>
      <c r="P14" s="24"/>
      <c r="Q14" s="24"/>
      <c r="R14" s="24"/>
      <c r="S14" s="24"/>
      <c r="T14" s="24"/>
      <c r="U14" s="24"/>
      <c r="V14" s="24"/>
      <c r="W14" s="24">
        <v>2750</v>
      </c>
      <c r="X14" s="24">
        <v>25000</v>
      </c>
      <c r="Y14" s="24">
        <v>-22250</v>
      </c>
      <c r="Z14" s="7">
        <v>-89</v>
      </c>
      <c r="AA14" s="29">
        <v>25000</v>
      </c>
    </row>
    <row r="15" spans="1:27" ht="13.5">
      <c r="A15" s="2" t="s">
        <v>41</v>
      </c>
      <c r="B15" s="8"/>
      <c r="C15" s="16">
        <f aca="true" t="shared" si="2" ref="C15:Y15">SUM(C16:C18)</f>
        <v>230703090</v>
      </c>
      <c r="D15" s="16">
        <f>SUM(D16:D18)</f>
        <v>0</v>
      </c>
      <c r="E15" s="17">
        <f t="shared" si="2"/>
        <v>92012650</v>
      </c>
      <c r="F15" s="18">
        <f t="shared" si="2"/>
        <v>92657897</v>
      </c>
      <c r="G15" s="18">
        <f t="shared" si="2"/>
        <v>1347400</v>
      </c>
      <c r="H15" s="18">
        <f t="shared" si="2"/>
        <v>5432560</v>
      </c>
      <c r="I15" s="18">
        <f t="shared" si="2"/>
        <v>6687850</v>
      </c>
      <c r="J15" s="18">
        <f t="shared" si="2"/>
        <v>13467810</v>
      </c>
      <c r="K15" s="18">
        <f t="shared" si="2"/>
        <v>5640658</v>
      </c>
      <c r="L15" s="18">
        <f t="shared" si="2"/>
        <v>2343726</v>
      </c>
      <c r="M15" s="18">
        <f t="shared" si="2"/>
        <v>3637676</v>
      </c>
      <c r="N15" s="18">
        <f t="shared" si="2"/>
        <v>11622060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25089870</v>
      </c>
      <c r="X15" s="18">
        <f t="shared" si="2"/>
        <v>30919000</v>
      </c>
      <c r="Y15" s="18">
        <f t="shared" si="2"/>
        <v>-5829130</v>
      </c>
      <c r="Z15" s="4">
        <f>+IF(X15&lt;&gt;0,+(Y15/X15)*100,0)</f>
        <v>-18.85290598014166</v>
      </c>
      <c r="AA15" s="30">
        <f>SUM(AA16:AA18)</f>
        <v>92657897</v>
      </c>
    </row>
    <row r="16" spans="1:27" ht="13.5">
      <c r="A16" s="5" t="s">
        <v>42</v>
      </c>
      <c r="B16" s="3"/>
      <c r="C16" s="19"/>
      <c r="D16" s="19"/>
      <c r="E16" s="20">
        <v>10000</v>
      </c>
      <c r="F16" s="21">
        <v>10000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</v>
      </c>
      <c r="Y16" s="21">
        <v>-10000</v>
      </c>
      <c r="Z16" s="6">
        <v>-100</v>
      </c>
      <c r="AA16" s="28">
        <v>10000</v>
      </c>
    </row>
    <row r="17" spans="1:27" ht="13.5">
      <c r="A17" s="5" t="s">
        <v>43</v>
      </c>
      <c r="B17" s="3"/>
      <c r="C17" s="19">
        <v>230085256</v>
      </c>
      <c r="D17" s="19"/>
      <c r="E17" s="20">
        <v>91932650</v>
      </c>
      <c r="F17" s="21">
        <v>92577897</v>
      </c>
      <c r="G17" s="21">
        <v>1347400</v>
      </c>
      <c r="H17" s="21">
        <v>5432560</v>
      </c>
      <c r="I17" s="21">
        <v>6687850</v>
      </c>
      <c r="J17" s="21">
        <v>13467810</v>
      </c>
      <c r="K17" s="21">
        <v>5640658</v>
      </c>
      <c r="L17" s="21">
        <v>2343726</v>
      </c>
      <c r="M17" s="21">
        <v>3637676</v>
      </c>
      <c r="N17" s="21">
        <v>11622060</v>
      </c>
      <c r="O17" s="21"/>
      <c r="P17" s="21"/>
      <c r="Q17" s="21"/>
      <c r="R17" s="21"/>
      <c r="S17" s="21"/>
      <c r="T17" s="21"/>
      <c r="U17" s="21"/>
      <c r="V17" s="21"/>
      <c r="W17" s="21">
        <v>25089870</v>
      </c>
      <c r="X17" s="21">
        <v>30839000</v>
      </c>
      <c r="Y17" s="21">
        <v>-5749130</v>
      </c>
      <c r="Z17" s="6">
        <v>-18.64</v>
      </c>
      <c r="AA17" s="28">
        <v>92577897</v>
      </c>
    </row>
    <row r="18" spans="1:27" ht="13.5">
      <c r="A18" s="5" t="s">
        <v>44</v>
      </c>
      <c r="B18" s="3"/>
      <c r="C18" s="19">
        <v>617834</v>
      </c>
      <c r="D18" s="19"/>
      <c r="E18" s="20">
        <v>70000</v>
      </c>
      <c r="F18" s="21">
        <v>70000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70000</v>
      </c>
      <c r="Y18" s="21">
        <v>-70000</v>
      </c>
      <c r="Z18" s="6">
        <v>-100</v>
      </c>
      <c r="AA18" s="28">
        <v>70000</v>
      </c>
    </row>
    <row r="19" spans="1:27" ht="13.5">
      <c r="A19" s="2" t="s">
        <v>45</v>
      </c>
      <c r="B19" s="8"/>
      <c r="C19" s="16">
        <f aca="true" t="shared" si="3" ref="C19:Y19">SUM(C20:C23)</f>
        <v>83136756</v>
      </c>
      <c r="D19" s="16">
        <f>SUM(D20:D23)</f>
        <v>0</v>
      </c>
      <c r="E19" s="17">
        <f t="shared" si="3"/>
        <v>120695465</v>
      </c>
      <c r="F19" s="18">
        <f t="shared" si="3"/>
        <v>135695465</v>
      </c>
      <c r="G19" s="18">
        <f t="shared" si="3"/>
        <v>61912</v>
      </c>
      <c r="H19" s="18">
        <f t="shared" si="3"/>
        <v>4657578</v>
      </c>
      <c r="I19" s="18">
        <f t="shared" si="3"/>
        <v>8715788</v>
      </c>
      <c r="J19" s="18">
        <f t="shared" si="3"/>
        <v>13435278</v>
      </c>
      <c r="K19" s="18">
        <f t="shared" si="3"/>
        <v>8251087</v>
      </c>
      <c r="L19" s="18">
        <f t="shared" si="3"/>
        <v>3524066</v>
      </c>
      <c r="M19" s="18">
        <f t="shared" si="3"/>
        <v>9448533</v>
      </c>
      <c r="N19" s="18">
        <f t="shared" si="3"/>
        <v>21223686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34658964</v>
      </c>
      <c r="X19" s="18">
        <f t="shared" si="3"/>
        <v>7428000</v>
      </c>
      <c r="Y19" s="18">
        <f t="shared" si="3"/>
        <v>27230964</v>
      </c>
      <c r="Z19" s="4">
        <f>+IF(X19&lt;&gt;0,+(Y19/X19)*100,0)</f>
        <v>366.5988691437803</v>
      </c>
      <c r="AA19" s="30">
        <f>SUM(AA20:AA23)</f>
        <v>135695465</v>
      </c>
    </row>
    <row r="20" spans="1:27" ht="13.5">
      <c r="A20" s="5" t="s">
        <v>46</v>
      </c>
      <c r="B20" s="3"/>
      <c r="C20" s="19">
        <v>19969694</v>
      </c>
      <c r="D20" s="19"/>
      <c r="E20" s="20">
        <v>44190000</v>
      </c>
      <c r="F20" s="21">
        <v>44190000</v>
      </c>
      <c r="G20" s="21">
        <v>8727</v>
      </c>
      <c r="H20" s="21">
        <v>680283</v>
      </c>
      <c r="I20" s="21">
        <v>1331854</v>
      </c>
      <c r="J20" s="21">
        <v>2020864</v>
      </c>
      <c r="K20" s="21">
        <v>751793</v>
      </c>
      <c r="L20" s="21">
        <v>472542</v>
      </c>
      <c r="M20" s="21">
        <v>1107822</v>
      </c>
      <c r="N20" s="21">
        <v>2332157</v>
      </c>
      <c r="O20" s="21"/>
      <c r="P20" s="21"/>
      <c r="Q20" s="21"/>
      <c r="R20" s="21"/>
      <c r="S20" s="21"/>
      <c r="T20" s="21"/>
      <c r="U20" s="21"/>
      <c r="V20" s="21"/>
      <c r="W20" s="21">
        <v>4353021</v>
      </c>
      <c r="X20" s="21">
        <v>640000</v>
      </c>
      <c r="Y20" s="21">
        <v>3713021</v>
      </c>
      <c r="Z20" s="6">
        <v>580.16</v>
      </c>
      <c r="AA20" s="28">
        <v>44190000</v>
      </c>
    </row>
    <row r="21" spans="1:27" ht="13.5">
      <c r="A21" s="5" t="s">
        <v>47</v>
      </c>
      <c r="B21" s="3"/>
      <c r="C21" s="19">
        <v>10790753</v>
      </c>
      <c r="D21" s="19"/>
      <c r="E21" s="20">
        <v>22808011</v>
      </c>
      <c r="F21" s="21">
        <v>22808011</v>
      </c>
      <c r="G21" s="21"/>
      <c r="H21" s="21">
        <v>364138</v>
      </c>
      <c r="I21" s="21">
        <v>168377</v>
      </c>
      <c r="J21" s="21">
        <v>532515</v>
      </c>
      <c r="K21" s="21">
        <v>90203</v>
      </c>
      <c r="L21" s="21">
        <v>62885</v>
      </c>
      <c r="M21" s="21">
        <v>178215</v>
      </c>
      <c r="N21" s="21">
        <v>331303</v>
      </c>
      <c r="O21" s="21"/>
      <c r="P21" s="21"/>
      <c r="Q21" s="21"/>
      <c r="R21" s="21"/>
      <c r="S21" s="21"/>
      <c r="T21" s="21"/>
      <c r="U21" s="21"/>
      <c r="V21" s="21"/>
      <c r="W21" s="21">
        <v>863818</v>
      </c>
      <c r="X21" s="21">
        <v>4938000</v>
      </c>
      <c r="Y21" s="21">
        <v>-4074182</v>
      </c>
      <c r="Z21" s="6">
        <v>-82.51</v>
      </c>
      <c r="AA21" s="28">
        <v>22808011</v>
      </c>
    </row>
    <row r="22" spans="1:27" ht="13.5">
      <c r="A22" s="5" t="s">
        <v>48</v>
      </c>
      <c r="B22" s="3"/>
      <c r="C22" s="22">
        <v>48462516</v>
      </c>
      <c r="D22" s="22"/>
      <c r="E22" s="23">
        <v>41407454</v>
      </c>
      <c r="F22" s="24">
        <v>56407454</v>
      </c>
      <c r="G22" s="24">
        <v>53185</v>
      </c>
      <c r="H22" s="24">
        <v>3613157</v>
      </c>
      <c r="I22" s="24">
        <v>7215557</v>
      </c>
      <c r="J22" s="24">
        <v>10881899</v>
      </c>
      <c r="K22" s="24">
        <v>7409091</v>
      </c>
      <c r="L22" s="24">
        <v>2988639</v>
      </c>
      <c r="M22" s="24">
        <v>8157803</v>
      </c>
      <c r="N22" s="24">
        <v>18555533</v>
      </c>
      <c r="O22" s="24"/>
      <c r="P22" s="24"/>
      <c r="Q22" s="24"/>
      <c r="R22" s="24"/>
      <c r="S22" s="24"/>
      <c r="T22" s="24"/>
      <c r="U22" s="24"/>
      <c r="V22" s="24"/>
      <c r="W22" s="24">
        <v>29437432</v>
      </c>
      <c r="X22" s="24"/>
      <c r="Y22" s="24">
        <v>29437432</v>
      </c>
      <c r="Z22" s="7"/>
      <c r="AA22" s="29">
        <v>56407454</v>
      </c>
    </row>
    <row r="23" spans="1:27" ht="13.5">
      <c r="A23" s="5" t="s">
        <v>49</v>
      </c>
      <c r="B23" s="3"/>
      <c r="C23" s="19">
        <v>3913793</v>
      </c>
      <c r="D23" s="19"/>
      <c r="E23" s="20">
        <v>12290000</v>
      </c>
      <c r="F23" s="21">
        <v>12290000</v>
      </c>
      <c r="G23" s="21"/>
      <c r="H23" s="21"/>
      <c r="I23" s="21"/>
      <c r="J23" s="21"/>
      <c r="K23" s="21"/>
      <c r="L23" s="21"/>
      <c r="M23" s="21">
        <v>4693</v>
      </c>
      <c r="N23" s="21">
        <v>4693</v>
      </c>
      <c r="O23" s="21"/>
      <c r="P23" s="21"/>
      <c r="Q23" s="21"/>
      <c r="R23" s="21"/>
      <c r="S23" s="21"/>
      <c r="T23" s="21"/>
      <c r="U23" s="21"/>
      <c r="V23" s="21"/>
      <c r="W23" s="21">
        <v>4693</v>
      </c>
      <c r="X23" s="21">
        <v>1850000</v>
      </c>
      <c r="Y23" s="21">
        <v>-1845307</v>
      </c>
      <c r="Z23" s="6">
        <v>-99.75</v>
      </c>
      <c r="AA23" s="28">
        <v>12290000</v>
      </c>
    </row>
    <row r="24" spans="1:27" ht="13.5">
      <c r="A24" s="2" t="s">
        <v>50</v>
      </c>
      <c r="B24" s="8"/>
      <c r="C24" s="16">
        <v>3157450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346196741</v>
      </c>
      <c r="D25" s="50">
        <f>+D5+D9+D15+D19+D24</f>
        <v>0</v>
      </c>
      <c r="E25" s="51">
        <f t="shared" si="4"/>
        <v>252243036</v>
      </c>
      <c r="F25" s="52">
        <f t="shared" si="4"/>
        <v>267888283</v>
      </c>
      <c r="G25" s="52">
        <f t="shared" si="4"/>
        <v>1426862</v>
      </c>
      <c r="H25" s="52">
        <f t="shared" si="4"/>
        <v>10136768</v>
      </c>
      <c r="I25" s="52">
        <f t="shared" si="4"/>
        <v>15683914</v>
      </c>
      <c r="J25" s="52">
        <f t="shared" si="4"/>
        <v>27247544</v>
      </c>
      <c r="K25" s="52">
        <f t="shared" si="4"/>
        <v>14124220</v>
      </c>
      <c r="L25" s="52">
        <f t="shared" si="4"/>
        <v>6387866</v>
      </c>
      <c r="M25" s="52">
        <f t="shared" si="4"/>
        <v>15668195</v>
      </c>
      <c r="N25" s="52">
        <f t="shared" si="4"/>
        <v>36180281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63427825</v>
      </c>
      <c r="X25" s="52">
        <f t="shared" si="4"/>
        <v>42252200</v>
      </c>
      <c r="Y25" s="52">
        <f t="shared" si="4"/>
        <v>21175625</v>
      </c>
      <c r="Z25" s="53">
        <f>+IF(X25&lt;&gt;0,+(Y25/X25)*100,0)</f>
        <v>50.11721283152119</v>
      </c>
      <c r="AA25" s="54">
        <f>+AA5+AA9+AA15+AA19+AA24</f>
        <v>267888283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213465470</v>
      </c>
      <c r="D28" s="19"/>
      <c r="E28" s="20">
        <v>114841167</v>
      </c>
      <c r="F28" s="21">
        <v>114841167</v>
      </c>
      <c r="G28" s="21">
        <v>1400585</v>
      </c>
      <c r="H28" s="21">
        <v>5356381</v>
      </c>
      <c r="I28" s="21">
        <v>11558903</v>
      </c>
      <c r="J28" s="21">
        <v>18315869</v>
      </c>
      <c r="K28" s="21">
        <v>7945357</v>
      </c>
      <c r="L28" s="21">
        <v>3503137</v>
      </c>
      <c r="M28" s="21">
        <v>5862726</v>
      </c>
      <c r="N28" s="21">
        <v>17311220</v>
      </c>
      <c r="O28" s="21"/>
      <c r="P28" s="21"/>
      <c r="Q28" s="21"/>
      <c r="R28" s="21"/>
      <c r="S28" s="21"/>
      <c r="T28" s="21"/>
      <c r="U28" s="21"/>
      <c r="V28" s="21"/>
      <c r="W28" s="21">
        <v>35627089</v>
      </c>
      <c r="X28" s="21"/>
      <c r="Y28" s="21">
        <v>35627089</v>
      </c>
      <c r="Z28" s="6"/>
      <c r="AA28" s="19">
        <v>114841167</v>
      </c>
    </row>
    <row r="29" spans="1:27" ht="13.5">
      <c r="A29" s="56" t="s">
        <v>55</v>
      </c>
      <c r="B29" s="3"/>
      <c r="C29" s="19">
        <v>55248698</v>
      </c>
      <c r="D29" s="19"/>
      <c r="E29" s="20">
        <v>16742869</v>
      </c>
      <c r="F29" s="21">
        <v>17388116</v>
      </c>
      <c r="G29" s="21"/>
      <c r="H29" s="21">
        <v>4095341</v>
      </c>
      <c r="I29" s="21">
        <v>2447174</v>
      </c>
      <c r="J29" s="21">
        <v>6542515</v>
      </c>
      <c r="K29" s="21">
        <v>1136402</v>
      </c>
      <c r="L29" s="21">
        <v>981311</v>
      </c>
      <c r="M29" s="21">
        <v>2398131</v>
      </c>
      <c r="N29" s="21">
        <v>4515844</v>
      </c>
      <c r="O29" s="21"/>
      <c r="P29" s="21"/>
      <c r="Q29" s="21"/>
      <c r="R29" s="21"/>
      <c r="S29" s="21"/>
      <c r="T29" s="21"/>
      <c r="U29" s="21"/>
      <c r="V29" s="21"/>
      <c r="W29" s="21">
        <v>11058359</v>
      </c>
      <c r="X29" s="21"/>
      <c r="Y29" s="21">
        <v>11058359</v>
      </c>
      <c r="Z29" s="6"/>
      <c r="AA29" s="28">
        <v>17388116</v>
      </c>
    </row>
    <row r="30" spans="1:27" ht="13.5">
      <c r="A30" s="56" t="s">
        <v>56</v>
      </c>
      <c r="B30" s="3"/>
      <c r="C30" s="22"/>
      <c r="D30" s="22"/>
      <c r="E30" s="23">
        <v>6000000</v>
      </c>
      <c r="F30" s="24">
        <v>6000000</v>
      </c>
      <c r="G30" s="24"/>
      <c r="H30" s="24"/>
      <c r="I30" s="24"/>
      <c r="J30" s="24"/>
      <c r="K30" s="24"/>
      <c r="L30" s="24">
        <v>74035</v>
      </c>
      <c r="M30" s="24">
        <v>388623</v>
      </c>
      <c r="N30" s="24">
        <v>462658</v>
      </c>
      <c r="O30" s="24"/>
      <c r="P30" s="24"/>
      <c r="Q30" s="24"/>
      <c r="R30" s="24"/>
      <c r="S30" s="24"/>
      <c r="T30" s="24"/>
      <c r="U30" s="24"/>
      <c r="V30" s="24"/>
      <c r="W30" s="24">
        <v>462658</v>
      </c>
      <c r="X30" s="24"/>
      <c r="Y30" s="24">
        <v>462658</v>
      </c>
      <c r="Z30" s="7"/>
      <c r="AA30" s="29">
        <v>6000000</v>
      </c>
    </row>
    <row r="31" spans="1:27" ht="13.5">
      <c r="A31" s="57" t="s">
        <v>57</v>
      </c>
      <c r="B31" s="3"/>
      <c r="C31" s="19">
        <v>5399177</v>
      </c>
      <c r="D31" s="19"/>
      <c r="E31" s="20">
        <v>51680800</v>
      </c>
      <c r="F31" s="21">
        <v>66680800</v>
      </c>
      <c r="G31" s="21"/>
      <c r="H31" s="21">
        <v>8802</v>
      </c>
      <c r="I31" s="21">
        <v>387786</v>
      </c>
      <c r="J31" s="21">
        <v>396588</v>
      </c>
      <c r="K31" s="21">
        <v>3445577</v>
      </c>
      <c r="L31" s="21">
        <v>132163</v>
      </c>
      <c r="M31" s="21">
        <v>4201891</v>
      </c>
      <c r="N31" s="21">
        <v>7779631</v>
      </c>
      <c r="O31" s="21"/>
      <c r="P31" s="21"/>
      <c r="Q31" s="21"/>
      <c r="R31" s="21"/>
      <c r="S31" s="21"/>
      <c r="T31" s="21"/>
      <c r="U31" s="21"/>
      <c r="V31" s="21"/>
      <c r="W31" s="21">
        <v>8176219</v>
      </c>
      <c r="X31" s="21"/>
      <c r="Y31" s="21">
        <v>8176219</v>
      </c>
      <c r="Z31" s="6"/>
      <c r="AA31" s="28">
        <v>66680800</v>
      </c>
    </row>
    <row r="32" spans="1:27" ht="13.5">
      <c r="A32" s="58" t="s">
        <v>58</v>
      </c>
      <c r="B32" s="3"/>
      <c r="C32" s="25">
        <f aca="true" t="shared" si="5" ref="C32:Y32">SUM(C28:C31)</f>
        <v>274113345</v>
      </c>
      <c r="D32" s="25">
        <f>SUM(D28:D31)</f>
        <v>0</v>
      </c>
      <c r="E32" s="26">
        <f t="shared" si="5"/>
        <v>189264836</v>
      </c>
      <c r="F32" s="27">
        <f t="shared" si="5"/>
        <v>204910083</v>
      </c>
      <c r="G32" s="27">
        <f t="shared" si="5"/>
        <v>1400585</v>
      </c>
      <c r="H32" s="27">
        <f t="shared" si="5"/>
        <v>9460524</v>
      </c>
      <c r="I32" s="27">
        <f t="shared" si="5"/>
        <v>14393863</v>
      </c>
      <c r="J32" s="27">
        <f t="shared" si="5"/>
        <v>25254972</v>
      </c>
      <c r="K32" s="27">
        <f t="shared" si="5"/>
        <v>12527336</v>
      </c>
      <c r="L32" s="27">
        <f t="shared" si="5"/>
        <v>4690646</v>
      </c>
      <c r="M32" s="27">
        <f t="shared" si="5"/>
        <v>12851371</v>
      </c>
      <c r="N32" s="27">
        <f t="shared" si="5"/>
        <v>30069353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55324325</v>
      </c>
      <c r="X32" s="27">
        <f t="shared" si="5"/>
        <v>0</v>
      </c>
      <c r="Y32" s="27">
        <f t="shared" si="5"/>
        <v>55324325</v>
      </c>
      <c r="Z32" s="13">
        <f>+IF(X32&lt;&gt;0,+(Y32/X32)*100,0)</f>
        <v>0</v>
      </c>
      <c r="AA32" s="31">
        <f>SUM(AA28:AA31)</f>
        <v>204910083</v>
      </c>
    </row>
    <row r="33" spans="1:27" ht="13.5">
      <c r="A33" s="59" t="s">
        <v>59</v>
      </c>
      <c r="B33" s="3" t="s">
        <v>60</v>
      </c>
      <c r="C33" s="19">
        <v>15847776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10594989</v>
      </c>
      <c r="D34" s="19"/>
      <c r="E34" s="20">
        <v>13505000</v>
      </c>
      <c r="F34" s="21">
        <v>13505000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13505000</v>
      </c>
    </row>
    <row r="35" spans="1:27" ht="13.5">
      <c r="A35" s="59" t="s">
        <v>63</v>
      </c>
      <c r="B35" s="3"/>
      <c r="C35" s="19">
        <v>45640628</v>
      </c>
      <c r="D35" s="19"/>
      <c r="E35" s="20">
        <v>49473200</v>
      </c>
      <c r="F35" s="21">
        <v>49473200</v>
      </c>
      <c r="G35" s="21">
        <v>26277</v>
      </c>
      <c r="H35" s="21">
        <v>676244</v>
      </c>
      <c r="I35" s="21">
        <v>1290051</v>
      </c>
      <c r="J35" s="21">
        <v>1992572</v>
      </c>
      <c r="K35" s="21">
        <v>1596884</v>
      </c>
      <c r="L35" s="21">
        <v>1697220</v>
      </c>
      <c r="M35" s="21">
        <v>2816824</v>
      </c>
      <c r="N35" s="21">
        <v>6110928</v>
      </c>
      <c r="O35" s="21"/>
      <c r="P35" s="21"/>
      <c r="Q35" s="21"/>
      <c r="R35" s="21"/>
      <c r="S35" s="21"/>
      <c r="T35" s="21"/>
      <c r="U35" s="21"/>
      <c r="V35" s="21"/>
      <c r="W35" s="21">
        <v>8103500</v>
      </c>
      <c r="X35" s="21"/>
      <c r="Y35" s="21">
        <v>8103500</v>
      </c>
      <c r="Z35" s="6"/>
      <c r="AA35" s="28">
        <v>49473200</v>
      </c>
    </row>
    <row r="36" spans="1:27" ht="13.5">
      <c r="A36" s="60" t="s">
        <v>64</v>
      </c>
      <c r="B36" s="10"/>
      <c r="C36" s="61">
        <f aca="true" t="shared" si="6" ref="C36:Y36">SUM(C32:C35)</f>
        <v>346196738</v>
      </c>
      <c r="D36" s="61">
        <f>SUM(D32:D35)</f>
        <v>0</v>
      </c>
      <c r="E36" s="62">
        <f t="shared" si="6"/>
        <v>252243036</v>
      </c>
      <c r="F36" s="63">
        <f t="shared" si="6"/>
        <v>267888283</v>
      </c>
      <c r="G36" s="63">
        <f t="shared" si="6"/>
        <v>1426862</v>
      </c>
      <c r="H36" s="63">
        <f t="shared" si="6"/>
        <v>10136768</v>
      </c>
      <c r="I36" s="63">
        <f t="shared" si="6"/>
        <v>15683914</v>
      </c>
      <c r="J36" s="63">
        <f t="shared" si="6"/>
        <v>27247544</v>
      </c>
      <c r="K36" s="63">
        <f t="shared" si="6"/>
        <v>14124220</v>
      </c>
      <c r="L36" s="63">
        <f t="shared" si="6"/>
        <v>6387866</v>
      </c>
      <c r="M36" s="63">
        <f t="shared" si="6"/>
        <v>15668195</v>
      </c>
      <c r="N36" s="63">
        <f t="shared" si="6"/>
        <v>36180281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63427825</v>
      </c>
      <c r="X36" s="63">
        <f t="shared" si="6"/>
        <v>0</v>
      </c>
      <c r="Y36" s="63">
        <f t="shared" si="6"/>
        <v>63427825</v>
      </c>
      <c r="Z36" s="64">
        <f>+IF(X36&lt;&gt;0,+(Y36/X36)*100,0)</f>
        <v>0</v>
      </c>
      <c r="AA36" s="65">
        <f>SUM(AA32:AA35)</f>
        <v>267888283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83621718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40420</v>
      </c>
      <c r="I5" s="18">
        <f t="shared" si="0"/>
        <v>155030</v>
      </c>
      <c r="J5" s="18">
        <f t="shared" si="0"/>
        <v>195450</v>
      </c>
      <c r="K5" s="18">
        <f t="shared" si="0"/>
        <v>66228</v>
      </c>
      <c r="L5" s="18">
        <f t="shared" si="0"/>
        <v>31302</v>
      </c>
      <c r="M5" s="18">
        <f t="shared" si="0"/>
        <v>2117365</v>
      </c>
      <c r="N5" s="18">
        <f t="shared" si="0"/>
        <v>2214895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2410345</v>
      </c>
      <c r="X5" s="18">
        <f t="shared" si="0"/>
        <v>2499996</v>
      </c>
      <c r="Y5" s="18">
        <f t="shared" si="0"/>
        <v>-89651</v>
      </c>
      <c r="Z5" s="4">
        <f>+IF(X5&lt;&gt;0,+(Y5/X5)*100,0)</f>
        <v>-3.5860457376731802</v>
      </c>
      <c r="AA5" s="16">
        <f>SUM(AA6:AA8)</f>
        <v>5000000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83621718</v>
      </c>
      <c r="D7" s="22"/>
      <c r="E7" s="23">
        <v>4000000</v>
      </c>
      <c r="F7" s="24">
        <v>4000000</v>
      </c>
      <c r="G7" s="24"/>
      <c r="H7" s="24">
        <v>40420</v>
      </c>
      <c r="I7" s="24">
        <v>155030</v>
      </c>
      <c r="J7" s="24">
        <v>195450</v>
      </c>
      <c r="K7" s="24">
        <v>66228</v>
      </c>
      <c r="L7" s="24">
        <v>31302</v>
      </c>
      <c r="M7" s="24">
        <v>2117365</v>
      </c>
      <c r="N7" s="24">
        <v>2214895</v>
      </c>
      <c r="O7" s="24"/>
      <c r="P7" s="24"/>
      <c r="Q7" s="24"/>
      <c r="R7" s="24"/>
      <c r="S7" s="24"/>
      <c r="T7" s="24"/>
      <c r="U7" s="24"/>
      <c r="V7" s="24"/>
      <c r="W7" s="24">
        <v>2410345</v>
      </c>
      <c r="X7" s="24">
        <v>1999998</v>
      </c>
      <c r="Y7" s="24">
        <v>410347</v>
      </c>
      <c r="Z7" s="7">
        <v>20.52</v>
      </c>
      <c r="AA7" s="29">
        <v>4000000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499998</v>
      </c>
      <c r="Y8" s="21">
        <v>-499998</v>
      </c>
      <c r="Z8" s="6">
        <v>-100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30756103</v>
      </c>
      <c r="D9" s="16">
        <f>SUM(D10:D14)</f>
        <v>0</v>
      </c>
      <c r="E9" s="17">
        <f t="shared" si="1"/>
        <v>42320737</v>
      </c>
      <c r="F9" s="18">
        <f t="shared" si="1"/>
        <v>42320737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20754942</v>
      </c>
      <c r="Y9" s="18">
        <f t="shared" si="1"/>
        <v>-20754942</v>
      </c>
      <c r="Z9" s="4">
        <f>+IF(X9&lt;&gt;0,+(Y9/X9)*100,0)</f>
        <v>-100</v>
      </c>
      <c r="AA9" s="30">
        <f>SUM(AA10:AA14)</f>
        <v>42320737</v>
      </c>
    </row>
    <row r="10" spans="1:27" ht="13.5">
      <c r="A10" s="5" t="s">
        <v>36</v>
      </c>
      <c r="B10" s="3"/>
      <c r="C10" s="19">
        <v>30405103</v>
      </c>
      <c r="D10" s="19"/>
      <c r="E10" s="20">
        <v>8813577</v>
      </c>
      <c r="F10" s="21">
        <v>8813577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3820002</v>
      </c>
      <c r="Y10" s="21">
        <v>-3820002</v>
      </c>
      <c r="Z10" s="6">
        <v>-100</v>
      </c>
      <c r="AA10" s="28">
        <v>8813577</v>
      </c>
    </row>
    <row r="11" spans="1:27" ht="13.5">
      <c r="A11" s="5" t="s">
        <v>37</v>
      </c>
      <c r="B11" s="3"/>
      <c r="C11" s="19"/>
      <c r="D11" s="19"/>
      <c r="E11" s="20">
        <v>32012160</v>
      </c>
      <c r="F11" s="21">
        <v>32012160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13489578</v>
      </c>
      <c r="Y11" s="21">
        <v>-13489578</v>
      </c>
      <c r="Z11" s="6">
        <v>-100</v>
      </c>
      <c r="AA11" s="28">
        <v>32012160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3250002</v>
      </c>
      <c r="Y12" s="21">
        <v>-3250002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351000</v>
      </c>
      <c r="D14" s="22"/>
      <c r="E14" s="23">
        <v>1495000</v>
      </c>
      <c r="F14" s="24">
        <v>1495000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195360</v>
      </c>
      <c r="Y14" s="24">
        <v>-195360</v>
      </c>
      <c r="Z14" s="7">
        <v>-100</v>
      </c>
      <c r="AA14" s="29">
        <v>1495000</v>
      </c>
    </row>
    <row r="15" spans="1:27" ht="13.5">
      <c r="A15" s="2" t="s">
        <v>41</v>
      </c>
      <c r="B15" s="8"/>
      <c r="C15" s="16">
        <f aca="true" t="shared" si="2" ref="C15:Y15">SUM(C16:C18)</f>
        <v>102690471</v>
      </c>
      <c r="D15" s="16">
        <f>SUM(D16:D18)</f>
        <v>0</v>
      </c>
      <c r="E15" s="17">
        <f t="shared" si="2"/>
        <v>132729609</v>
      </c>
      <c r="F15" s="18">
        <f t="shared" si="2"/>
        <v>132729609</v>
      </c>
      <c r="G15" s="18">
        <f t="shared" si="2"/>
        <v>0</v>
      </c>
      <c r="H15" s="18">
        <f t="shared" si="2"/>
        <v>19218462</v>
      </c>
      <c r="I15" s="18">
        <f t="shared" si="2"/>
        <v>13194269</v>
      </c>
      <c r="J15" s="18">
        <f t="shared" si="2"/>
        <v>32412731</v>
      </c>
      <c r="K15" s="18">
        <f t="shared" si="2"/>
        <v>25014176</v>
      </c>
      <c r="L15" s="18">
        <f t="shared" si="2"/>
        <v>22608133</v>
      </c>
      <c r="M15" s="18">
        <f t="shared" si="2"/>
        <v>46024196</v>
      </c>
      <c r="N15" s="18">
        <f t="shared" si="2"/>
        <v>93646505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126059236</v>
      </c>
      <c r="X15" s="18">
        <f t="shared" si="2"/>
        <v>25232226</v>
      </c>
      <c r="Y15" s="18">
        <f t="shared" si="2"/>
        <v>100827010</v>
      </c>
      <c r="Z15" s="4">
        <f>+IF(X15&lt;&gt;0,+(Y15/X15)*100,0)</f>
        <v>399.596175145229</v>
      </c>
      <c r="AA15" s="30">
        <f>SUM(AA16:AA18)</f>
        <v>132729609</v>
      </c>
    </row>
    <row r="16" spans="1:27" ht="13.5">
      <c r="A16" s="5" t="s">
        <v>42</v>
      </c>
      <c r="B16" s="3"/>
      <c r="C16" s="19">
        <v>5210095</v>
      </c>
      <c r="D16" s="19"/>
      <c r="E16" s="20">
        <v>5500000</v>
      </c>
      <c r="F16" s="21">
        <v>5500000</v>
      </c>
      <c r="G16" s="21"/>
      <c r="H16" s="21">
        <v>19218462</v>
      </c>
      <c r="I16" s="21">
        <v>13194269</v>
      </c>
      <c r="J16" s="21">
        <v>32412731</v>
      </c>
      <c r="K16" s="21">
        <v>25014176</v>
      </c>
      <c r="L16" s="21">
        <v>22608133</v>
      </c>
      <c r="M16" s="21">
        <v>46024196</v>
      </c>
      <c r="N16" s="21">
        <v>93646505</v>
      </c>
      <c r="O16" s="21"/>
      <c r="P16" s="21"/>
      <c r="Q16" s="21"/>
      <c r="R16" s="21"/>
      <c r="S16" s="21"/>
      <c r="T16" s="21"/>
      <c r="U16" s="21"/>
      <c r="V16" s="21"/>
      <c r="W16" s="21">
        <v>126059236</v>
      </c>
      <c r="X16" s="21">
        <v>4500000</v>
      </c>
      <c r="Y16" s="21">
        <v>121559236</v>
      </c>
      <c r="Z16" s="6">
        <v>2701.32</v>
      </c>
      <c r="AA16" s="28">
        <v>5500000</v>
      </c>
    </row>
    <row r="17" spans="1:27" ht="13.5">
      <c r="A17" s="5" t="s">
        <v>43</v>
      </c>
      <c r="B17" s="3"/>
      <c r="C17" s="19">
        <v>97480376</v>
      </c>
      <c r="D17" s="19"/>
      <c r="E17" s="20">
        <v>127229609</v>
      </c>
      <c r="F17" s="21">
        <v>127229609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20732226</v>
      </c>
      <c r="Y17" s="21">
        <v>-20732226</v>
      </c>
      <c r="Z17" s="6">
        <v>-100</v>
      </c>
      <c r="AA17" s="28">
        <v>127229609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45199531</v>
      </c>
      <c r="D19" s="16">
        <f>SUM(D20:D23)</f>
        <v>0</v>
      </c>
      <c r="E19" s="17">
        <f t="shared" si="3"/>
        <v>228375000</v>
      </c>
      <c r="F19" s="18">
        <f t="shared" si="3"/>
        <v>228375000</v>
      </c>
      <c r="G19" s="18">
        <f t="shared" si="3"/>
        <v>119352</v>
      </c>
      <c r="H19" s="18">
        <f t="shared" si="3"/>
        <v>0</v>
      </c>
      <c r="I19" s="18">
        <f t="shared" si="3"/>
        <v>0</v>
      </c>
      <c r="J19" s="18">
        <f t="shared" si="3"/>
        <v>119352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119352</v>
      </c>
      <c r="X19" s="18">
        <f t="shared" si="3"/>
        <v>150241728</v>
      </c>
      <c r="Y19" s="18">
        <f t="shared" si="3"/>
        <v>-150122376</v>
      </c>
      <c r="Z19" s="4">
        <f>+IF(X19&lt;&gt;0,+(Y19/X19)*100,0)</f>
        <v>-99.92056001911799</v>
      </c>
      <c r="AA19" s="30">
        <f>SUM(AA20:AA23)</f>
        <v>228375000</v>
      </c>
    </row>
    <row r="20" spans="1:27" ht="13.5">
      <c r="A20" s="5" t="s">
        <v>46</v>
      </c>
      <c r="B20" s="3"/>
      <c r="C20" s="19">
        <v>32943055</v>
      </c>
      <c r="D20" s="19"/>
      <c r="E20" s="20">
        <v>83900000</v>
      </c>
      <c r="F20" s="21">
        <v>83900000</v>
      </c>
      <c r="G20" s="21">
        <v>119352</v>
      </c>
      <c r="H20" s="21"/>
      <c r="I20" s="21"/>
      <c r="J20" s="21">
        <v>119352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119352</v>
      </c>
      <c r="X20" s="21">
        <v>41950002</v>
      </c>
      <c r="Y20" s="21">
        <v>-41830650</v>
      </c>
      <c r="Z20" s="6">
        <v>-99.72</v>
      </c>
      <c r="AA20" s="28">
        <v>83900000</v>
      </c>
    </row>
    <row r="21" spans="1:27" ht="13.5">
      <c r="A21" s="5" t="s">
        <v>47</v>
      </c>
      <c r="B21" s="3"/>
      <c r="C21" s="19">
        <v>12256476</v>
      </c>
      <c r="D21" s="19"/>
      <c r="E21" s="20">
        <v>4550000</v>
      </c>
      <c r="F21" s="21">
        <v>4550000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21450000</v>
      </c>
      <c r="Y21" s="21">
        <v>-21450000</v>
      </c>
      <c r="Z21" s="6">
        <v>-100</v>
      </c>
      <c r="AA21" s="28">
        <v>4550000</v>
      </c>
    </row>
    <row r="22" spans="1:27" ht="13.5">
      <c r="A22" s="5" t="s">
        <v>48</v>
      </c>
      <c r="B22" s="3"/>
      <c r="C22" s="22"/>
      <c r="D22" s="22"/>
      <c r="E22" s="23">
        <v>138520000</v>
      </c>
      <c r="F22" s="24">
        <v>138520000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71674998</v>
      </c>
      <c r="Y22" s="24">
        <v>-71674998</v>
      </c>
      <c r="Z22" s="7">
        <v>-100</v>
      </c>
      <c r="AA22" s="29">
        <v>138520000</v>
      </c>
    </row>
    <row r="23" spans="1:27" ht="13.5">
      <c r="A23" s="5" t="s">
        <v>49</v>
      </c>
      <c r="B23" s="3"/>
      <c r="C23" s="19"/>
      <c r="D23" s="19"/>
      <c r="E23" s="20">
        <v>1405000</v>
      </c>
      <c r="F23" s="21">
        <v>1405000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15166728</v>
      </c>
      <c r="Y23" s="21">
        <v>-15166728</v>
      </c>
      <c r="Z23" s="6">
        <v>-100</v>
      </c>
      <c r="AA23" s="28">
        <v>1405000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262267823</v>
      </c>
      <c r="D25" s="50">
        <f>+D5+D9+D15+D19+D24</f>
        <v>0</v>
      </c>
      <c r="E25" s="51">
        <f t="shared" si="4"/>
        <v>408425346</v>
      </c>
      <c r="F25" s="52">
        <f t="shared" si="4"/>
        <v>408425346</v>
      </c>
      <c r="G25" s="52">
        <f t="shared" si="4"/>
        <v>119352</v>
      </c>
      <c r="H25" s="52">
        <f t="shared" si="4"/>
        <v>19258882</v>
      </c>
      <c r="I25" s="52">
        <f t="shared" si="4"/>
        <v>13349299</v>
      </c>
      <c r="J25" s="52">
        <f t="shared" si="4"/>
        <v>32727533</v>
      </c>
      <c r="K25" s="52">
        <f t="shared" si="4"/>
        <v>25080404</v>
      </c>
      <c r="L25" s="52">
        <f t="shared" si="4"/>
        <v>22639435</v>
      </c>
      <c r="M25" s="52">
        <f t="shared" si="4"/>
        <v>48141561</v>
      </c>
      <c r="N25" s="52">
        <f t="shared" si="4"/>
        <v>95861400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128588933</v>
      </c>
      <c r="X25" s="52">
        <f t="shared" si="4"/>
        <v>198728892</v>
      </c>
      <c r="Y25" s="52">
        <f t="shared" si="4"/>
        <v>-70139959</v>
      </c>
      <c r="Z25" s="53">
        <f>+IF(X25&lt;&gt;0,+(Y25/X25)*100,0)</f>
        <v>-35.29429379599218</v>
      </c>
      <c r="AA25" s="54">
        <f>+AA5+AA9+AA15+AA19+AA24</f>
        <v>408425346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132112889</v>
      </c>
      <c r="D28" s="19"/>
      <c r="E28" s="20">
        <v>265150651</v>
      </c>
      <c r="F28" s="21">
        <v>265150651</v>
      </c>
      <c r="G28" s="21"/>
      <c r="H28" s="21">
        <v>12938894</v>
      </c>
      <c r="I28" s="21">
        <v>13027364</v>
      </c>
      <c r="J28" s="21">
        <v>25966258</v>
      </c>
      <c r="K28" s="21">
        <v>19461527</v>
      </c>
      <c r="L28" s="21">
        <v>13143603</v>
      </c>
      <c r="M28" s="21">
        <v>17282361</v>
      </c>
      <c r="N28" s="21">
        <v>49887491</v>
      </c>
      <c r="O28" s="21"/>
      <c r="P28" s="21"/>
      <c r="Q28" s="21"/>
      <c r="R28" s="21"/>
      <c r="S28" s="21"/>
      <c r="T28" s="21"/>
      <c r="U28" s="21"/>
      <c r="V28" s="21"/>
      <c r="W28" s="21">
        <v>75853749</v>
      </c>
      <c r="X28" s="21"/>
      <c r="Y28" s="21">
        <v>75853749</v>
      </c>
      <c r="Z28" s="6"/>
      <c r="AA28" s="19">
        <v>265150651</v>
      </c>
    </row>
    <row r="29" spans="1:27" ht="13.5">
      <c r="A29" s="56" t="s">
        <v>55</v>
      </c>
      <c r="B29" s="3"/>
      <c r="C29" s="19">
        <v>17209582</v>
      </c>
      <c r="D29" s="19"/>
      <c r="E29" s="20">
        <v>1819450</v>
      </c>
      <c r="F29" s="21">
        <v>1819450</v>
      </c>
      <c r="G29" s="21"/>
      <c r="H29" s="21"/>
      <c r="I29" s="21"/>
      <c r="J29" s="21"/>
      <c r="K29" s="21"/>
      <c r="L29" s="21"/>
      <c r="M29" s="21">
        <v>3256554</v>
      </c>
      <c r="N29" s="21">
        <v>3256554</v>
      </c>
      <c r="O29" s="21"/>
      <c r="P29" s="21"/>
      <c r="Q29" s="21"/>
      <c r="R29" s="21"/>
      <c r="S29" s="21"/>
      <c r="T29" s="21"/>
      <c r="U29" s="21"/>
      <c r="V29" s="21"/>
      <c r="W29" s="21">
        <v>3256554</v>
      </c>
      <c r="X29" s="21"/>
      <c r="Y29" s="21">
        <v>3256554</v>
      </c>
      <c r="Z29" s="6"/>
      <c r="AA29" s="28">
        <v>1819450</v>
      </c>
    </row>
    <row r="30" spans="1:27" ht="13.5">
      <c r="A30" s="56" t="s">
        <v>56</v>
      </c>
      <c r="B30" s="3"/>
      <c r="C30" s="22"/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7" t="s">
        <v>57</v>
      </c>
      <c r="B31" s="3"/>
      <c r="C31" s="19"/>
      <c r="D31" s="19"/>
      <c r="E31" s="20">
        <v>300000</v>
      </c>
      <c r="F31" s="21">
        <v>300000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300000</v>
      </c>
    </row>
    <row r="32" spans="1:27" ht="13.5">
      <c r="A32" s="58" t="s">
        <v>58</v>
      </c>
      <c r="B32" s="3"/>
      <c r="C32" s="25">
        <f aca="true" t="shared" si="5" ref="C32:Y32">SUM(C28:C31)</f>
        <v>149322471</v>
      </c>
      <c r="D32" s="25">
        <f>SUM(D28:D31)</f>
        <v>0</v>
      </c>
      <c r="E32" s="26">
        <f t="shared" si="5"/>
        <v>269974228</v>
      </c>
      <c r="F32" s="27">
        <f t="shared" si="5"/>
        <v>269974228</v>
      </c>
      <c r="G32" s="27">
        <f t="shared" si="5"/>
        <v>0</v>
      </c>
      <c r="H32" s="27">
        <f t="shared" si="5"/>
        <v>12938894</v>
      </c>
      <c r="I32" s="27">
        <f t="shared" si="5"/>
        <v>13027364</v>
      </c>
      <c r="J32" s="27">
        <f t="shared" si="5"/>
        <v>25966258</v>
      </c>
      <c r="K32" s="27">
        <f t="shared" si="5"/>
        <v>19461527</v>
      </c>
      <c r="L32" s="27">
        <f t="shared" si="5"/>
        <v>13143603</v>
      </c>
      <c r="M32" s="27">
        <f t="shared" si="5"/>
        <v>20538915</v>
      </c>
      <c r="N32" s="27">
        <f t="shared" si="5"/>
        <v>53144045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79110303</v>
      </c>
      <c r="X32" s="27">
        <f t="shared" si="5"/>
        <v>0</v>
      </c>
      <c r="Y32" s="27">
        <f t="shared" si="5"/>
        <v>79110303</v>
      </c>
      <c r="Z32" s="13">
        <f>+IF(X32&lt;&gt;0,+(Y32/X32)*100,0)</f>
        <v>0</v>
      </c>
      <c r="AA32" s="31">
        <f>SUM(AA28:AA31)</f>
        <v>269974228</v>
      </c>
    </row>
    <row r="33" spans="1:27" ht="13.5">
      <c r="A33" s="59" t="s">
        <v>59</v>
      </c>
      <c r="B33" s="3" t="s">
        <v>60</v>
      </c>
      <c r="C33" s="19">
        <v>81851117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31094235</v>
      </c>
      <c r="D35" s="19"/>
      <c r="E35" s="20">
        <v>138451120</v>
      </c>
      <c r="F35" s="21">
        <v>138451120</v>
      </c>
      <c r="G35" s="21">
        <v>119352</v>
      </c>
      <c r="H35" s="21">
        <v>6319988</v>
      </c>
      <c r="I35" s="21">
        <v>321935</v>
      </c>
      <c r="J35" s="21">
        <v>6761275</v>
      </c>
      <c r="K35" s="21">
        <v>5618877</v>
      </c>
      <c r="L35" s="21">
        <v>9495833</v>
      </c>
      <c r="M35" s="21">
        <v>27602646</v>
      </c>
      <c r="N35" s="21">
        <v>42717356</v>
      </c>
      <c r="O35" s="21"/>
      <c r="P35" s="21"/>
      <c r="Q35" s="21"/>
      <c r="R35" s="21"/>
      <c r="S35" s="21"/>
      <c r="T35" s="21"/>
      <c r="U35" s="21"/>
      <c r="V35" s="21"/>
      <c r="W35" s="21">
        <v>49478631</v>
      </c>
      <c r="X35" s="21"/>
      <c r="Y35" s="21">
        <v>49478631</v>
      </c>
      <c r="Z35" s="6"/>
      <c r="AA35" s="28">
        <v>138451120</v>
      </c>
    </row>
    <row r="36" spans="1:27" ht="13.5">
      <c r="A36" s="60" t="s">
        <v>64</v>
      </c>
      <c r="B36" s="10"/>
      <c r="C36" s="61">
        <f aca="true" t="shared" si="6" ref="C36:Y36">SUM(C32:C35)</f>
        <v>262267823</v>
      </c>
      <c r="D36" s="61">
        <f>SUM(D32:D35)</f>
        <v>0</v>
      </c>
      <c r="E36" s="62">
        <f t="shared" si="6"/>
        <v>408425348</v>
      </c>
      <c r="F36" s="63">
        <f t="shared" si="6"/>
        <v>408425348</v>
      </c>
      <c r="G36" s="63">
        <f t="shared" si="6"/>
        <v>119352</v>
      </c>
      <c r="H36" s="63">
        <f t="shared" si="6"/>
        <v>19258882</v>
      </c>
      <c r="I36" s="63">
        <f t="shared" si="6"/>
        <v>13349299</v>
      </c>
      <c r="J36" s="63">
        <f t="shared" si="6"/>
        <v>32727533</v>
      </c>
      <c r="K36" s="63">
        <f t="shared" si="6"/>
        <v>25080404</v>
      </c>
      <c r="L36" s="63">
        <f t="shared" si="6"/>
        <v>22639436</v>
      </c>
      <c r="M36" s="63">
        <f t="shared" si="6"/>
        <v>48141561</v>
      </c>
      <c r="N36" s="63">
        <f t="shared" si="6"/>
        <v>95861401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128588934</v>
      </c>
      <c r="X36" s="63">
        <f t="shared" si="6"/>
        <v>0</v>
      </c>
      <c r="Y36" s="63">
        <f t="shared" si="6"/>
        <v>128588934</v>
      </c>
      <c r="Z36" s="64">
        <f>+IF(X36&lt;&gt;0,+(Y36/X36)*100,0)</f>
        <v>0</v>
      </c>
      <c r="AA36" s="65">
        <f>SUM(AA32:AA35)</f>
        <v>408425348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4973658</v>
      </c>
      <c r="D5" s="16">
        <f>SUM(D6:D8)</f>
        <v>0</v>
      </c>
      <c r="E5" s="17">
        <f t="shared" si="0"/>
        <v>25777725</v>
      </c>
      <c r="F5" s="18">
        <f t="shared" si="0"/>
        <v>25777725</v>
      </c>
      <c r="G5" s="18">
        <f t="shared" si="0"/>
        <v>0</v>
      </c>
      <c r="H5" s="18">
        <f t="shared" si="0"/>
        <v>1622540</v>
      </c>
      <c r="I5" s="18">
        <f t="shared" si="0"/>
        <v>383509</v>
      </c>
      <c r="J5" s="18">
        <f t="shared" si="0"/>
        <v>2006049</v>
      </c>
      <c r="K5" s="18">
        <f t="shared" si="0"/>
        <v>3604083</v>
      </c>
      <c r="L5" s="18">
        <f t="shared" si="0"/>
        <v>9837</v>
      </c>
      <c r="M5" s="18">
        <f t="shared" si="0"/>
        <v>1498255</v>
      </c>
      <c r="N5" s="18">
        <f t="shared" si="0"/>
        <v>5112175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7118224</v>
      </c>
      <c r="X5" s="18">
        <f t="shared" si="0"/>
        <v>12888858</v>
      </c>
      <c r="Y5" s="18">
        <f t="shared" si="0"/>
        <v>-5770634</v>
      </c>
      <c r="Z5" s="4">
        <f>+IF(X5&lt;&gt;0,+(Y5/X5)*100,0)</f>
        <v>-44.7722676438828</v>
      </c>
      <c r="AA5" s="16">
        <f>SUM(AA6:AA8)</f>
        <v>25777725</v>
      </c>
    </row>
    <row r="6" spans="1:27" ht="13.5">
      <c r="A6" s="5" t="s">
        <v>32</v>
      </c>
      <c r="B6" s="3"/>
      <c r="C6" s="19">
        <v>735891</v>
      </c>
      <c r="D6" s="19"/>
      <c r="E6" s="20">
        <v>17070725</v>
      </c>
      <c r="F6" s="21">
        <v>17070725</v>
      </c>
      <c r="G6" s="21"/>
      <c r="H6" s="21">
        <v>1621345</v>
      </c>
      <c r="I6" s="21">
        <v>336738</v>
      </c>
      <c r="J6" s="21">
        <v>1958083</v>
      </c>
      <c r="K6" s="21">
        <v>3590123</v>
      </c>
      <c r="L6" s="21">
        <v>2798</v>
      </c>
      <c r="M6" s="21">
        <v>1237729</v>
      </c>
      <c r="N6" s="21">
        <v>4830650</v>
      </c>
      <c r="O6" s="21"/>
      <c r="P6" s="21"/>
      <c r="Q6" s="21"/>
      <c r="R6" s="21"/>
      <c r="S6" s="21"/>
      <c r="T6" s="21"/>
      <c r="U6" s="21"/>
      <c r="V6" s="21"/>
      <c r="W6" s="21">
        <v>6788733</v>
      </c>
      <c r="X6" s="21">
        <v>8535360</v>
      </c>
      <c r="Y6" s="21">
        <v>-1746627</v>
      </c>
      <c r="Z6" s="6">
        <v>-20.46</v>
      </c>
      <c r="AA6" s="28">
        <v>17070725</v>
      </c>
    </row>
    <row r="7" spans="1:27" ht="13.5">
      <c r="A7" s="5" t="s">
        <v>33</v>
      </c>
      <c r="B7" s="3"/>
      <c r="C7" s="22">
        <v>1435658</v>
      </c>
      <c r="D7" s="22"/>
      <c r="E7" s="23">
        <v>3105000</v>
      </c>
      <c r="F7" s="24">
        <v>3105000</v>
      </c>
      <c r="G7" s="24"/>
      <c r="H7" s="24">
        <v>1195</v>
      </c>
      <c r="I7" s="24">
        <v>46771</v>
      </c>
      <c r="J7" s="24">
        <v>47966</v>
      </c>
      <c r="K7" s="24">
        <v>7370</v>
      </c>
      <c r="L7" s="24">
        <v>7039</v>
      </c>
      <c r="M7" s="24">
        <v>260526</v>
      </c>
      <c r="N7" s="24">
        <v>274935</v>
      </c>
      <c r="O7" s="24"/>
      <c r="P7" s="24"/>
      <c r="Q7" s="24"/>
      <c r="R7" s="24"/>
      <c r="S7" s="24"/>
      <c r="T7" s="24"/>
      <c r="U7" s="24"/>
      <c r="V7" s="24"/>
      <c r="W7" s="24">
        <v>322901</v>
      </c>
      <c r="X7" s="24">
        <v>1552500</v>
      </c>
      <c r="Y7" s="24">
        <v>-1229599</v>
      </c>
      <c r="Z7" s="7">
        <v>-79.2</v>
      </c>
      <c r="AA7" s="29">
        <v>3105000</v>
      </c>
    </row>
    <row r="8" spans="1:27" ht="13.5">
      <c r="A8" s="5" t="s">
        <v>34</v>
      </c>
      <c r="B8" s="3"/>
      <c r="C8" s="19">
        <v>2802109</v>
      </c>
      <c r="D8" s="19"/>
      <c r="E8" s="20">
        <v>5602000</v>
      </c>
      <c r="F8" s="21">
        <v>5602000</v>
      </c>
      <c r="G8" s="21"/>
      <c r="H8" s="21"/>
      <c r="I8" s="21"/>
      <c r="J8" s="21"/>
      <c r="K8" s="21">
        <v>6590</v>
      </c>
      <c r="L8" s="21"/>
      <c r="M8" s="21"/>
      <c r="N8" s="21">
        <v>6590</v>
      </c>
      <c r="O8" s="21"/>
      <c r="P8" s="21"/>
      <c r="Q8" s="21"/>
      <c r="R8" s="21"/>
      <c r="S8" s="21"/>
      <c r="T8" s="21"/>
      <c r="U8" s="21"/>
      <c r="V8" s="21"/>
      <c r="W8" s="21">
        <v>6590</v>
      </c>
      <c r="X8" s="21">
        <v>2800998</v>
      </c>
      <c r="Y8" s="21">
        <v>-2794408</v>
      </c>
      <c r="Z8" s="6">
        <v>-99.76</v>
      </c>
      <c r="AA8" s="28">
        <v>5602000</v>
      </c>
    </row>
    <row r="9" spans="1:27" ht="13.5">
      <c r="A9" s="2" t="s">
        <v>35</v>
      </c>
      <c r="B9" s="3"/>
      <c r="C9" s="16">
        <f aca="true" t="shared" si="1" ref="C9:Y9">SUM(C10:C14)</f>
        <v>41966905</v>
      </c>
      <c r="D9" s="16">
        <f>SUM(D10:D14)</f>
        <v>0</v>
      </c>
      <c r="E9" s="17">
        <f t="shared" si="1"/>
        <v>37373900</v>
      </c>
      <c r="F9" s="18">
        <f t="shared" si="1"/>
        <v>37373900</v>
      </c>
      <c r="G9" s="18">
        <f t="shared" si="1"/>
        <v>0</v>
      </c>
      <c r="H9" s="18">
        <f t="shared" si="1"/>
        <v>0</v>
      </c>
      <c r="I9" s="18">
        <f t="shared" si="1"/>
        <v>162060</v>
      </c>
      <c r="J9" s="18">
        <f t="shared" si="1"/>
        <v>162060</v>
      </c>
      <c r="K9" s="18">
        <f t="shared" si="1"/>
        <v>850245</v>
      </c>
      <c r="L9" s="18">
        <f t="shared" si="1"/>
        <v>406503</v>
      </c>
      <c r="M9" s="18">
        <f t="shared" si="1"/>
        <v>2545673</v>
      </c>
      <c r="N9" s="18">
        <f t="shared" si="1"/>
        <v>3802421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3964481</v>
      </c>
      <c r="X9" s="18">
        <f t="shared" si="1"/>
        <v>18686952</v>
      </c>
      <c r="Y9" s="18">
        <f t="shared" si="1"/>
        <v>-14722471</v>
      </c>
      <c r="Z9" s="4">
        <f>+IF(X9&lt;&gt;0,+(Y9/X9)*100,0)</f>
        <v>-78.78476382879349</v>
      </c>
      <c r="AA9" s="30">
        <f>SUM(AA10:AA14)</f>
        <v>37373900</v>
      </c>
    </row>
    <row r="10" spans="1:27" ht="13.5">
      <c r="A10" s="5" t="s">
        <v>36</v>
      </c>
      <c r="B10" s="3"/>
      <c r="C10" s="19">
        <v>5345502</v>
      </c>
      <c r="D10" s="19"/>
      <c r="E10" s="20">
        <v>9597000</v>
      </c>
      <c r="F10" s="21">
        <v>9597000</v>
      </c>
      <c r="G10" s="21"/>
      <c r="H10" s="21"/>
      <c r="I10" s="21"/>
      <c r="J10" s="21"/>
      <c r="K10" s="21">
        <v>573109</v>
      </c>
      <c r="L10" s="21">
        <v>402366</v>
      </c>
      <c r="M10" s="21">
        <v>1138381</v>
      </c>
      <c r="N10" s="21">
        <v>2113856</v>
      </c>
      <c r="O10" s="21"/>
      <c r="P10" s="21"/>
      <c r="Q10" s="21"/>
      <c r="R10" s="21"/>
      <c r="S10" s="21"/>
      <c r="T10" s="21"/>
      <c r="U10" s="21"/>
      <c r="V10" s="21"/>
      <c r="W10" s="21">
        <v>2113856</v>
      </c>
      <c r="X10" s="21">
        <v>4798500</v>
      </c>
      <c r="Y10" s="21">
        <v>-2684644</v>
      </c>
      <c r="Z10" s="6">
        <v>-55.95</v>
      </c>
      <c r="AA10" s="28">
        <v>9597000</v>
      </c>
    </row>
    <row r="11" spans="1:27" ht="13.5">
      <c r="A11" s="5" t="s">
        <v>37</v>
      </c>
      <c r="B11" s="3"/>
      <c r="C11" s="19">
        <v>36596355</v>
      </c>
      <c r="D11" s="19"/>
      <c r="E11" s="20">
        <v>27533600</v>
      </c>
      <c r="F11" s="21">
        <v>27533600</v>
      </c>
      <c r="G11" s="21"/>
      <c r="H11" s="21"/>
      <c r="I11" s="21">
        <v>162060</v>
      </c>
      <c r="J11" s="21">
        <v>162060</v>
      </c>
      <c r="K11" s="21">
        <v>277136</v>
      </c>
      <c r="L11" s="21">
        <v>4137</v>
      </c>
      <c r="M11" s="21">
        <v>1392244</v>
      </c>
      <c r="N11" s="21">
        <v>1673517</v>
      </c>
      <c r="O11" s="21"/>
      <c r="P11" s="21"/>
      <c r="Q11" s="21"/>
      <c r="R11" s="21"/>
      <c r="S11" s="21"/>
      <c r="T11" s="21"/>
      <c r="U11" s="21"/>
      <c r="V11" s="21"/>
      <c r="W11" s="21">
        <v>1835577</v>
      </c>
      <c r="X11" s="21">
        <v>13766802</v>
      </c>
      <c r="Y11" s="21">
        <v>-11931225</v>
      </c>
      <c r="Z11" s="6">
        <v>-86.67</v>
      </c>
      <c r="AA11" s="28">
        <v>27533600</v>
      </c>
    </row>
    <row r="12" spans="1:27" ht="13.5">
      <c r="A12" s="5" t="s">
        <v>38</v>
      </c>
      <c r="B12" s="3"/>
      <c r="C12" s="19">
        <v>25048</v>
      </c>
      <c r="D12" s="19"/>
      <c r="E12" s="20">
        <v>243300</v>
      </c>
      <c r="F12" s="21">
        <v>243300</v>
      </c>
      <c r="G12" s="21"/>
      <c r="H12" s="21"/>
      <c r="I12" s="21"/>
      <c r="J12" s="21"/>
      <c r="K12" s="21"/>
      <c r="L12" s="21"/>
      <c r="M12" s="21">
        <v>15048</v>
      </c>
      <c r="N12" s="21">
        <v>15048</v>
      </c>
      <c r="O12" s="21"/>
      <c r="P12" s="21"/>
      <c r="Q12" s="21"/>
      <c r="R12" s="21"/>
      <c r="S12" s="21"/>
      <c r="T12" s="21"/>
      <c r="U12" s="21"/>
      <c r="V12" s="21"/>
      <c r="W12" s="21">
        <v>15048</v>
      </c>
      <c r="X12" s="21">
        <v>121650</v>
      </c>
      <c r="Y12" s="21">
        <v>-106602</v>
      </c>
      <c r="Z12" s="6">
        <v>-87.63</v>
      </c>
      <c r="AA12" s="28">
        <v>243300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71748734</v>
      </c>
      <c r="D15" s="16">
        <f>SUM(D16:D18)</f>
        <v>0</v>
      </c>
      <c r="E15" s="17">
        <f t="shared" si="2"/>
        <v>167160280</v>
      </c>
      <c r="F15" s="18">
        <f t="shared" si="2"/>
        <v>167160280</v>
      </c>
      <c r="G15" s="18">
        <f t="shared" si="2"/>
        <v>15048</v>
      </c>
      <c r="H15" s="18">
        <f t="shared" si="2"/>
        <v>3997583</v>
      </c>
      <c r="I15" s="18">
        <f t="shared" si="2"/>
        <v>10166476</v>
      </c>
      <c r="J15" s="18">
        <f t="shared" si="2"/>
        <v>14179107</v>
      </c>
      <c r="K15" s="18">
        <f t="shared" si="2"/>
        <v>9460028</v>
      </c>
      <c r="L15" s="18">
        <f t="shared" si="2"/>
        <v>5207467</v>
      </c>
      <c r="M15" s="18">
        <f t="shared" si="2"/>
        <v>9881201</v>
      </c>
      <c r="N15" s="18">
        <f t="shared" si="2"/>
        <v>24548696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38727803</v>
      </c>
      <c r="X15" s="18">
        <f t="shared" si="2"/>
        <v>83580144</v>
      </c>
      <c r="Y15" s="18">
        <f t="shared" si="2"/>
        <v>-44852341</v>
      </c>
      <c r="Z15" s="4">
        <f>+IF(X15&lt;&gt;0,+(Y15/X15)*100,0)</f>
        <v>-53.66387140945821</v>
      </c>
      <c r="AA15" s="30">
        <f>SUM(AA16:AA18)</f>
        <v>167160280</v>
      </c>
    </row>
    <row r="16" spans="1:27" ht="13.5">
      <c r="A16" s="5" t="s">
        <v>42</v>
      </c>
      <c r="B16" s="3"/>
      <c r="C16" s="19">
        <v>10011177</v>
      </c>
      <c r="D16" s="19"/>
      <c r="E16" s="20">
        <v>64815000</v>
      </c>
      <c r="F16" s="21">
        <v>64815000</v>
      </c>
      <c r="G16" s="21"/>
      <c r="H16" s="21"/>
      <c r="I16" s="21">
        <v>683107</v>
      </c>
      <c r="J16" s="21">
        <v>683107</v>
      </c>
      <c r="K16" s="21">
        <v>169576</v>
      </c>
      <c r="L16" s="21">
        <v>331152</v>
      </c>
      <c r="M16" s="21">
        <v>4104018</v>
      </c>
      <c r="N16" s="21">
        <v>4604746</v>
      </c>
      <c r="O16" s="21"/>
      <c r="P16" s="21"/>
      <c r="Q16" s="21"/>
      <c r="R16" s="21"/>
      <c r="S16" s="21"/>
      <c r="T16" s="21"/>
      <c r="U16" s="21"/>
      <c r="V16" s="21"/>
      <c r="W16" s="21">
        <v>5287853</v>
      </c>
      <c r="X16" s="21">
        <v>32407500</v>
      </c>
      <c r="Y16" s="21">
        <v>-27119647</v>
      </c>
      <c r="Z16" s="6">
        <v>-83.68</v>
      </c>
      <c r="AA16" s="28">
        <v>64815000</v>
      </c>
    </row>
    <row r="17" spans="1:27" ht="13.5">
      <c r="A17" s="5" t="s">
        <v>43</v>
      </c>
      <c r="B17" s="3"/>
      <c r="C17" s="19">
        <v>52214148</v>
      </c>
      <c r="D17" s="19"/>
      <c r="E17" s="20">
        <v>76153882</v>
      </c>
      <c r="F17" s="21">
        <v>76153882</v>
      </c>
      <c r="G17" s="21">
        <v>15048</v>
      </c>
      <c r="H17" s="21">
        <v>3811204</v>
      </c>
      <c r="I17" s="21">
        <v>8052115</v>
      </c>
      <c r="J17" s="21">
        <v>11878367</v>
      </c>
      <c r="K17" s="21">
        <v>6840998</v>
      </c>
      <c r="L17" s="21">
        <v>2809709</v>
      </c>
      <c r="M17" s="21">
        <v>3612087</v>
      </c>
      <c r="N17" s="21">
        <v>13262794</v>
      </c>
      <c r="O17" s="21"/>
      <c r="P17" s="21"/>
      <c r="Q17" s="21"/>
      <c r="R17" s="21"/>
      <c r="S17" s="21"/>
      <c r="T17" s="21"/>
      <c r="U17" s="21"/>
      <c r="V17" s="21"/>
      <c r="W17" s="21">
        <v>25141161</v>
      </c>
      <c r="X17" s="21">
        <v>38076942</v>
      </c>
      <c r="Y17" s="21">
        <v>-12935781</v>
      </c>
      <c r="Z17" s="6">
        <v>-33.97</v>
      </c>
      <c r="AA17" s="28">
        <v>76153882</v>
      </c>
    </row>
    <row r="18" spans="1:27" ht="13.5">
      <c r="A18" s="5" t="s">
        <v>44</v>
      </c>
      <c r="B18" s="3"/>
      <c r="C18" s="19">
        <v>9523409</v>
      </c>
      <c r="D18" s="19"/>
      <c r="E18" s="20">
        <v>26191398</v>
      </c>
      <c r="F18" s="21">
        <v>26191398</v>
      </c>
      <c r="G18" s="21"/>
      <c r="H18" s="21">
        <v>186379</v>
      </c>
      <c r="I18" s="21">
        <v>1431254</v>
      </c>
      <c r="J18" s="21">
        <v>1617633</v>
      </c>
      <c r="K18" s="21">
        <v>2449454</v>
      </c>
      <c r="L18" s="21">
        <v>2066606</v>
      </c>
      <c r="M18" s="21">
        <v>2165096</v>
      </c>
      <c r="N18" s="21">
        <v>6681156</v>
      </c>
      <c r="O18" s="21"/>
      <c r="P18" s="21"/>
      <c r="Q18" s="21"/>
      <c r="R18" s="21"/>
      <c r="S18" s="21"/>
      <c r="T18" s="21"/>
      <c r="U18" s="21"/>
      <c r="V18" s="21"/>
      <c r="W18" s="21">
        <v>8298789</v>
      </c>
      <c r="X18" s="21">
        <v>13095702</v>
      </c>
      <c r="Y18" s="21">
        <v>-4796913</v>
      </c>
      <c r="Z18" s="6">
        <v>-36.63</v>
      </c>
      <c r="AA18" s="28">
        <v>26191398</v>
      </c>
    </row>
    <row r="19" spans="1:27" ht="13.5">
      <c r="A19" s="2" t="s">
        <v>45</v>
      </c>
      <c r="B19" s="8"/>
      <c r="C19" s="16">
        <f aca="true" t="shared" si="3" ref="C19:Y19">SUM(C20:C23)</f>
        <v>119721622</v>
      </c>
      <c r="D19" s="16">
        <f>SUM(D20:D23)</f>
        <v>0</v>
      </c>
      <c r="E19" s="17">
        <f t="shared" si="3"/>
        <v>244683963</v>
      </c>
      <c r="F19" s="18">
        <f t="shared" si="3"/>
        <v>244683963</v>
      </c>
      <c r="G19" s="18">
        <f t="shared" si="3"/>
        <v>40000</v>
      </c>
      <c r="H19" s="18">
        <f t="shared" si="3"/>
        <v>4924071</v>
      </c>
      <c r="I19" s="18">
        <f t="shared" si="3"/>
        <v>3263853</v>
      </c>
      <c r="J19" s="18">
        <f t="shared" si="3"/>
        <v>8227924</v>
      </c>
      <c r="K19" s="18">
        <f t="shared" si="3"/>
        <v>9025310</v>
      </c>
      <c r="L19" s="18">
        <f t="shared" si="3"/>
        <v>13977231</v>
      </c>
      <c r="M19" s="18">
        <f t="shared" si="3"/>
        <v>6147269</v>
      </c>
      <c r="N19" s="18">
        <f t="shared" si="3"/>
        <v>29149810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37377734</v>
      </c>
      <c r="X19" s="18">
        <f t="shared" si="3"/>
        <v>122341980</v>
      </c>
      <c r="Y19" s="18">
        <f t="shared" si="3"/>
        <v>-84964246</v>
      </c>
      <c r="Z19" s="4">
        <f>+IF(X19&lt;&gt;0,+(Y19/X19)*100,0)</f>
        <v>-69.44815344659291</v>
      </c>
      <c r="AA19" s="30">
        <f>SUM(AA20:AA23)</f>
        <v>244683963</v>
      </c>
    </row>
    <row r="20" spans="1:27" ht="13.5">
      <c r="A20" s="5" t="s">
        <v>46</v>
      </c>
      <c r="B20" s="3"/>
      <c r="C20" s="19">
        <v>54491214</v>
      </c>
      <c r="D20" s="19"/>
      <c r="E20" s="20">
        <v>94730000</v>
      </c>
      <c r="F20" s="21">
        <v>94730000</v>
      </c>
      <c r="G20" s="21"/>
      <c r="H20" s="21">
        <v>1427673</v>
      </c>
      <c r="I20" s="21">
        <v>1185043</v>
      </c>
      <c r="J20" s="21">
        <v>2612716</v>
      </c>
      <c r="K20" s="21">
        <v>573525</v>
      </c>
      <c r="L20" s="21">
        <v>6719761</v>
      </c>
      <c r="M20" s="21">
        <v>4198007</v>
      </c>
      <c r="N20" s="21">
        <v>11491293</v>
      </c>
      <c r="O20" s="21"/>
      <c r="P20" s="21"/>
      <c r="Q20" s="21"/>
      <c r="R20" s="21"/>
      <c r="S20" s="21"/>
      <c r="T20" s="21"/>
      <c r="U20" s="21"/>
      <c r="V20" s="21"/>
      <c r="W20" s="21">
        <v>14104009</v>
      </c>
      <c r="X20" s="21">
        <v>47365002</v>
      </c>
      <c r="Y20" s="21">
        <v>-33260993</v>
      </c>
      <c r="Z20" s="6">
        <v>-70.22</v>
      </c>
      <c r="AA20" s="28">
        <v>94730000</v>
      </c>
    </row>
    <row r="21" spans="1:27" ht="13.5">
      <c r="A21" s="5" t="s">
        <v>47</v>
      </c>
      <c r="B21" s="3"/>
      <c r="C21" s="19">
        <v>29447348</v>
      </c>
      <c r="D21" s="19"/>
      <c r="E21" s="20">
        <v>85412139</v>
      </c>
      <c r="F21" s="21">
        <v>85412139</v>
      </c>
      <c r="G21" s="21">
        <v>40000</v>
      </c>
      <c r="H21" s="21">
        <v>3496398</v>
      </c>
      <c r="I21" s="21">
        <v>1352258</v>
      </c>
      <c r="J21" s="21">
        <v>4888656</v>
      </c>
      <c r="K21" s="21">
        <v>7489126</v>
      </c>
      <c r="L21" s="21">
        <v>3782919</v>
      </c>
      <c r="M21" s="21">
        <v>842587</v>
      </c>
      <c r="N21" s="21">
        <v>12114632</v>
      </c>
      <c r="O21" s="21"/>
      <c r="P21" s="21"/>
      <c r="Q21" s="21"/>
      <c r="R21" s="21"/>
      <c r="S21" s="21"/>
      <c r="T21" s="21"/>
      <c r="U21" s="21"/>
      <c r="V21" s="21"/>
      <c r="W21" s="21">
        <v>17003288</v>
      </c>
      <c r="X21" s="21">
        <v>42706068</v>
      </c>
      <c r="Y21" s="21">
        <v>-25702780</v>
      </c>
      <c r="Z21" s="6">
        <v>-60.19</v>
      </c>
      <c r="AA21" s="28">
        <v>85412139</v>
      </c>
    </row>
    <row r="22" spans="1:27" ht="13.5">
      <c r="A22" s="5" t="s">
        <v>48</v>
      </c>
      <c r="B22" s="3"/>
      <c r="C22" s="22">
        <v>25306596</v>
      </c>
      <c r="D22" s="22"/>
      <c r="E22" s="23">
        <v>52720717</v>
      </c>
      <c r="F22" s="24">
        <v>52720717</v>
      </c>
      <c r="G22" s="24"/>
      <c r="H22" s="24"/>
      <c r="I22" s="24">
        <v>581150</v>
      </c>
      <c r="J22" s="24">
        <v>581150</v>
      </c>
      <c r="K22" s="24">
        <v>436336</v>
      </c>
      <c r="L22" s="24">
        <v>3455392</v>
      </c>
      <c r="M22" s="24">
        <v>532811</v>
      </c>
      <c r="N22" s="24">
        <v>4424539</v>
      </c>
      <c r="O22" s="24"/>
      <c r="P22" s="24"/>
      <c r="Q22" s="24"/>
      <c r="R22" s="24"/>
      <c r="S22" s="24"/>
      <c r="T22" s="24"/>
      <c r="U22" s="24"/>
      <c r="V22" s="24"/>
      <c r="W22" s="24">
        <v>5005689</v>
      </c>
      <c r="X22" s="24">
        <v>26360358</v>
      </c>
      <c r="Y22" s="24">
        <v>-21354669</v>
      </c>
      <c r="Z22" s="7">
        <v>-81.01</v>
      </c>
      <c r="AA22" s="29">
        <v>52720717</v>
      </c>
    </row>
    <row r="23" spans="1:27" ht="13.5">
      <c r="A23" s="5" t="s">
        <v>49</v>
      </c>
      <c r="B23" s="3"/>
      <c r="C23" s="19">
        <v>10476464</v>
      </c>
      <c r="D23" s="19"/>
      <c r="E23" s="20">
        <v>11821107</v>
      </c>
      <c r="F23" s="21">
        <v>11821107</v>
      </c>
      <c r="G23" s="21"/>
      <c r="H23" s="21"/>
      <c r="I23" s="21">
        <v>145402</v>
      </c>
      <c r="J23" s="21">
        <v>145402</v>
      </c>
      <c r="K23" s="21">
        <v>526323</v>
      </c>
      <c r="L23" s="21">
        <v>19159</v>
      </c>
      <c r="M23" s="21">
        <v>573864</v>
      </c>
      <c r="N23" s="21">
        <v>1119346</v>
      </c>
      <c r="O23" s="21"/>
      <c r="P23" s="21"/>
      <c r="Q23" s="21"/>
      <c r="R23" s="21"/>
      <c r="S23" s="21"/>
      <c r="T23" s="21"/>
      <c r="U23" s="21"/>
      <c r="V23" s="21"/>
      <c r="W23" s="21">
        <v>1264748</v>
      </c>
      <c r="X23" s="21">
        <v>5910552</v>
      </c>
      <c r="Y23" s="21">
        <v>-4645804</v>
      </c>
      <c r="Z23" s="6">
        <v>-78.6</v>
      </c>
      <c r="AA23" s="28">
        <v>11821107</v>
      </c>
    </row>
    <row r="24" spans="1:27" ht="13.5">
      <c r="A24" s="2" t="s">
        <v>50</v>
      </c>
      <c r="B24" s="8"/>
      <c r="C24" s="16">
        <v>3412324</v>
      </c>
      <c r="D24" s="16"/>
      <c r="E24" s="17">
        <v>9000000</v>
      </c>
      <c r="F24" s="18">
        <v>9000000</v>
      </c>
      <c r="G24" s="18"/>
      <c r="H24" s="18"/>
      <c r="I24" s="18">
        <v>27876</v>
      </c>
      <c r="J24" s="18">
        <v>27876</v>
      </c>
      <c r="K24" s="18"/>
      <c r="L24" s="18">
        <v>472283</v>
      </c>
      <c r="M24" s="18">
        <v>292500</v>
      </c>
      <c r="N24" s="18">
        <v>764783</v>
      </c>
      <c r="O24" s="18"/>
      <c r="P24" s="18"/>
      <c r="Q24" s="18"/>
      <c r="R24" s="18"/>
      <c r="S24" s="18"/>
      <c r="T24" s="18"/>
      <c r="U24" s="18"/>
      <c r="V24" s="18"/>
      <c r="W24" s="18">
        <v>792659</v>
      </c>
      <c r="X24" s="18">
        <v>4500000</v>
      </c>
      <c r="Y24" s="18">
        <v>-3707341</v>
      </c>
      <c r="Z24" s="4">
        <v>-82.39</v>
      </c>
      <c r="AA24" s="30">
        <v>9000000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241823243</v>
      </c>
      <c r="D25" s="50">
        <f>+D5+D9+D15+D19+D24</f>
        <v>0</v>
      </c>
      <c r="E25" s="51">
        <f t="shared" si="4"/>
        <v>483995868</v>
      </c>
      <c r="F25" s="52">
        <f t="shared" si="4"/>
        <v>483995868</v>
      </c>
      <c r="G25" s="52">
        <f t="shared" si="4"/>
        <v>55048</v>
      </c>
      <c r="H25" s="52">
        <f t="shared" si="4"/>
        <v>10544194</v>
      </c>
      <c r="I25" s="52">
        <f t="shared" si="4"/>
        <v>14003774</v>
      </c>
      <c r="J25" s="52">
        <f t="shared" si="4"/>
        <v>24603016</v>
      </c>
      <c r="K25" s="52">
        <f t="shared" si="4"/>
        <v>22939666</v>
      </c>
      <c r="L25" s="52">
        <f t="shared" si="4"/>
        <v>20073321</v>
      </c>
      <c r="M25" s="52">
        <f t="shared" si="4"/>
        <v>20364898</v>
      </c>
      <c r="N25" s="52">
        <f t="shared" si="4"/>
        <v>63377885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87980901</v>
      </c>
      <c r="X25" s="52">
        <f t="shared" si="4"/>
        <v>241997934</v>
      </c>
      <c r="Y25" s="52">
        <f t="shared" si="4"/>
        <v>-154017033</v>
      </c>
      <c r="Z25" s="53">
        <f>+IF(X25&lt;&gt;0,+(Y25/X25)*100,0)</f>
        <v>-63.643945406575256</v>
      </c>
      <c r="AA25" s="54">
        <f>+AA5+AA9+AA15+AA19+AA24</f>
        <v>483995868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99782022</v>
      </c>
      <c r="D28" s="19"/>
      <c r="E28" s="20">
        <v>118117629</v>
      </c>
      <c r="F28" s="21">
        <v>118117629</v>
      </c>
      <c r="G28" s="21"/>
      <c r="H28" s="21">
        <v>4761198</v>
      </c>
      <c r="I28" s="21">
        <v>4389106</v>
      </c>
      <c r="J28" s="21">
        <v>9150304</v>
      </c>
      <c r="K28" s="21">
        <v>8619161</v>
      </c>
      <c r="L28" s="21">
        <v>4860370</v>
      </c>
      <c r="M28" s="21">
        <v>9438820</v>
      </c>
      <c r="N28" s="21">
        <v>22918351</v>
      </c>
      <c r="O28" s="21"/>
      <c r="P28" s="21"/>
      <c r="Q28" s="21"/>
      <c r="R28" s="21"/>
      <c r="S28" s="21"/>
      <c r="T28" s="21"/>
      <c r="U28" s="21"/>
      <c r="V28" s="21"/>
      <c r="W28" s="21">
        <v>32068655</v>
      </c>
      <c r="X28" s="21"/>
      <c r="Y28" s="21">
        <v>32068655</v>
      </c>
      <c r="Z28" s="6"/>
      <c r="AA28" s="19">
        <v>118117629</v>
      </c>
    </row>
    <row r="29" spans="1:27" ht="13.5">
      <c r="A29" s="56" t="s">
        <v>55</v>
      </c>
      <c r="B29" s="3"/>
      <c r="C29" s="19">
        <v>3314136</v>
      </c>
      <c r="D29" s="19"/>
      <c r="E29" s="20">
        <v>3894500</v>
      </c>
      <c r="F29" s="21">
        <v>3894500</v>
      </c>
      <c r="G29" s="21"/>
      <c r="H29" s="21"/>
      <c r="I29" s="21"/>
      <c r="J29" s="21"/>
      <c r="K29" s="21">
        <v>573109</v>
      </c>
      <c r="L29" s="21">
        <v>402366</v>
      </c>
      <c r="M29" s="21">
        <v>1138381</v>
      </c>
      <c r="N29" s="21">
        <v>2113856</v>
      </c>
      <c r="O29" s="21"/>
      <c r="P29" s="21"/>
      <c r="Q29" s="21"/>
      <c r="R29" s="21"/>
      <c r="S29" s="21"/>
      <c r="T29" s="21"/>
      <c r="U29" s="21"/>
      <c r="V29" s="21"/>
      <c r="W29" s="21">
        <v>2113856</v>
      </c>
      <c r="X29" s="21"/>
      <c r="Y29" s="21">
        <v>2113856</v>
      </c>
      <c r="Z29" s="6"/>
      <c r="AA29" s="28">
        <v>3894500</v>
      </c>
    </row>
    <row r="30" spans="1:27" ht="13.5">
      <c r="A30" s="56" t="s">
        <v>56</v>
      </c>
      <c r="B30" s="3"/>
      <c r="C30" s="22">
        <v>2185084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105281242</v>
      </c>
      <c r="D32" s="25">
        <f>SUM(D28:D31)</f>
        <v>0</v>
      </c>
      <c r="E32" s="26">
        <f t="shared" si="5"/>
        <v>122012129</v>
      </c>
      <c r="F32" s="27">
        <f t="shared" si="5"/>
        <v>122012129</v>
      </c>
      <c r="G32" s="27">
        <f t="shared" si="5"/>
        <v>0</v>
      </c>
      <c r="H32" s="27">
        <f t="shared" si="5"/>
        <v>4761198</v>
      </c>
      <c r="I32" s="27">
        <f t="shared" si="5"/>
        <v>4389106</v>
      </c>
      <c r="J32" s="27">
        <f t="shared" si="5"/>
        <v>9150304</v>
      </c>
      <c r="K32" s="27">
        <f t="shared" si="5"/>
        <v>9192270</v>
      </c>
      <c r="L32" s="27">
        <f t="shared" si="5"/>
        <v>5262736</v>
      </c>
      <c r="M32" s="27">
        <f t="shared" si="5"/>
        <v>10577201</v>
      </c>
      <c r="N32" s="27">
        <f t="shared" si="5"/>
        <v>25032207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34182511</v>
      </c>
      <c r="X32" s="27">
        <f t="shared" si="5"/>
        <v>0</v>
      </c>
      <c r="Y32" s="27">
        <f t="shared" si="5"/>
        <v>34182511</v>
      </c>
      <c r="Z32" s="13">
        <f>+IF(X32&lt;&gt;0,+(Y32/X32)*100,0)</f>
        <v>0</v>
      </c>
      <c r="AA32" s="31">
        <f>SUM(AA28:AA31)</f>
        <v>122012129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23220832</v>
      </c>
      <c r="D34" s="19"/>
      <c r="E34" s="20">
        <v>239500000</v>
      </c>
      <c r="F34" s="21">
        <v>239500000</v>
      </c>
      <c r="G34" s="21">
        <v>15048</v>
      </c>
      <c r="H34" s="21">
        <v>3161121</v>
      </c>
      <c r="I34" s="21">
        <v>8361773</v>
      </c>
      <c r="J34" s="21">
        <v>11537942</v>
      </c>
      <c r="K34" s="21">
        <v>9597147</v>
      </c>
      <c r="L34" s="21">
        <v>13659673</v>
      </c>
      <c r="M34" s="21">
        <v>5932588</v>
      </c>
      <c r="N34" s="21">
        <v>29189408</v>
      </c>
      <c r="O34" s="21"/>
      <c r="P34" s="21"/>
      <c r="Q34" s="21"/>
      <c r="R34" s="21"/>
      <c r="S34" s="21"/>
      <c r="T34" s="21"/>
      <c r="U34" s="21"/>
      <c r="V34" s="21"/>
      <c r="W34" s="21">
        <v>40727350</v>
      </c>
      <c r="X34" s="21"/>
      <c r="Y34" s="21">
        <v>40727350</v>
      </c>
      <c r="Z34" s="6"/>
      <c r="AA34" s="28">
        <v>239500000</v>
      </c>
    </row>
    <row r="35" spans="1:27" ht="13.5">
      <c r="A35" s="59" t="s">
        <v>63</v>
      </c>
      <c r="B35" s="3"/>
      <c r="C35" s="19">
        <v>113321169</v>
      </c>
      <c r="D35" s="19"/>
      <c r="E35" s="20">
        <v>122483739</v>
      </c>
      <c r="F35" s="21">
        <v>122483739</v>
      </c>
      <c r="G35" s="21">
        <v>40000</v>
      </c>
      <c r="H35" s="21">
        <v>2621875</v>
      </c>
      <c r="I35" s="21">
        <v>1252895</v>
      </c>
      <c r="J35" s="21">
        <v>3914770</v>
      </c>
      <c r="K35" s="21">
        <v>4150249</v>
      </c>
      <c r="L35" s="21">
        <v>1150912</v>
      </c>
      <c r="M35" s="21">
        <v>3855109</v>
      </c>
      <c r="N35" s="21">
        <v>9156270</v>
      </c>
      <c r="O35" s="21"/>
      <c r="P35" s="21"/>
      <c r="Q35" s="21"/>
      <c r="R35" s="21"/>
      <c r="S35" s="21"/>
      <c r="T35" s="21"/>
      <c r="U35" s="21"/>
      <c r="V35" s="21"/>
      <c r="W35" s="21">
        <v>13071040</v>
      </c>
      <c r="X35" s="21"/>
      <c r="Y35" s="21">
        <v>13071040</v>
      </c>
      <c r="Z35" s="6"/>
      <c r="AA35" s="28">
        <v>122483739</v>
      </c>
    </row>
    <row r="36" spans="1:27" ht="13.5">
      <c r="A36" s="60" t="s">
        <v>64</v>
      </c>
      <c r="B36" s="10"/>
      <c r="C36" s="61">
        <f aca="true" t="shared" si="6" ref="C36:Y36">SUM(C32:C35)</f>
        <v>241823243</v>
      </c>
      <c r="D36" s="61">
        <f>SUM(D32:D35)</f>
        <v>0</v>
      </c>
      <c r="E36" s="62">
        <f t="shared" si="6"/>
        <v>483995868</v>
      </c>
      <c r="F36" s="63">
        <f t="shared" si="6"/>
        <v>483995868</v>
      </c>
      <c r="G36" s="63">
        <f t="shared" si="6"/>
        <v>55048</v>
      </c>
      <c r="H36" s="63">
        <f t="shared" si="6"/>
        <v>10544194</v>
      </c>
      <c r="I36" s="63">
        <f t="shared" si="6"/>
        <v>14003774</v>
      </c>
      <c r="J36" s="63">
        <f t="shared" si="6"/>
        <v>24603016</v>
      </c>
      <c r="K36" s="63">
        <f t="shared" si="6"/>
        <v>22939666</v>
      </c>
      <c r="L36" s="63">
        <f t="shared" si="6"/>
        <v>20073321</v>
      </c>
      <c r="M36" s="63">
        <f t="shared" si="6"/>
        <v>20364898</v>
      </c>
      <c r="N36" s="63">
        <f t="shared" si="6"/>
        <v>63377885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87980901</v>
      </c>
      <c r="X36" s="63">
        <f t="shared" si="6"/>
        <v>0</v>
      </c>
      <c r="Y36" s="63">
        <f t="shared" si="6"/>
        <v>87980901</v>
      </c>
      <c r="Z36" s="64">
        <f>+IF(X36&lt;&gt;0,+(Y36/X36)*100,0)</f>
        <v>0</v>
      </c>
      <c r="AA36" s="65">
        <f>SUM(AA32:AA35)</f>
        <v>483995868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17522226</v>
      </c>
      <c r="D5" s="16">
        <f>SUM(D6:D8)</f>
        <v>0</v>
      </c>
      <c r="E5" s="17">
        <f t="shared" si="0"/>
        <v>6100000</v>
      </c>
      <c r="F5" s="18">
        <f t="shared" si="0"/>
        <v>6100000</v>
      </c>
      <c r="G5" s="18">
        <f t="shared" si="0"/>
        <v>0</v>
      </c>
      <c r="H5" s="18">
        <f t="shared" si="0"/>
        <v>0</v>
      </c>
      <c r="I5" s="18">
        <f t="shared" si="0"/>
        <v>653147</v>
      </c>
      <c r="J5" s="18">
        <f t="shared" si="0"/>
        <v>653147</v>
      </c>
      <c r="K5" s="18">
        <f t="shared" si="0"/>
        <v>1550283</v>
      </c>
      <c r="L5" s="18">
        <f t="shared" si="0"/>
        <v>291011</v>
      </c>
      <c r="M5" s="18">
        <f t="shared" si="0"/>
        <v>2727635</v>
      </c>
      <c r="N5" s="18">
        <f t="shared" si="0"/>
        <v>4568929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5222076</v>
      </c>
      <c r="X5" s="18">
        <f t="shared" si="0"/>
        <v>11949540</v>
      </c>
      <c r="Y5" s="18">
        <f t="shared" si="0"/>
        <v>-6727464</v>
      </c>
      <c r="Z5" s="4">
        <f>+IF(X5&lt;&gt;0,+(Y5/X5)*100,0)</f>
        <v>-56.29893703021204</v>
      </c>
      <c r="AA5" s="16">
        <f>SUM(AA6:AA8)</f>
        <v>6100000</v>
      </c>
    </row>
    <row r="6" spans="1:27" ht="13.5">
      <c r="A6" s="5" t="s">
        <v>32</v>
      </c>
      <c r="B6" s="3"/>
      <c r="C6" s="19">
        <v>12583633</v>
      </c>
      <c r="D6" s="19"/>
      <c r="E6" s="20"/>
      <c r="F6" s="21"/>
      <c r="G6" s="21"/>
      <c r="H6" s="21"/>
      <c r="I6" s="21"/>
      <c r="J6" s="21"/>
      <c r="K6" s="21">
        <v>1210689</v>
      </c>
      <c r="L6" s="21">
        <v>1800</v>
      </c>
      <c r="M6" s="21">
        <v>47087</v>
      </c>
      <c r="N6" s="21">
        <v>1259576</v>
      </c>
      <c r="O6" s="21"/>
      <c r="P6" s="21"/>
      <c r="Q6" s="21"/>
      <c r="R6" s="21"/>
      <c r="S6" s="21"/>
      <c r="T6" s="21"/>
      <c r="U6" s="21"/>
      <c r="V6" s="21"/>
      <c r="W6" s="21">
        <v>1259576</v>
      </c>
      <c r="X6" s="21">
        <v>980520</v>
      </c>
      <c r="Y6" s="21">
        <v>279056</v>
      </c>
      <c r="Z6" s="6">
        <v>28.46</v>
      </c>
      <c r="AA6" s="28"/>
    </row>
    <row r="7" spans="1:27" ht="13.5">
      <c r="A7" s="5" t="s">
        <v>33</v>
      </c>
      <c r="B7" s="3"/>
      <c r="C7" s="22">
        <v>259843</v>
      </c>
      <c r="D7" s="22"/>
      <c r="E7" s="23">
        <v>850000</v>
      </c>
      <c r="F7" s="24">
        <v>850000</v>
      </c>
      <c r="G7" s="24"/>
      <c r="H7" s="24"/>
      <c r="I7" s="24"/>
      <c r="J7" s="24"/>
      <c r="K7" s="24">
        <v>290000</v>
      </c>
      <c r="L7" s="24"/>
      <c r="M7" s="24">
        <v>2460675</v>
      </c>
      <c r="N7" s="24">
        <v>2750675</v>
      </c>
      <c r="O7" s="24"/>
      <c r="P7" s="24"/>
      <c r="Q7" s="24"/>
      <c r="R7" s="24"/>
      <c r="S7" s="24"/>
      <c r="T7" s="24"/>
      <c r="U7" s="24"/>
      <c r="V7" s="24"/>
      <c r="W7" s="24">
        <v>2750675</v>
      </c>
      <c r="X7" s="24">
        <v>10969020</v>
      </c>
      <c r="Y7" s="24">
        <v>-8218345</v>
      </c>
      <c r="Z7" s="7">
        <v>-74.92</v>
      </c>
      <c r="AA7" s="29">
        <v>850000</v>
      </c>
    </row>
    <row r="8" spans="1:27" ht="13.5">
      <c r="A8" s="5" t="s">
        <v>34</v>
      </c>
      <c r="B8" s="3"/>
      <c r="C8" s="19">
        <v>4678750</v>
      </c>
      <c r="D8" s="19"/>
      <c r="E8" s="20">
        <v>5250000</v>
      </c>
      <c r="F8" s="21">
        <v>5250000</v>
      </c>
      <c r="G8" s="21"/>
      <c r="H8" s="21"/>
      <c r="I8" s="21">
        <v>653147</v>
      </c>
      <c r="J8" s="21">
        <v>653147</v>
      </c>
      <c r="K8" s="21">
        <v>49594</v>
      </c>
      <c r="L8" s="21">
        <v>289211</v>
      </c>
      <c r="M8" s="21">
        <v>219873</v>
      </c>
      <c r="N8" s="21">
        <v>558678</v>
      </c>
      <c r="O8" s="21"/>
      <c r="P8" s="21"/>
      <c r="Q8" s="21"/>
      <c r="R8" s="21"/>
      <c r="S8" s="21"/>
      <c r="T8" s="21"/>
      <c r="U8" s="21"/>
      <c r="V8" s="21"/>
      <c r="W8" s="21">
        <v>1211825</v>
      </c>
      <c r="X8" s="21"/>
      <c r="Y8" s="21">
        <v>1211825</v>
      </c>
      <c r="Z8" s="6"/>
      <c r="AA8" s="28">
        <v>5250000</v>
      </c>
    </row>
    <row r="9" spans="1:27" ht="13.5">
      <c r="A9" s="2" t="s">
        <v>35</v>
      </c>
      <c r="B9" s="3"/>
      <c r="C9" s="16">
        <f aca="true" t="shared" si="1" ref="C9:Y9">SUM(C10:C14)</f>
        <v>40824860</v>
      </c>
      <c r="D9" s="16">
        <f>SUM(D10:D14)</f>
        <v>0</v>
      </c>
      <c r="E9" s="17">
        <f t="shared" si="1"/>
        <v>66134225</v>
      </c>
      <c r="F9" s="18">
        <f t="shared" si="1"/>
        <v>66134225</v>
      </c>
      <c r="G9" s="18">
        <f t="shared" si="1"/>
        <v>79980</v>
      </c>
      <c r="H9" s="18">
        <f t="shared" si="1"/>
        <v>305257</v>
      </c>
      <c r="I9" s="18">
        <f t="shared" si="1"/>
        <v>5366423</v>
      </c>
      <c r="J9" s="18">
        <f t="shared" si="1"/>
        <v>5751660</v>
      </c>
      <c r="K9" s="18">
        <f t="shared" si="1"/>
        <v>11086726</v>
      </c>
      <c r="L9" s="18">
        <f t="shared" si="1"/>
        <v>1756224</v>
      </c>
      <c r="M9" s="18">
        <f t="shared" si="1"/>
        <v>8825188</v>
      </c>
      <c r="N9" s="18">
        <f t="shared" si="1"/>
        <v>21668138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27419798</v>
      </c>
      <c r="X9" s="18">
        <f t="shared" si="1"/>
        <v>5253000</v>
      </c>
      <c r="Y9" s="18">
        <f t="shared" si="1"/>
        <v>22166798</v>
      </c>
      <c r="Z9" s="4">
        <f>+IF(X9&lt;&gt;0,+(Y9/X9)*100,0)</f>
        <v>421.98359032933564</v>
      </c>
      <c r="AA9" s="30">
        <f>SUM(AA10:AA14)</f>
        <v>66134225</v>
      </c>
    </row>
    <row r="10" spans="1:27" ht="13.5">
      <c r="A10" s="5" t="s">
        <v>36</v>
      </c>
      <c r="B10" s="3"/>
      <c r="C10" s="19">
        <v>25005874</v>
      </c>
      <c r="D10" s="19"/>
      <c r="E10" s="20">
        <v>19771000</v>
      </c>
      <c r="F10" s="21">
        <v>19771000</v>
      </c>
      <c r="G10" s="21"/>
      <c r="H10" s="21"/>
      <c r="I10" s="21">
        <v>1018917</v>
      </c>
      <c r="J10" s="21">
        <v>1018917</v>
      </c>
      <c r="K10" s="21">
        <v>7290052</v>
      </c>
      <c r="L10" s="21">
        <v>692663</v>
      </c>
      <c r="M10" s="21">
        <v>6507731</v>
      </c>
      <c r="N10" s="21">
        <v>14490446</v>
      </c>
      <c r="O10" s="21"/>
      <c r="P10" s="21"/>
      <c r="Q10" s="21"/>
      <c r="R10" s="21"/>
      <c r="S10" s="21"/>
      <c r="T10" s="21"/>
      <c r="U10" s="21"/>
      <c r="V10" s="21"/>
      <c r="W10" s="21">
        <v>15509363</v>
      </c>
      <c r="X10" s="21">
        <v>2064000</v>
      </c>
      <c r="Y10" s="21">
        <v>13445363</v>
      </c>
      <c r="Z10" s="6">
        <v>651.42</v>
      </c>
      <c r="AA10" s="28">
        <v>19771000</v>
      </c>
    </row>
    <row r="11" spans="1:27" ht="13.5">
      <c r="A11" s="5" t="s">
        <v>37</v>
      </c>
      <c r="B11" s="3"/>
      <c r="C11" s="19">
        <v>15297213</v>
      </c>
      <c r="D11" s="19"/>
      <c r="E11" s="20">
        <v>43313225</v>
      </c>
      <c r="F11" s="21">
        <v>43313225</v>
      </c>
      <c r="G11" s="21">
        <v>79980</v>
      </c>
      <c r="H11" s="21">
        <v>305257</v>
      </c>
      <c r="I11" s="21">
        <v>4347506</v>
      </c>
      <c r="J11" s="21">
        <v>4732743</v>
      </c>
      <c r="K11" s="21">
        <v>3623438</v>
      </c>
      <c r="L11" s="21">
        <v>442494</v>
      </c>
      <c r="M11" s="21">
        <v>2287973</v>
      </c>
      <c r="N11" s="21">
        <v>6353905</v>
      </c>
      <c r="O11" s="21"/>
      <c r="P11" s="21"/>
      <c r="Q11" s="21"/>
      <c r="R11" s="21"/>
      <c r="S11" s="21"/>
      <c r="T11" s="21"/>
      <c r="U11" s="21"/>
      <c r="V11" s="21"/>
      <c r="W11" s="21">
        <v>11086648</v>
      </c>
      <c r="X11" s="21">
        <v>2929020</v>
      </c>
      <c r="Y11" s="21">
        <v>8157628</v>
      </c>
      <c r="Z11" s="6">
        <v>278.51</v>
      </c>
      <c r="AA11" s="28">
        <v>43313225</v>
      </c>
    </row>
    <row r="12" spans="1:27" ht="13.5">
      <c r="A12" s="5" t="s">
        <v>38</v>
      </c>
      <c r="B12" s="3"/>
      <c r="C12" s="19">
        <v>496728</v>
      </c>
      <c r="D12" s="19"/>
      <c r="E12" s="20">
        <v>2100000</v>
      </c>
      <c r="F12" s="21">
        <v>2100000</v>
      </c>
      <c r="G12" s="21"/>
      <c r="H12" s="21"/>
      <c r="I12" s="21"/>
      <c r="J12" s="21"/>
      <c r="K12" s="21">
        <v>173236</v>
      </c>
      <c r="L12" s="21"/>
      <c r="M12" s="21"/>
      <c r="N12" s="21">
        <v>173236</v>
      </c>
      <c r="O12" s="21"/>
      <c r="P12" s="21"/>
      <c r="Q12" s="21"/>
      <c r="R12" s="21"/>
      <c r="S12" s="21"/>
      <c r="T12" s="21"/>
      <c r="U12" s="21"/>
      <c r="V12" s="21"/>
      <c r="W12" s="21">
        <v>173236</v>
      </c>
      <c r="X12" s="21">
        <v>259980</v>
      </c>
      <c r="Y12" s="21">
        <v>-86744</v>
      </c>
      <c r="Z12" s="6">
        <v>-33.37</v>
      </c>
      <c r="AA12" s="28">
        <v>2100000</v>
      </c>
    </row>
    <row r="13" spans="1:27" ht="13.5">
      <c r="A13" s="5" t="s">
        <v>39</v>
      </c>
      <c r="B13" s="3"/>
      <c r="C13" s="19">
        <v>25045</v>
      </c>
      <c r="D13" s="19"/>
      <c r="E13" s="20"/>
      <c r="F13" s="21"/>
      <c r="G13" s="21"/>
      <c r="H13" s="21"/>
      <c r="I13" s="21"/>
      <c r="J13" s="21"/>
      <c r="K13" s="21"/>
      <c r="L13" s="21">
        <v>621067</v>
      </c>
      <c r="M13" s="21">
        <v>29484</v>
      </c>
      <c r="N13" s="21">
        <v>650551</v>
      </c>
      <c r="O13" s="21"/>
      <c r="P13" s="21"/>
      <c r="Q13" s="21"/>
      <c r="R13" s="21"/>
      <c r="S13" s="21"/>
      <c r="T13" s="21"/>
      <c r="U13" s="21"/>
      <c r="V13" s="21"/>
      <c r="W13" s="21">
        <v>650551</v>
      </c>
      <c r="X13" s="21"/>
      <c r="Y13" s="21">
        <v>650551</v>
      </c>
      <c r="Z13" s="6"/>
      <c r="AA13" s="28"/>
    </row>
    <row r="14" spans="1:27" ht="13.5">
      <c r="A14" s="5" t="s">
        <v>40</v>
      </c>
      <c r="B14" s="3"/>
      <c r="C14" s="22"/>
      <c r="D14" s="22"/>
      <c r="E14" s="23">
        <v>950000</v>
      </c>
      <c r="F14" s="24">
        <v>950000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950000</v>
      </c>
    </row>
    <row r="15" spans="1:27" ht="13.5">
      <c r="A15" s="2" t="s">
        <v>41</v>
      </c>
      <c r="B15" s="8"/>
      <c r="C15" s="16">
        <f aca="true" t="shared" si="2" ref="C15:Y15">SUM(C16:C18)</f>
        <v>123856138</v>
      </c>
      <c r="D15" s="16">
        <f>SUM(D16:D18)</f>
        <v>0</v>
      </c>
      <c r="E15" s="17">
        <f t="shared" si="2"/>
        <v>220219000</v>
      </c>
      <c r="F15" s="18">
        <f t="shared" si="2"/>
        <v>220219000</v>
      </c>
      <c r="G15" s="18">
        <f t="shared" si="2"/>
        <v>0</v>
      </c>
      <c r="H15" s="18">
        <f t="shared" si="2"/>
        <v>10634878</v>
      </c>
      <c r="I15" s="18">
        <f t="shared" si="2"/>
        <v>12860557</v>
      </c>
      <c r="J15" s="18">
        <f t="shared" si="2"/>
        <v>23495435</v>
      </c>
      <c r="K15" s="18">
        <f t="shared" si="2"/>
        <v>14909793</v>
      </c>
      <c r="L15" s="18">
        <f t="shared" si="2"/>
        <v>18029526</v>
      </c>
      <c r="M15" s="18">
        <f t="shared" si="2"/>
        <v>7108907</v>
      </c>
      <c r="N15" s="18">
        <f t="shared" si="2"/>
        <v>40048226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63543661</v>
      </c>
      <c r="X15" s="18">
        <f t="shared" si="2"/>
        <v>206916960</v>
      </c>
      <c r="Y15" s="18">
        <f t="shared" si="2"/>
        <v>-143373299</v>
      </c>
      <c r="Z15" s="4">
        <f>+IF(X15&lt;&gt;0,+(Y15/X15)*100,0)</f>
        <v>-69.29025972544734</v>
      </c>
      <c r="AA15" s="30">
        <f>SUM(AA16:AA18)</f>
        <v>220219000</v>
      </c>
    </row>
    <row r="16" spans="1:27" ht="13.5">
      <c r="A16" s="5" t="s">
        <v>42</v>
      </c>
      <c r="B16" s="3"/>
      <c r="C16" s="19">
        <v>15102396</v>
      </c>
      <c r="D16" s="19"/>
      <c r="E16" s="20">
        <v>14500000</v>
      </c>
      <c r="F16" s="21">
        <v>14500000</v>
      </c>
      <c r="G16" s="21"/>
      <c r="H16" s="21">
        <v>1461267</v>
      </c>
      <c r="I16" s="21">
        <v>2359863</v>
      </c>
      <c r="J16" s="21">
        <v>3821130</v>
      </c>
      <c r="K16" s="21">
        <v>4611716</v>
      </c>
      <c r="L16" s="21">
        <v>3525075</v>
      </c>
      <c r="M16" s="21">
        <v>2508889</v>
      </c>
      <c r="N16" s="21">
        <v>10645680</v>
      </c>
      <c r="O16" s="21"/>
      <c r="P16" s="21"/>
      <c r="Q16" s="21"/>
      <c r="R16" s="21"/>
      <c r="S16" s="21"/>
      <c r="T16" s="21"/>
      <c r="U16" s="21"/>
      <c r="V16" s="21"/>
      <c r="W16" s="21">
        <v>14466810</v>
      </c>
      <c r="X16" s="21">
        <v>94330980</v>
      </c>
      <c r="Y16" s="21">
        <v>-79864170</v>
      </c>
      <c r="Z16" s="6">
        <v>-84.66</v>
      </c>
      <c r="AA16" s="28">
        <v>14500000</v>
      </c>
    </row>
    <row r="17" spans="1:27" ht="13.5">
      <c r="A17" s="5" t="s">
        <v>43</v>
      </c>
      <c r="B17" s="3"/>
      <c r="C17" s="19">
        <v>108753742</v>
      </c>
      <c r="D17" s="19"/>
      <c r="E17" s="20">
        <v>205719000</v>
      </c>
      <c r="F17" s="21">
        <v>205719000</v>
      </c>
      <c r="G17" s="21"/>
      <c r="H17" s="21">
        <v>9173611</v>
      </c>
      <c r="I17" s="21">
        <v>10500694</v>
      </c>
      <c r="J17" s="21">
        <v>19674305</v>
      </c>
      <c r="K17" s="21">
        <v>10298077</v>
      </c>
      <c r="L17" s="21">
        <v>14504451</v>
      </c>
      <c r="M17" s="21">
        <v>4600018</v>
      </c>
      <c r="N17" s="21">
        <v>29402546</v>
      </c>
      <c r="O17" s="21"/>
      <c r="P17" s="21"/>
      <c r="Q17" s="21"/>
      <c r="R17" s="21"/>
      <c r="S17" s="21"/>
      <c r="T17" s="21"/>
      <c r="U17" s="21"/>
      <c r="V17" s="21"/>
      <c r="W17" s="21">
        <v>49076851</v>
      </c>
      <c r="X17" s="21">
        <v>112585980</v>
      </c>
      <c r="Y17" s="21">
        <v>-63509129</v>
      </c>
      <c r="Z17" s="6">
        <v>-56.41</v>
      </c>
      <c r="AA17" s="28">
        <v>205719000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151076874</v>
      </c>
      <c r="D19" s="16">
        <f>SUM(D20:D23)</f>
        <v>0</v>
      </c>
      <c r="E19" s="17">
        <f t="shared" si="3"/>
        <v>305300775</v>
      </c>
      <c r="F19" s="18">
        <f t="shared" si="3"/>
        <v>305300775</v>
      </c>
      <c r="G19" s="18">
        <f t="shared" si="3"/>
        <v>1379206</v>
      </c>
      <c r="H19" s="18">
        <f t="shared" si="3"/>
        <v>5023419</v>
      </c>
      <c r="I19" s="18">
        <f t="shared" si="3"/>
        <v>9407707</v>
      </c>
      <c r="J19" s="18">
        <f t="shared" si="3"/>
        <v>15810332</v>
      </c>
      <c r="K19" s="18">
        <f t="shared" si="3"/>
        <v>27365714</v>
      </c>
      <c r="L19" s="18">
        <f t="shared" si="3"/>
        <v>7203927</v>
      </c>
      <c r="M19" s="18">
        <f t="shared" si="3"/>
        <v>16711346</v>
      </c>
      <c r="N19" s="18">
        <f t="shared" si="3"/>
        <v>51280987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67091319</v>
      </c>
      <c r="X19" s="18">
        <f t="shared" si="3"/>
        <v>86595060</v>
      </c>
      <c r="Y19" s="18">
        <f t="shared" si="3"/>
        <v>-19503741</v>
      </c>
      <c r="Z19" s="4">
        <f>+IF(X19&lt;&gt;0,+(Y19/X19)*100,0)</f>
        <v>-22.52292567266539</v>
      </c>
      <c r="AA19" s="30">
        <f>SUM(AA20:AA23)</f>
        <v>305300775</v>
      </c>
    </row>
    <row r="20" spans="1:27" ht="13.5">
      <c r="A20" s="5" t="s">
        <v>46</v>
      </c>
      <c r="B20" s="3"/>
      <c r="C20" s="19">
        <v>67924327</v>
      </c>
      <c r="D20" s="19"/>
      <c r="E20" s="20">
        <v>214780000</v>
      </c>
      <c r="F20" s="21">
        <v>214780000</v>
      </c>
      <c r="G20" s="21">
        <v>591109</v>
      </c>
      <c r="H20" s="21">
        <v>850285</v>
      </c>
      <c r="I20" s="21">
        <v>4184145</v>
      </c>
      <c r="J20" s="21">
        <v>5625539</v>
      </c>
      <c r="K20" s="21">
        <v>12298624</v>
      </c>
      <c r="L20" s="21">
        <v>5241558</v>
      </c>
      <c r="M20" s="21">
        <v>1843368</v>
      </c>
      <c r="N20" s="21">
        <v>19383550</v>
      </c>
      <c r="O20" s="21"/>
      <c r="P20" s="21"/>
      <c r="Q20" s="21"/>
      <c r="R20" s="21"/>
      <c r="S20" s="21"/>
      <c r="T20" s="21"/>
      <c r="U20" s="21"/>
      <c r="V20" s="21"/>
      <c r="W20" s="21">
        <v>25009089</v>
      </c>
      <c r="X20" s="21">
        <v>53888520</v>
      </c>
      <c r="Y20" s="21">
        <v>-28879431</v>
      </c>
      <c r="Z20" s="6">
        <v>-53.59</v>
      </c>
      <c r="AA20" s="28">
        <v>214780000</v>
      </c>
    </row>
    <row r="21" spans="1:27" ht="13.5">
      <c r="A21" s="5" t="s">
        <v>47</v>
      </c>
      <c r="B21" s="3"/>
      <c r="C21" s="19">
        <v>34956305</v>
      </c>
      <c r="D21" s="19"/>
      <c r="E21" s="20">
        <v>25992225</v>
      </c>
      <c r="F21" s="21">
        <v>25992225</v>
      </c>
      <c r="G21" s="21">
        <v>788097</v>
      </c>
      <c r="H21" s="21">
        <v>2481373</v>
      </c>
      <c r="I21" s="21">
        <v>1243891</v>
      </c>
      <c r="J21" s="21">
        <v>4513361</v>
      </c>
      <c r="K21" s="21">
        <v>4146476</v>
      </c>
      <c r="L21" s="21">
        <v>1342885</v>
      </c>
      <c r="M21" s="21">
        <v>7043442</v>
      </c>
      <c r="N21" s="21">
        <v>12532803</v>
      </c>
      <c r="O21" s="21"/>
      <c r="P21" s="21"/>
      <c r="Q21" s="21"/>
      <c r="R21" s="21"/>
      <c r="S21" s="21"/>
      <c r="T21" s="21"/>
      <c r="U21" s="21"/>
      <c r="V21" s="21"/>
      <c r="W21" s="21">
        <v>17046164</v>
      </c>
      <c r="X21" s="21">
        <v>19871520</v>
      </c>
      <c r="Y21" s="21">
        <v>-2825356</v>
      </c>
      <c r="Z21" s="6">
        <v>-14.22</v>
      </c>
      <c r="AA21" s="28">
        <v>25992225</v>
      </c>
    </row>
    <row r="22" spans="1:27" ht="13.5">
      <c r="A22" s="5" t="s">
        <v>48</v>
      </c>
      <c r="B22" s="3"/>
      <c r="C22" s="22">
        <v>43495573</v>
      </c>
      <c r="D22" s="22"/>
      <c r="E22" s="23">
        <v>51665000</v>
      </c>
      <c r="F22" s="24">
        <v>51665000</v>
      </c>
      <c r="G22" s="24"/>
      <c r="H22" s="24">
        <v>1467686</v>
      </c>
      <c r="I22" s="24">
        <v>3963271</v>
      </c>
      <c r="J22" s="24">
        <v>5430957</v>
      </c>
      <c r="K22" s="24">
        <v>8830556</v>
      </c>
      <c r="L22" s="24">
        <v>511314</v>
      </c>
      <c r="M22" s="24">
        <v>6606606</v>
      </c>
      <c r="N22" s="24">
        <v>15948476</v>
      </c>
      <c r="O22" s="24"/>
      <c r="P22" s="24"/>
      <c r="Q22" s="24"/>
      <c r="R22" s="24"/>
      <c r="S22" s="24"/>
      <c r="T22" s="24"/>
      <c r="U22" s="24"/>
      <c r="V22" s="24"/>
      <c r="W22" s="24">
        <v>21379433</v>
      </c>
      <c r="X22" s="24">
        <v>7064520</v>
      </c>
      <c r="Y22" s="24">
        <v>14314913</v>
      </c>
      <c r="Z22" s="7">
        <v>202.63</v>
      </c>
      <c r="AA22" s="29">
        <v>51665000</v>
      </c>
    </row>
    <row r="23" spans="1:27" ht="13.5">
      <c r="A23" s="5" t="s">
        <v>49</v>
      </c>
      <c r="B23" s="3"/>
      <c r="C23" s="19">
        <v>4700669</v>
      </c>
      <c r="D23" s="19"/>
      <c r="E23" s="20">
        <v>12863550</v>
      </c>
      <c r="F23" s="21">
        <v>12863550</v>
      </c>
      <c r="G23" s="21"/>
      <c r="H23" s="21">
        <v>224075</v>
      </c>
      <c r="I23" s="21">
        <v>16400</v>
      </c>
      <c r="J23" s="21">
        <v>240475</v>
      </c>
      <c r="K23" s="21">
        <v>2090058</v>
      </c>
      <c r="L23" s="21">
        <v>108170</v>
      </c>
      <c r="M23" s="21">
        <v>1217930</v>
      </c>
      <c r="N23" s="21">
        <v>3416158</v>
      </c>
      <c r="O23" s="21"/>
      <c r="P23" s="21"/>
      <c r="Q23" s="21"/>
      <c r="R23" s="21"/>
      <c r="S23" s="21"/>
      <c r="T23" s="21"/>
      <c r="U23" s="21"/>
      <c r="V23" s="21"/>
      <c r="W23" s="21">
        <v>3656633</v>
      </c>
      <c r="X23" s="21">
        <v>5770500</v>
      </c>
      <c r="Y23" s="21">
        <v>-2113867</v>
      </c>
      <c r="Z23" s="6">
        <v>-36.63</v>
      </c>
      <c r="AA23" s="28">
        <v>12863550</v>
      </c>
    </row>
    <row r="24" spans="1:27" ht="13.5">
      <c r="A24" s="2" t="s">
        <v>50</v>
      </c>
      <c r="B24" s="8"/>
      <c r="C24" s="16">
        <v>17762888</v>
      </c>
      <c r="D24" s="16"/>
      <c r="E24" s="17"/>
      <c r="F24" s="18"/>
      <c r="G24" s="18"/>
      <c r="H24" s="18"/>
      <c r="I24" s="18">
        <v>1267829</v>
      </c>
      <c r="J24" s="18">
        <v>1267829</v>
      </c>
      <c r="K24" s="18">
        <v>230405</v>
      </c>
      <c r="L24" s="18">
        <v>761426</v>
      </c>
      <c r="M24" s="18">
        <v>830635</v>
      </c>
      <c r="N24" s="18">
        <v>1822466</v>
      </c>
      <c r="O24" s="18"/>
      <c r="P24" s="18"/>
      <c r="Q24" s="18"/>
      <c r="R24" s="18"/>
      <c r="S24" s="18"/>
      <c r="T24" s="18"/>
      <c r="U24" s="18"/>
      <c r="V24" s="18"/>
      <c r="W24" s="18">
        <v>3090295</v>
      </c>
      <c r="X24" s="18">
        <v>16234020</v>
      </c>
      <c r="Y24" s="18">
        <v>-13143725</v>
      </c>
      <c r="Z24" s="4">
        <v>-80.96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351042986</v>
      </c>
      <c r="D25" s="50">
        <f>+D5+D9+D15+D19+D24</f>
        <v>0</v>
      </c>
      <c r="E25" s="51">
        <f t="shared" si="4"/>
        <v>597754000</v>
      </c>
      <c r="F25" s="52">
        <f t="shared" si="4"/>
        <v>597754000</v>
      </c>
      <c r="G25" s="52">
        <f t="shared" si="4"/>
        <v>1459186</v>
      </c>
      <c r="H25" s="52">
        <f t="shared" si="4"/>
        <v>15963554</v>
      </c>
      <c r="I25" s="52">
        <f t="shared" si="4"/>
        <v>29555663</v>
      </c>
      <c r="J25" s="52">
        <f t="shared" si="4"/>
        <v>46978403</v>
      </c>
      <c r="K25" s="52">
        <f t="shared" si="4"/>
        <v>55142921</v>
      </c>
      <c r="L25" s="52">
        <f t="shared" si="4"/>
        <v>28042114</v>
      </c>
      <c r="M25" s="52">
        <f t="shared" si="4"/>
        <v>36203711</v>
      </c>
      <c r="N25" s="52">
        <f t="shared" si="4"/>
        <v>119388746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166367149</v>
      </c>
      <c r="X25" s="52">
        <f t="shared" si="4"/>
        <v>326948580</v>
      </c>
      <c r="Y25" s="52">
        <f t="shared" si="4"/>
        <v>-160581431</v>
      </c>
      <c r="Z25" s="53">
        <f>+IF(X25&lt;&gt;0,+(Y25/X25)*100,0)</f>
        <v>-49.11519450550909</v>
      </c>
      <c r="AA25" s="54">
        <f>+AA5+AA9+AA15+AA19+AA24</f>
        <v>597754000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194012799</v>
      </c>
      <c r="D28" s="19"/>
      <c r="E28" s="20">
        <v>367677000</v>
      </c>
      <c r="F28" s="21">
        <v>367677000</v>
      </c>
      <c r="G28" s="21">
        <v>1347386</v>
      </c>
      <c r="H28" s="21">
        <v>6563975</v>
      </c>
      <c r="I28" s="21">
        <v>22655668</v>
      </c>
      <c r="J28" s="21">
        <v>30567029</v>
      </c>
      <c r="K28" s="21">
        <v>35633135</v>
      </c>
      <c r="L28" s="21">
        <v>11187227</v>
      </c>
      <c r="M28" s="21">
        <v>20315931</v>
      </c>
      <c r="N28" s="21">
        <v>67136293</v>
      </c>
      <c r="O28" s="21"/>
      <c r="P28" s="21"/>
      <c r="Q28" s="21"/>
      <c r="R28" s="21"/>
      <c r="S28" s="21"/>
      <c r="T28" s="21"/>
      <c r="U28" s="21"/>
      <c r="V28" s="21"/>
      <c r="W28" s="21">
        <v>97703322</v>
      </c>
      <c r="X28" s="21"/>
      <c r="Y28" s="21">
        <v>97703322</v>
      </c>
      <c r="Z28" s="6"/>
      <c r="AA28" s="19">
        <v>367677000</v>
      </c>
    </row>
    <row r="29" spans="1:27" ht="13.5">
      <c r="A29" s="56" t="s">
        <v>55</v>
      </c>
      <c r="B29" s="3"/>
      <c r="C29" s="19">
        <v>51791714</v>
      </c>
      <c r="D29" s="19"/>
      <c r="E29" s="20">
        <v>9927000</v>
      </c>
      <c r="F29" s="21">
        <v>9927000</v>
      </c>
      <c r="G29" s="21">
        <v>111396</v>
      </c>
      <c r="H29" s="21">
        <v>505888</v>
      </c>
      <c r="I29" s="21">
        <v>3040178</v>
      </c>
      <c r="J29" s="21">
        <v>3657462</v>
      </c>
      <c r="K29" s="21">
        <v>12472155</v>
      </c>
      <c r="L29" s="21">
        <v>2845713</v>
      </c>
      <c r="M29" s="21">
        <v>6328296</v>
      </c>
      <c r="N29" s="21">
        <v>21646164</v>
      </c>
      <c r="O29" s="21"/>
      <c r="P29" s="21"/>
      <c r="Q29" s="21"/>
      <c r="R29" s="21"/>
      <c r="S29" s="21"/>
      <c r="T29" s="21"/>
      <c r="U29" s="21"/>
      <c r="V29" s="21"/>
      <c r="W29" s="21">
        <v>25303626</v>
      </c>
      <c r="X29" s="21"/>
      <c r="Y29" s="21">
        <v>25303626</v>
      </c>
      <c r="Z29" s="6"/>
      <c r="AA29" s="28">
        <v>9927000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282361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246086874</v>
      </c>
      <c r="D32" s="25">
        <f>SUM(D28:D31)</f>
        <v>0</v>
      </c>
      <c r="E32" s="26">
        <f t="shared" si="5"/>
        <v>377604000</v>
      </c>
      <c r="F32" s="27">
        <f t="shared" si="5"/>
        <v>377604000</v>
      </c>
      <c r="G32" s="27">
        <f t="shared" si="5"/>
        <v>1458782</v>
      </c>
      <c r="H32" s="27">
        <f t="shared" si="5"/>
        <v>7069863</v>
      </c>
      <c r="I32" s="27">
        <f t="shared" si="5"/>
        <v>25695846</v>
      </c>
      <c r="J32" s="27">
        <f t="shared" si="5"/>
        <v>34224491</v>
      </c>
      <c r="K32" s="27">
        <f t="shared" si="5"/>
        <v>48105290</v>
      </c>
      <c r="L32" s="27">
        <f t="shared" si="5"/>
        <v>14032940</v>
      </c>
      <c r="M32" s="27">
        <f t="shared" si="5"/>
        <v>26644227</v>
      </c>
      <c r="N32" s="27">
        <f t="shared" si="5"/>
        <v>88782457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123006948</v>
      </c>
      <c r="X32" s="27">
        <f t="shared" si="5"/>
        <v>0</v>
      </c>
      <c r="Y32" s="27">
        <f t="shared" si="5"/>
        <v>123006948</v>
      </c>
      <c r="Z32" s="13">
        <f>+IF(X32&lt;&gt;0,+(Y32/X32)*100,0)</f>
        <v>0</v>
      </c>
      <c r="AA32" s="31">
        <f>SUM(AA28:AA31)</f>
        <v>377604000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4134245</v>
      </c>
      <c r="D34" s="19"/>
      <c r="E34" s="20">
        <v>100000000</v>
      </c>
      <c r="F34" s="21">
        <v>100000000</v>
      </c>
      <c r="G34" s="21">
        <v>8</v>
      </c>
      <c r="H34" s="21">
        <v>10117</v>
      </c>
      <c r="I34" s="21">
        <v>52907</v>
      </c>
      <c r="J34" s="21">
        <v>63032</v>
      </c>
      <c r="K34" s="21">
        <v>84576</v>
      </c>
      <c r="L34" s="21">
        <v>956772</v>
      </c>
      <c r="M34" s="21">
        <v>405620</v>
      </c>
      <c r="N34" s="21">
        <v>1446968</v>
      </c>
      <c r="O34" s="21"/>
      <c r="P34" s="21"/>
      <c r="Q34" s="21"/>
      <c r="R34" s="21"/>
      <c r="S34" s="21"/>
      <c r="T34" s="21"/>
      <c r="U34" s="21"/>
      <c r="V34" s="21"/>
      <c r="W34" s="21">
        <v>1510000</v>
      </c>
      <c r="X34" s="21"/>
      <c r="Y34" s="21">
        <v>1510000</v>
      </c>
      <c r="Z34" s="6"/>
      <c r="AA34" s="28">
        <v>100000000</v>
      </c>
    </row>
    <row r="35" spans="1:27" ht="13.5">
      <c r="A35" s="59" t="s">
        <v>63</v>
      </c>
      <c r="B35" s="3"/>
      <c r="C35" s="19">
        <v>100821869</v>
      </c>
      <c r="D35" s="19"/>
      <c r="E35" s="20">
        <v>120150000</v>
      </c>
      <c r="F35" s="21">
        <v>120150000</v>
      </c>
      <c r="G35" s="21">
        <v>396</v>
      </c>
      <c r="H35" s="21">
        <v>8883572</v>
      </c>
      <c r="I35" s="21">
        <v>3806909</v>
      </c>
      <c r="J35" s="21">
        <v>12690877</v>
      </c>
      <c r="K35" s="21">
        <v>6953055</v>
      </c>
      <c r="L35" s="21">
        <v>13052402</v>
      </c>
      <c r="M35" s="21">
        <v>9153864</v>
      </c>
      <c r="N35" s="21">
        <v>29159321</v>
      </c>
      <c r="O35" s="21"/>
      <c r="P35" s="21"/>
      <c r="Q35" s="21"/>
      <c r="R35" s="21"/>
      <c r="S35" s="21"/>
      <c r="T35" s="21"/>
      <c r="U35" s="21"/>
      <c r="V35" s="21"/>
      <c r="W35" s="21">
        <v>41850198</v>
      </c>
      <c r="X35" s="21"/>
      <c r="Y35" s="21">
        <v>41850198</v>
      </c>
      <c r="Z35" s="6"/>
      <c r="AA35" s="28">
        <v>120150000</v>
      </c>
    </row>
    <row r="36" spans="1:27" ht="13.5">
      <c r="A36" s="60" t="s">
        <v>64</v>
      </c>
      <c r="B36" s="10"/>
      <c r="C36" s="61">
        <f aca="true" t="shared" si="6" ref="C36:Y36">SUM(C32:C35)</f>
        <v>351042988</v>
      </c>
      <c r="D36" s="61">
        <f>SUM(D32:D35)</f>
        <v>0</v>
      </c>
      <c r="E36" s="62">
        <f t="shared" si="6"/>
        <v>597754000</v>
      </c>
      <c r="F36" s="63">
        <f t="shared" si="6"/>
        <v>597754000</v>
      </c>
      <c r="G36" s="63">
        <f t="shared" si="6"/>
        <v>1459186</v>
      </c>
      <c r="H36" s="63">
        <f t="shared" si="6"/>
        <v>15963552</v>
      </c>
      <c r="I36" s="63">
        <f t="shared" si="6"/>
        <v>29555662</v>
      </c>
      <c r="J36" s="63">
        <f t="shared" si="6"/>
        <v>46978400</v>
      </c>
      <c r="K36" s="63">
        <f t="shared" si="6"/>
        <v>55142921</v>
      </c>
      <c r="L36" s="63">
        <f t="shared" si="6"/>
        <v>28042114</v>
      </c>
      <c r="M36" s="63">
        <f t="shared" si="6"/>
        <v>36203711</v>
      </c>
      <c r="N36" s="63">
        <f t="shared" si="6"/>
        <v>119388746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166367146</v>
      </c>
      <c r="X36" s="63">
        <f t="shared" si="6"/>
        <v>0</v>
      </c>
      <c r="Y36" s="63">
        <f t="shared" si="6"/>
        <v>166367146</v>
      </c>
      <c r="Z36" s="64">
        <f>+IF(X36&lt;&gt;0,+(Y36/X36)*100,0)</f>
        <v>0</v>
      </c>
      <c r="AA36" s="65">
        <f>SUM(AA32:AA35)</f>
        <v>597754000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114096833</v>
      </c>
      <c r="D5" s="16">
        <f>SUM(D6:D8)</f>
        <v>0</v>
      </c>
      <c r="E5" s="17">
        <f t="shared" si="0"/>
        <v>200854000</v>
      </c>
      <c r="F5" s="18">
        <f t="shared" si="0"/>
        <v>200854000</v>
      </c>
      <c r="G5" s="18">
        <f t="shared" si="0"/>
        <v>0</v>
      </c>
      <c r="H5" s="18">
        <f t="shared" si="0"/>
        <v>6875433</v>
      </c>
      <c r="I5" s="18">
        <f t="shared" si="0"/>
        <v>221511</v>
      </c>
      <c r="J5" s="18">
        <f t="shared" si="0"/>
        <v>7096944</v>
      </c>
      <c r="K5" s="18">
        <f t="shared" si="0"/>
        <v>10456179</v>
      </c>
      <c r="L5" s="18">
        <f t="shared" si="0"/>
        <v>21967873</v>
      </c>
      <c r="M5" s="18">
        <f t="shared" si="0"/>
        <v>12942941</v>
      </c>
      <c r="N5" s="18">
        <f t="shared" si="0"/>
        <v>45366993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52463937</v>
      </c>
      <c r="X5" s="18">
        <f t="shared" si="0"/>
        <v>108842002</v>
      </c>
      <c r="Y5" s="18">
        <f t="shared" si="0"/>
        <v>-56378065</v>
      </c>
      <c r="Z5" s="4">
        <f>+IF(X5&lt;&gt;0,+(Y5/X5)*100,0)</f>
        <v>-51.79807791481087</v>
      </c>
      <c r="AA5" s="16">
        <f>SUM(AA6:AA8)</f>
        <v>200854000</v>
      </c>
    </row>
    <row r="6" spans="1:27" ht="13.5">
      <c r="A6" s="5" t="s">
        <v>32</v>
      </c>
      <c r="B6" s="3"/>
      <c r="C6" s="19">
        <v>109215973</v>
      </c>
      <c r="D6" s="19"/>
      <c r="E6" s="20">
        <v>2034000</v>
      </c>
      <c r="F6" s="21">
        <v>2034000</v>
      </c>
      <c r="G6" s="21"/>
      <c r="H6" s="21">
        <v>6598931</v>
      </c>
      <c r="I6" s="21">
        <v>13499</v>
      </c>
      <c r="J6" s="21">
        <v>6612430</v>
      </c>
      <c r="K6" s="21">
        <v>9641155</v>
      </c>
      <c r="L6" s="21">
        <v>21473635</v>
      </c>
      <c r="M6" s="21">
        <v>12766082</v>
      </c>
      <c r="N6" s="21">
        <v>43880872</v>
      </c>
      <c r="O6" s="21"/>
      <c r="P6" s="21"/>
      <c r="Q6" s="21"/>
      <c r="R6" s="21"/>
      <c r="S6" s="21"/>
      <c r="T6" s="21"/>
      <c r="U6" s="21"/>
      <c r="V6" s="21"/>
      <c r="W6" s="21">
        <v>50493302</v>
      </c>
      <c r="X6" s="21">
        <v>106018668</v>
      </c>
      <c r="Y6" s="21">
        <v>-55525366</v>
      </c>
      <c r="Z6" s="6">
        <v>-52.37</v>
      </c>
      <c r="AA6" s="28">
        <v>2034000</v>
      </c>
    </row>
    <row r="7" spans="1:27" ht="13.5">
      <c r="A7" s="5" t="s">
        <v>33</v>
      </c>
      <c r="B7" s="3"/>
      <c r="C7" s="22">
        <v>1574940</v>
      </c>
      <c r="D7" s="22"/>
      <c r="E7" s="23">
        <v>1450000</v>
      </c>
      <c r="F7" s="24">
        <v>1450000</v>
      </c>
      <c r="G7" s="24"/>
      <c r="H7" s="24">
        <v>276502</v>
      </c>
      <c r="I7" s="24">
        <v>208012</v>
      </c>
      <c r="J7" s="24">
        <v>484514</v>
      </c>
      <c r="K7" s="24">
        <v>669024</v>
      </c>
      <c r="L7" s="24">
        <v>348321</v>
      </c>
      <c r="M7" s="24">
        <v>9845</v>
      </c>
      <c r="N7" s="24">
        <v>1027190</v>
      </c>
      <c r="O7" s="24"/>
      <c r="P7" s="24"/>
      <c r="Q7" s="24"/>
      <c r="R7" s="24"/>
      <c r="S7" s="24"/>
      <c r="T7" s="24"/>
      <c r="U7" s="24"/>
      <c r="V7" s="24"/>
      <c r="W7" s="24">
        <v>1511704</v>
      </c>
      <c r="X7" s="24">
        <v>1225002</v>
      </c>
      <c r="Y7" s="24">
        <v>286702</v>
      </c>
      <c r="Z7" s="7">
        <v>23.4</v>
      </c>
      <c r="AA7" s="29">
        <v>1450000</v>
      </c>
    </row>
    <row r="8" spans="1:27" ht="13.5">
      <c r="A8" s="5" t="s">
        <v>34</v>
      </c>
      <c r="B8" s="3"/>
      <c r="C8" s="19">
        <v>3305920</v>
      </c>
      <c r="D8" s="19"/>
      <c r="E8" s="20">
        <v>197370000</v>
      </c>
      <c r="F8" s="21">
        <v>197370000</v>
      </c>
      <c r="G8" s="21"/>
      <c r="H8" s="21"/>
      <c r="I8" s="21"/>
      <c r="J8" s="21"/>
      <c r="K8" s="21">
        <v>146000</v>
      </c>
      <c r="L8" s="21">
        <v>145917</v>
      </c>
      <c r="M8" s="21">
        <v>167014</v>
      </c>
      <c r="N8" s="21">
        <v>458931</v>
      </c>
      <c r="O8" s="21"/>
      <c r="P8" s="21"/>
      <c r="Q8" s="21"/>
      <c r="R8" s="21"/>
      <c r="S8" s="21"/>
      <c r="T8" s="21"/>
      <c r="U8" s="21"/>
      <c r="V8" s="21"/>
      <c r="W8" s="21">
        <v>458931</v>
      </c>
      <c r="X8" s="21">
        <v>1598332</v>
      </c>
      <c r="Y8" s="21">
        <v>-1139401</v>
      </c>
      <c r="Z8" s="6">
        <v>-71.29</v>
      </c>
      <c r="AA8" s="28">
        <v>197370000</v>
      </c>
    </row>
    <row r="9" spans="1:27" ht="13.5">
      <c r="A9" s="2" t="s">
        <v>35</v>
      </c>
      <c r="B9" s="3"/>
      <c r="C9" s="16">
        <f aca="true" t="shared" si="1" ref="C9:Y9">SUM(C10:C14)</f>
        <v>31790759</v>
      </c>
      <c r="D9" s="16">
        <f>SUM(D10:D14)</f>
        <v>0</v>
      </c>
      <c r="E9" s="17">
        <f t="shared" si="1"/>
        <v>38775000</v>
      </c>
      <c r="F9" s="18">
        <f t="shared" si="1"/>
        <v>38775000</v>
      </c>
      <c r="G9" s="18">
        <f t="shared" si="1"/>
        <v>2300000</v>
      </c>
      <c r="H9" s="18">
        <f t="shared" si="1"/>
        <v>4840668</v>
      </c>
      <c r="I9" s="18">
        <f t="shared" si="1"/>
        <v>1668995</v>
      </c>
      <c r="J9" s="18">
        <f t="shared" si="1"/>
        <v>8809663</v>
      </c>
      <c r="K9" s="18">
        <f t="shared" si="1"/>
        <v>236275</v>
      </c>
      <c r="L9" s="18">
        <f t="shared" si="1"/>
        <v>591582</v>
      </c>
      <c r="M9" s="18">
        <f t="shared" si="1"/>
        <v>1765189</v>
      </c>
      <c r="N9" s="18">
        <f t="shared" si="1"/>
        <v>2593046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11402709</v>
      </c>
      <c r="X9" s="18">
        <f t="shared" si="1"/>
        <v>15841376</v>
      </c>
      <c r="Y9" s="18">
        <f t="shared" si="1"/>
        <v>-4438667</v>
      </c>
      <c r="Z9" s="4">
        <f>+IF(X9&lt;&gt;0,+(Y9/X9)*100,0)</f>
        <v>-28.019453613120476</v>
      </c>
      <c r="AA9" s="30">
        <f>SUM(AA10:AA14)</f>
        <v>38775000</v>
      </c>
    </row>
    <row r="10" spans="1:27" ht="13.5">
      <c r="A10" s="5" t="s">
        <v>36</v>
      </c>
      <c r="B10" s="3"/>
      <c r="C10" s="19">
        <v>2659503</v>
      </c>
      <c r="D10" s="19"/>
      <c r="E10" s="20"/>
      <c r="F10" s="21"/>
      <c r="G10" s="21"/>
      <c r="H10" s="21"/>
      <c r="I10" s="21"/>
      <c r="J10" s="21"/>
      <c r="K10" s="21"/>
      <c r="L10" s="21">
        <v>60000</v>
      </c>
      <c r="M10" s="21"/>
      <c r="N10" s="21">
        <v>60000</v>
      </c>
      <c r="O10" s="21"/>
      <c r="P10" s="21"/>
      <c r="Q10" s="21"/>
      <c r="R10" s="21"/>
      <c r="S10" s="21"/>
      <c r="T10" s="21"/>
      <c r="U10" s="21"/>
      <c r="V10" s="21"/>
      <c r="W10" s="21">
        <v>60000</v>
      </c>
      <c r="X10" s="21">
        <v>6981668</v>
      </c>
      <c r="Y10" s="21">
        <v>-6921668</v>
      </c>
      <c r="Z10" s="6">
        <v>-99.14</v>
      </c>
      <c r="AA10" s="28"/>
    </row>
    <row r="11" spans="1:27" ht="13.5">
      <c r="A11" s="5" t="s">
        <v>37</v>
      </c>
      <c r="B11" s="3"/>
      <c r="C11" s="19">
        <v>21568220</v>
      </c>
      <c r="D11" s="19"/>
      <c r="E11" s="20">
        <v>38775000</v>
      </c>
      <c r="F11" s="21">
        <v>38775000</v>
      </c>
      <c r="G11" s="21"/>
      <c r="H11" s="21">
        <v>4840668</v>
      </c>
      <c r="I11" s="21">
        <v>1227995</v>
      </c>
      <c r="J11" s="21">
        <v>6068663</v>
      </c>
      <c r="K11" s="21">
        <v>2463267</v>
      </c>
      <c r="L11" s="21"/>
      <c r="M11" s="21">
        <v>519764</v>
      </c>
      <c r="N11" s="21">
        <v>2983031</v>
      </c>
      <c r="O11" s="21"/>
      <c r="P11" s="21"/>
      <c r="Q11" s="21"/>
      <c r="R11" s="21"/>
      <c r="S11" s="21"/>
      <c r="T11" s="21"/>
      <c r="U11" s="21"/>
      <c r="V11" s="21"/>
      <c r="W11" s="21">
        <v>9051694</v>
      </c>
      <c r="X11" s="21">
        <v>4518335</v>
      </c>
      <c r="Y11" s="21">
        <v>4533359</v>
      </c>
      <c r="Z11" s="6">
        <v>100.33</v>
      </c>
      <c r="AA11" s="28">
        <v>38775000</v>
      </c>
    </row>
    <row r="12" spans="1:27" ht="13.5">
      <c r="A12" s="5" t="s">
        <v>38</v>
      </c>
      <c r="B12" s="3"/>
      <c r="C12" s="19">
        <v>214232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2091373</v>
      </c>
      <c r="Y12" s="21">
        <v>-2091373</v>
      </c>
      <c r="Z12" s="6">
        <v>-100</v>
      </c>
      <c r="AA12" s="28"/>
    </row>
    <row r="13" spans="1:27" ht="13.5">
      <c r="A13" s="5" t="s">
        <v>39</v>
      </c>
      <c r="B13" s="3"/>
      <c r="C13" s="19">
        <v>6629257</v>
      </c>
      <c r="D13" s="19"/>
      <c r="E13" s="20"/>
      <c r="F13" s="21"/>
      <c r="G13" s="21">
        <v>2300000</v>
      </c>
      <c r="H13" s="21"/>
      <c r="I13" s="21">
        <v>441000</v>
      </c>
      <c r="J13" s="21">
        <v>2741000</v>
      </c>
      <c r="K13" s="21">
        <v>-2300000</v>
      </c>
      <c r="L13" s="21">
        <v>497993</v>
      </c>
      <c r="M13" s="21">
        <v>1245425</v>
      </c>
      <c r="N13" s="21">
        <v>-556582</v>
      </c>
      <c r="O13" s="21"/>
      <c r="P13" s="21"/>
      <c r="Q13" s="21"/>
      <c r="R13" s="21"/>
      <c r="S13" s="21"/>
      <c r="T13" s="21"/>
      <c r="U13" s="21"/>
      <c r="V13" s="21"/>
      <c r="W13" s="21">
        <v>2184418</v>
      </c>
      <c r="X13" s="21">
        <v>2250000</v>
      </c>
      <c r="Y13" s="21">
        <v>-65582</v>
      </c>
      <c r="Z13" s="6">
        <v>-2.91</v>
      </c>
      <c r="AA13" s="28"/>
    </row>
    <row r="14" spans="1:27" ht="13.5">
      <c r="A14" s="5" t="s">
        <v>40</v>
      </c>
      <c r="B14" s="3"/>
      <c r="C14" s="22">
        <v>719547</v>
      </c>
      <c r="D14" s="22"/>
      <c r="E14" s="23"/>
      <c r="F14" s="24"/>
      <c r="G14" s="24"/>
      <c r="H14" s="24"/>
      <c r="I14" s="24"/>
      <c r="J14" s="24"/>
      <c r="K14" s="24">
        <v>73008</v>
      </c>
      <c r="L14" s="24">
        <v>33589</v>
      </c>
      <c r="M14" s="24"/>
      <c r="N14" s="24">
        <v>106597</v>
      </c>
      <c r="O14" s="24"/>
      <c r="P14" s="24"/>
      <c r="Q14" s="24"/>
      <c r="R14" s="24"/>
      <c r="S14" s="24"/>
      <c r="T14" s="24"/>
      <c r="U14" s="24"/>
      <c r="V14" s="24"/>
      <c r="W14" s="24">
        <v>106597</v>
      </c>
      <c r="X14" s="24"/>
      <c r="Y14" s="24">
        <v>106597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134670750</v>
      </c>
      <c r="D15" s="16">
        <f>SUM(D16:D18)</f>
        <v>0</v>
      </c>
      <c r="E15" s="17">
        <f t="shared" si="2"/>
        <v>186399959</v>
      </c>
      <c r="F15" s="18">
        <f t="shared" si="2"/>
        <v>186399959</v>
      </c>
      <c r="G15" s="18">
        <f t="shared" si="2"/>
        <v>445866</v>
      </c>
      <c r="H15" s="18">
        <f t="shared" si="2"/>
        <v>5999095</v>
      </c>
      <c r="I15" s="18">
        <f t="shared" si="2"/>
        <v>4229558</v>
      </c>
      <c r="J15" s="18">
        <f t="shared" si="2"/>
        <v>10674519</v>
      </c>
      <c r="K15" s="18">
        <f t="shared" si="2"/>
        <v>6188309</v>
      </c>
      <c r="L15" s="18">
        <f t="shared" si="2"/>
        <v>4289435</v>
      </c>
      <c r="M15" s="18">
        <f t="shared" si="2"/>
        <v>8880324</v>
      </c>
      <c r="N15" s="18">
        <f t="shared" si="2"/>
        <v>19358068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30032587</v>
      </c>
      <c r="X15" s="18">
        <f t="shared" si="2"/>
        <v>56403314</v>
      </c>
      <c r="Y15" s="18">
        <f t="shared" si="2"/>
        <v>-26370727</v>
      </c>
      <c r="Z15" s="4">
        <f>+IF(X15&lt;&gt;0,+(Y15/X15)*100,0)</f>
        <v>-46.75386095221285</v>
      </c>
      <c r="AA15" s="30">
        <f>SUM(AA16:AA18)</f>
        <v>186399959</v>
      </c>
    </row>
    <row r="16" spans="1:27" ht="13.5">
      <c r="A16" s="5" t="s">
        <v>42</v>
      </c>
      <c r="B16" s="3"/>
      <c r="C16" s="19">
        <v>25552212</v>
      </c>
      <c r="D16" s="19"/>
      <c r="E16" s="20">
        <v>23039959</v>
      </c>
      <c r="F16" s="21">
        <v>23039959</v>
      </c>
      <c r="G16" s="21"/>
      <c r="H16" s="21">
        <v>733319</v>
      </c>
      <c r="I16" s="21">
        <v>470425</v>
      </c>
      <c r="J16" s="21">
        <v>1203744</v>
      </c>
      <c r="K16" s="21">
        <v>96839</v>
      </c>
      <c r="L16" s="21">
        <v>7673</v>
      </c>
      <c r="M16" s="21">
        <v>1555454</v>
      </c>
      <c r="N16" s="21">
        <v>1659966</v>
      </c>
      <c r="O16" s="21"/>
      <c r="P16" s="21"/>
      <c r="Q16" s="21"/>
      <c r="R16" s="21"/>
      <c r="S16" s="21"/>
      <c r="T16" s="21"/>
      <c r="U16" s="21"/>
      <c r="V16" s="21"/>
      <c r="W16" s="21">
        <v>2863710</v>
      </c>
      <c r="X16" s="21">
        <v>11561647</v>
      </c>
      <c r="Y16" s="21">
        <v>-8697937</v>
      </c>
      <c r="Z16" s="6">
        <v>-75.23</v>
      </c>
      <c r="AA16" s="28">
        <v>23039959</v>
      </c>
    </row>
    <row r="17" spans="1:27" ht="13.5">
      <c r="A17" s="5" t="s">
        <v>43</v>
      </c>
      <c r="B17" s="3"/>
      <c r="C17" s="19">
        <v>109118538</v>
      </c>
      <c r="D17" s="19"/>
      <c r="E17" s="20">
        <v>163360000</v>
      </c>
      <c r="F17" s="21">
        <v>163360000</v>
      </c>
      <c r="G17" s="21">
        <v>445866</v>
      </c>
      <c r="H17" s="21">
        <v>5265776</v>
      </c>
      <c r="I17" s="21">
        <v>3759133</v>
      </c>
      <c r="J17" s="21">
        <v>9470775</v>
      </c>
      <c r="K17" s="21">
        <v>6091470</v>
      </c>
      <c r="L17" s="21">
        <v>4281762</v>
      </c>
      <c r="M17" s="21">
        <v>7324870</v>
      </c>
      <c r="N17" s="21">
        <v>17698102</v>
      </c>
      <c r="O17" s="21"/>
      <c r="P17" s="21"/>
      <c r="Q17" s="21"/>
      <c r="R17" s="21"/>
      <c r="S17" s="21"/>
      <c r="T17" s="21"/>
      <c r="U17" s="21"/>
      <c r="V17" s="21"/>
      <c r="W17" s="21">
        <v>27168877</v>
      </c>
      <c r="X17" s="21">
        <v>44841667</v>
      </c>
      <c r="Y17" s="21">
        <v>-17672790</v>
      </c>
      <c r="Z17" s="6">
        <v>-39.41</v>
      </c>
      <c r="AA17" s="28">
        <v>163360000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127104687</v>
      </c>
      <c r="D19" s="16">
        <f>SUM(D20:D23)</f>
        <v>0</v>
      </c>
      <c r="E19" s="17">
        <f t="shared" si="3"/>
        <v>18200000</v>
      </c>
      <c r="F19" s="18">
        <f t="shared" si="3"/>
        <v>18200000</v>
      </c>
      <c r="G19" s="18">
        <f t="shared" si="3"/>
        <v>7349184</v>
      </c>
      <c r="H19" s="18">
        <f t="shared" si="3"/>
        <v>11471662</v>
      </c>
      <c r="I19" s="18">
        <f t="shared" si="3"/>
        <v>8665800</v>
      </c>
      <c r="J19" s="18">
        <f t="shared" si="3"/>
        <v>27486646</v>
      </c>
      <c r="K19" s="18">
        <f t="shared" si="3"/>
        <v>-3708374</v>
      </c>
      <c r="L19" s="18">
        <f t="shared" si="3"/>
        <v>14214872</v>
      </c>
      <c r="M19" s="18">
        <f t="shared" si="3"/>
        <v>6693291</v>
      </c>
      <c r="N19" s="18">
        <f t="shared" si="3"/>
        <v>17199789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44686435</v>
      </c>
      <c r="X19" s="18">
        <f t="shared" si="3"/>
        <v>57821669</v>
      </c>
      <c r="Y19" s="18">
        <f t="shared" si="3"/>
        <v>-13135234</v>
      </c>
      <c r="Z19" s="4">
        <f>+IF(X19&lt;&gt;0,+(Y19/X19)*100,0)</f>
        <v>-22.716801896534673</v>
      </c>
      <c r="AA19" s="30">
        <f>SUM(AA20:AA23)</f>
        <v>18200000</v>
      </c>
    </row>
    <row r="20" spans="1:27" ht="13.5">
      <c r="A20" s="5" t="s">
        <v>46</v>
      </c>
      <c r="B20" s="3"/>
      <c r="C20" s="19">
        <v>33522713</v>
      </c>
      <c r="D20" s="19"/>
      <c r="E20" s="20">
        <v>18200000</v>
      </c>
      <c r="F20" s="21">
        <v>18200000</v>
      </c>
      <c r="G20" s="21">
        <v>6612051</v>
      </c>
      <c r="H20" s="21">
        <v>5377432</v>
      </c>
      <c r="I20" s="21">
        <v>3730002</v>
      </c>
      <c r="J20" s="21">
        <v>15719485</v>
      </c>
      <c r="K20" s="21">
        <v>-6455221</v>
      </c>
      <c r="L20" s="21">
        <v>4545519</v>
      </c>
      <c r="M20" s="21">
        <v>3999311</v>
      </c>
      <c r="N20" s="21">
        <v>2089609</v>
      </c>
      <c r="O20" s="21"/>
      <c r="P20" s="21"/>
      <c r="Q20" s="21"/>
      <c r="R20" s="21"/>
      <c r="S20" s="21"/>
      <c r="T20" s="21"/>
      <c r="U20" s="21"/>
      <c r="V20" s="21"/>
      <c r="W20" s="21">
        <v>17809094</v>
      </c>
      <c r="X20" s="21">
        <v>7850002</v>
      </c>
      <c r="Y20" s="21">
        <v>9959092</v>
      </c>
      <c r="Z20" s="6">
        <v>126.87</v>
      </c>
      <c r="AA20" s="28">
        <v>18200000</v>
      </c>
    </row>
    <row r="21" spans="1:27" ht="13.5">
      <c r="A21" s="5" t="s">
        <v>47</v>
      </c>
      <c r="B21" s="3"/>
      <c r="C21" s="19">
        <v>28490594</v>
      </c>
      <c r="D21" s="19"/>
      <c r="E21" s="20"/>
      <c r="F21" s="21"/>
      <c r="G21" s="21">
        <v>737133</v>
      </c>
      <c r="H21" s="21">
        <v>4390453</v>
      </c>
      <c r="I21" s="21">
        <v>1076498</v>
      </c>
      <c r="J21" s="21">
        <v>6204084</v>
      </c>
      <c r="K21" s="21">
        <v>2746847</v>
      </c>
      <c r="L21" s="21">
        <v>9070703</v>
      </c>
      <c r="M21" s="21">
        <v>2471445</v>
      </c>
      <c r="N21" s="21">
        <v>14288995</v>
      </c>
      <c r="O21" s="21"/>
      <c r="P21" s="21"/>
      <c r="Q21" s="21"/>
      <c r="R21" s="21"/>
      <c r="S21" s="21"/>
      <c r="T21" s="21"/>
      <c r="U21" s="21"/>
      <c r="V21" s="21"/>
      <c r="W21" s="21">
        <v>20493079</v>
      </c>
      <c r="X21" s="21">
        <v>47605000</v>
      </c>
      <c r="Y21" s="21">
        <v>-27111921</v>
      </c>
      <c r="Z21" s="6">
        <v>-56.95</v>
      </c>
      <c r="AA21" s="28"/>
    </row>
    <row r="22" spans="1:27" ht="13.5">
      <c r="A22" s="5" t="s">
        <v>48</v>
      </c>
      <c r="B22" s="3"/>
      <c r="C22" s="22">
        <v>50243531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2366667</v>
      </c>
      <c r="Y22" s="24">
        <v>-2366667</v>
      </c>
      <c r="Z22" s="7">
        <v>-100</v>
      </c>
      <c r="AA22" s="29"/>
    </row>
    <row r="23" spans="1:27" ht="13.5">
      <c r="A23" s="5" t="s">
        <v>49</v>
      </c>
      <c r="B23" s="3"/>
      <c r="C23" s="19">
        <v>14847849</v>
      </c>
      <c r="D23" s="19"/>
      <c r="E23" s="20"/>
      <c r="F23" s="21"/>
      <c r="G23" s="21"/>
      <c r="H23" s="21">
        <v>1703777</v>
      </c>
      <c r="I23" s="21">
        <v>3859300</v>
      </c>
      <c r="J23" s="21">
        <v>5563077</v>
      </c>
      <c r="K23" s="21"/>
      <c r="L23" s="21">
        <v>598650</v>
      </c>
      <c r="M23" s="21">
        <v>222535</v>
      </c>
      <c r="N23" s="21">
        <v>821185</v>
      </c>
      <c r="O23" s="21"/>
      <c r="P23" s="21"/>
      <c r="Q23" s="21"/>
      <c r="R23" s="21"/>
      <c r="S23" s="21"/>
      <c r="T23" s="21"/>
      <c r="U23" s="21"/>
      <c r="V23" s="21"/>
      <c r="W23" s="21">
        <v>6384262</v>
      </c>
      <c r="X23" s="21"/>
      <c r="Y23" s="21">
        <v>6384262</v>
      </c>
      <c r="Z23" s="6"/>
      <c r="AA23" s="28"/>
    </row>
    <row r="24" spans="1:27" ht="13.5">
      <c r="A24" s="2" t="s">
        <v>50</v>
      </c>
      <c r="B24" s="8"/>
      <c r="C24" s="16">
        <v>1240355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408903384</v>
      </c>
      <c r="D25" s="50">
        <f>+D5+D9+D15+D19+D24</f>
        <v>0</v>
      </c>
      <c r="E25" s="51">
        <f t="shared" si="4"/>
        <v>444228959</v>
      </c>
      <c r="F25" s="52">
        <f t="shared" si="4"/>
        <v>444228959</v>
      </c>
      <c r="G25" s="52">
        <f t="shared" si="4"/>
        <v>10095050</v>
      </c>
      <c r="H25" s="52">
        <f t="shared" si="4"/>
        <v>29186858</v>
      </c>
      <c r="I25" s="52">
        <f t="shared" si="4"/>
        <v>14785864</v>
      </c>
      <c r="J25" s="52">
        <f t="shared" si="4"/>
        <v>54067772</v>
      </c>
      <c r="K25" s="52">
        <f t="shared" si="4"/>
        <v>13172389</v>
      </c>
      <c r="L25" s="52">
        <f t="shared" si="4"/>
        <v>41063762</v>
      </c>
      <c r="M25" s="52">
        <f t="shared" si="4"/>
        <v>30281745</v>
      </c>
      <c r="N25" s="52">
        <f t="shared" si="4"/>
        <v>84517896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138585668</v>
      </c>
      <c r="X25" s="52">
        <f t="shared" si="4"/>
        <v>238908361</v>
      </c>
      <c r="Y25" s="52">
        <f t="shared" si="4"/>
        <v>-100322693</v>
      </c>
      <c r="Z25" s="53">
        <f>+IF(X25&lt;&gt;0,+(Y25/X25)*100,0)</f>
        <v>-41.99212308019643</v>
      </c>
      <c r="AA25" s="54">
        <f>+AA5+AA9+AA15+AA19+AA24</f>
        <v>444228959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220909125</v>
      </c>
      <c r="D28" s="19"/>
      <c r="E28" s="20">
        <v>152214000</v>
      </c>
      <c r="F28" s="21">
        <v>152214000</v>
      </c>
      <c r="G28" s="21">
        <v>731582</v>
      </c>
      <c r="H28" s="21">
        <v>9794495</v>
      </c>
      <c r="I28" s="21">
        <v>2914057</v>
      </c>
      <c r="J28" s="21">
        <v>13440134</v>
      </c>
      <c r="K28" s="21">
        <v>8173751</v>
      </c>
      <c r="L28" s="21">
        <v>11519112</v>
      </c>
      <c r="M28" s="21">
        <v>9160551</v>
      </c>
      <c r="N28" s="21">
        <v>28853414</v>
      </c>
      <c r="O28" s="21"/>
      <c r="P28" s="21"/>
      <c r="Q28" s="21"/>
      <c r="R28" s="21"/>
      <c r="S28" s="21"/>
      <c r="T28" s="21"/>
      <c r="U28" s="21"/>
      <c r="V28" s="21"/>
      <c r="W28" s="21">
        <v>42293548</v>
      </c>
      <c r="X28" s="21"/>
      <c r="Y28" s="21">
        <v>42293548</v>
      </c>
      <c r="Z28" s="6"/>
      <c r="AA28" s="19">
        <v>152214000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220909125</v>
      </c>
      <c r="D32" s="25">
        <f>SUM(D28:D31)</f>
        <v>0</v>
      </c>
      <c r="E32" s="26">
        <f t="shared" si="5"/>
        <v>152214000</v>
      </c>
      <c r="F32" s="27">
        <f t="shared" si="5"/>
        <v>152214000</v>
      </c>
      <c r="G32" s="27">
        <f t="shared" si="5"/>
        <v>731582</v>
      </c>
      <c r="H32" s="27">
        <f t="shared" si="5"/>
        <v>9794495</v>
      </c>
      <c r="I32" s="27">
        <f t="shared" si="5"/>
        <v>2914057</v>
      </c>
      <c r="J32" s="27">
        <f t="shared" si="5"/>
        <v>13440134</v>
      </c>
      <c r="K32" s="27">
        <f t="shared" si="5"/>
        <v>8173751</v>
      </c>
      <c r="L32" s="27">
        <f t="shared" si="5"/>
        <v>11519112</v>
      </c>
      <c r="M32" s="27">
        <f t="shared" si="5"/>
        <v>9160551</v>
      </c>
      <c r="N32" s="27">
        <f t="shared" si="5"/>
        <v>28853414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42293548</v>
      </c>
      <c r="X32" s="27">
        <f t="shared" si="5"/>
        <v>0</v>
      </c>
      <c r="Y32" s="27">
        <f t="shared" si="5"/>
        <v>42293548</v>
      </c>
      <c r="Z32" s="13">
        <f>+IF(X32&lt;&gt;0,+(Y32/X32)*100,0)</f>
        <v>0</v>
      </c>
      <c r="AA32" s="31">
        <f>SUM(AA28:AA31)</f>
        <v>152214000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66999473</v>
      </c>
      <c r="D34" s="19"/>
      <c r="E34" s="20">
        <v>254939959</v>
      </c>
      <c r="F34" s="21">
        <v>254939959</v>
      </c>
      <c r="G34" s="21">
        <v>6828527</v>
      </c>
      <c r="H34" s="21">
        <v>18926689</v>
      </c>
      <c r="I34" s="21">
        <v>10709851</v>
      </c>
      <c r="J34" s="21">
        <v>36465067</v>
      </c>
      <c r="K34" s="21">
        <v>6398111</v>
      </c>
      <c r="L34" s="21">
        <v>25918218</v>
      </c>
      <c r="M34" s="21">
        <v>20647422</v>
      </c>
      <c r="N34" s="21">
        <v>52963751</v>
      </c>
      <c r="O34" s="21"/>
      <c r="P34" s="21"/>
      <c r="Q34" s="21"/>
      <c r="R34" s="21"/>
      <c r="S34" s="21"/>
      <c r="T34" s="21"/>
      <c r="U34" s="21"/>
      <c r="V34" s="21"/>
      <c r="W34" s="21">
        <v>89428818</v>
      </c>
      <c r="X34" s="21"/>
      <c r="Y34" s="21">
        <v>89428818</v>
      </c>
      <c r="Z34" s="6"/>
      <c r="AA34" s="28">
        <v>254939959</v>
      </c>
    </row>
    <row r="35" spans="1:27" ht="13.5">
      <c r="A35" s="59" t="s">
        <v>63</v>
      </c>
      <c r="B35" s="3"/>
      <c r="C35" s="19">
        <v>120994786</v>
      </c>
      <c r="D35" s="19"/>
      <c r="E35" s="20">
        <v>37075000</v>
      </c>
      <c r="F35" s="21">
        <v>37075000</v>
      </c>
      <c r="G35" s="21">
        <v>2534941</v>
      </c>
      <c r="H35" s="21">
        <v>465674</v>
      </c>
      <c r="I35" s="21">
        <v>1161956</v>
      </c>
      <c r="J35" s="21">
        <v>4162571</v>
      </c>
      <c r="K35" s="21">
        <v>-1399473</v>
      </c>
      <c r="L35" s="21">
        <v>3626432</v>
      </c>
      <c r="M35" s="21">
        <v>473772</v>
      </c>
      <c r="N35" s="21">
        <v>2700731</v>
      </c>
      <c r="O35" s="21"/>
      <c r="P35" s="21"/>
      <c r="Q35" s="21"/>
      <c r="R35" s="21"/>
      <c r="S35" s="21"/>
      <c r="T35" s="21"/>
      <c r="U35" s="21"/>
      <c r="V35" s="21"/>
      <c r="W35" s="21">
        <v>6863302</v>
      </c>
      <c r="X35" s="21"/>
      <c r="Y35" s="21">
        <v>6863302</v>
      </c>
      <c r="Z35" s="6"/>
      <c r="AA35" s="28">
        <v>37075000</v>
      </c>
    </row>
    <row r="36" spans="1:27" ht="13.5">
      <c r="A36" s="60" t="s">
        <v>64</v>
      </c>
      <c r="B36" s="10"/>
      <c r="C36" s="61">
        <f aca="true" t="shared" si="6" ref="C36:Y36">SUM(C32:C35)</f>
        <v>408903384</v>
      </c>
      <c r="D36" s="61">
        <f>SUM(D32:D35)</f>
        <v>0</v>
      </c>
      <c r="E36" s="62">
        <f t="shared" si="6"/>
        <v>444228959</v>
      </c>
      <c r="F36" s="63">
        <f t="shared" si="6"/>
        <v>444228959</v>
      </c>
      <c r="G36" s="63">
        <f t="shared" si="6"/>
        <v>10095050</v>
      </c>
      <c r="H36" s="63">
        <f t="shared" si="6"/>
        <v>29186858</v>
      </c>
      <c r="I36" s="63">
        <f t="shared" si="6"/>
        <v>14785864</v>
      </c>
      <c r="J36" s="63">
        <f t="shared" si="6"/>
        <v>54067772</v>
      </c>
      <c r="K36" s="63">
        <f t="shared" si="6"/>
        <v>13172389</v>
      </c>
      <c r="L36" s="63">
        <f t="shared" si="6"/>
        <v>41063762</v>
      </c>
      <c r="M36" s="63">
        <f t="shared" si="6"/>
        <v>30281745</v>
      </c>
      <c r="N36" s="63">
        <f t="shared" si="6"/>
        <v>84517896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138585668</v>
      </c>
      <c r="X36" s="63">
        <f t="shared" si="6"/>
        <v>0</v>
      </c>
      <c r="Y36" s="63">
        <f t="shared" si="6"/>
        <v>138585668</v>
      </c>
      <c r="Z36" s="64">
        <f>+IF(X36&lt;&gt;0,+(Y36/X36)*100,0)</f>
        <v>0</v>
      </c>
      <c r="AA36" s="65">
        <f>SUM(AA32:AA35)</f>
        <v>444228959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33075733</v>
      </c>
      <c r="D5" s="16">
        <f>SUM(D6:D8)</f>
        <v>0</v>
      </c>
      <c r="E5" s="17">
        <f t="shared" si="0"/>
        <v>53162400</v>
      </c>
      <c r="F5" s="18">
        <f t="shared" si="0"/>
        <v>53162400</v>
      </c>
      <c r="G5" s="18">
        <f t="shared" si="0"/>
        <v>0</v>
      </c>
      <c r="H5" s="18">
        <f t="shared" si="0"/>
        <v>5812920</v>
      </c>
      <c r="I5" s="18">
        <f t="shared" si="0"/>
        <v>1202643</v>
      </c>
      <c r="J5" s="18">
        <f t="shared" si="0"/>
        <v>7015563</v>
      </c>
      <c r="K5" s="18">
        <f t="shared" si="0"/>
        <v>323374</v>
      </c>
      <c r="L5" s="18">
        <f t="shared" si="0"/>
        <v>4869681</v>
      </c>
      <c r="M5" s="18">
        <f t="shared" si="0"/>
        <v>11698835</v>
      </c>
      <c r="N5" s="18">
        <f t="shared" si="0"/>
        <v>16891890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23907453</v>
      </c>
      <c r="X5" s="18">
        <f t="shared" si="0"/>
        <v>38474500</v>
      </c>
      <c r="Y5" s="18">
        <f t="shared" si="0"/>
        <v>-14567047</v>
      </c>
      <c r="Z5" s="4">
        <f>+IF(X5&lt;&gt;0,+(Y5/X5)*100,0)</f>
        <v>-37.86156285331843</v>
      </c>
      <c r="AA5" s="16">
        <f>SUM(AA6:AA8)</f>
        <v>53162400</v>
      </c>
    </row>
    <row r="6" spans="1:27" ht="13.5">
      <c r="A6" s="5" t="s">
        <v>32</v>
      </c>
      <c r="B6" s="3"/>
      <c r="C6" s="19">
        <v>352162</v>
      </c>
      <c r="D6" s="19"/>
      <c r="E6" s="20">
        <v>211300</v>
      </c>
      <c r="F6" s="21">
        <v>211300</v>
      </c>
      <c r="G6" s="21"/>
      <c r="H6" s="21">
        <v>315</v>
      </c>
      <c r="I6" s="21"/>
      <c r="J6" s="21">
        <v>315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315</v>
      </c>
      <c r="X6" s="21">
        <v>211300</v>
      </c>
      <c r="Y6" s="21">
        <v>-210985</v>
      </c>
      <c r="Z6" s="6">
        <v>-99.85</v>
      </c>
      <c r="AA6" s="28">
        <v>211300</v>
      </c>
    </row>
    <row r="7" spans="1:27" ht="13.5">
      <c r="A7" s="5" t="s">
        <v>33</v>
      </c>
      <c r="B7" s="3"/>
      <c r="C7" s="22">
        <v>132303</v>
      </c>
      <c r="D7" s="22"/>
      <c r="E7" s="23">
        <v>5463900</v>
      </c>
      <c r="F7" s="24">
        <v>5463900</v>
      </c>
      <c r="G7" s="24"/>
      <c r="H7" s="24"/>
      <c r="I7" s="24"/>
      <c r="J7" s="24"/>
      <c r="K7" s="24"/>
      <c r="L7" s="24">
        <v>358011</v>
      </c>
      <c r="M7" s="24">
        <v>490666</v>
      </c>
      <c r="N7" s="24">
        <v>848677</v>
      </c>
      <c r="O7" s="24"/>
      <c r="P7" s="24"/>
      <c r="Q7" s="24"/>
      <c r="R7" s="24"/>
      <c r="S7" s="24"/>
      <c r="T7" s="24"/>
      <c r="U7" s="24"/>
      <c r="V7" s="24"/>
      <c r="W7" s="24">
        <v>848677</v>
      </c>
      <c r="X7" s="24">
        <v>2402000</v>
      </c>
      <c r="Y7" s="24">
        <v>-1553323</v>
      </c>
      <c r="Z7" s="7">
        <v>-64.67</v>
      </c>
      <c r="AA7" s="29">
        <v>5463900</v>
      </c>
    </row>
    <row r="8" spans="1:27" ht="13.5">
      <c r="A8" s="5" t="s">
        <v>34</v>
      </c>
      <c r="B8" s="3"/>
      <c r="C8" s="19">
        <v>32591268</v>
      </c>
      <c r="D8" s="19"/>
      <c r="E8" s="20">
        <v>47487200</v>
      </c>
      <c r="F8" s="21">
        <v>47487200</v>
      </c>
      <c r="G8" s="21"/>
      <c r="H8" s="21">
        <v>5812605</v>
      </c>
      <c r="I8" s="21">
        <v>1202643</v>
      </c>
      <c r="J8" s="21">
        <v>7015248</v>
      </c>
      <c r="K8" s="21">
        <v>323374</v>
      </c>
      <c r="L8" s="21">
        <v>4511670</v>
      </c>
      <c r="M8" s="21">
        <v>11208169</v>
      </c>
      <c r="N8" s="21">
        <v>16043213</v>
      </c>
      <c r="O8" s="21"/>
      <c r="P8" s="21"/>
      <c r="Q8" s="21"/>
      <c r="R8" s="21"/>
      <c r="S8" s="21"/>
      <c r="T8" s="21"/>
      <c r="U8" s="21"/>
      <c r="V8" s="21"/>
      <c r="W8" s="21">
        <v>23058461</v>
      </c>
      <c r="X8" s="21">
        <v>35861200</v>
      </c>
      <c r="Y8" s="21">
        <v>-12802739</v>
      </c>
      <c r="Z8" s="6">
        <v>-35.7</v>
      </c>
      <c r="AA8" s="28">
        <v>47487200</v>
      </c>
    </row>
    <row r="9" spans="1:27" ht="13.5">
      <c r="A9" s="2" t="s">
        <v>35</v>
      </c>
      <c r="B9" s="3"/>
      <c r="C9" s="16">
        <f aca="true" t="shared" si="1" ref="C9:Y9">SUM(C10:C14)</f>
        <v>33790825</v>
      </c>
      <c r="D9" s="16">
        <f>SUM(D10:D14)</f>
        <v>0</v>
      </c>
      <c r="E9" s="17">
        <f t="shared" si="1"/>
        <v>117319200</v>
      </c>
      <c r="F9" s="18">
        <f t="shared" si="1"/>
        <v>117319200</v>
      </c>
      <c r="G9" s="18">
        <f t="shared" si="1"/>
        <v>190256</v>
      </c>
      <c r="H9" s="18">
        <f t="shared" si="1"/>
        <v>3492675</v>
      </c>
      <c r="I9" s="18">
        <f t="shared" si="1"/>
        <v>3220003</v>
      </c>
      <c r="J9" s="18">
        <f t="shared" si="1"/>
        <v>6902934</v>
      </c>
      <c r="K9" s="18">
        <f t="shared" si="1"/>
        <v>5182821</v>
      </c>
      <c r="L9" s="18">
        <f t="shared" si="1"/>
        <v>8570861</v>
      </c>
      <c r="M9" s="18">
        <f t="shared" si="1"/>
        <v>3745030</v>
      </c>
      <c r="N9" s="18">
        <f t="shared" si="1"/>
        <v>17498712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24401646</v>
      </c>
      <c r="X9" s="18">
        <f t="shared" si="1"/>
        <v>69693400</v>
      </c>
      <c r="Y9" s="18">
        <f t="shared" si="1"/>
        <v>-45291754</v>
      </c>
      <c r="Z9" s="4">
        <f>+IF(X9&lt;&gt;0,+(Y9/X9)*100,0)</f>
        <v>-64.98714942878378</v>
      </c>
      <c r="AA9" s="30">
        <f>SUM(AA10:AA14)</f>
        <v>117319200</v>
      </c>
    </row>
    <row r="10" spans="1:27" ht="13.5">
      <c r="A10" s="5" t="s">
        <v>36</v>
      </c>
      <c r="B10" s="3"/>
      <c r="C10" s="19">
        <v>12846833</v>
      </c>
      <c r="D10" s="19"/>
      <c r="E10" s="20">
        <v>26937700</v>
      </c>
      <c r="F10" s="21">
        <v>26937700</v>
      </c>
      <c r="G10" s="21">
        <v>2920</v>
      </c>
      <c r="H10" s="21">
        <v>857765</v>
      </c>
      <c r="I10" s="21">
        <v>1259980</v>
      </c>
      <c r="J10" s="21">
        <v>2120665</v>
      </c>
      <c r="K10" s="21">
        <v>2220563</v>
      </c>
      <c r="L10" s="21">
        <v>1890829</v>
      </c>
      <c r="M10" s="21">
        <v>1491002</v>
      </c>
      <c r="N10" s="21">
        <v>5602394</v>
      </c>
      <c r="O10" s="21"/>
      <c r="P10" s="21"/>
      <c r="Q10" s="21"/>
      <c r="R10" s="21"/>
      <c r="S10" s="21"/>
      <c r="T10" s="21"/>
      <c r="U10" s="21"/>
      <c r="V10" s="21"/>
      <c r="W10" s="21">
        <v>7723059</v>
      </c>
      <c r="X10" s="21">
        <v>16718000</v>
      </c>
      <c r="Y10" s="21">
        <v>-8994941</v>
      </c>
      <c r="Z10" s="6">
        <v>-53.8</v>
      </c>
      <c r="AA10" s="28">
        <v>26937700</v>
      </c>
    </row>
    <row r="11" spans="1:27" ht="13.5">
      <c r="A11" s="5" t="s">
        <v>37</v>
      </c>
      <c r="B11" s="3"/>
      <c r="C11" s="19">
        <v>9301428</v>
      </c>
      <c r="D11" s="19"/>
      <c r="E11" s="20">
        <v>32162000</v>
      </c>
      <c r="F11" s="21">
        <v>32162000</v>
      </c>
      <c r="G11" s="21">
        <v>105289</v>
      </c>
      <c r="H11" s="21">
        <v>282743</v>
      </c>
      <c r="I11" s="21">
        <v>1067183</v>
      </c>
      <c r="J11" s="21">
        <v>1455215</v>
      </c>
      <c r="K11" s="21">
        <v>626136</v>
      </c>
      <c r="L11" s="21">
        <v>551856</v>
      </c>
      <c r="M11" s="21">
        <v>543598</v>
      </c>
      <c r="N11" s="21">
        <v>1721590</v>
      </c>
      <c r="O11" s="21"/>
      <c r="P11" s="21"/>
      <c r="Q11" s="21"/>
      <c r="R11" s="21"/>
      <c r="S11" s="21"/>
      <c r="T11" s="21"/>
      <c r="U11" s="21"/>
      <c r="V11" s="21"/>
      <c r="W11" s="21">
        <v>3176805</v>
      </c>
      <c r="X11" s="21">
        <v>18662000</v>
      </c>
      <c r="Y11" s="21">
        <v>-15485195</v>
      </c>
      <c r="Z11" s="6">
        <v>-82.98</v>
      </c>
      <c r="AA11" s="28">
        <v>32162000</v>
      </c>
    </row>
    <row r="12" spans="1:27" ht="13.5">
      <c r="A12" s="5" t="s">
        <v>38</v>
      </c>
      <c r="B12" s="3"/>
      <c r="C12" s="19">
        <v>5113723</v>
      </c>
      <c r="D12" s="19"/>
      <c r="E12" s="20">
        <v>27662500</v>
      </c>
      <c r="F12" s="21">
        <v>27662500</v>
      </c>
      <c r="G12" s="21">
        <v>82047</v>
      </c>
      <c r="H12" s="21">
        <v>428424</v>
      </c>
      <c r="I12" s="21">
        <v>56630</v>
      </c>
      <c r="J12" s="21">
        <v>567101</v>
      </c>
      <c r="K12" s="21">
        <v>1669832</v>
      </c>
      <c r="L12" s="21">
        <v>4626993</v>
      </c>
      <c r="M12" s="21">
        <v>793877</v>
      </c>
      <c r="N12" s="21">
        <v>7090702</v>
      </c>
      <c r="O12" s="21"/>
      <c r="P12" s="21"/>
      <c r="Q12" s="21"/>
      <c r="R12" s="21"/>
      <c r="S12" s="21"/>
      <c r="T12" s="21"/>
      <c r="U12" s="21"/>
      <c r="V12" s="21"/>
      <c r="W12" s="21">
        <v>7657803</v>
      </c>
      <c r="X12" s="21">
        <v>16664200</v>
      </c>
      <c r="Y12" s="21">
        <v>-9006397</v>
      </c>
      <c r="Z12" s="6">
        <v>-54.05</v>
      </c>
      <c r="AA12" s="28">
        <v>27662500</v>
      </c>
    </row>
    <row r="13" spans="1:27" ht="13.5">
      <c r="A13" s="5" t="s">
        <v>39</v>
      </c>
      <c r="B13" s="3"/>
      <c r="C13" s="19">
        <v>5755664</v>
      </c>
      <c r="D13" s="19"/>
      <c r="E13" s="20">
        <v>22442000</v>
      </c>
      <c r="F13" s="21">
        <v>22442000</v>
      </c>
      <c r="G13" s="21"/>
      <c r="H13" s="21">
        <v>1919891</v>
      </c>
      <c r="I13" s="21">
        <v>825420</v>
      </c>
      <c r="J13" s="21">
        <v>2745311</v>
      </c>
      <c r="K13" s="21">
        <v>666290</v>
      </c>
      <c r="L13" s="21">
        <v>1353728</v>
      </c>
      <c r="M13" s="21">
        <v>630143</v>
      </c>
      <c r="N13" s="21">
        <v>2650161</v>
      </c>
      <c r="O13" s="21"/>
      <c r="P13" s="21"/>
      <c r="Q13" s="21"/>
      <c r="R13" s="21"/>
      <c r="S13" s="21"/>
      <c r="T13" s="21"/>
      <c r="U13" s="21"/>
      <c r="V13" s="21"/>
      <c r="W13" s="21">
        <v>5395472</v>
      </c>
      <c r="X13" s="21">
        <v>12800000</v>
      </c>
      <c r="Y13" s="21">
        <v>-7404528</v>
      </c>
      <c r="Z13" s="6">
        <v>-57.85</v>
      </c>
      <c r="AA13" s="28">
        <v>22442000</v>
      </c>
    </row>
    <row r="14" spans="1:27" ht="13.5">
      <c r="A14" s="5" t="s">
        <v>40</v>
      </c>
      <c r="B14" s="3"/>
      <c r="C14" s="22">
        <v>773177</v>
      </c>
      <c r="D14" s="22"/>
      <c r="E14" s="23">
        <v>8115000</v>
      </c>
      <c r="F14" s="24">
        <v>8115000</v>
      </c>
      <c r="G14" s="24"/>
      <c r="H14" s="24">
        <v>3852</v>
      </c>
      <c r="I14" s="24">
        <v>10790</v>
      </c>
      <c r="J14" s="24">
        <v>14642</v>
      </c>
      <c r="K14" s="24"/>
      <c r="L14" s="24">
        <v>147455</v>
      </c>
      <c r="M14" s="24">
        <v>286410</v>
      </c>
      <c r="N14" s="24">
        <v>433865</v>
      </c>
      <c r="O14" s="24"/>
      <c r="P14" s="24"/>
      <c r="Q14" s="24"/>
      <c r="R14" s="24"/>
      <c r="S14" s="24"/>
      <c r="T14" s="24"/>
      <c r="U14" s="24"/>
      <c r="V14" s="24"/>
      <c r="W14" s="24">
        <v>448507</v>
      </c>
      <c r="X14" s="24">
        <v>4849200</v>
      </c>
      <c r="Y14" s="24">
        <v>-4400693</v>
      </c>
      <c r="Z14" s="7">
        <v>-90.75</v>
      </c>
      <c r="AA14" s="29">
        <v>8115000</v>
      </c>
    </row>
    <row r="15" spans="1:27" ht="13.5">
      <c r="A15" s="2" t="s">
        <v>41</v>
      </c>
      <c r="B15" s="8"/>
      <c r="C15" s="16">
        <f aca="true" t="shared" si="2" ref="C15:Y15">SUM(C16:C18)</f>
        <v>32321435</v>
      </c>
      <c r="D15" s="16">
        <f>SUM(D16:D18)</f>
        <v>0</v>
      </c>
      <c r="E15" s="17">
        <f t="shared" si="2"/>
        <v>20775100</v>
      </c>
      <c r="F15" s="18">
        <f t="shared" si="2"/>
        <v>20775100</v>
      </c>
      <c r="G15" s="18">
        <f t="shared" si="2"/>
        <v>0</v>
      </c>
      <c r="H15" s="18">
        <f t="shared" si="2"/>
        <v>392496</v>
      </c>
      <c r="I15" s="18">
        <f t="shared" si="2"/>
        <v>300728</v>
      </c>
      <c r="J15" s="18">
        <f t="shared" si="2"/>
        <v>693224</v>
      </c>
      <c r="K15" s="18">
        <f t="shared" si="2"/>
        <v>844041</v>
      </c>
      <c r="L15" s="18">
        <f t="shared" si="2"/>
        <v>5870054</v>
      </c>
      <c r="M15" s="18">
        <f t="shared" si="2"/>
        <v>5109002</v>
      </c>
      <c r="N15" s="18">
        <f t="shared" si="2"/>
        <v>11823097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12516321</v>
      </c>
      <c r="X15" s="18">
        <f t="shared" si="2"/>
        <v>14000500</v>
      </c>
      <c r="Y15" s="18">
        <f t="shared" si="2"/>
        <v>-1484179</v>
      </c>
      <c r="Z15" s="4">
        <f>+IF(X15&lt;&gt;0,+(Y15/X15)*100,0)</f>
        <v>-10.60089996785829</v>
      </c>
      <c r="AA15" s="30">
        <f>SUM(AA16:AA18)</f>
        <v>20775100</v>
      </c>
    </row>
    <row r="16" spans="1:27" ht="13.5">
      <c r="A16" s="5" t="s">
        <v>42</v>
      </c>
      <c r="B16" s="3"/>
      <c r="C16" s="19">
        <v>85634</v>
      </c>
      <c r="D16" s="19"/>
      <c r="E16" s="20">
        <v>168000</v>
      </c>
      <c r="F16" s="21">
        <v>168000</v>
      </c>
      <c r="G16" s="21"/>
      <c r="H16" s="21"/>
      <c r="I16" s="21"/>
      <c r="J16" s="21"/>
      <c r="K16" s="21">
        <v>37370</v>
      </c>
      <c r="L16" s="21">
        <v>8246</v>
      </c>
      <c r="M16" s="21"/>
      <c r="N16" s="21">
        <v>45616</v>
      </c>
      <c r="O16" s="21"/>
      <c r="P16" s="21"/>
      <c r="Q16" s="21"/>
      <c r="R16" s="21"/>
      <c r="S16" s="21"/>
      <c r="T16" s="21"/>
      <c r="U16" s="21"/>
      <c r="V16" s="21"/>
      <c r="W16" s="21">
        <v>45616</v>
      </c>
      <c r="X16" s="21">
        <v>35000</v>
      </c>
      <c r="Y16" s="21">
        <v>10616</v>
      </c>
      <c r="Z16" s="6">
        <v>30.33</v>
      </c>
      <c r="AA16" s="28">
        <v>168000</v>
      </c>
    </row>
    <row r="17" spans="1:27" ht="13.5">
      <c r="A17" s="5" t="s">
        <v>43</v>
      </c>
      <c r="B17" s="3"/>
      <c r="C17" s="19">
        <v>32235801</v>
      </c>
      <c r="D17" s="19"/>
      <c r="E17" s="20">
        <v>20607100</v>
      </c>
      <c r="F17" s="21">
        <v>20607100</v>
      </c>
      <c r="G17" s="21"/>
      <c r="H17" s="21">
        <v>392496</v>
      </c>
      <c r="I17" s="21">
        <v>300728</v>
      </c>
      <c r="J17" s="21">
        <v>693224</v>
      </c>
      <c r="K17" s="21">
        <v>806671</v>
      </c>
      <c r="L17" s="21">
        <v>5861808</v>
      </c>
      <c r="M17" s="21">
        <v>5109002</v>
      </c>
      <c r="N17" s="21">
        <v>11777481</v>
      </c>
      <c r="O17" s="21"/>
      <c r="P17" s="21"/>
      <c r="Q17" s="21"/>
      <c r="R17" s="21"/>
      <c r="S17" s="21"/>
      <c r="T17" s="21"/>
      <c r="U17" s="21"/>
      <c r="V17" s="21"/>
      <c r="W17" s="21">
        <v>12470705</v>
      </c>
      <c r="X17" s="21">
        <v>13965500</v>
      </c>
      <c r="Y17" s="21">
        <v>-1494795</v>
      </c>
      <c r="Z17" s="6">
        <v>-10.7</v>
      </c>
      <c r="AA17" s="28">
        <v>20607100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205187295</v>
      </c>
      <c r="D19" s="16">
        <f>SUM(D20:D23)</f>
        <v>0</v>
      </c>
      <c r="E19" s="17">
        <f t="shared" si="3"/>
        <v>228605400</v>
      </c>
      <c r="F19" s="18">
        <f t="shared" si="3"/>
        <v>228605400</v>
      </c>
      <c r="G19" s="18">
        <f t="shared" si="3"/>
        <v>6040234</v>
      </c>
      <c r="H19" s="18">
        <f t="shared" si="3"/>
        <v>14220669</v>
      </c>
      <c r="I19" s="18">
        <f t="shared" si="3"/>
        <v>21341207</v>
      </c>
      <c r="J19" s="18">
        <f t="shared" si="3"/>
        <v>41602110</v>
      </c>
      <c r="K19" s="18">
        <f t="shared" si="3"/>
        <v>18408700</v>
      </c>
      <c r="L19" s="18">
        <f t="shared" si="3"/>
        <v>14330019</v>
      </c>
      <c r="M19" s="18">
        <f t="shared" si="3"/>
        <v>37883364</v>
      </c>
      <c r="N19" s="18">
        <f t="shared" si="3"/>
        <v>70622083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112224193</v>
      </c>
      <c r="X19" s="18">
        <f t="shared" si="3"/>
        <v>139628500</v>
      </c>
      <c r="Y19" s="18">
        <f t="shared" si="3"/>
        <v>-27404307</v>
      </c>
      <c r="Z19" s="4">
        <f>+IF(X19&lt;&gt;0,+(Y19/X19)*100,0)</f>
        <v>-19.626585546646997</v>
      </c>
      <c r="AA19" s="30">
        <f>SUM(AA20:AA23)</f>
        <v>228605400</v>
      </c>
    </row>
    <row r="20" spans="1:27" ht="13.5">
      <c r="A20" s="5" t="s">
        <v>46</v>
      </c>
      <c r="B20" s="3"/>
      <c r="C20" s="19">
        <v>61606715</v>
      </c>
      <c r="D20" s="19"/>
      <c r="E20" s="20">
        <v>56030600</v>
      </c>
      <c r="F20" s="21">
        <v>56030600</v>
      </c>
      <c r="G20" s="21">
        <v>4730879</v>
      </c>
      <c r="H20" s="21">
        <v>1870806</v>
      </c>
      <c r="I20" s="21">
        <v>10543712</v>
      </c>
      <c r="J20" s="21">
        <v>17145397</v>
      </c>
      <c r="K20" s="21">
        <v>3686708</v>
      </c>
      <c r="L20" s="21">
        <v>2665769</v>
      </c>
      <c r="M20" s="21">
        <v>1620197</v>
      </c>
      <c r="N20" s="21">
        <v>7972674</v>
      </c>
      <c r="O20" s="21"/>
      <c r="P20" s="21"/>
      <c r="Q20" s="21"/>
      <c r="R20" s="21"/>
      <c r="S20" s="21"/>
      <c r="T20" s="21"/>
      <c r="U20" s="21"/>
      <c r="V20" s="21"/>
      <c r="W20" s="21">
        <v>25118071</v>
      </c>
      <c r="X20" s="21">
        <v>32270700</v>
      </c>
      <c r="Y20" s="21">
        <v>-7152629</v>
      </c>
      <c r="Z20" s="6">
        <v>-22.16</v>
      </c>
      <c r="AA20" s="28">
        <v>56030600</v>
      </c>
    </row>
    <row r="21" spans="1:27" ht="13.5">
      <c r="A21" s="5" t="s">
        <v>47</v>
      </c>
      <c r="B21" s="3"/>
      <c r="C21" s="19">
        <v>79627230</v>
      </c>
      <c r="D21" s="19"/>
      <c r="E21" s="20">
        <v>88124800</v>
      </c>
      <c r="F21" s="21">
        <v>88124800</v>
      </c>
      <c r="G21" s="21"/>
      <c r="H21" s="21">
        <v>6666846</v>
      </c>
      <c r="I21" s="21">
        <v>5458368</v>
      </c>
      <c r="J21" s="21">
        <v>12125214</v>
      </c>
      <c r="K21" s="21">
        <v>5520823</v>
      </c>
      <c r="L21" s="21">
        <v>5754222</v>
      </c>
      <c r="M21" s="21">
        <v>26224529</v>
      </c>
      <c r="N21" s="21">
        <v>37499574</v>
      </c>
      <c r="O21" s="21"/>
      <c r="P21" s="21"/>
      <c r="Q21" s="21"/>
      <c r="R21" s="21"/>
      <c r="S21" s="21"/>
      <c r="T21" s="21"/>
      <c r="U21" s="21"/>
      <c r="V21" s="21"/>
      <c r="W21" s="21">
        <v>49624788</v>
      </c>
      <c r="X21" s="21">
        <v>63218300</v>
      </c>
      <c r="Y21" s="21">
        <v>-13593512</v>
      </c>
      <c r="Z21" s="6">
        <v>-21.5</v>
      </c>
      <c r="AA21" s="28">
        <v>88124800</v>
      </c>
    </row>
    <row r="22" spans="1:27" ht="13.5">
      <c r="A22" s="5" t="s">
        <v>48</v>
      </c>
      <c r="B22" s="3"/>
      <c r="C22" s="22">
        <v>62646067</v>
      </c>
      <c r="D22" s="22"/>
      <c r="E22" s="23">
        <v>79451700</v>
      </c>
      <c r="F22" s="24">
        <v>79451700</v>
      </c>
      <c r="G22" s="24">
        <v>1309355</v>
      </c>
      <c r="H22" s="24">
        <v>5683017</v>
      </c>
      <c r="I22" s="24">
        <v>5339127</v>
      </c>
      <c r="J22" s="24">
        <v>12331499</v>
      </c>
      <c r="K22" s="24">
        <v>9115826</v>
      </c>
      <c r="L22" s="24">
        <v>5841960</v>
      </c>
      <c r="M22" s="24">
        <v>9859352</v>
      </c>
      <c r="N22" s="24">
        <v>24817138</v>
      </c>
      <c r="O22" s="24"/>
      <c r="P22" s="24"/>
      <c r="Q22" s="24"/>
      <c r="R22" s="24"/>
      <c r="S22" s="24"/>
      <c r="T22" s="24"/>
      <c r="U22" s="24"/>
      <c r="V22" s="24"/>
      <c r="W22" s="24">
        <v>37148637</v>
      </c>
      <c r="X22" s="24">
        <v>41661500</v>
      </c>
      <c r="Y22" s="24">
        <v>-4512863</v>
      </c>
      <c r="Z22" s="7">
        <v>-10.83</v>
      </c>
      <c r="AA22" s="29">
        <v>79451700</v>
      </c>
    </row>
    <row r="23" spans="1:27" ht="13.5">
      <c r="A23" s="5" t="s">
        <v>49</v>
      </c>
      <c r="B23" s="3"/>
      <c r="C23" s="19">
        <v>1307283</v>
      </c>
      <c r="D23" s="19"/>
      <c r="E23" s="20">
        <v>4998300</v>
      </c>
      <c r="F23" s="21">
        <v>4998300</v>
      </c>
      <c r="G23" s="21"/>
      <c r="H23" s="21"/>
      <c r="I23" s="21"/>
      <c r="J23" s="21"/>
      <c r="K23" s="21">
        <v>85343</v>
      </c>
      <c r="L23" s="21">
        <v>68068</v>
      </c>
      <c r="M23" s="21">
        <v>179286</v>
      </c>
      <c r="N23" s="21">
        <v>332697</v>
      </c>
      <c r="O23" s="21"/>
      <c r="P23" s="21"/>
      <c r="Q23" s="21"/>
      <c r="R23" s="21"/>
      <c r="S23" s="21"/>
      <c r="T23" s="21"/>
      <c r="U23" s="21"/>
      <c r="V23" s="21"/>
      <c r="W23" s="21">
        <v>332697</v>
      </c>
      <c r="X23" s="21">
        <v>2478000</v>
      </c>
      <c r="Y23" s="21">
        <v>-2145303</v>
      </c>
      <c r="Z23" s="6">
        <v>-86.57</v>
      </c>
      <c r="AA23" s="28">
        <v>4998300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304375288</v>
      </c>
      <c r="D25" s="50">
        <f>+D5+D9+D15+D19+D24</f>
        <v>0</v>
      </c>
      <c r="E25" s="51">
        <f t="shared" si="4"/>
        <v>419862100</v>
      </c>
      <c r="F25" s="52">
        <f t="shared" si="4"/>
        <v>419862100</v>
      </c>
      <c r="G25" s="52">
        <f t="shared" si="4"/>
        <v>6230490</v>
      </c>
      <c r="H25" s="52">
        <f t="shared" si="4"/>
        <v>23918760</v>
      </c>
      <c r="I25" s="52">
        <f t="shared" si="4"/>
        <v>26064581</v>
      </c>
      <c r="J25" s="52">
        <f t="shared" si="4"/>
        <v>56213831</v>
      </c>
      <c r="K25" s="52">
        <f t="shared" si="4"/>
        <v>24758936</v>
      </c>
      <c r="L25" s="52">
        <f t="shared" si="4"/>
        <v>33640615</v>
      </c>
      <c r="M25" s="52">
        <f t="shared" si="4"/>
        <v>58436231</v>
      </c>
      <c r="N25" s="52">
        <f t="shared" si="4"/>
        <v>116835782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173049613</v>
      </c>
      <c r="X25" s="52">
        <f t="shared" si="4"/>
        <v>261796900</v>
      </c>
      <c r="Y25" s="52">
        <f t="shared" si="4"/>
        <v>-88747287</v>
      </c>
      <c r="Z25" s="53">
        <f>+IF(X25&lt;&gt;0,+(Y25/X25)*100,0)</f>
        <v>-33.89928872343408</v>
      </c>
      <c r="AA25" s="54">
        <f>+AA5+AA9+AA15+AA19+AA24</f>
        <v>419862100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110840521</v>
      </c>
      <c r="D28" s="19"/>
      <c r="E28" s="20">
        <v>119456100</v>
      </c>
      <c r="F28" s="21">
        <v>119456100</v>
      </c>
      <c r="G28" s="21">
        <v>2362292</v>
      </c>
      <c r="H28" s="21">
        <v>11280640</v>
      </c>
      <c r="I28" s="21">
        <v>8330779</v>
      </c>
      <c r="J28" s="21">
        <v>21973711</v>
      </c>
      <c r="K28" s="21">
        <v>11555285</v>
      </c>
      <c r="L28" s="21">
        <v>10819343</v>
      </c>
      <c r="M28" s="21">
        <v>25276694</v>
      </c>
      <c r="N28" s="21">
        <v>47651322</v>
      </c>
      <c r="O28" s="21"/>
      <c r="P28" s="21"/>
      <c r="Q28" s="21"/>
      <c r="R28" s="21"/>
      <c r="S28" s="21"/>
      <c r="T28" s="21"/>
      <c r="U28" s="21"/>
      <c r="V28" s="21"/>
      <c r="W28" s="21">
        <v>69625033</v>
      </c>
      <c r="X28" s="21"/>
      <c r="Y28" s="21">
        <v>69625033</v>
      </c>
      <c r="Z28" s="6"/>
      <c r="AA28" s="19">
        <v>119456100</v>
      </c>
    </row>
    <row r="29" spans="1:27" ht="13.5">
      <c r="A29" s="56" t="s">
        <v>55</v>
      </c>
      <c r="B29" s="3"/>
      <c r="C29" s="19">
        <v>15246058</v>
      </c>
      <c r="D29" s="19"/>
      <c r="E29" s="20">
        <v>37765100</v>
      </c>
      <c r="F29" s="21">
        <v>37765100</v>
      </c>
      <c r="G29" s="21"/>
      <c r="H29" s="21">
        <v>2046088</v>
      </c>
      <c r="I29" s="21">
        <v>1039190</v>
      </c>
      <c r="J29" s="21">
        <v>3085278</v>
      </c>
      <c r="K29" s="21">
        <v>1600229</v>
      </c>
      <c r="L29" s="21">
        <v>1539824</v>
      </c>
      <c r="M29" s="21">
        <v>630143</v>
      </c>
      <c r="N29" s="21">
        <v>3770196</v>
      </c>
      <c r="O29" s="21"/>
      <c r="P29" s="21"/>
      <c r="Q29" s="21"/>
      <c r="R29" s="21"/>
      <c r="S29" s="21"/>
      <c r="T29" s="21"/>
      <c r="U29" s="21"/>
      <c r="V29" s="21"/>
      <c r="W29" s="21">
        <v>6855474</v>
      </c>
      <c r="X29" s="21"/>
      <c r="Y29" s="21">
        <v>6855474</v>
      </c>
      <c r="Z29" s="6"/>
      <c r="AA29" s="28">
        <v>37765100</v>
      </c>
    </row>
    <row r="30" spans="1:27" ht="13.5">
      <c r="A30" s="56" t="s">
        <v>56</v>
      </c>
      <c r="B30" s="3"/>
      <c r="C30" s="22">
        <v>110043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132746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126329368</v>
      </c>
      <c r="D32" s="25">
        <f>SUM(D28:D31)</f>
        <v>0</v>
      </c>
      <c r="E32" s="26">
        <f t="shared" si="5"/>
        <v>157221200</v>
      </c>
      <c r="F32" s="27">
        <f t="shared" si="5"/>
        <v>157221200</v>
      </c>
      <c r="G32" s="27">
        <f t="shared" si="5"/>
        <v>2362292</v>
      </c>
      <c r="H32" s="27">
        <f t="shared" si="5"/>
        <v>13326728</v>
      </c>
      <c r="I32" s="27">
        <f t="shared" si="5"/>
        <v>9369969</v>
      </c>
      <c r="J32" s="27">
        <f t="shared" si="5"/>
        <v>25058989</v>
      </c>
      <c r="K32" s="27">
        <f t="shared" si="5"/>
        <v>13155514</v>
      </c>
      <c r="L32" s="27">
        <f t="shared" si="5"/>
        <v>12359167</v>
      </c>
      <c r="M32" s="27">
        <f t="shared" si="5"/>
        <v>25906837</v>
      </c>
      <c r="N32" s="27">
        <f t="shared" si="5"/>
        <v>51421518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76480507</v>
      </c>
      <c r="X32" s="27">
        <f t="shared" si="5"/>
        <v>0</v>
      </c>
      <c r="Y32" s="27">
        <f t="shared" si="5"/>
        <v>76480507</v>
      </c>
      <c r="Z32" s="13">
        <f>+IF(X32&lt;&gt;0,+(Y32/X32)*100,0)</f>
        <v>0</v>
      </c>
      <c r="AA32" s="31">
        <f>SUM(AA28:AA31)</f>
        <v>157221200</v>
      </c>
    </row>
    <row r="33" spans="1:27" ht="13.5">
      <c r="A33" s="59" t="s">
        <v>59</v>
      </c>
      <c r="B33" s="3" t="s">
        <v>60</v>
      </c>
      <c r="C33" s="19">
        <v>62601650</v>
      </c>
      <c r="D33" s="19"/>
      <c r="E33" s="20">
        <v>11182000</v>
      </c>
      <c r="F33" s="21">
        <v>11182000</v>
      </c>
      <c r="G33" s="21">
        <v>256775</v>
      </c>
      <c r="H33" s="21">
        <v>827183</v>
      </c>
      <c r="I33" s="21">
        <v>1137313</v>
      </c>
      <c r="J33" s="21">
        <v>2221271</v>
      </c>
      <c r="K33" s="21">
        <v>1206361</v>
      </c>
      <c r="L33" s="21">
        <v>1091661</v>
      </c>
      <c r="M33" s="21">
        <v>664959</v>
      </c>
      <c r="N33" s="21">
        <v>2962981</v>
      </c>
      <c r="O33" s="21"/>
      <c r="P33" s="21"/>
      <c r="Q33" s="21"/>
      <c r="R33" s="21"/>
      <c r="S33" s="21"/>
      <c r="T33" s="21"/>
      <c r="U33" s="21"/>
      <c r="V33" s="21"/>
      <c r="W33" s="21">
        <v>5184252</v>
      </c>
      <c r="X33" s="21"/>
      <c r="Y33" s="21">
        <v>5184252</v>
      </c>
      <c r="Z33" s="6"/>
      <c r="AA33" s="28">
        <v>11182000</v>
      </c>
    </row>
    <row r="34" spans="1:27" ht="13.5">
      <c r="A34" s="59" t="s">
        <v>61</v>
      </c>
      <c r="B34" s="3" t="s">
        <v>62</v>
      </c>
      <c r="C34" s="19">
        <v>69346943</v>
      </c>
      <c r="D34" s="19"/>
      <c r="E34" s="20">
        <v>144738000</v>
      </c>
      <c r="F34" s="21">
        <v>144738000</v>
      </c>
      <c r="G34" s="21">
        <v>3503214</v>
      </c>
      <c r="H34" s="21">
        <v>1772740</v>
      </c>
      <c r="I34" s="21">
        <v>13710570</v>
      </c>
      <c r="J34" s="21">
        <v>18986524</v>
      </c>
      <c r="K34" s="21">
        <v>7975017</v>
      </c>
      <c r="L34" s="21">
        <v>9070854</v>
      </c>
      <c r="M34" s="21">
        <v>26926013</v>
      </c>
      <c r="N34" s="21">
        <v>43971884</v>
      </c>
      <c r="O34" s="21"/>
      <c r="P34" s="21"/>
      <c r="Q34" s="21"/>
      <c r="R34" s="21"/>
      <c r="S34" s="21"/>
      <c r="T34" s="21"/>
      <c r="U34" s="21"/>
      <c r="V34" s="21"/>
      <c r="W34" s="21">
        <v>62958408</v>
      </c>
      <c r="X34" s="21"/>
      <c r="Y34" s="21">
        <v>62958408</v>
      </c>
      <c r="Z34" s="6"/>
      <c r="AA34" s="28">
        <v>144738000</v>
      </c>
    </row>
    <row r="35" spans="1:27" ht="13.5">
      <c r="A35" s="59" t="s">
        <v>63</v>
      </c>
      <c r="B35" s="3"/>
      <c r="C35" s="19">
        <v>46097327</v>
      </c>
      <c r="D35" s="19"/>
      <c r="E35" s="20">
        <v>106720900</v>
      </c>
      <c r="F35" s="21">
        <v>106720900</v>
      </c>
      <c r="G35" s="21">
        <v>108209</v>
      </c>
      <c r="H35" s="21">
        <v>7992109</v>
      </c>
      <c r="I35" s="21">
        <v>1846729</v>
      </c>
      <c r="J35" s="21">
        <v>9947047</v>
      </c>
      <c r="K35" s="21">
        <v>2422044</v>
      </c>
      <c r="L35" s="21">
        <v>11118933</v>
      </c>
      <c r="M35" s="21">
        <v>4938422</v>
      </c>
      <c r="N35" s="21">
        <v>18479399</v>
      </c>
      <c r="O35" s="21"/>
      <c r="P35" s="21"/>
      <c r="Q35" s="21"/>
      <c r="R35" s="21"/>
      <c r="S35" s="21"/>
      <c r="T35" s="21"/>
      <c r="U35" s="21"/>
      <c r="V35" s="21"/>
      <c r="W35" s="21">
        <v>28426446</v>
      </c>
      <c r="X35" s="21"/>
      <c r="Y35" s="21">
        <v>28426446</v>
      </c>
      <c r="Z35" s="6"/>
      <c r="AA35" s="28">
        <v>106720900</v>
      </c>
    </row>
    <row r="36" spans="1:27" ht="13.5">
      <c r="A36" s="60" t="s">
        <v>64</v>
      </c>
      <c r="B36" s="10"/>
      <c r="C36" s="61">
        <f aca="true" t="shared" si="6" ref="C36:Y36">SUM(C32:C35)</f>
        <v>304375288</v>
      </c>
      <c r="D36" s="61">
        <f>SUM(D32:D35)</f>
        <v>0</v>
      </c>
      <c r="E36" s="62">
        <f t="shared" si="6"/>
        <v>419862100</v>
      </c>
      <c r="F36" s="63">
        <f t="shared" si="6"/>
        <v>419862100</v>
      </c>
      <c r="G36" s="63">
        <f t="shared" si="6"/>
        <v>6230490</v>
      </c>
      <c r="H36" s="63">
        <f t="shared" si="6"/>
        <v>23918760</v>
      </c>
      <c r="I36" s="63">
        <f t="shared" si="6"/>
        <v>26064581</v>
      </c>
      <c r="J36" s="63">
        <f t="shared" si="6"/>
        <v>56213831</v>
      </c>
      <c r="K36" s="63">
        <f t="shared" si="6"/>
        <v>24758936</v>
      </c>
      <c r="L36" s="63">
        <f t="shared" si="6"/>
        <v>33640615</v>
      </c>
      <c r="M36" s="63">
        <f t="shared" si="6"/>
        <v>58436231</v>
      </c>
      <c r="N36" s="63">
        <f t="shared" si="6"/>
        <v>116835782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173049613</v>
      </c>
      <c r="X36" s="63">
        <f t="shared" si="6"/>
        <v>0</v>
      </c>
      <c r="Y36" s="63">
        <f t="shared" si="6"/>
        <v>173049613</v>
      </c>
      <c r="Z36" s="64">
        <f>+IF(X36&lt;&gt;0,+(Y36/X36)*100,0)</f>
        <v>0</v>
      </c>
      <c r="AA36" s="65">
        <f>SUM(AA32:AA35)</f>
        <v>419862100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7429662</v>
      </c>
      <c r="D5" s="16">
        <f>SUM(D6:D8)</f>
        <v>0</v>
      </c>
      <c r="E5" s="17">
        <f t="shared" si="0"/>
        <v>21300000</v>
      </c>
      <c r="F5" s="18">
        <f t="shared" si="0"/>
        <v>21300000</v>
      </c>
      <c r="G5" s="18">
        <f t="shared" si="0"/>
        <v>0</v>
      </c>
      <c r="H5" s="18">
        <f t="shared" si="0"/>
        <v>0</v>
      </c>
      <c r="I5" s="18">
        <f t="shared" si="0"/>
        <v>102674</v>
      </c>
      <c r="J5" s="18">
        <f t="shared" si="0"/>
        <v>102674</v>
      </c>
      <c r="K5" s="18">
        <f t="shared" si="0"/>
        <v>375400</v>
      </c>
      <c r="L5" s="18">
        <f t="shared" si="0"/>
        <v>55903</v>
      </c>
      <c r="M5" s="18">
        <f t="shared" si="0"/>
        <v>1330548</v>
      </c>
      <c r="N5" s="18">
        <f t="shared" si="0"/>
        <v>1761851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1864525</v>
      </c>
      <c r="X5" s="18">
        <f t="shared" si="0"/>
        <v>2000000</v>
      </c>
      <c r="Y5" s="18">
        <f t="shared" si="0"/>
        <v>-135475</v>
      </c>
      <c r="Z5" s="4">
        <f>+IF(X5&lt;&gt;0,+(Y5/X5)*100,0)</f>
        <v>-6.773750000000001</v>
      </c>
      <c r="AA5" s="16">
        <f>SUM(AA6:AA8)</f>
        <v>21300000</v>
      </c>
    </row>
    <row r="6" spans="1:27" ht="13.5">
      <c r="A6" s="5" t="s">
        <v>32</v>
      </c>
      <c r="B6" s="3"/>
      <c r="C6" s="19">
        <v>31138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1000000</v>
      </c>
    </row>
    <row r="8" spans="1:27" ht="13.5">
      <c r="A8" s="5" t="s">
        <v>34</v>
      </c>
      <c r="B8" s="3"/>
      <c r="C8" s="19">
        <v>7398524</v>
      </c>
      <c r="D8" s="19"/>
      <c r="E8" s="20">
        <v>20300000</v>
      </c>
      <c r="F8" s="21">
        <v>20300000</v>
      </c>
      <c r="G8" s="21"/>
      <c r="H8" s="21"/>
      <c r="I8" s="21">
        <v>102674</v>
      </c>
      <c r="J8" s="21">
        <v>102674</v>
      </c>
      <c r="K8" s="21">
        <v>375400</v>
      </c>
      <c r="L8" s="21">
        <v>55903</v>
      </c>
      <c r="M8" s="21">
        <v>1330548</v>
      </c>
      <c r="N8" s="21">
        <v>1761851</v>
      </c>
      <c r="O8" s="21"/>
      <c r="P8" s="21"/>
      <c r="Q8" s="21"/>
      <c r="R8" s="21"/>
      <c r="S8" s="21"/>
      <c r="T8" s="21"/>
      <c r="U8" s="21"/>
      <c r="V8" s="21"/>
      <c r="W8" s="21">
        <v>1864525</v>
      </c>
      <c r="X8" s="21">
        <v>2000000</v>
      </c>
      <c r="Y8" s="21">
        <v>-135475</v>
      </c>
      <c r="Z8" s="6">
        <v>-6.77</v>
      </c>
      <c r="AA8" s="28">
        <v>20300000</v>
      </c>
    </row>
    <row r="9" spans="1:27" ht="13.5">
      <c r="A9" s="2" t="s">
        <v>35</v>
      </c>
      <c r="B9" s="3"/>
      <c r="C9" s="16">
        <f aca="true" t="shared" si="1" ref="C9:Y9">SUM(C10:C14)</f>
        <v>8617180</v>
      </c>
      <c r="D9" s="16">
        <f>SUM(D10:D14)</f>
        <v>0</v>
      </c>
      <c r="E9" s="17">
        <f t="shared" si="1"/>
        <v>44749000</v>
      </c>
      <c r="F9" s="18">
        <f t="shared" si="1"/>
        <v>44749000</v>
      </c>
      <c r="G9" s="18">
        <f t="shared" si="1"/>
        <v>0</v>
      </c>
      <c r="H9" s="18">
        <f t="shared" si="1"/>
        <v>0</v>
      </c>
      <c r="I9" s="18">
        <f t="shared" si="1"/>
        <v>713414</v>
      </c>
      <c r="J9" s="18">
        <f t="shared" si="1"/>
        <v>713414</v>
      </c>
      <c r="K9" s="18">
        <f t="shared" si="1"/>
        <v>283484</v>
      </c>
      <c r="L9" s="18">
        <f t="shared" si="1"/>
        <v>3077815</v>
      </c>
      <c r="M9" s="18">
        <f t="shared" si="1"/>
        <v>641734</v>
      </c>
      <c r="N9" s="18">
        <f t="shared" si="1"/>
        <v>4003033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4716447</v>
      </c>
      <c r="X9" s="18">
        <f t="shared" si="1"/>
        <v>3700000</v>
      </c>
      <c r="Y9" s="18">
        <f t="shared" si="1"/>
        <v>1016447</v>
      </c>
      <c r="Z9" s="4">
        <f>+IF(X9&lt;&gt;0,+(Y9/X9)*100,0)</f>
        <v>27.47154054054054</v>
      </c>
      <c r="AA9" s="30">
        <f>SUM(AA10:AA14)</f>
        <v>44749000</v>
      </c>
    </row>
    <row r="10" spans="1:27" ht="13.5">
      <c r="A10" s="5" t="s">
        <v>36</v>
      </c>
      <c r="B10" s="3"/>
      <c r="C10" s="19">
        <v>183357</v>
      </c>
      <c r="D10" s="19"/>
      <c r="E10" s="20">
        <v>3200000</v>
      </c>
      <c r="F10" s="21">
        <v>3200000</v>
      </c>
      <c r="G10" s="21"/>
      <c r="H10" s="21"/>
      <c r="I10" s="21">
        <v>25256</v>
      </c>
      <c r="J10" s="21">
        <v>25256</v>
      </c>
      <c r="K10" s="21">
        <v>71234</v>
      </c>
      <c r="L10" s="21">
        <v>302661</v>
      </c>
      <c r="M10" s="21">
        <v>30095</v>
      </c>
      <c r="N10" s="21">
        <v>403990</v>
      </c>
      <c r="O10" s="21"/>
      <c r="P10" s="21"/>
      <c r="Q10" s="21"/>
      <c r="R10" s="21"/>
      <c r="S10" s="21"/>
      <c r="T10" s="21"/>
      <c r="U10" s="21"/>
      <c r="V10" s="21"/>
      <c r="W10" s="21">
        <v>429246</v>
      </c>
      <c r="X10" s="21">
        <v>700000</v>
      </c>
      <c r="Y10" s="21">
        <v>-270754</v>
      </c>
      <c r="Z10" s="6">
        <v>-38.68</v>
      </c>
      <c r="AA10" s="28">
        <v>3200000</v>
      </c>
    </row>
    <row r="11" spans="1:27" ht="13.5">
      <c r="A11" s="5" t="s">
        <v>37</v>
      </c>
      <c r="B11" s="3"/>
      <c r="C11" s="19">
        <v>8432113</v>
      </c>
      <c r="D11" s="19"/>
      <c r="E11" s="20">
        <v>40499000</v>
      </c>
      <c r="F11" s="21">
        <v>40499000</v>
      </c>
      <c r="G11" s="21"/>
      <c r="H11" s="21"/>
      <c r="I11" s="21">
        <v>588158</v>
      </c>
      <c r="J11" s="21">
        <v>588158</v>
      </c>
      <c r="K11" s="21">
        <v>91250</v>
      </c>
      <c r="L11" s="21">
        <v>2775154</v>
      </c>
      <c r="M11" s="21">
        <v>611639</v>
      </c>
      <c r="N11" s="21">
        <v>3478043</v>
      </c>
      <c r="O11" s="21"/>
      <c r="P11" s="21"/>
      <c r="Q11" s="21"/>
      <c r="R11" s="21"/>
      <c r="S11" s="21"/>
      <c r="T11" s="21"/>
      <c r="U11" s="21"/>
      <c r="V11" s="21"/>
      <c r="W11" s="21">
        <v>4066201</v>
      </c>
      <c r="X11" s="21">
        <v>3000000</v>
      </c>
      <c r="Y11" s="21">
        <v>1066201</v>
      </c>
      <c r="Z11" s="6">
        <v>35.54</v>
      </c>
      <c r="AA11" s="28">
        <v>40499000</v>
      </c>
    </row>
    <row r="12" spans="1:27" ht="13.5">
      <c r="A12" s="5" t="s">
        <v>38</v>
      </c>
      <c r="B12" s="3"/>
      <c r="C12" s="19">
        <v>1710</v>
      </c>
      <c r="D12" s="19"/>
      <c r="E12" s="20">
        <v>500000</v>
      </c>
      <c r="F12" s="21">
        <v>500000</v>
      </c>
      <c r="G12" s="21"/>
      <c r="H12" s="21"/>
      <c r="I12" s="21">
        <v>100000</v>
      </c>
      <c r="J12" s="21">
        <v>100000</v>
      </c>
      <c r="K12" s="21">
        <v>121000</v>
      </c>
      <c r="L12" s="21"/>
      <c r="M12" s="21"/>
      <c r="N12" s="21">
        <v>121000</v>
      </c>
      <c r="O12" s="21"/>
      <c r="P12" s="21"/>
      <c r="Q12" s="21"/>
      <c r="R12" s="21"/>
      <c r="S12" s="21"/>
      <c r="T12" s="21"/>
      <c r="U12" s="21"/>
      <c r="V12" s="21"/>
      <c r="W12" s="21">
        <v>221000</v>
      </c>
      <c r="X12" s="21"/>
      <c r="Y12" s="21">
        <v>221000</v>
      </c>
      <c r="Z12" s="6"/>
      <c r="AA12" s="28">
        <v>500000</v>
      </c>
    </row>
    <row r="13" spans="1:27" ht="13.5">
      <c r="A13" s="5" t="s">
        <v>39</v>
      </c>
      <c r="B13" s="3"/>
      <c r="C13" s="19"/>
      <c r="D13" s="19"/>
      <c r="E13" s="20">
        <v>550000</v>
      </c>
      <c r="F13" s="21">
        <v>550000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550000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205274313</v>
      </c>
      <c r="D15" s="16">
        <f>SUM(D16:D18)</f>
        <v>0</v>
      </c>
      <c r="E15" s="17">
        <f t="shared" si="2"/>
        <v>305000000</v>
      </c>
      <c r="F15" s="18">
        <f t="shared" si="2"/>
        <v>305000000</v>
      </c>
      <c r="G15" s="18">
        <f t="shared" si="2"/>
        <v>4028625</v>
      </c>
      <c r="H15" s="18">
        <f t="shared" si="2"/>
        <v>16235599</v>
      </c>
      <c r="I15" s="18">
        <f t="shared" si="2"/>
        <v>10116507</v>
      </c>
      <c r="J15" s="18">
        <f t="shared" si="2"/>
        <v>30380731</v>
      </c>
      <c r="K15" s="18">
        <f t="shared" si="2"/>
        <v>39614528</v>
      </c>
      <c r="L15" s="18">
        <f t="shared" si="2"/>
        <v>22032482</v>
      </c>
      <c r="M15" s="18">
        <f t="shared" si="2"/>
        <v>21051107</v>
      </c>
      <c r="N15" s="18">
        <f t="shared" si="2"/>
        <v>82698117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113078848</v>
      </c>
      <c r="X15" s="18">
        <f t="shared" si="2"/>
        <v>125300000</v>
      </c>
      <c r="Y15" s="18">
        <f t="shared" si="2"/>
        <v>-12221152</v>
      </c>
      <c r="Z15" s="4">
        <f>+IF(X15&lt;&gt;0,+(Y15/X15)*100,0)</f>
        <v>-9.75351316839585</v>
      </c>
      <c r="AA15" s="30">
        <f>SUM(AA16:AA18)</f>
        <v>305000000</v>
      </c>
    </row>
    <row r="16" spans="1:27" ht="13.5">
      <c r="A16" s="5" t="s">
        <v>42</v>
      </c>
      <c r="B16" s="3"/>
      <c r="C16" s="19"/>
      <c r="D16" s="19"/>
      <c r="E16" s="20">
        <v>1300000</v>
      </c>
      <c r="F16" s="21">
        <v>1300000</v>
      </c>
      <c r="G16" s="21"/>
      <c r="H16" s="21"/>
      <c r="I16" s="21">
        <v>108767</v>
      </c>
      <c r="J16" s="21">
        <v>108767</v>
      </c>
      <c r="K16" s="21"/>
      <c r="L16" s="21"/>
      <c r="M16" s="21">
        <v>11596463</v>
      </c>
      <c r="N16" s="21">
        <v>11596463</v>
      </c>
      <c r="O16" s="21"/>
      <c r="P16" s="21"/>
      <c r="Q16" s="21"/>
      <c r="R16" s="21"/>
      <c r="S16" s="21"/>
      <c r="T16" s="21"/>
      <c r="U16" s="21"/>
      <c r="V16" s="21"/>
      <c r="W16" s="21">
        <v>11705230</v>
      </c>
      <c r="X16" s="21">
        <v>300000</v>
      </c>
      <c r="Y16" s="21">
        <v>11405230</v>
      </c>
      <c r="Z16" s="6">
        <v>3801.74</v>
      </c>
      <c r="AA16" s="28">
        <v>1300000</v>
      </c>
    </row>
    <row r="17" spans="1:27" ht="13.5">
      <c r="A17" s="5" t="s">
        <v>43</v>
      </c>
      <c r="B17" s="3"/>
      <c r="C17" s="19">
        <v>205274313</v>
      </c>
      <c r="D17" s="19"/>
      <c r="E17" s="20">
        <v>303700000</v>
      </c>
      <c r="F17" s="21">
        <v>303700000</v>
      </c>
      <c r="G17" s="21">
        <v>4028625</v>
      </c>
      <c r="H17" s="21">
        <v>16235599</v>
      </c>
      <c r="I17" s="21">
        <v>10007740</v>
      </c>
      <c r="J17" s="21">
        <v>30271964</v>
      </c>
      <c r="K17" s="21">
        <v>39614528</v>
      </c>
      <c r="L17" s="21">
        <v>22032482</v>
      </c>
      <c r="M17" s="21">
        <v>9454644</v>
      </c>
      <c r="N17" s="21">
        <v>71101654</v>
      </c>
      <c r="O17" s="21"/>
      <c r="P17" s="21"/>
      <c r="Q17" s="21"/>
      <c r="R17" s="21"/>
      <c r="S17" s="21"/>
      <c r="T17" s="21"/>
      <c r="U17" s="21"/>
      <c r="V17" s="21"/>
      <c r="W17" s="21">
        <v>101373618</v>
      </c>
      <c r="X17" s="21">
        <v>125000000</v>
      </c>
      <c r="Y17" s="21">
        <v>-23626382</v>
      </c>
      <c r="Z17" s="6">
        <v>-18.9</v>
      </c>
      <c r="AA17" s="28">
        <v>303700000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149407423</v>
      </c>
      <c r="D19" s="16">
        <f>SUM(D20:D23)</f>
        <v>0</v>
      </c>
      <c r="E19" s="17">
        <f t="shared" si="3"/>
        <v>147700000</v>
      </c>
      <c r="F19" s="18">
        <f t="shared" si="3"/>
        <v>147700000</v>
      </c>
      <c r="G19" s="18">
        <f t="shared" si="3"/>
        <v>1577639</v>
      </c>
      <c r="H19" s="18">
        <f t="shared" si="3"/>
        <v>12830443</v>
      </c>
      <c r="I19" s="18">
        <f t="shared" si="3"/>
        <v>14552078</v>
      </c>
      <c r="J19" s="18">
        <f t="shared" si="3"/>
        <v>28960160</v>
      </c>
      <c r="K19" s="18">
        <f t="shared" si="3"/>
        <v>9169703</v>
      </c>
      <c r="L19" s="18">
        <f t="shared" si="3"/>
        <v>12004484</v>
      </c>
      <c r="M19" s="18">
        <f t="shared" si="3"/>
        <v>17417859</v>
      </c>
      <c r="N19" s="18">
        <f t="shared" si="3"/>
        <v>38592046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67552206</v>
      </c>
      <c r="X19" s="18">
        <f t="shared" si="3"/>
        <v>57346000</v>
      </c>
      <c r="Y19" s="18">
        <f t="shared" si="3"/>
        <v>10206206</v>
      </c>
      <c r="Z19" s="4">
        <f>+IF(X19&lt;&gt;0,+(Y19/X19)*100,0)</f>
        <v>17.79759006731071</v>
      </c>
      <c r="AA19" s="30">
        <f>SUM(AA20:AA23)</f>
        <v>147700000</v>
      </c>
    </row>
    <row r="20" spans="1:27" ht="13.5">
      <c r="A20" s="5" t="s">
        <v>46</v>
      </c>
      <c r="B20" s="3"/>
      <c r="C20" s="19">
        <v>1382409</v>
      </c>
      <c r="D20" s="19"/>
      <c r="E20" s="20">
        <v>19800000</v>
      </c>
      <c r="F20" s="21">
        <v>19800000</v>
      </c>
      <c r="G20" s="21"/>
      <c r="H20" s="21"/>
      <c r="I20" s="21">
        <v>2176868</v>
      </c>
      <c r="J20" s="21">
        <v>2176868</v>
      </c>
      <c r="K20" s="21">
        <v>181798</v>
      </c>
      <c r="L20" s="21">
        <v>24859</v>
      </c>
      <c r="M20" s="21">
        <v>194189</v>
      </c>
      <c r="N20" s="21">
        <v>400846</v>
      </c>
      <c r="O20" s="21"/>
      <c r="P20" s="21"/>
      <c r="Q20" s="21"/>
      <c r="R20" s="21"/>
      <c r="S20" s="21"/>
      <c r="T20" s="21"/>
      <c r="U20" s="21"/>
      <c r="V20" s="21"/>
      <c r="W20" s="21">
        <v>2577714</v>
      </c>
      <c r="X20" s="21">
        <v>4000000</v>
      </c>
      <c r="Y20" s="21">
        <v>-1422286</v>
      </c>
      <c r="Z20" s="6">
        <v>-35.56</v>
      </c>
      <c r="AA20" s="28">
        <v>19800000</v>
      </c>
    </row>
    <row r="21" spans="1:27" ht="13.5">
      <c r="A21" s="5" t="s">
        <v>47</v>
      </c>
      <c r="B21" s="3"/>
      <c r="C21" s="19">
        <v>147021782</v>
      </c>
      <c r="D21" s="19"/>
      <c r="E21" s="20">
        <v>122000000</v>
      </c>
      <c r="F21" s="21">
        <v>122000000</v>
      </c>
      <c r="G21" s="21">
        <v>1577639</v>
      </c>
      <c r="H21" s="21">
        <v>12830443</v>
      </c>
      <c r="I21" s="21">
        <v>12375210</v>
      </c>
      <c r="J21" s="21">
        <v>26783292</v>
      </c>
      <c r="K21" s="21">
        <v>8220558</v>
      </c>
      <c r="L21" s="21">
        <v>11979625</v>
      </c>
      <c r="M21" s="21">
        <v>17223670</v>
      </c>
      <c r="N21" s="21">
        <v>37423853</v>
      </c>
      <c r="O21" s="21"/>
      <c r="P21" s="21"/>
      <c r="Q21" s="21"/>
      <c r="R21" s="21"/>
      <c r="S21" s="21"/>
      <c r="T21" s="21"/>
      <c r="U21" s="21"/>
      <c r="V21" s="21"/>
      <c r="W21" s="21">
        <v>64207145</v>
      </c>
      <c r="X21" s="21">
        <v>51346000</v>
      </c>
      <c r="Y21" s="21">
        <v>12861145</v>
      </c>
      <c r="Z21" s="6">
        <v>25.05</v>
      </c>
      <c r="AA21" s="28">
        <v>122000000</v>
      </c>
    </row>
    <row r="22" spans="1:27" ht="13.5">
      <c r="A22" s="5" t="s">
        <v>48</v>
      </c>
      <c r="B22" s="3"/>
      <c r="C22" s="22">
        <v>166000</v>
      </c>
      <c r="D22" s="22"/>
      <c r="E22" s="23">
        <v>4100000</v>
      </c>
      <c r="F22" s="24">
        <v>4100000</v>
      </c>
      <c r="G22" s="24"/>
      <c r="H22" s="24"/>
      <c r="I22" s="24"/>
      <c r="J22" s="24"/>
      <c r="K22" s="24">
        <v>767347</v>
      </c>
      <c r="L22" s="24"/>
      <c r="M22" s="24"/>
      <c r="N22" s="24">
        <v>767347</v>
      </c>
      <c r="O22" s="24"/>
      <c r="P22" s="24"/>
      <c r="Q22" s="24"/>
      <c r="R22" s="24"/>
      <c r="S22" s="24"/>
      <c r="T22" s="24"/>
      <c r="U22" s="24"/>
      <c r="V22" s="24"/>
      <c r="W22" s="24">
        <v>767347</v>
      </c>
      <c r="X22" s="24">
        <v>1000000</v>
      </c>
      <c r="Y22" s="24">
        <v>-232653</v>
      </c>
      <c r="Z22" s="7">
        <v>-23.27</v>
      </c>
      <c r="AA22" s="29">
        <v>4100000</v>
      </c>
    </row>
    <row r="23" spans="1:27" ht="13.5">
      <c r="A23" s="5" t="s">
        <v>49</v>
      </c>
      <c r="B23" s="3"/>
      <c r="C23" s="19">
        <v>837232</v>
      </c>
      <c r="D23" s="19"/>
      <c r="E23" s="20">
        <v>1800000</v>
      </c>
      <c r="F23" s="21">
        <v>1800000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1000000</v>
      </c>
      <c r="Y23" s="21">
        <v>-1000000</v>
      </c>
      <c r="Z23" s="6">
        <v>-100</v>
      </c>
      <c r="AA23" s="28">
        <v>1800000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370728578</v>
      </c>
      <c r="D25" s="50">
        <f>+D5+D9+D15+D19+D24</f>
        <v>0</v>
      </c>
      <c r="E25" s="51">
        <f t="shared" si="4"/>
        <v>518749000</v>
      </c>
      <c r="F25" s="52">
        <f t="shared" si="4"/>
        <v>518749000</v>
      </c>
      <c r="G25" s="52">
        <f t="shared" si="4"/>
        <v>5606264</v>
      </c>
      <c r="H25" s="52">
        <f t="shared" si="4"/>
        <v>29066042</v>
      </c>
      <c r="I25" s="52">
        <f t="shared" si="4"/>
        <v>25484673</v>
      </c>
      <c r="J25" s="52">
        <f t="shared" si="4"/>
        <v>60156979</v>
      </c>
      <c r="K25" s="52">
        <f t="shared" si="4"/>
        <v>49443115</v>
      </c>
      <c r="L25" s="52">
        <f t="shared" si="4"/>
        <v>37170684</v>
      </c>
      <c r="M25" s="52">
        <f t="shared" si="4"/>
        <v>40441248</v>
      </c>
      <c r="N25" s="52">
        <f t="shared" si="4"/>
        <v>127055047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187212026</v>
      </c>
      <c r="X25" s="52">
        <f t="shared" si="4"/>
        <v>188346000</v>
      </c>
      <c r="Y25" s="52">
        <f t="shared" si="4"/>
        <v>-1133974</v>
      </c>
      <c r="Z25" s="53">
        <f>+IF(X25&lt;&gt;0,+(Y25/X25)*100,0)</f>
        <v>-0.6020695953192529</v>
      </c>
      <c r="AA25" s="54">
        <f>+AA5+AA9+AA15+AA19+AA24</f>
        <v>518749000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353821620</v>
      </c>
      <c r="D28" s="19"/>
      <c r="E28" s="20">
        <v>430646000</v>
      </c>
      <c r="F28" s="21">
        <v>430646000</v>
      </c>
      <c r="G28" s="21">
        <v>5606264</v>
      </c>
      <c r="H28" s="21">
        <v>24958374</v>
      </c>
      <c r="I28" s="21">
        <v>22791460</v>
      </c>
      <c r="J28" s="21">
        <v>53356098</v>
      </c>
      <c r="K28" s="21">
        <v>49124849</v>
      </c>
      <c r="L28" s="21">
        <v>36751854</v>
      </c>
      <c r="M28" s="21">
        <v>38163239</v>
      </c>
      <c r="N28" s="21">
        <v>124039942</v>
      </c>
      <c r="O28" s="21"/>
      <c r="P28" s="21"/>
      <c r="Q28" s="21"/>
      <c r="R28" s="21"/>
      <c r="S28" s="21"/>
      <c r="T28" s="21"/>
      <c r="U28" s="21"/>
      <c r="V28" s="21"/>
      <c r="W28" s="21">
        <v>177396040</v>
      </c>
      <c r="X28" s="21"/>
      <c r="Y28" s="21">
        <v>177396040</v>
      </c>
      <c r="Z28" s="6"/>
      <c r="AA28" s="19">
        <v>430646000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353821620</v>
      </c>
      <c r="D32" s="25">
        <f>SUM(D28:D31)</f>
        <v>0</v>
      </c>
      <c r="E32" s="26">
        <f t="shared" si="5"/>
        <v>430646000</v>
      </c>
      <c r="F32" s="27">
        <f t="shared" si="5"/>
        <v>430646000</v>
      </c>
      <c r="G32" s="27">
        <f t="shared" si="5"/>
        <v>5606264</v>
      </c>
      <c r="H32" s="27">
        <f t="shared" si="5"/>
        <v>24958374</v>
      </c>
      <c r="I32" s="27">
        <f t="shared" si="5"/>
        <v>22791460</v>
      </c>
      <c r="J32" s="27">
        <f t="shared" si="5"/>
        <v>53356098</v>
      </c>
      <c r="K32" s="27">
        <f t="shared" si="5"/>
        <v>49124849</v>
      </c>
      <c r="L32" s="27">
        <f t="shared" si="5"/>
        <v>36751854</v>
      </c>
      <c r="M32" s="27">
        <f t="shared" si="5"/>
        <v>38163239</v>
      </c>
      <c r="N32" s="27">
        <f t="shared" si="5"/>
        <v>124039942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177396040</v>
      </c>
      <c r="X32" s="27">
        <f t="shared" si="5"/>
        <v>0</v>
      </c>
      <c r="Y32" s="27">
        <f t="shared" si="5"/>
        <v>177396040</v>
      </c>
      <c r="Z32" s="13">
        <f>+IF(X32&lt;&gt;0,+(Y32/X32)*100,0)</f>
        <v>0</v>
      </c>
      <c r="AA32" s="31">
        <f>SUM(AA28:AA31)</f>
        <v>430646000</v>
      </c>
    </row>
    <row r="33" spans="1:27" ht="13.5">
      <c r="A33" s="59" t="s">
        <v>59</v>
      </c>
      <c r="B33" s="3" t="s">
        <v>60</v>
      </c>
      <c r="C33" s="19"/>
      <c r="D33" s="19"/>
      <c r="E33" s="20">
        <v>6153000</v>
      </c>
      <c r="F33" s="21">
        <v>6153000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6153000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16906958</v>
      </c>
      <c r="D35" s="19"/>
      <c r="E35" s="20">
        <v>81950000</v>
      </c>
      <c r="F35" s="21">
        <v>81950000</v>
      </c>
      <c r="G35" s="21"/>
      <c r="H35" s="21">
        <v>4107668</v>
      </c>
      <c r="I35" s="21">
        <v>2693213</v>
      </c>
      <c r="J35" s="21">
        <v>6800881</v>
      </c>
      <c r="K35" s="21">
        <v>318266</v>
      </c>
      <c r="L35" s="21">
        <v>418829</v>
      </c>
      <c r="M35" s="21">
        <v>2278009</v>
      </c>
      <c r="N35" s="21">
        <v>3015104</v>
      </c>
      <c r="O35" s="21"/>
      <c r="P35" s="21"/>
      <c r="Q35" s="21"/>
      <c r="R35" s="21"/>
      <c r="S35" s="21"/>
      <c r="T35" s="21"/>
      <c r="U35" s="21"/>
      <c r="V35" s="21"/>
      <c r="W35" s="21">
        <v>9815985</v>
      </c>
      <c r="X35" s="21"/>
      <c r="Y35" s="21">
        <v>9815985</v>
      </c>
      <c r="Z35" s="6"/>
      <c r="AA35" s="28">
        <v>81950000</v>
      </c>
    </row>
    <row r="36" spans="1:27" ht="13.5">
      <c r="A36" s="60" t="s">
        <v>64</v>
      </c>
      <c r="B36" s="10"/>
      <c r="C36" s="61">
        <f aca="true" t="shared" si="6" ref="C36:Y36">SUM(C32:C35)</f>
        <v>370728578</v>
      </c>
      <c r="D36" s="61">
        <f>SUM(D32:D35)</f>
        <v>0</v>
      </c>
      <c r="E36" s="62">
        <f t="shared" si="6"/>
        <v>518749000</v>
      </c>
      <c r="F36" s="63">
        <f t="shared" si="6"/>
        <v>518749000</v>
      </c>
      <c r="G36" s="63">
        <f t="shared" si="6"/>
        <v>5606264</v>
      </c>
      <c r="H36" s="63">
        <f t="shared" si="6"/>
        <v>29066042</v>
      </c>
      <c r="I36" s="63">
        <f t="shared" si="6"/>
        <v>25484673</v>
      </c>
      <c r="J36" s="63">
        <f t="shared" si="6"/>
        <v>60156979</v>
      </c>
      <c r="K36" s="63">
        <f t="shared" si="6"/>
        <v>49443115</v>
      </c>
      <c r="L36" s="63">
        <f t="shared" si="6"/>
        <v>37170683</v>
      </c>
      <c r="M36" s="63">
        <f t="shared" si="6"/>
        <v>40441248</v>
      </c>
      <c r="N36" s="63">
        <f t="shared" si="6"/>
        <v>127055046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187212025</v>
      </c>
      <c r="X36" s="63">
        <f t="shared" si="6"/>
        <v>0</v>
      </c>
      <c r="Y36" s="63">
        <f t="shared" si="6"/>
        <v>187212025</v>
      </c>
      <c r="Z36" s="64">
        <f>+IF(X36&lt;&gt;0,+(Y36/X36)*100,0)</f>
        <v>0</v>
      </c>
      <c r="AA36" s="65">
        <f>SUM(AA32:AA35)</f>
        <v>518749000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1489791</v>
      </c>
      <c r="D5" s="16">
        <f>SUM(D6:D8)</f>
        <v>0</v>
      </c>
      <c r="E5" s="17">
        <f t="shared" si="0"/>
        <v>3450000</v>
      </c>
      <c r="F5" s="18">
        <f t="shared" si="0"/>
        <v>3450000</v>
      </c>
      <c r="G5" s="18">
        <f t="shared" si="0"/>
        <v>0</v>
      </c>
      <c r="H5" s="18">
        <f t="shared" si="0"/>
        <v>28328</v>
      </c>
      <c r="I5" s="18">
        <f t="shared" si="0"/>
        <v>0</v>
      </c>
      <c r="J5" s="18">
        <f t="shared" si="0"/>
        <v>28328</v>
      </c>
      <c r="K5" s="18">
        <f t="shared" si="0"/>
        <v>1034039</v>
      </c>
      <c r="L5" s="18">
        <f t="shared" si="0"/>
        <v>316796</v>
      </c>
      <c r="M5" s="18">
        <f t="shared" si="0"/>
        <v>21459</v>
      </c>
      <c r="N5" s="18">
        <f t="shared" si="0"/>
        <v>1372294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1400622</v>
      </c>
      <c r="X5" s="18">
        <f t="shared" si="0"/>
        <v>1725000</v>
      </c>
      <c r="Y5" s="18">
        <f t="shared" si="0"/>
        <v>-324378</v>
      </c>
      <c r="Z5" s="4">
        <f>+IF(X5&lt;&gt;0,+(Y5/X5)*100,0)</f>
        <v>-18.804521739130433</v>
      </c>
      <c r="AA5" s="16">
        <f>SUM(AA6:AA8)</f>
        <v>3450000</v>
      </c>
    </row>
    <row r="6" spans="1:27" ht="13.5">
      <c r="A6" s="5" t="s">
        <v>32</v>
      </c>
      <c r="B6" s="3"/>
      <c r="C6" s="19">
        <v>441415</v>
      </c>
      <c r="D6" s="19"/>
      <c r="E6" s="20">
        <v>300000</v>
      </c>
      <c r="F6" s="21">
        <v>300000</v>
      </c>
      <c r="G6" s="21"/>
      <c r="H6" s="21">
        <v>4000</v>
      </c>
      <c r="I6" s="21"/>
      <c r="J6" s="21">
        <v>4000</v>
      </c>
      <c r="K6" s="21">
        <v>50738</v>
      </c>
      <c r="L6" s="21">
        <v>12194</v>
      </c>
      <c r="M6" s="21">
        <v>21459</v>
      </c>
      <c r="N6" s="21">
        <v>84391</v>
      </c>
      <c r="O6" s="21"/>
      <c r="P6" s="21"/>
      <c r="Q6" s="21"/>
      <c r="R6" s="21"/>
      <c r="S6" s="21"/>
      <c r="T6" s="21"/>
      <c r="U6" s="21"/>
      <c r="V6" s="21"/>
      <c r="W6" s="21">
        <v>88391</v>
      </c>
      <c r="X6" s="21">
        <v>150000</v>
      </c>
      <c r="Y6" s="21">
        <v>-61609</v>
      </c>
      <c r="Z6" s="6">
        <v>-41.07</v>
      </c>
      <c r="AA6" s="28">
        <v>300000</v>
      </c>
    </row>
    <row r="7" spans="1:27" ht="13.5">
      <c r="A7" s="5" t="s">
        <v>33</v>
      </c>
      <c r="B7" s="3"/>
      <c r="C7" s="22">
        <v>510725</v>
      </c>
      <c r="D7" s="22"/>
      <c r="E7" s="23"/>
      <c r="F7" s="24"/>
      <c r="G7" s="24"/>
      <c r="H7" s="24">
        <v>24328</v>
      </c>
      <c r="I7" s="24"/>
      <c r="J7" s="24">
        <v>24328</v>
      </c>
      <c r="K7" s="24">
        <v>948983</v>
      </c>
      <c r="L7" s="24">
        <v>286989</v>
      </c>
      <c r="M7" s="24"/>
      <c r="N7" s="24">
        <v>1235972</v>
      </c>
      <c r="O7" s="24"/>
      <c r="P7" s="24"/>
      <c r="Q7" s="24"/>
      <c r="R7" s="24"/>
      <c r="S7" s="24"/>
      <c r="T7" s="24"/>
      <c r="U7" s="24"/>
      <c r="V7" s="24"/>
      <c r="W7" s="24">
        <v>1260300</v>
      </c>
      <c r="X7" s="24"/>
      <c r="Y7" s="24">
        <v>1260300</v>
      </c>
      <c r="Z7" s="7"/>
      <c r="AA7" s="29"/>
    </row>
    <row r="8" spans="1:27" ht="13.5">
      <c r="A8" s="5" t="s">
        <v>34</v>
      </c>
      <c r="B8" s="3"/>
      <c r="C8" s="19">
        <v>537651</v>
      </c>
      <c r="D8" s="19"/>
      <c r="E8" s="20">
        <v>3150000</v>
      </c>
      <c r="F8" s="21">
        <v>3150000</v>
      </c>
      <c r="G8" s="21"/>
      <c r="H8" s="21"/>
      <c r="I8" s="21"/>
      <c r="J8" s="21"/>
      <c r="K8" s="21">
        <v>34318</v>
      </c>
      <c r="L8" s="21">
        <v>17613</v>
      </c>
      <c r="M8" s="21"/>
      <c r="N8" s="21">
        <v>51931</v>
      </c>
      <c r="O8" s="21"/>
      <c r="P8" s="21"/>
      <c r="Q8" s="21"/>
      <c r="R8" s="21"/>
      <c r="S8" s="21"/>
      <c r="T8" s="21"/>
      <c r="U8" s="21"/>
      <c r="V8" s="21"/>
      <c r="W8" s="21">
        <v>51931</v>
      </c>
      <c r="X8" s="21">
        <v>1575000</v>
      </c>
      <c r="Y8" s="21">
        <v>-1523069</v>
      </c>
      <c r="Z8" s="6">
        <v>-96.7</v>
      </c>
      <c r="AA8" s="28">
        <v>3150000</v>
      </c>
    </row>
    <row r="9" spans="1:27" ht="13.5">
      <c r="A9" s="2" t="s">
        <v>35</v>
      </c>
      <c r="B9" s="3"/>
      <c r="C9" s="16">
        <f aca="true" t="shared" si="1" ref="C9:Y9">SUM(C10:C14)</f>
        <v>123071</v>
      </c>
      <c r="D9" s="16">
        <f>SUM(D10:D14)</f>
        <v>0</v>
      </c>
      <c r="E9" s="17">
        <f t="shared" si="1"/>
        <v>16891240</v>
      </c>
      <c r="F9" s="18">
        <f t="shared" si="1"/>
        <v>16891240</v>
      </c>
      <c r="G9" s="18">
        <f t="shared" si="1"/>
        <v>0</v>
      </c>
      <c r="H9" s="18">
        <f t="shared" si="1"/>
        <v>4907810</v>
      </c>
      <c r="I9" s="18">
        <f t="shared" si="1"/>
        <v>3226166</v>
      </c>
      <c r="J9" s="18">
        <f t="shared" si="1"/>
        <v>8133976</v>
      </c>
      <c r="K9" s="18">
        <f t="shared" si="1"/>
        <v>3842711</v>
      </c>
      <c r="L9" s="18">
        <f t="shared" si="1"/>
        <v>3051183</v>
      </c>
      <c r="M9" s="18">
        <f t="shared" si="1"/>
        <v>2036568</v>
      </c>
      <c r="N9" s="18">
        <f t="shared" si="1"/>
        <v>8930462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17064438</v>
      </c>
      <c r="X9" s="18">
        <f t="shared" si="1"/>
        <v>8445618</v>
      </c>
      <c r="Y9" s="18">
        <f t="shared" si="1"/>
        <v>8618820</v>
      </c>
      <c r="Z9" s="4">
        <f>+IF(X9&lt;&gt;0,+(Y9/X9)*100,0)</f>
        <v>102.0507913097656</v>
      </c>
      <c r="AA9" s="30">
        <f>SUM(AA10:AA14)</f>
        <v>16891240</v>
      </c>
    </row>
    <row r="10" spans="1:27" ht="13.5">
      <c r="A10" s="5" t="s">
        <v>36</v>
      </c>
      <c r="B10" s="3"/>
      <c r="C10" s="19">
        <v>52988</v>
      </c>
      <c r="D10" s="19"/>
      <c r="E10" s="20">
        <v>6731240</v>
      </c>
      <c r="F10" s="21">
        <v>6731240</v>
      </c>
      <c r="G10" s="21"/>
      <c r="H10" s="21"/>
      <c r="I10" s="21">
        <v>1708535</v>
      </c>
      <c r="J10" s="21">
        <v>1708535</v>
      </c>
      <c r="K10" s="21">
        <v>794025</v>
      </c>
      <c r="L10" s="21">
        <v>1659703</v>
      </c>
      <c r="M10" s="21">
        <v>180355</v>
      </c>
      <c r="N10" s="21">
        <v>2634083</v>
      </c>
      <c r="O10" s="21"/>
      <c r="P10" s="21"/>
      <c r="Q10" s="21"/>
      <c r="R10" s="21"/>
      <c r="S10" s="21"/>
      <c r="T10" s="21"/>
      <c r="U10" s="21"/>
      <c r="V10" s="21"/>
      <c r="W10" s="21">
        <v>4342618</v>
      </c>
      <c r="X10" s="21">
        <v>3365622</v>
      </c>
      <c r="Y10" s="21">
        <v>976996</v>
      </c>
      <c r="Z10" s="6">
        <v>29.03</v>
      </c>
      <c r="AA10" s="28">
        <v>6731240</v>
      </c>
    </row>
    <row r="11" spans="1:27" ht="13.5">
      <c r="A11" s="5" t="s">
        <v>37</v>
      </c>
      <c r="B11" s="3"/>
      <c r="C11" s="19"/>
      <c r="D11" s="19"/>
      <c r="E11" s="20">
        <v>10000000</v>
      </c>
      <c r="F11" s="21">
        <v>10000000</v>
      </c>
      <c r="G11" s="21"/>
      <c r="H11" s="21">
        <v>4907810</v>
      </c>
      <c r="I11" s="21">
        <v>1517631</v>
      </c>
      <c r="J11" s="21">
        <v>6425441</v>
      </c>
      <c r="K11" s="21">
        <v>3048686</v>
      </c>
      <c r="L11" s="21">
        <v>1391480</v>
      </c>
      <c r="M11" s="21">
        <v>1856213</v>
      </c>
      <c r="N11" s="21">
        <v>6296379</v>
      </c>
      <c r="O11" s="21"/>
      <c r="P11" s="21"/>
      <c r="Q11" s="21"/>
      <c r="R11" s="21"/>
      <c r="S11" s="21"/>
      <c r="T11" s="21"/>
      <c r="U11" s="21"/>
      <c r="V11" s="21"/>
      <c r="W11" s="21">
        <v>12721820</v>
      </c>
      <c r="X11" s="21">
        <v>4999998</v>
      </c>
      <c r="Y11" s="21">
        <v>7721822</v>
      </c>
      <c r="Z11" s="6">
        <v>154.44</v>
      </c>
      <c r="AA11" s="28">
        <v>10000000</v>
      </c>
    </row>
    <row r="12" spans="1:27" ht="13.5">
      <c r="A12" s="5" t="s">
        <v>38</v>
      </c>
      <c r="B12" s="3"/>
      <c r="C12" s="19">
        <v>50660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19423</v>
      </c>
      <c r="D13" s="19"/>
      <c r="E13" s="20">
        <v>160000</v>
      </c>
      <c r="F13" s="21">
        <v>160000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79998</v>
      </c>
      <c r="Y13" s="21">
        <v>-79998</v>
      </c>
      <c r="Z13" s="6">
        <v>-100</v>
      </c>
      <c r="AA13" s="28">
        <v>160000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46960586</v>
      </c>
      <c r="D15" s="16">
        <f>SUM(D16:D18)</f>
        <v>0</v>
      </c>
      <c r="E15" s="17">
        <f t="shared" si="2"/>
        <v>79651760</v>
      </c>
      <c r="F15" s="18">
        <f t="shared" si="2"/>
        <v>79651760</v>
      </c>
      <c r="G15" s="18">
        <f t="shared" si="2"/>
        <v>956766</v>
      </c>
      <c r="H15" s="18">
        <f t="shared" si="2"/>
        <v>533453</v>
      </c>
      <c r="I15" s="18">
        <f t="shared" si="2"/>
        <v>10493267</v>
      </c>
      <c r="J15" s="18">
        <f t="shared" si="2"/>
        <v>11983486</v>
      </c>
      <c r="K15" s="18">
        <f t="shared" si="2"/>
        <v>5475130</v>
      </c>
      <c r="L15" s="18">
        <f t="shared" si="2"/>
        <v>6917142</v>
      </c>
      <c r="M15" s="18">
        <f t="shared" si="2"/>
        <v>2821385</v>
      </c>
      <c r="N15" s="18">
        <f t="shared" si="2"/>
        <v>15213657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27197143</v>
      </c>
      <c r="X15" s="18">
        <f t="shared" si="2"/>
        <v>39825882</v>
      </c>
      <c r="Y15" s="18">
        <f t="shared" si="2"/>
        <v>-12628739</v>
      </c>
      <c r="Z15" s="4">
        <f>+IF(X15&lt;&gt;0,+(Y15/X15)*100,0)</f>
        <v>-31.70987901787084</v>
      </c>
      <c r="AA15" s="30">
        <f>SUM(AA16:AA18)</f>
        <v>79651760</v>
      </c>
    </row>
    <row r="16" spans="1:27" ht="13.5">
      <c r="A16" s="5" t="s">
        <v>42</v>
      </c>
      <c r="B16" s="3"/>
      <c r="C16" s="19">
        <v>609406</v>
      </c>
      <c r="D16" s="19"/>
      <c r="E16" s="20">
        <v>15442000</v>
      </c>
      <c r="F16" s="21">
        <v>15442000</v>
      </c>
      <c r="G16" s="21"/>
      <c r="H16" s="21">
        <v>5283</v>
      </c>
      <c r="I16" s="21">
        <v>14085</v>
      </c>
      <c r="J16" s="21">
        <v>19368</v>
      </c>
      <c r="K16" s="21">
        <v>1316</v>
      </c>
      <c r="L16" s="21">
        <v>17294</v>
      </c>
      <c r="M16" s="21"/>
      <c r="N16" s="21">
        <v>18610</v>
      </c>
      <c r="O16" s="21"/>
      <c r="P16" s="21"/>
      <c r="Q16" s="21"/>
      <c r="R16" s="21"/>
      <c r="S16" s="21"/>
      <c r="T16" s="21"/>
      <c r="U16" s="21"/>
      <c r="V16" s="21"/>
      <c r="W16" s="21">
        <v>37978</v>
      </c>
      <c r="X16" s="21">
        <v>7720998</v>
      </c>
      <c r="Y16" s="21">
        <v>-7683020</v>
      </c>
      <c r="Z16" s="6">
        <v>-99.51</v>
      </c>
      <c r="AA16" s="28">
        <v>15442000</v>
      </c>
    </row>
    <row r="17" spans="1:27" ht="13.5">
      <c r="A17" s="5" t="s">
        <v>43</v>
      </c>
      <c r="B17" s="3"/>
      <c r="C17" s="19">
        <v>46351180</v>
      </c>
      <c r="D17" s="19"/>
      <c r="E17" s="20">
        <v>63709760</v>
      </c>
      <c r="F17" s="21">
        <v>63709760</v>
      </c>
      <c r="G17" s="21">
        <v>956766</v>
      </c>
      <c r="H17" s="21">
        <v>528170</v>
      </c>
      <c r="I17" s="21">
        <v>10479182</v>
      </c>
      <c r="J17" s="21">
        <v>11964118</v>
      </c>
      <c r="K17" s="21">
        <v>5473814</v>
      </c>
      <c r="L17" s="21">
        <v>6899848</v>
      </c>
      <c r="M17" s="21">
        <v>2821385</v>
      </c>
      <c r="N17" s="21">
        <v>15195047</v>
      </c>
      <c r="O17" s="21"/>
      <c r="P17" s="21"/>
      <c r="Q17" s="21"/>
      <c r="R17" s="21"/>
      <c r="S17" s="21"/>
      <c r="T17" s="21"/>
      <c r="U17" s="21"/>
      <c r="V17" s="21"/>
      <c r="W17" s="21">
        <v>27159165</v>
      </c>
      <c r="X17" s="21">
        <v>31854882</v>
      </c>
      <c r="Y17" s="21">
        <v>-4695717</v>
      </c>
      <c r="Z17" s="6">
        <v>-14.74</v>
      </c>
      <c r="AA17" s="28">
        <v>63709760</v>
      </c>
    </row>
    <row r="18" spans="1:27" ht="13.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250002</v>
      </c>
      <c r="Y18" s="21">
        <v>-250002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36581169</v>
      </c>
      <c r="D19" s="16">
        <f>SUM(D20:D23)</f>
        <v>0</v>
      </c>
      <c r="E19" s="17">
        <f t="shared" si="3"/>
        <v>42000000</v>
      </c>
      <c r="F19" s="18">
        <f t="shared" si="3"/>
        <v>42000000</v>
      </c>
      <c r="G19" s="18">
        <f t="shared" si="3"/>
        <v>8171989</v>
      </c>
      <c r="H19" s="18">
        <f t="shared" si="3"/>
        <v>7509988</v>
      </c>
      <c r="I19" s="18">
        <f t="shared" si="3"/>
        <v>3724300</v>
      </c>
      <c r="J19" s="18">
        <f t="shared" si="3"/>
        <v>19406277</v>
      </c>
      <c r="K19" s="18">
        <f t="shared" si="3"/>
        <v>13921858</v>
      </c>
      <c r="L19" s="18">
        <f t="shared" si="3"/>
        <v>5723685</v>
      </c>
      <c r="M19" s="18">
        <f t="shared" si="3"/>
        <v>3727638</v>
      </c>
      <c r="N19" s="18">
        <f t="shared" si="3"/>
        <v>23373181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42779458</v>
      </c>
      <c r="X19" s="18">
        <f t="shared" si="3"/>
        <v>21000000</v>
      </c>
      <c r="Y19" s="18">
        <f t="shared" si="3"/>
        <v>21779458</v>
      </c>
      <c r="Z19" s="4">
        <f>+IF(X19&lt;&gt;0,+(Y19/X19)*100,0)</f>
        <v>103.71170476190477</v>
      </c>
      <c r="AA19" s="30">
        <f>SUM(AA20:AA23)</f>
        <v>42000000</v>
      </c>
    </row>
    <row r="20" spans="1:27" ht="13.5">
      <c r="A20" s="5" t="s">
        <v>46</v>
      </c>
      <c r="B20" s="3"/>
      <c r="C20" s="19">
        <v>1044794</v>
      </c>
      <c r="D20" s="19"/>
      <c r="E20" s="20">
        <v>17500000</v>
      </c>
      <c r="F20" s="21">
        <v>17500000</v>
      </c>
      <c r="G20" s="21"/>
      <c r="H20" s="21"/>
      <c r="I20" s="21"/>
      <c r="J20" s="21"/>
      <c r="K20" s="21"/>
      <c r="L20" s="21">
        <v>4268063</v>
      </c>
      <c r="M20" s="21"/>
      <c r="N20" s="21">
        <v>4268063</v>
      </c>
      <c r="O20" s="21"/>
      <c r="P20" s="21"/>
      <c r="Q20" s="21"/>
      <c r="R20" s="21"/>
      <c r="S20" s="21"/>
      <c r="T20" s="21"/>
      <c r="U20" s="21"/>
      <c r="V20" s="21"/>
      <c r="W20" s="21">
        <v>4268063</v>
      </c>
      <c r="X20" s="21">
        <v>8749998</v>
      </c>
      <c r="Y20" s="21">
        <v>-4481935</v>
      </c>
      <c r="Z20" s="6">
        <v>-51.22</v>
      </c>
      <c r="AA20" s="28">
        <v>17500000</v>
      </c>
    </row>
    <row r="21" spans="1:27" ht="13.5">
      <c r="A21" s="5" t="s">
        <v>47</v>
      </c>
      <c r="B21" s="3"/>
      <c r="C21" s="19">
        <v>2644250</v>
      </c>
      <c r="D21" s="19"/>
      <c r="E21" s="20">
        <v>2300000</v>
      </c>
      <c r="F21" s="21">
        <v>2300000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1150002</v>
      </c>
      <c r="Y21" s="21">
        <v>-1150002</v>
      </c>
      <c r="Z21" s="6">
        <v>-100</v>
      </c>
      <c r="AA21" s="28">
        <v>2300000</v>
      </c>
    </row>
    <row r="22" spans="1:27" ht="13.5">
      <c r="A22" s="5" t="s">
        <v>48</v>
      </c>
      <c r="B22" s="3"/>
      <c r="C22" s="22">
        <v>32875666</v>
      </c>
      <c r="D22" s="22"/>
      <c r="E22" s="23">
        <v>22000000</v>
      </c>
      <c r="F22" s="24">
        <v>22000000</v>
      </c>
      <c r="G22" s="24">
        <v>8171989</v>
      </c>
      <c r="H22" s="24">
        <v>7509988</v>
      </c>
      <c r="I22" s="24">
        <v>3724300</v>
      </c>
      <c r="J22" s="24">
        <v>19406277</v>
      </c>
      <c r="K22" s="24">
        <v>13921858</v>
      </c>
      <c r="L22" s="24">
        <v>1455622</v>
      </c>
      <c r="M22" s="24">
        <v>3727638</v>
      </c>
      <c r="N22" s="24">
        <v>19105118</v>
      </c>
      <c r="O22" s="24"/>
      <c r="P22" s="24"/>
      <c r="Q22" s="24"/>
      <c r="R22" s="24"/>
      <c r="S22" s="24"/>
      <c r="T22" s="24"/>
      <c r="U22" s="24"/>
      <c r="V22" s="24"/>
      <c r="W22" s="24">
        <v>38511395</v>
      </c>
      <c r="X22" s="24">
        <v>10999998</v>
      </c>
      <c r="Y22" s="24">
        <v>27511397</v>
      </c>
      <c r="Z22" s="7">
        <v>250.1</v>
      </c>
      <c r="AA22" s="29">
        <v>22000000</v>
      </c>
    </row>
    <row r="23" spans="1:27" ht="13.5">
      <c r="A23" s="5" t="s">
        <v>49</v>
      </c>
      <c r="B23" s="3"/>
      <c r="C23" s="19">
        <v>16459</v>
      </c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100002</v>
      </c>
      <c r="Y23" s="21">
        <v>-100002</v>
      </c>
      <c r="Z23" s="6">
        <v>-100</v>
      </c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85154617</v>
      </c>
      <c r="D25" s="50">
        <f>+D5+D9+D15+D19+D24</f>
        <v>0</v>
      </c>
      <c r="E25" s="51">
        <f t="shared" si="4"/>
        <v>141993000</v>
      </c>
      <c r="F25" s="52">
        <f t="shared" si="4"/>
        <v>141993000</v>
      </c>
      <c r="G25" s="52">
        <f t="shared" si="4"/>
        <v>9128755</v>
      </c>
      <c r="H25" s="52">
        <f t="shared" si="4"/>
        <v>12979579</v>
      </c>
      <c r="I25" s="52">
        <f t="shared" si="4"/>
        <v>17443733</v>
      </c>
      <c r="J25" s="52">
        <f t="shared" si="4"/>
        <v>39552067</v>
      </c>
      <c r="K25" s="52">
        <f t="shared" si="4"/>
        <v>24273738</v>
      </c>
      <c r="L25" s="52">
        <f t="shared" si="4"/>
        <v>16008806</v>
      </c>
      <c r="M25" s="52">
        <f t="shared" si="4"/>
        <v>8607050</v>
      </c>
      <c r="N25" s="52">
        <f t="shared" si="4"/>
        <v>48889594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88441661</v>
      </c>
      <c r="X25" s="52">
        <f t="shared" si="4"/>
        <v>70996500</v>
      </c>
      <c r="Y25" s="52">
        <f t="shared" si="4"/>
        <v>17445161</v>
      </c>
      <c r="Z25" s="53">
        <f>+IF(X25&lt;&gt;0,+(Y25/X25)*100,0)</f>
        <v>24.57186058467671</v>
      </c>
      <c r="AA25" s="54">
        <f>+AA5+AA9+AA15+AA19+AA24</f>
        <v>141993000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81705017</v>
      </c>
      <c r="D28" s="19"/>
      <c r="E28" s="20">
        <v>71781000</v>
      </c>
      <c r="F28" s="21">
        <v>71781000</v>
      </c>
      <c r="G28" s="21">
        <v>9128755</v>
      </c>
      <c r="H28" s="21">
        <v>12927848</v>
      </c>
      <c r="I28" s="21">
        <v>13686994</v>
      </c>
      <c r="J28" s="21">
        <v>35743597</v>
      </c>
      <c r="K28" s="21">
        <v>9316525</v>
      </c>
      <c r="L28" s="21">
        <v>15954655</v>
      </c>
      <c r="M28" s="21">
        <v>4857953</v>
      </c>
      <c r="N28" s="21">
        <v>30129133</v>
      </c>
      <c r="O28" s="21"/>
      <c r="P28" s="21"/>
      <c r="Q28" s="21"/>
      <c r="R28" s="21"/>
      <c r="S28" s="21"/>
      <c r="T28" s="21"/>
      <c r="U28" s="21"/>
      <c r="V28" s="21"/>
      <c r="W28" s="21">
        <v>65872730</v>
      </c>
      <c r="X28" s="21"/>
      <c r="Y28" s="21">
        <v>65872730</v>
      </c>
      <c r="Z28" s="6"/>
      <c r="AA28" s="19">
        <v>71781000</v>
      </c>
    </row>
    <row r="29" spans="1:27" ht="13.5">
      <c r="A29" s="56" t="s">
        <v>55</v>
      </c>
      <c r="B29" s="3"/>
      <c r="C29" s="19">
        <v>130043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5300000</v>
      </c>
      <c r="F30" s="24">
        <v>5300000</v>
      </c>
      <c r="G30" s="24"/>
      <c r="H30" s="24"/>
      <c r="I30" s="24"/>
      <c r="J30" s="24"/>
      <c r="K30" s="24"/>
      <c r="L30" s="24"/>
      <c r="M30" s="24">
        <v>184072</v>
      </c>
      <c r="N30" s="24">
        <v>184072</v>
      </c>
      <c r="O30" s="24"/>
      <c r="P30" s="24"/>
      <c r="Q30" s="24"/>
      <c r="R30" s="24"/>
      <c r="S30" s="24"/>
      <c r="T30" s="24"/>
      <c r="U30" s="24"/>
      <c r="V30" s="24"/>
      <c r="W30" s="24">
        <v>184072</v>
      </c>
      <c r="X30" s="24"/>
      <c r="Y30" s="24">
        <v>184072</v>
      </c>
      <c r="Z30" s="7"/>
      <c r="AA30" s="29">
        <v>5300000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>
        <v>3724300</v>
      </c>
      <c r="J31" s="21">
        <v>3724300</v>
      </c>
      <c r="K31" s="21">
        <v>13921858</v>
      </c>
      <c r="L31" s="21"/>
      <c r="M31" s="21">
        <v>3543566</v>
      </c>
      <c r="N31" s="21">
        <v>17465424</v>
      </c>
      <c r="O31" s="21"/>
      <c r="P31" s="21"/>
      <c r="Q31" s="21"/>
      <c r="R31" s="21"/>
      <c r="S31" s="21"/>
      <c r="T31" s="21"/>
      <c r="U31" s="21"/>
      <c r="V31" s="21"/>
      <c r="W31" s="21">
        <v>21189724</v>
      </c>
      <c r="X31" s="21"/>
      <c r="Y31" s="21">
        <v>21189724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81835060</v>
      </c>
      <c r="D32" s="25">
        <f>SUM(D28:D31)</f>
        <v>0</v>
      </c>
      <c r="E32" s="26">
        <f t="shared" si="5"/>
        <v>77081000</v>
      </c>
      <c r="F32" s="27">
        <f t="shared" si="5"/>
        <v>77081000</v>
      </c>
      <c r="G32" s="27">
        <f t="shared" si="5"/>
        <v>9128755</v>
      </c>
      <c r="H32" s="27">
        <f t="shared" si="5"/>
        <v>12927848</v>
      </c>
      <c r="I32" s="27">
        <f t="shared" si="5"/>
        <v>17411294</v>
      </c>
      <c r="J32" s="27">
        <f t="shared" si="5"/>
        <v>39467897</v>
      </c>
      <c r="K32" s="27">
        <f t="shared" si="5"/>
        <v>23238383</v>
      </c>
      <c r="L32" s="27">
        <f t="shared" si="5"/>
        <v>15954655</v>
      </c>
      <c r="M32" s="27">
        <f t="shared" si="5"/>
        <v>8585591</v>
      </c>
      <c r="N32" s="27">
        <f t="shared" si="5"/>
        <v>47778629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87246526</v>
      </c>
      <c r="X32" s="27">
        <f t="shared" si="5"/>
        <v>0</v>
      </c>
      <c r="Y32" s="27">
        <f t="shared" si="5"/>
        <v>87246526</v>
      </c>
      <c r="Z32" s="13">
        <f>+IF(X32&lt;&gt;0,+(Y32/X32)*100,0)</f>
        <v>0</v>
      </c>
      <c r="AA32" s="31">
        <f>SUM(AA28:AA31)</f>
        <v>77081000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3319557</v>
      </c>
      <c r="D35" s="19"/>
      <c r="E35" s="20">
        <v>64912000</v>
      </c>
      <c r="F35" s="21">
        <v>64912000</v>
      </c>
      <c r="G35" s="21"/>
      <c r="H35" s="21">
        <v>51731</v>
      </c>
      <c r="I35" s="21">
        <v>32439</v>
      </c>
      <c r="J35" s="21">
        <v>84170</v>
      </c>
      <c r="K35" s="21">
        <v>1035355</v>
      </c>
      <c r="L35" s="21">
        <v>54151</v>
      </c>
      <c r="M35" s="21">
        <v>21459</v>
      </c>
      <c r="N35" s="21">
        <v>1110965</v>
      </c>
      <c r="O35" s="21"/>
      <c r="P35" s="21"/>
      <c r="Q35" s="21"/>
      <c r="R35" s="21"/>
      <c r="S35" s="21"/>
      <c r="T35" s="21"/>
      <c r="U35" s="21"/>
      <c r="V35" s="21"/>
      <c r="W35" s="21">
        <v>1195135</v>
      </c>
      <c r="X35" s="21"/>
      <c r="Y35" s="21">
        <v>1195135</v>
      </c>
      <c r="Z35" s="6"/>
      <c r="AA35" s="28">
        <v>64912000</v>
      </c>
    </row>
    <row r="36" spans="1:27" ht="13.5">
      <c r="A36" s="60" t="s">
        <v>64</v>
      </c>
      <c r="B36" s="10"/>
      <c r="C36" s="61">
        <f aca="true" t="shared" si="6" ref="C36:Y36">SUM(C32:C35)</f>
        <v>85154617</v>
      </c>
      <c r="D36" s="61">
        <f>SUM(D32:D35)</f>
        <v>0</v>
      </c>
      <c r="E36" s="62">
        <f t="shared" si="6"/>
        <v>141993000</v>
      </c>
      <c r="F36" s="63">
        <f t="shared" si="6"/>
        <v>141993000</v>
      </c>
      <c r="G36" s="63">
        <f t="shared" si="6"/>
        <v>9128755</v>
      </c>
      <c r="H36" s="63">
        <f t="shared" si="6"/>
        <v>12979579</v>
      </c>
      <c r="I36" s="63">
        <f t="shared" si="6"/>
        <v>17443733</v>
      </c>
      <c r="J36" s="63">
        <f t="shared" si="6"/>
        <v>39552067</v>
      </c>
      <c r="K36" s="63">
        <f t="shared" si="6"/>
        <v>24273738</v>
      </c>
      <c r="L36" s="63">
        <f t="shared" si="6"/>
        <v>16008806</v>
      </c>
      <c r="M36" s="63">
        <f t="shared" si="6"/>
        <v>8607050</v>
      </c>
      <c r="N36" s="63">
        <f t="shared" si="6"/>
        <v>48889594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88441661</v>
      </c>
      <c r="X36" s="63">
        <f t="shared" si="6"/>
        <v>0</v>
      </c>
      <c r="Y36" s="63">
        <f t="shared" si="6"/>
        <v>88441661</v>
      </c>
      <c r="Z36" s="64">
        <f>+IF(X36&lt;&gt;0,+(Y36/X36)*100,0)</f>
        <v>0</v>
      </c>
      <c r="AA36" s="65">
        <f>SUM(AA32:AA35)</f>
        <v>141993000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2015-02-02T09:46:03Z</dcterms:created>
  <dcterms:modified xsi:type="dcterms:W3CDTF">2015-02-16T09:52:54Z</dcterms:modified>
  <cp:category/>
  <cp:version/>
  <cp:contentType/>
  <cp:contentStatus/>
</cp:coreProperties>
</file>