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BUF" sheetId="2" r:id="rId2"/>
    <sheet name="NMA" sheetId="3" r:id="rId3"/>
    <sheet name="EC101" sheetId="4" r:id="rId4"/>
    <sheet name="EC102" sheetId="5" r:id="rId5"/>
    <sheet name="EC103" sheetId="6" r:id="rId6"/>
    <sheet name="EC104" sheetId="7" r:id="rId7"/>
    <sheet name="EC105" sheetId="8" r:id="rId8"/>
    <sheet name="EC106" sheetId="9" r:id="rId9"/>
    <sheet name="EC107" sheetId="10" r:id="rId10"/>
    <sheet name="EC108" sheetId="11" r:id="rId11"/>
    <sheet name="EC109" sheetId="12" r:id="rId12"/>
    <sheet name="DC10" sheetId="13" r:id="rId13"/>
    <sheet name="EC121" sheetId="14" r:id="rId14"/>
    <sheet name="EC122" sheetId="15" r:id="rId15"/>
    <sheet name="EC123" sheetId="16" r:id="rId16"/>
    <sheet name="EC124" sheetId="17" r:id="rId17"/>
    <sheet name="EC126" sheetId="18" r:id="rId18"/>
    <sheet name="EC127" sheetId="19" r:id="rId19"/>
    <sheet name="EC128" sheetId="20" r:id="rId20"/>
    <sheet name="DC12" sheetId="21" r:id="rId21"/>
    <sheet name="EC131" sheetId="22" r:id="rId22"/>
    <sheet name="EC132" sheetId="23" r:id="rId23"/>
    <sheet name="EC133" sheetId="24" r:id="rId24"/>
    <sheet name="EC134" sheetId="25" r:id="rId25"/>
    <sheet name="EC135" sheetId="26" r:id="rId26"/>
    <sheet name="EC136" sheetId="27" r:id="rId27"/>
    <sheet name="EC137" sheetId="28" r:id="rId28"/>
    <sheet name="EC138" sheetId="29" r:id="rId29"/>
    <sheet name="DC13" sheetId="30" r:id="rId30"/>
    <sheet name="EC141" sheetId="31" r:id="rId31"/>
    <sheet name="EC142" sheetId="32" r:id="rId32"/>
    <sheet name="EC143" sheetId="33" r:id="rId33"/>
    <sheet name="EC144" sheetId="34" r:id="rId34"/>
    <sheet name="DC14" sheetId="35" r:id="rId35"/>
    <sheet name="EC153" sheetId="36" r:id="rId36"/>
    <sheet name="EC154" sheetId="37" r:id="rId37"/>
    <sheet name="EC155" sheetId="38" r:id="rId38"/>
    <sheet name="EC156" sheetId="39" r:id="rId39"/>
    <sheet name="EC157" sheetId="40" r:id="rId40"/>
    <sheet name="DC15" sheetId="41" r:id="rId41"/>
    <sheet name="EC441" sheetId="42" r:id="rId42"/>
    <sheet name="EC442" sheetId="43" r:id="rId43"/>
    <sheet name="EC443" sheetId="44" r:id="rId44"/>
    <sheet name="EC444" sheetId="45" r:id="rId45"/>
    <sheet name="DC44" sheetId="46" r:id="rId46"/>
  </sheets>
  <definedNames>
    <definedName name="_xlnm.Print_Area" localSheetId="1">'BUF'!$A$1:$AA$54</definedName>
    <definedName name="_xlnm.Print_Area" localSheetId="12">'DC10'!$A$1:$AA$54</definedName>
    <definedName name="_xlnm.Print_Area" localSheetId="20">'DC12'!$A$1:$AA$54</definedName>
    <definedName name="_xlnm.Print_Area" localSheetId="29">'DC13'!$A$1:$AA$54</definedName>
    <definedName name="_xlnm.Print_Area" localSheetId="34">'DC14'!$A$1:$AA$54</definedName>
    <definedName name="_xlnm.Print_Area" localSheetId="40">'DC15'!$A$1:$AA$54</definedName>
    <definedName name="_xlnm.Print_Area" localSheetId="45">'DC44'!$A$1:$AA$54</definedName>
    <definedName name="_xlnm.Print_Area" localSheetId="3">'EC101'!$A$1:$AA$54</definedName>
    <definedName name="_xlnm.Print_Area" localSheetId="4">'EC102'!$A$1:$AA$54</definedName>
    <definedName name="_xlnm.Print_Area" localSheetId="5">'EC103'!$A$1:$AA$54</definedName>
    <definedName name="_xlnm.Print_Area" localSheetId="6">'EC104'!$A$1:$AA$54</definedName>
    <definedName name="_xlnm.Print_Area" localSheetId="7">'EC105'!$A$1:$AA$54</definedName>
    <definedName name="_xlnm.Print_Area" localSheetId="8">'EC106'!$A$1:$AA$54</definedName>
    <definedName name="_xlnm.Print_Area" localSheetId="9">'EC107'!$A$1:$AA$54</definedName>
    <definedName name="_xlnm.Print_Area" localSheetId="10">'EC108'!$A$1:$AA$54</definedName>
    <definedName name="_xlnm.Print_Area" localSheetId="11">'EC109'!$A$1:$AA$54</definedName>
    <definedName name="_xlnm.Print_Area" localSheetId="13">'EC121'!$A$1:$AA$54</definedName>
    <definedName name="_xlnm.Print_Area" localSheetId="14">'EC122'!$A$1:$AA$54</definedName>
    <definedName name="_xlnm.Print_Area" localSheetId="15">'EC123'!$A$1:$AA$54</definedName>
    <definedName name="_xlnm.Print_Area" localSheetId="16">'EC124'!$A$1:$AA$54</definedName>
    <definedName name="_xlnm.Print_Area" localSheetId="17">'EC126'!$A$1:$AA$54</definedName>
    <definedName name="_xlnm.Print_Area" localSheetId="18">'EC127'!$A$1:$AA$54</definedName>
    <definedName name="_xlnm.Print_Area" localSheetId="19">'EC128'!$A$1:$AA$54</definedName>
    <definedName name="_xlnm.Print_Area" localSheetId="21">'EC131'!$A$1:$AA$54</definedName>
    <definedName name="_xlnm.Print_Area" localSheetId="22">'EC132'!$A$1:$AA$54</definedName>
    <definedName name="_xlnm.Print_Area" localSheetId="23">'EC133'!$A$1:$AA$54</definedName>
    <definedName name="_xlnm.Print_Area" localSheetId="24">'EC134'!$A$1:$AA$54</definedName>
    <definedName name="_xlnm.Print_Area" localSheetId="25">'EC135'!$A$1:$AA$54</definedName>
    <definedName name="_xlnm.Print_Area" localSheetId="26">'EC136'!$A$1:$AA$54</definedName>
    <definedName name="_xlnm.Print_Area" localSheetId="27">'EC137'!$A$1:$AA$54</definedName>
    <definedName name="_xlnm.Print_Area" localSheetId="28">'EC138'!$A$1:$AA$54</definedName>
    <definedName name="_xlnm.Print_Area" localSheetId="30">'EC141'!$A$1:$AA$54</definedName>
    <definedName name="_xlnm.Print_Area" localSheetId="31">'EC142'!$A$1:$AA$54</definedName>
    <definedName name="_xlnm.Print_Area" localSheetId="32">'EC143'!$A$1:$AA$54</definedName>
    <definedName name="_xlnm.Print_Area" localSheetId="33">'EC144'!$A$1:$AA$54</definedName>
    <definedName name="_xlnm.Print_Area" localSheetId="35">'EC153'!$A$1:$AA$54</definedName>
    <definedName name="_xlnm.Print_Area" localSheetId="36">'EC154'!$A$1:$AA$54</definedName>
    <definedName name="_xlnm.Print_Area" localSheetId="37">'EC155'!$A$1:$AA$54</definedName>
    <definedName name="_xlnm.Print_Area" localSheetId="38">'EC156'!$A$1:$AA$54</definedName>
    <definedName name="_xlnm.Print_Area" localSheetId="39">'EC157'!$A$1:$AA$54</definedName>
    <definedName name="_xlnm.Print_Area" localSheetId="41">'EC441'!$A$1:$AA$54</definedName>
    <definedName name="_xlnm.Print_Area" localSheetId="42">'EC442'!$A$1:$AA$54</definedName>
    <definedName name="_xlnm.Print_Area" localSheetId="43">'EC443'!$A$1:$AA$54</definedName>
    <definedName name="_xlnm.Print_Area" localSheetId="44">'EC444'!$A$1:$AA$54</definedName>
    <definedName name="_xlnm.Print_Area" localSheetId="2">'NMA'!$A$1:$AA$54</definedName>
    <definedName name="_xlnm.Print_Area" localSheetId="0">'Summary'!$A$1:$AA$54</definedName>
  </definedNames>
  <calcPr calcMode="manual" fullCalcOnLoad="1"/>
</workbook>
</file>

<file path=xl/sharedStrings.xml><?xml version="1.0" encoding="utf-8"?>
<sst xmlns="http://schemas.openxmlformats.org/spreadsheetml/2006/main" count="3588" uniqueCount="119">
  <si>
    <t>Eastern Cape: Buffalo City(BUF) - Table C6 Quarterly Budget Statement - Financial Position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</si>
  <si>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</si>
  <si>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</si>
  <si>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</si>
  <si>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</si>
  <si>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</si>
  <si>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</si>
  <si>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</si>
  <si>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</si>
  <si>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</si>
  <si>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</si>
  <si>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</si>
  <si>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</si>
  <si>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</si>
  <si>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</si>
  <si>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</si>
  <si>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</si>
  <si>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</si>
  <si>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</si>
  <si>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</si>
  <si>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</si>
  <si>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</si>
  <si>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</si>
  <si>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</si>
  <si>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</si>
  <si>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</si>
  <si>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</si>
  <si>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</si>
  <si>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</si>
  <si>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</si>
  <si>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</si>
  <si>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</si>
  <si>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</si>
  <si>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</si>
  <si>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</si>
  <si>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</si>
  <si>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</si>
  <si>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</si>
  <si>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</si>
  <si>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Total current assets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</si>
  <si>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</si>
  <si>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</si>
  <si>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</si>
  <si>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</si>
  <si>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</si>
  <si>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</si>
  <si>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</si>
  <si>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</si>
  <si>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</si>
  <si>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</si>
  <si>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non current assets</t>
  </si>
  <si>
    <t>TOTAL ASSETS</t>
  </si>
  <si>
    <t>LIABILITIES</t>
  </si>
  <si>
    <t>Current liabilities</t>
  </si>
  <si>
    <t>Bank overdraft</t>
  </si>
  <si>
    <t>Borrowing</t>
  </si>
  <si>
    <t>Consumer deposits</t>
  </si>
  <si>
    <t>Trade and other payables</t>
  </si>
  <si>
    <t>Provisions</t>
  </si>
  <si>
    <t>Total current liabilities</t>
  </si>
  <si>
    <t>Non current liabilities</t>
  </si>
  <si>
    <t>Total non current liabilities</t>
  </si>
  <si>
    <t>TOTAL LIABILITIES</t>
  </si>
  <si>
    <t>NET ASSETS</t>
  </si>
  <si>
    <t>2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</si>
  <si>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</si>
  <si>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</si>
  <si>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</si>
  <si>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</si>
  <si>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</si>
  <si>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Nelson Mandela Bay(NMA) - Table C6 Quarterly Budget Statement - Financial Position for 2nd Quarter ended 31 December 2014 (Figures Finalised as at 2015/01/31)</t>
  </si>
  <si>
    <t>Eastern Cape: Camdeboo(EC101) - Table C6 Quarterly Budget Statement - Financial Position for 2nd Quarter ended 31 December 2014 (Figures Finalised as at 2015/01/31)</t>
  </si>
  <si>
    <t>Eastern Cape: Blue Crane Route(EC102) - Table C6 Quarterly Budget Statement - Financial Position for 2nd Quarter ended 31 December 2014 (Figures Finalised as at 2015/01/31)</t>
  </si>
  <si>
    <t>Eastern Cape: Ikwezi(EC103) - Table C6 Quarterly Budget Statement - Financial Position for 2nd Quarter ended 31 December 2014 (Figures Finalised as at 2015/01/31)</t>
  </si>
  <si>
    <t>Eastern Cape: Makana(EC104) - Table C6 Quarterly Budget Statement - Financial Position for 2nd Quarter ended 31 December 2014 (Figures Finalised as at 2015/01/31)</t>
  </si>
  <si>
    <t>Eastern Cape: Ndlambe(EC105) - Table C6 Quarterly Budget Statement - Financial Position for 2nd Quarter ended 31 December 2014 (Figures Finalised as at 2015/01/31)</t>
  </si>
  <si>
    <t>Eastern Cape: Sundays River Valley(EC106) - Table C6 Quarterly Budget Statement - Financial Position for 2nd Quarter ended 31 December 2014 (Figures Finalised as at 2015/01/31)</t>
  </si>
  <si>
    <t>Eastern Cape: Baviaans(EC107) - Table C6 Quarterly Budget Statement - Financial Position for 2nd Quarter ended 31 December 2014 (Figures Finalised as at 2015/01/31)</t>
  </si>
  <si>
    <t>Eastern Cape: Kouga(EC108) - Table C6 Quarterly Budget Statement - Financial Position for 2nd Quarter ended 31 December 2014 (Figures Finalised as at 2015/01/31)</t>
  </si>
  <si>
    <t>Eastern Cape: Kou-Kamma(EC109) - Table C6 Quarterly Budget Statement - Financial Position for 2nd Quarter ended 31 December 2014 (Figures Finalised as at 2015/01/31)</t>
  </si>
  <si>
    <t>Eastern Cape: Sarah Baartman(DC10) - Table C6 Quarterly Budget Statement - Financial Position for 2nd Quarter ended 31 December 2014 (Figures Finalised as at 2015/01/31)</t>
  </si>
  <si>
    <t>Eastern Cape: Mbhashe(EC121) - Table C6 Quarterly Budget Statement - Financial Position for 2nd Quarter ended 31 December 2014 (Figures Finalised as at 2015/01/31)</t>
  </si>
  <si>
    <t>Eastern Cape: Mnquma(EC122) - Table C6 Quarterly Budget Statement - Financial Position for 2nd Quarter ended 31 December 2014 (Figures Finalised as at 2015/01/31)</t>
  </si>
  <si>
    <t>Eastern Cape: Great Kei(EC123) - Table C6 Quarterly Budget Statement - Financial Position for 2nd Quarter ended 31 December 2014 (Figures Finalised as at 2015/01/31)</t>
  </si>
  <si>
    <t>Eastern Cape: Amahlathi(EC124) - Table C6 Quarterly Budget Statement - Financial Position for 2nd Quarter ended 31 December 2014 (Figures Finalised as at 2015/01/31)</t>
  </si>
  <si>
    <t>Eastern Cape: Ngqushwa(EC126) - Table C6 Quarterly Budget Statement - Financial Position for 2nd Quarter ended 31 December 2014 (Figures Finalised as at 2015/01/31)</t>
  </si>
  <si>
    <t>Eastern Cape: Nkonkobe(EC127) - Table C6 Quarterly Budget Statement - Financial Position for 2nd Quarter ended 31 December 2014 (Figures Finalised as at 2015/01/31)</t>
  </si>
  <si>
    <t>Eastern Cape: Nxuba(EC128) - Table C6 Quarterly Budget Statement - Financial Position for 2nd Quarter ended 31 December 2014 (Figures Finalised as at 2015/01/31)</t>
  </si>
  <si>
    <t>Eastern Cape: Amathole(DC12) - Table C6 Quarterly Budget Statement - Financial Position for 2nd Quarter ended 31 December 2014 (Figures Finalised as at 2015/01/31)</t>
  </si>
  <si>
    <t>Eastern Cape: Inxuba Yethemba(EC131) - Table C6 Quarterly Budget Statement - Financial Position for 2nd Quarter ended 31 December 2014 (Figures Finalised as at 2015/01/31)</t>
  </si>
  <si>
    <t>Eastern Cape: Tsolwana(EC132) - Table C6 Quarterly Budget Statement - Financial Position for 2nd Quarter ended 31 December 2014 (Figures Finalised as at 2015/01/31)</t>
  </si>
  <si>
    <t>Eastern Cape: Inkwanca(EC133) - Table C6 Quarterly Budget Statement - Financial Position for 2nd Quarter ended 31 December 2014 (Figures Finalised as at 2015/01/31)</t>
  </si>
  <si>
    <t>Eastern Cape: Lukhanji(EC134) - Table C6 Quarterly Budget Statement - Financial Position for 2nd Quarter ended 31 December 2014 (Figures Finalised as at 2015/01/31)</t>
  </si>
  <si>
    <t>Eastern Cape: Intsika Yethu(EC135) - Table C6 Quarterly Budget Statement - Financial Position for 2nd Quarter ended 31 December 2014 (Figures Finalised as at 2015/01/31)</t>
  </si>
  <si>
    <t>Eastern Cape: Emalahleni (Ec)(EC136) - Table C6 Quarterly Budget Statement - Financial Position for 2nd Quarter ended 31 December 2014 (Figures Finalised as at 2015/01/31)</t>
  </si>
  <si>
    <t>Eastern Cape: Engcobo(EC137) - Table C6 Quarterly Budget Statement - Financial Position for 2nd Quarter ended 31 December 2014 (Figures Finalised as at 2015/01/31)</t>
  </si>
  <si>
    <t>Eastern Cape: Sakhisizwe(EC138) - Table C6 Quarterly Budget Statement - Financial Position for 2nd Quarter ended 31 December 2014 (Figures Finalised as at 2015/01/31)</t>
  </si>
  <si>
    <t>Eastern Cape: Chris Hani(DC13) - Table C6 Quarterly Budget Statement - Financial Position for 2nd Quarter ended 31 December 2014 (Figures Finalised as at 2015/01/31)</t>
  </si>
  <si>
    <t>Eastern Cape: Elundini(EC141) - Table C6 Quarterly Budget Statement - Financial Position for 2nd Quarter ended 31 December 2014 (Figures Finalised as at 2015/01/31)</t>
  </si>
  <si>
    <t>Eastern Cape: Senqu(EC142) - Table C6 Quarterly Budget Statement - Financial Position for 2nd Quarter ended 31 December 2014 (Figures Finalised as at 2015/01/31)</t>
  </si>
  <si>
    <t>Eastern Cape: Maletswai(EC143) - Table C6 Quarterly Budget Statement - Financial Position for 2nd Quarter ended 31 December 2014 (Figures Finalised as at 2015/01/31)</t>
  </si>
  <si>
    <t>Eastern Cape: Gariep(EC144) - Table C6 Quarterly Budget Statement - Financial Position for 2nd Quarter ended 31 December 2014 (Figures Finalised as at 2015/01/31)</t>
  </si>
  <si>
    <t>Eastern Cape: Joe Gqabi(DC14) - Table C6 Quarterly Budget Statement - Financial Position for 2nd Quarter ended 31 December 2014 (Figures Finalised as at 2015/01/31)</t>
  </si>
  <si>
    <t>Eastern Cape: Ngquza Hills(EC153) - Table C6 Quarterly Budget Statement - Financial Position for 2nd Quarter ended 31 December 2014 (Figures Finalised as at 2015/01/31)</t>
  </si>
  <si>
    <t>Eastern Cape: Port St Johns(EC154) - Table C6 Quarterly Budget Statement - Financial Position for 2nd Quarter ended 31 December 2014 (Figures Finalised as at 2015/01/31)</t>
  </si>
  <si>
    <t>Eastern Cape: Nyandeni(EC155) - Table C6 Quarterly Budget Statement - Financial Position for 2nd Quarter ended 31 December 2014 (Figures Finalised as at 2015/01/31)</t>
  </si>
  <si>
    <t>Eastern Cape: Mhlontlo(EC156) - Table C6 Quarterly Budget Statement - Financial Position for 2nd Quarter ended 31 December 2014 (Figures Finalised as at 2015/01/31)</t>
  </si>
  <si>
    <t>Eastern Cape: King Sabata Dalindyebo(EC157) - Table C6 Quarterly Budget Statement - Financial Position for 2nd Quarter ended 31 December 2014 (Figures Finalised as at 2015/01/31)</t>
  </si>
  <si>
    <t>Eastern Cape: O .R. Tambo(DC15) - Table C6 Quarterly Budget Statement - Financial Position for 2nd Quarter ended 31 December 2014 (Figures Finalised as at 2015/01/31)</t>
  </si>
  <si>
    <t>Eastern Cape: Matatiele(EC441) - Table C6 Quarterly Budget Statement - Financial Position for 2nd Quarter ended 31 December 2014 (Figures Finalised as at 2015/01/31)</t>
  </si>
  <si>
    <t>Eastern Cape: Umzimvubu(EC442) - Table C6 Quarterly Budget Statement - Financial Position for 2nd Quarter ended 31 December 2014 (Figures Finalised as at 2015/01/31)</t>
  </si>
  <si>
    <t>Eastern Cape: Mbizana(EC443) - Table C6 Quarterly Budget Statement - Financial Position for 2nd Quarter ended 31 December 2014 (Figures Finalised as at 2015/01/31)</t>
  </si>
  <si>
    <t>Eastern Cape: Ntabankulu(EC444) - Table C6 Quarterly Budget Statement - Financial Position for 2nd Quarter ended 31 December 2014 (Figures Finalised as at 2015/01/31)</t>
  </si>
  <si>
    <t>Eastern Cape: Alfred Nzo(DC44) - Table C6 Quarterly Budget Statement - Financial Position for 2nd Quarter ended 31 December 2014 (Figures Finalised as at 2015/01/31)</t>
  </si>
  <si>
    <t>Summary - Table C6 Quarterly Budget Statement - Financial Position for 2nd Quarter ended 31 December 2014 (Figures Finalised as at 2015/01/31)</t>
  </si>
  <si>
    <t>References</t>
  </si>
  <si>
    <t>1. Material variances to be explained in Table SC1</t>
  </si>
  <si>
    <t>2. Net assets must balance with Total Community Wealth/Equity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</si>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</sst>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#,###,;\(#,###,\)"/>
    <numFmt numFmtId="173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21" xfId="0" applyNumberFormat="1" applyFont="1" applyFill="1" applyBorder="1" applyAlignment="1" applyProtection="1">
      <alignment horizontal="center"/>
      <protection/>
    </xf>
    <xf numFmtId="173" fontId="2" fillId="0" borderId="10" xfId="0" applyNumberFormat="1" applyFont="1" applyFill="1" applyBorder="1" applyAlignment="1" applyProtection="1">
      <alignment horizontal="center"/>
      <protection/>
    </xf>
    <xf numFmtId="171" fontId="2" fillId="0" borderId="10" xfId="0" applyNumberFormat="1" applyFont="1" applyFill="1" applyBorder="1" applyAlignment="1" applyProtection="1">
      <alignment horizontal="center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173" fontId="3" fillId="0" borderId="24" xfId="0" applyNumberFormat="1" applyFont="1" applyFill="1" applyBorder="1" applyAlignment="1" applyProtection="1">
      <alignment/>
      <protection/>
    </xf>
    <xf numFmtId="173" fontId="3" fillId="0" borderId="25" xfId="0" applyNumberFormat="1" applyFont="1" applyFill="1" applyBorder="1" applyAlignment="1" applyProtection="1">
      <alignment/>
      <protection/>
    </xf>
    <xf numFmtId="173" fontId="3" fillId="0" borderId="23" xfId="0" applyNumberFormat="1" applyFont="1" applyFill="1" applyBorder="1" applyAlignment="1" applyProtection="1">
      <alignment/>
      <protection/>
    </xf>
    <xf numFmtId="171" fontId="3" fillId="0" borderId="23" xfId="0" applyNumberFormat="1" applyFont="1" applyFill="1" applyBorder="1" applyAlignment="1" applyProtection="1">
      <alignment/>
      <protection/>
    </xf>
    <xf numFmtId="173" fontId="3" fillId="0" borderId="26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 horizontal="left" indent="1"/>
      <protection/>
    </xf>
    <xf numFmtId="173" fontId="3" fillId="0" borderId="23" xfId="42" applyNumberFormat="1" applyFont="1" applyFill="1" applyBorder="1" applyAlignment="1" applyProtection="1">
      <alignment/>
      <protection/>
    </xf>
    <xf numFmtId="171" fontId="3" fillId="0" borderId="23" xfId="42" applyNumberFormat="1" applyFont="1" applyFill="1" applyBorder="1" applyAlignment="1" applyProtection="1">
      <alignment/>
      <protection/>
    </xf>
    <xf numFmtId="173" fontId="3" fillId="0" borderId="26" xfId="42" applyNumberFormat="1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center"/>
      <protection/>
    </xf>
    <xf numFmtId="173" fontId="2" fillId="0" borderId="29" xfId="0" applyNumberFormat="1" applyFont="1" applyFill="1" applyBorder="1" applyAlignment="1" applyProtection="1">
      <alignment/>
      <protection/>
    </xf>
    <xf numFmtId="173" fontId="2" fillId="0" borderId="30" xfId="0" applyNumberFormat="1" applyFont="1" applyFill="1" applyBorder="1" applyAlignment="1" applyProtection="1">
      <alignment/>
      <protection/>
    </xf>
    <xf numFmtId="173" fontId="2" fillId="0" borderId="28" xfId="0" applyNumberFormat="1" applyFont="1" applyFill="1" applyBorder="1" applyAlignment="1" applyProtection="1">
      <alignment/>
      <protection/>
    </xf>
    <xf numFmtId="171" fontId="2" fillId="0" borderId="28" xfId="0" applyNumberFormat="1" applyFont="1" applyFill="1" applyBorder="1" applyAlignment="1" applyProtection="1">
      <alignment/>
      <protection/>
    </xf>
    <xf numFmtId="173" fontId="2" fillId="0" borderId="31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3" fillId="0" borderId="32" xfId="0" applyFont="1" applyFill="1" applyBorder="1" applyAlignment="1" applyProtection="1">
      <alignment horizontal="center"/>
      <protection/>
    </xf>
    <xf numFmtId="173" fontId="2" fillId="0" borderId="33" xfId="0" applyNumberFormat="1" applyFont="1" applyFill="1" applyBorder="1" applyAlignment="1" applyProtection="1">
      <alignment/>
      <protection/>
    </xf>
    <xf numFmtId="173" fontId="2" fillId="0" borderId="34" xfId="0" applyNumberFormat="1" applyFont="1" applyFill="1" applyBorder="1" applyAlignment="1" applyProtection="1">
      <alignment/>
      <protection/>
    </xf>
    <xf numFmtId="171" fontId="2" fillId="0" borderId="34" xfId="0" applyNumberFormat="1" applyFont="1" applyFill="1" applyBorder="1" applyAlignment="1" applyProtection="1">
      <alignment/>
      <protection/>
    </xf>
    <xf numFmtId="173" fontId="2" fillId="0" borderId="35" xfId="0" applyNumberFormat="1" applyFont="1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/>
      <protection/>
    </xf>
    <xf numFmtId="173" fontId="2" fillId="0" borderId="15" xfId="0" applyNumberFormat="1" applyFont="1" applyFill="1" applyBorder="1" applyAlignment="1" applyProtection="1">
      <alignment/>
      <protection/>
    </xf>
    <xf numFmtId="173" fontId="2" fillId="0" borderId="36" xfId="0" applyNumberFormat="1" applyFont="1" applyFill="1" applyBorder="1" applyAlignment="1" applyProtection="1">
      <alignment/>
      <protection/>
    </xf>
    <xf numFmtId="173" fontId="2" fillId="0" borderId="14" xfId="0" applyNumberFormat="1" applyFont="1" applyFill="1" applyBorder="1" applyAlignment="1" applyProtection="1">
      <alignment/>
      <protection/>
    </xf>
    <xf numFmtId="171" fontId="2" fillId="0" borderId="14" xfId="0" applyNumberFormat="1" applyFont="1" applyFill="1" applyBorder="1" applyAlignment="1" applyProtection="1">
      <alignment/>
      <protection/>
    </xf>
    <xf numFmtId="173" fontId="2" fillId="0" borderId="37" xfId="0" applyNumberFormat="1" applyFont="1" applyFill="1" applyBorder="1" applyAlignment="1" applyProtection="1">
      <alignment/>
      <protection/>
    </xf>
    <xf numFmtId="170" fontId="3" fillId="0" borderId="23" xfId="0" applyNumberFormat="1" applyFont="1" applyFill="1" applyBorder="1" applyAlignment="1" applyProtection="1">
      <alignment/>
      <protection/>
    </xf>
    <xf numFmtId="0" fontId="2" fillId="0" borderId="38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 horizontal="center"/>
      <protection/>
    </xf>
    <xf numFmtId="173" fontId="2" fillId="0" borderId="18" xfId="0" applyNumberFormat="1" applyFont="1" applyFill="1" applyBorder="1" applyAlignment="1" applyProtection="1">
      <alignment/>
      <protection/>
    </xf>
    <xf numFmtId="173" fontId="2" fillId="0" borderId="39" xfId="0" applyNumberFormat="1" applyFont="1" applyFill="1" applyBorder="1" applyAlignment="1" applyProtection="1">
      <alignment/>
      <protection/>
    </xf>
    <xf numFmtId="173" fontId="2" fillId="0" borderId="17" xfId="0" applyNumberFormat="1" applyFont="1" applyFill="1" applyBorder="1" applyAlignment="1" applyProtection="1">
      <alignment/>
      <protection/>
    </xf>
    <xf numFmtId="170" fontId="2" fillId="0" borderId="17" xfId="0" applyNumberFormat="1" applyFont="1" applyFill="1" applyBorder="1" applyAlignment="1" applyProtection="1">
      <alignment/>
      <protection/>
    </xf>
    <xf numFmtId="173" fontId="2" fillId="0" borderId="4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170" fontId="2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172" fontId="7" fillId="0" borderId="0" xfId="0" applyNumberFormat="1" applyFont="1" applyBorder="1" applyAlignment="1" applyProtection="1">
      <alignment/>
      <protection/>
    </xf>
    <xf numFmtId="0" fontId="2" fillId="0" borderId="41" xfId="0" applyFont="1" applyBorder="1" applyAlignment="1" applyProtection="1">
      <alignment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114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1911276429</v>
      </c>
      <c r="D6" s="18"/>
      <c r="E6" s="19">
        <v>2358780089</v>
      </c>
      <c r="F6" s="20">
        <v>2334955557</v>
      </c>
      <c r="G6" s="20">
        <v>2394316605</v>
      </c>
      <c r="H6" s="20">
        <v>2299932480</v>
      </c>
      <c r="I6" s="20">
        <v>1581508760</v>
      </c>
      <c r="J6" s="20">
        <v>1581508760</v>
      </c>
      <c r="K6" s="20">
        <v>1555679985</v>
      </c>
      <c r="L6" s="20">
        <v>1444387384</v>
      </c>
      <c r="M6" s="20">
        <v>1068414208</v>
      </c>
      <c r="N6" s="20">
        <v>1718487203</v>
      </c>
      <c r="O6" s="20"/>
      <c r="P6" s="20"/>
      <c r="Q6" s="20"/>
      <c r="R6" s="20"/>
      <c r="S6" s="20"/>
      <c r="T6" s="20"/>
      <c r="U6" s="20"/>
      <c r="V6" s="20"/>
      <c r="W6" s="20">
        <v>1718487203</v>
      </c>
      <c r="X6" s="20">
        <v>1167477782</v>
      </c>
      <c r="Y6" s="20">
        <v>551009421</v>
      </c>
      <c r="Z6" s="21">
        <v>47.2</v>
      </c>
      <c r="AA6" s="22">
        <v>2334955557</v>
      </c>
    </row>
    <row r="7" spans="1:27" ht="13.5">
      <c r="A7" s="23" t="s">
        <v>34</v>
      </c>
      <c r="B7" s="17"/>
      <c r="C7" s="18">
        <v>4942289226</v>
      </c>
      <c r="D7" s="18"/>
      <c r="E7" s="19">
        <v>4962048644</v>
      </c>
      <c r="F7" s="20">
        <v>4962048644</v>
      </c>
      <c r="G7" s="20">
        <v>5346597165</v>
      </c>
      <c r="H7" s="20">
        <v>5517774995</v>
      </c>
      <c r="I7" s="20">
        <v>4981721186</v>
      </c>
      <c r="J7" s="20">
        <v>4981721186</v>
      </c>
      <c r="K7" s="20">
        <v>4611801080</v>
      </c>
      <c r="L7" s="20">
        <v>4106126607</v>
      </c>
      <c r="M7" s="20">
        <v>5359015750</v>
      </c>
      <c r="N7" s="20">
        <v>5961001784</v>
      </c>
      <c r="O7" s="20"/>
      <c r="P7" s="20"/>
      <c r="Q7" s="20"/>
      <c r="R7" s="20"/>
      <c r="S7" s="20"/>
      <c r="T7" s="20"/>
      <c r="U7" s="20"/>
      <c r="V7" s="20"/>
      <c r="W7" s="20">
        <v>5961001784</v>
      </c>
      <c r="X7" s="20">
        <v>2481024324</v>
      </c>
      <c r="Y7" s="20">
        <v>3479977460</v>
      </c>
      <c r="Z7" s="21">
        <v>140.26</v>
      </c>
      <c r="AA7" s="22">
        <v>4962048644</v>
      </c>
    </row>
    <row r="8" spans="1:27" ht="13.5">
      <c r="A8" s="23" t="s">
        <v>35</v>
      </c>
      <c r="B8" s="17"/>
      <c r="C8" s="18">
        <v>2355897197</v>
      </c>
      <c r="D8" s="18"/>
      <c r="E8" s="19">
        <v>3422347408</v>
      </c>
      <c r="F8" s="20">
        <v>3425961983</v>
      </c>
      <c r="G8" s="20">
        <v>2505423925</v>
      </c>
      <c r="H8" s="20">
        <v>2859988662</v>
      </c>
      <c r="I8" s="20">
        <v>2857860846</v>
      </c>
      <c r="J8" s="20">
        <v>2857860846</v>
      </c>
      <c r="K8" s="20">
        <v>2401010010</v>
      </c>
      <c r="L8" s="20">
        <v>2435458517</v>
      </c>
      <c r="M8" s="20">
        <v>3079553613</v>
      </c>
      <c r="N8" s="20">
        <v>3417781066</v>
      </c>
      <c r="O8" s="20"/>
      <c r="P8" s="20"/>
      <c r="Q8" s="20"/>
      <c r="R8" s="20"/>
      <c r="S8" s="20"/>
      <c r="T8" s="20"/>
      <c r="U8" s="20"/>
      <c r="V8" s="20"/>
      <c r="W8" s="20">
        <v>3417781066</v>
      </c>
      <c r="X8" s="20">
        <v>1712980999</v>
      </c>
      <c r="Y8" s="20">
        <v>1704800067</v>
      </c>
      <c r="Z8" s="21">
        <v>99.52</v>
      </c>
      <c r="AA8" s="22">
        <v>3425961983</v>
      </c>
    </row>
    <row r="9" spans="1:27" ht="13.5">
      <c r="A9" s="23" t="s">
        <v>36</v>
      </c>
      <c r="B9" s="17"/>
      <c r="C9" s="18">
        <v>1067112574</v>
      </c>
      <c r="D9" s="18"/>
      <c r="E9" s="19">
        <v>968669123</v>
      </c>
      <c r="F9" s="20">
        <v>974122104</v>
      </c>
      <c r="G9" s="20">
        <v>1352241943</v>
      </c>
      <c r="H9" s="20">
        <v>1232863746</v>
      </c>
      <c r="I9" s="20">
        <v>1376034802</v>
      </c>
      <c r="J9" s="20">
        <v>1376034802</v>
      </c>
      <c r="K9" s="20">
        <v>1725323088</v>
      </c>
      <c r="L9" s="20">
        <v>1083780593</v>
      </c>
      <c r="M9" s="20">
        <v>980031085</v>
      </c>
      <c r="N9" s="20">
        <v>1284790386</v>
      </c>
      <c r="O9" s="20"/>
      <c r="P9" s="20"/>
      <c r="Q9" s="20"/>
      <c r="R9" s="20"/>
      <c r="S9" s="20"/>
      <c r="T9" s="20"/>
      <c r="U9" s="20"/>
      <c r="V9" s="20"/>
      <c r="W9" s="20">
        <v>1284790386</v>
      </c>
      <c r="X9" s="20">
        <v>487061059</v>
      </c>
      <c r="Y9" s="20">
        <v>797729327</v>
      </c>
      <c r="Z9" s="21">
        <v>163.78</v>
      </c>
      <c r="AA9" s="22">
        <v>974122104</v>
      </c>
    </row>
    <row r="10" spans="1:27" ht="13.5">
      <c r="A10" s="23" t="s">
        <v>37</v>
      </c>
      <c r="B10" s="17"/>
      <c r="C10" s="18">
        <v>79547483</v>
      </c>
      <c r="D10" s="18"/>
      <c r="E10" s="19">
        <v>27702504</v>
      </c>
      <c r="F10" s="20">
        <v>27702504</v>
      </c>
      <c r="G10" s="24">
        <v>2994736</v>
      </c>
      <c r="H10" s="24">
        <v>313608997</v>
      </c>
      <c r="I10" s="24">
        <v>285637847</v>
      </c>
      <c r="J10" s="20">
        <v>285637847</v>
      </c>
      <c r="K10" s="24">
        <v>283817730</v>
      </c>
      <c r="L10" s="24">
        <v>2281448</v>
      </c>
      <c r="M10" s="20">
        <v>1690834</v>
      </c>
      <c r="N10" s="24">
        <v>1690834</v>
      </c>
      <c r="O10" s="24"/>
      <c r="P10" s="24"/>
      <c r="Q10" s="20"/>
      <c r="R10" s="24"/>
      <c r="S10" s="24"/>
      <c r="T10" s="20"/>
      <c r="U10" s="24"/>
      <c r="V10" s="24"/>
      <c r="W10" s="24">
        <v>1690834</v>
      </c>
      <c r="X10" s="20">
        <v>13851254</v>
      </c>
      <c r="Y10" s="24">
        <v>-12160420</v>
      </c>
      <c r="Z10" s="25">
        <v>-87.79</v>
      </c>
      <c r="AA10" s="26">
        <v>27702504</v>
      </c>
    </row>
    <row r="11" spans="1:27" ht="13.5">
      <c r="A11" s="23" t="s">
        <v>38</v>
      </c>
      <c r="B11" s="17"/>
      <c r="C11" s="18">
        <v>402297710</v>
      </c>
      <c r="D11" s="18"/>
      <c r="E11" s="19">
        <v>430659492</v>
      </c>
      <c r="F11" s="20">
        <v>433662130</v>
      </c>
      <c r="G11" s="20">
        <v>465910017</v>
      </c>
      <c r="H11" s="20">
        <v>486891863</v>
      </c>
      <c r="I11" s="20">
        <v>314448582</v>
      </c>
      <c r="J11" s="20">
        <v>314448582</v>
      </c>
      <c r="K11" s="20">
        <v>312041154</v>
      </c>
      <c r="L11" s="20">
        <v>216176832</v>
      </c>
      <c r="M11" s="20">
        <v>194255058</v>
      </c>
      <c r="N11" s="20">
        <v>284632883</v>
      </c>
      <c r="O11" s="20"/>
      <c r="P11" s="20"/>
      <c r="Q11" s="20"/>
      <c r="R11" s="20"/>
      <c r="S11" s="20"/>
      <c r="T11" s="20"/>
      <c r="U11" s="20"/>
      <c r="V11" s="20"/>
      <c r="W11" s="20">
        <v>284632883</v>
      </c>
      <c r="X11" s="20">
        <v>216831070</v>
      </c>
      <c r="Y11" s="20">
        <v>67801813</v>
      </c>
      <c r="Z11" s="21">
        <v>31.27</v>
      </c>
      <c r="AA11" s="22">
        <v>433662130</v>
      </c>
    </row>
    <row r="12" spans="1:27" ht="13.5">
      <c r="A12" s="27" t="s">
        <v>39</v>
      </c>
      <c r="B12" s="28"/>
      <c r="C12" s="29">
        <f aca="true" t="shared" si="0" ref="C12:Y12">SUM(C6:C11)</f>
        <v>10758420619</v>
      </c>
      <c r="D12" s="29">
        <f>SUM(D6:D11)</f>
        <v>0</v>
      </c>
      <c r="E12" s="30">
        <f t="shared" si="0"/>
        <v>12170207260</v>
      </c>
      <c r="F12" s="31">
        <f t="shared" si="0"/>
        <v>12158452922</v>
      </c>
      <c r="G12" s="31">
        <f t="shared" si="0"/>
        <v>12067484391</v>
      </c>
      <c r="H12" s="31">
        <f t="shared" si="0"/>
        <v>12711060743</v>
      </c>
      <c r="I12" s="31">
        <f t="shared" si="0"/>
        <v>11397212023</v>
      </c>
      <c r="J12" s="31">
        <f t="shared" si="0"/>
        <v>11397212023</v>
      </c>
      <c r="K12" s="31">
        <f t="shared" si="0"/>
        <v>10889673047</v>
      </c>
      <c r="L12" s="31">
        <f t="shared" si="0"/>
        <v>9288211381</v>
      </c>
      <c r="M12" s="31">
        <f t="shared" si="0"/>
        <v>10682960548</v>
      </c>
      <c r="N12" s="31">
        <f t="shared" si="0"/>
        <v>12668384156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12668384156</v>
      </c>
      <c r="X12" s="31">
        <f t="shared" si="0"/>
        <v>6079226488</v>
      </c>
      <c r="Y12" s="31">
        <f t="shared" si="0"/>
        <v>6589157668</v>
      </c>
      <c r="Z12" s="32">
        <f>+IF(X12&lt;&gt;0,+(Y12/X12)*100,0)</f>
        <v>108.38809313991791</v>
      </c>
      <c r="AA12" s="33">
        <f>SUM(AA6:AA11)</f>
        <v>12158452922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24180668</v>
      </c>
      <c r="D15" s="18"/>
      <c r="E15" s="19">
        <v>33684709</v>
      </c>
      <c r="F15" s="20">
        <v>33684709</v>
      </c>
      <c r="G15" s="20">
        <v>31819979</v>
      </c>
      <c r="H15" s="20">
        <v>33733527</v>
      </c>
      <c r="I15" s="20">
        <v>13939097</v>
      </c>
      <c r="J15" s="20">
        <v>13939097</v>
      </c>
      <c r="K15" s="20">
        <v>14021911</v>
      </c>
      <c r="L15" s="20">
        <v>14069880</v>
      </c>
      <c r="M15" s="20">
        <v>13817156</v>
      </c>
      <c r="N15" s="20">
        <v>14117680</v>
      </c>
      <c r="O15" s="20"/>
      <c r="P15" s="20"/>
      <c r="Q15" s="20"/>
      <c r="R15" s="20"/>
      <c r="S15" s="20"/>
      <c r="T15" s="20"/>
      <c r="U15" s="20"/>
      <c r="V15" s="20"/>
      <c r="W15" s="20">
        <v>14117680</v>
      </c>
      <c r="X15" s="20">
        <v>16842356</v>
      </c>
      <c r="Y15" s="20">
        <v>-2724676</v>
      </c>
      <c r="Z15" s="21">
        <v>-16.18</v>
      </c>
      <c r="AA15" s="22">
        <v>33684709</v>
      </c>
    </row>
    <row r="16" spans="1:27" ht="13.5">
      <c r="A16" s="23" t="s">
        <v>42</v>
      </c>
      <c r="B16" s="17"/>
      <c r="C16" s="18">
        <v>41473423</v>
      </c>
      <c r="D16" s="18"/>
      <c r="E16" s="19">
        <v>4425939</v>
      </c>
      <c r="F16" s="20">
        <v>4425939</v>
      </c>
      <c r="G16" s="24">
        <v>259078617</v>
      </c>
      <c r="H16" s="24">
        <v>281072715</v>
      </c>
      <c r="I16" s="24">
        <v>244883535</v>
      </c>
      <c r="J16" s="20">
        <v>244883535</v>
      </c>
      <c r="K16" s="24">
        <v>435499983</v>
      </c>
      <c r="L16" s="24">
        <v>254301175</v>
      </c>
      <c r="M16" s="20">
        <v>232985107</v>
      </c>
      <c r="N16" s="24">
        <v>258636499</v>
      </c>
      <c r="O16" s="24"/>
      <c r="P16" s="24"/>
      <c r="Q16" s="20"/>
      <c r="R16" s="24"/>
      <c r="S16" s="24"/>
      <c r="T16" s="20"/>
      <c r="U16" s="24"/>
      <c r="V16" s="24"/>
      <c r="W16" s="24">
        <v>258636499</v>
      </c>
      <c r="X16" s="20">
        <v>2212970</v>
      </c>
      <c r="Y16" s="24">
        <v>256423529</v>
      </c>
      <c r="Z16" s="25">
        <v>11587.3</v>
      </c>
      <c r="AA16" s="26">
        <v>4425939</v>
      </c>
    </row>
    <row r="17" spans="1:27" ht="13.5">
      <c r="A17" s="23" t="s">
        <v>43</v>
      </c>
      <c r="B17" s="17"/>
      <c r="C17" s="18">
        <v>2528205690</v>
      </c>
      <c r="D17" s="18"/>
      <c r="E17" s="19">
        <v>2266654343</v>
      </c>
      <c r="F17" s="20">
        <v>2270192130</v>
      </c>
      <c r="G17" s="20">
        <v>1962518665</v>
      </c>
      <c r="H17" s="20">
        <v>2099145567</v>
      </c>
      <c r="I17" s="20">
        <v>2055551300</v>
      </c>
      <c r="J17" s="20">
        <v>2055551300</v>
      </c>
      <c r="K17" s="20">
        <v>1769069800</v>
      </c>
      <c r="L17" s="20">
        <v>1787081255</v>
      </c>
      <c r="M17" s="20">
        <v>1196158757</v>
      </c>
      <c r="N17" s="20">
        <v>2038017709</v>
      </c>
      <c r="O17" s="20"/>
      <c r="P17" s="20"/>
      <c r="Q17" s="20"/>
      <c r="R17" s="20"/>
      <c r="S17" s="20"/>
      <c r="T17" s="20"/>
      <c r="U17" s="20"/>
      <c r="V17" s="20"/>
      <c r="W17" s="20">
        <v>2038017709</v>
      </c>
      <c r="X17" s="20">
        <v>1135096069</v>
      </c>
      <c r="Y17" s="20">
        <v>902921640</v>
      </c>
      <c r="Z17" s="21">
        <v>79.55</v>
      </c>
      <c r="AA17" s="22">
        <v>2270192130</v>
      </c>
    </row>
    <row r="18" spans="1:27" ht="13.5">
      <c r="A18" s="23" t="s">
        <v>44</v>
      </c>
      <c r="B18" s="17"/>
      <c r="C18" s="18">
        <v>61699846</v>
      </c>
      <c r="D18" s="18"/>
      <c r="E18" s="19">
        <v>20425734</v>
      </c>
      <c r="F18" s="20">
        <v>20425734</v>
      </c>
      <c r="G18" s="20">
        <v>2151151</v>
      </c>
      <c r="H18" s="20">
        <v>61699746</v>
      </c>
      <c r="I18" s="20">
        <v>71433051</v>
      </c>
      <c r="J18" s="20">
        <v>71433051</v>
      </c>
      <c r="K18" s="20">
        <v>65016073</v>
      </c>
      <c r="L18" s="20">
        <v>76269325</v>
      </c>
      <c r="M18" s="20">
        <v>59548855</v>
      </c>
      <c r="N18" s="20">
        <v>76269325</v>
      </c>
      <c r="O18" s="20"/>
      <c r="P18" s="20"/>
      <c r="Q18" s="20"/>
      <c r="R18" s="20"/>
      <c r="S18" s="20"/>
      <c r="T18" s="20"/>
      <c r="U18" s="20"/>
      <c r="V18" s="20"/>
      <c r="W18" s="20">
        <v>76269325</v>
      </c>
      <c r="X18" s="20">
        <v>10212867</v>
      </c>
      <c r="Y18" s="20">
        <v>66056458</v>
      </c>
      <c r="Z18" s="21">
        <v>646.8</v>
      </c>
      <c r="AA18" s="22">
        <v>20425734</v>
      </c>
    </row>
    <row r="19" spans="1:27" ht="13.5">
      <c r="A19" s="23" t="s">
        <v>45</v>
      </c>
      <c r="B19" s="17"/>
      <c r="C19" s="18">
        <v>53579486589</v>
      </c>
      <c r="D19" s="18"/>
      <c r="E19" s="19">
        <v>55816369965</v>
      </c>
      <c r="F19" s="20">
        <v>55784901540</v>
      </c>
      <c r="G19" s="20">
        <v>49144811484</v>
      </c>
      <c r="H19" s="20">
        <v>49105277546</v>
      </c>
      <c r="I19" s="20">
        <v>48711551753</v>
      </c>
      <c r="J19" s="20">
        <v>48711551753</v>
      </c>
      <c r="K19" s="20">
        <v>49214434377</v>
      </c>
      <c r="L19" s="20">
        <v>38900794998</v>
      </c>
      <c r="M19" s="20">
        <v>40795952593</v>
      </c>
      <c r="N19" s="20">
        <v>50034782835</v>
      </c>
      <c r="O19" s="20"/>
      <c r="P19" s="20"/>
      <c r="Q19" s="20"/>
      <c r="R19" s="20"/>
      <c r="S19" s="20"/>
      <c r="T19" s="20"/>
      <c r="U19" s="20"/>
      <c r="V19" s="20"/>
      <c r="W19" s="20">
        <v>50034782835</v>
      </c>
      <c r="X19" s="20">
        <v>27892450776</v>
      </c>
      <c r="Y19" s="20">
        <v>22142332059</v>
      </c>
      <c r="Z19" s="21">
        <v>79.38</v>
      </c>
      <c r="AA19" s="22">
        <v>55784901540</v>
      </c>
    </row>
    <row r="20" spans="1:27" ht="13.5">
      <c r="A20" s="23" t="s">
        <v>46</v>
      </c>
      <c r="B20" s="17"/>
      <c r="C20" s="18">
        <v>31301058</v>
      </c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18777005</v>
      </c>
      <c r="D21" s="18"/>
      <c r="E21" s="19">
        <v>14385413</v>
      </c>
      <c r="F21" s="20">
        <v>14385413</v>
      </c>
      <c r="G21" s="20">
        <v>16385550</v>
      </c>
      <c r="H21" s="20">
        <v>17401021</v>
      </c>
      <c r="I21" s="20">
        <v>17401021</v>
      </c>
      <c r="J21" s="20">
        <v>17401021</v>
      </c>
      <c r="K21" s="20">
        <v>17401021</v>
      </c>
      <c r="L21" s="20">
        <v>1867509</v>
      </c>
      <c r="M21" s="20">
        <v>1867509</v>
      </c>
      <c r="N21" s="20">
        <v>17968730</v>
      </c>
      <c r="O21" s="20"/>
      <c r="P21" s="20"/>
      <c r="Q21" s="20"/>
      <c r="R21" s="20"/>
      <c r="S21" s="20"/>
      <c r="T21" s="20"/>
      <c r="U21" s="20"/>
      <c r="V21" s="20"/>
      <c r="W21" s="20">
        <v>17968730</v>
      </c>
      <c r="X21" s="20">
        <v>7192707</v>
      </c>
      <c r="Y21" s="20">
        <v>10776023</v>
      </c>
      <c r="Z21" s="21">
        <v>149.82</v>
      </c>
      <c r="AA21" s="22">
        <v>14385413</v>
      </c>
    </row>
    <row r="22" spans="1:27" ht="13.5">
      <c r="A22" s="23" t="s">
        <v>48</v>
      </c>
      <c r="B22" s="17"/>
      <c r="C22" s="18">
        <v>216304563</v>
      </c>
      <c r="D22" s="18"/>
      <c r="E22" s="19">
        <v>275480350</v>
      </c>
      <c r="F22" s="20">
        <v>274573774</v>
      </c>
      <c r="G22" s="20">
        <v>265070167</v>
      </c>
      <c r="H22" s="20">
        <v>268785784</v>
      </c>
      <c r="I22" s="20">
        <v>229408124</v>
      </c>
      <c r="J22" s="20">
        <v>229408124</v>
      </c>
      <c r="K22" s="20">
        <v>230418803</v>
      </c>
      <c r="L22" s="20">
        <v>211715835</v>
      </c>
      <c r="M22" s="20">
        <v>208814029</v>
      </c>
      <c r="N22" s="20">
        <v>215349021</v>
      </c>
      <c r="O22" s="20"/>
      <c r="P22" s="20"/>
      <c r="Q22" s="20"/>
      <c r="R22" s="20"/>
      <c r="S22" s="20"/>
      <c r="T22" s="20"/>
      <c r="U22" s="20"/>
      <c r="V22" s="20"/>
      <c r="W22" s="20">
        <v>215349021</v>
      </c>
      <c r="X22" s="20">
        <v>137286891</v>
      </c>
      <c r="Y22" s="20">
        <v>78062130</v>
      </c>
      <c r="Z22" s="21">
        <v>56.86</v>
      </c>
      <c r="AA22" s="22">
        <v>274573774</v>
      </c>
    </row>
    <row r="23" spans="1:27" ht="13.5">
      <c r="A23" s="23" t="s">
        <v>49</v>
      </c>
      <c r="B23" s="17"/>
      <c r="C23" s="18">
        <v>121616935</v>
      </c>
      <c r="D23" s="18"/>
      <c r="E23" s="19">
        <v>146766248</v>
      </c>
      <c r="F23" s="20">
        <v>146766248</v>
      </c>
      <c r="G23" s="24">
        <v>562692924</v>
      </c>
      <c r="H23" s="24">
        <v>475861097</v>
      </c>
      <c r="I23" s="24">
        <v>651141472</v>
      </c>
      <c r="J23" s="20">
        <v>651141472</v>
      </c>
      <c r="K23" s="24">
        <v>1078176890</v>
      </c>
      <c r="L23" s="24">
        <v>574723196</v>
      </c>
      <c r="M23" s="20">
        <v>679705698</v>
      </c>
      <c r="N23" s="24">
        <v>694780050</v>
      </c>
      <c r="O23" s="24"/>
      <c r="P23" s="24"/>
      <c r="Q23" s="20"/>
      <c r="R23" s="24"/>
      <c r="S23" s="24"/>
      <c r="T23" s="20"/>
      <c r="U23" s="24"/>
      <c r="V23" s="24"/>
      <c r="W23" s="24">
        <v>694780050</v>
      </c>
      <c r="X23" s="20">
        <v>73383124</v>
      </c>
      <c r="Y23" s="24">
        <v>621396926</v>
      </c>
      <c r="Z23" s="25">
        <v>846.78</v>
      </c>
      <c r="AA23" s="26">
        <v>146766248</v>
      </c>
    </row>
    <row r="24" spans="1:27" ht="13.5">
      <c r="A24" s="27" t="s">
        <v>50</v>
      </c>
      <c r="B24" s="35"/>
      <c r="C24" s="29">
        <f aca="true" t="shared" si="1" ref="C24:Y24">SUM(C15:C23)</f>
        <v>56623045777</v>
      </c>
      <c r="D24" s="29">
        <f>SUM(D15:D23)</f>
        <v>0</v>
      </c>
      <c r="E24" s="36">
        <f t="shared" si="1"/>
        <v>58578192701</v>
      </c>
      <c r="F24" s="37">
        <f t="shared" si="1"/>
        <v>58549355487</v>
      </c>
      <c r="G24" s="37">
        <f t="shared" si="1"/>
        <v>52244528537</v>
      </c>
      <c r="H24" s="37">
        <f t="shared" si="1"/>
        <v>52342977003</v>
      </c>
      <c r="I24" s="37">
        <f t="shared" si="1"/>
        <v>51995309353</v>
      </c>
      <c r="J24" s="37">
        <f t="shared" si="1"/>
        <v>51995309353</v>
      </c>
      <c r="K24" s="37">
        <f t="shared" si="1"/>
        <v>52824038858</v>
      </c>
      <c r="L24" s="37">
        <f t="shared" si="1"/>
        <v>41820823173</v>
      </c>
      <c r="M24" s="37">
        <f t="shared" si="1"/>
        <v>43188849704</v>
      </c>
      <c r="N24" s="37">
        <f t="shared" si="1"/>
        <v>53349921849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53349921849</v>
      </c>
      <c r="X24" s="37">
        <f t="shared" si="1"/>
        <v>29274677760</v>
      </c>
      <c r="Y24" s="37">
        <f t="shared" si="1"/>
        <v>24075244089</v>
      </c>
      <c r="Z24" s="38">
        <f>+IF(X24&lt;&gt;0,+(Y24/X24)*100,0)</f>
        <v>82.23914294249093</v>
      </c>
      <c r="AA24" s="39">
        <f>SUM(AA15:AA23)</f>
        <v>58549355487</v>
      </c>
    </row>
    <row r="25" spans="1:27" ht="13.5">
      <c r="A25" s="27" t="s">
        <v>51</v>
      </c>
      <c r="B25" s="28"/>
      <c r="C25" s="29">
        <f aca="true" t="shared" si="2" ref="C25:Y25">+C12+C24</f>
        <v>67381466396</v>
      </c>
      <c r="D25" s="29">
        <f>+D12+D24</f>
        <v>0</v>
      </c>
      <c r="E25" s="30">
        <f t="shared" si="2"/>
        <v>70748399961</v>
      </c>
      <c r="F25" s="31">
        <f t="shared" si="2"/>
        <v>70707808409</v>
      </c>
      <c r="G25" s="31">
        <f t="shared" si="2"/>
        <v>64312012928</v>
      </c>
      <c r="H25" s="31">
        <f t="shared" si="2"/>
        <v>65054037746</v>
      </c>
      <c r="I25" s="31">
        <f t="shared" si="2"/>
        <v>63392521376</v>
      </c>
      <c r="J25" s="31">
        <f t="shared" si="2"/>
        <v>63392521376</v>
      </c>
      <c r="K25" s="31">
        <f t="shared" si="2"/>
        <v>63713711905</v>
      </c>
      <c r="L25" s="31">
        <f t="shared" si="2"/>
        <v>51109034554</v>
      </c>
      <c r="M25" s="31">
        <f t="shared" si="2"/>
        <v>53871810252</v>
      </c>
      <c r="N25" s="31">
        <f t="shared" si="2"/>
        <v>66018306005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66018306005</v>
      </c>
      <c r="X25" s="31">
        <f t="shared" si="2"/>
        <v>35353904248</v>
      </c>
      <c r="Y25" s="31">
        <f t="shared" si="2"/>
        <v>30664401757</v>
      </c>
      <c r="Z25" s="32">
        <f>+IF(X25&lt;&gt;0,+(Y25/X25)*100,0)</f>
        <v>86.73554564694142</v>
      </c>
      <c r="AA25" s="33">
        <f>+AA12+AA24</f>
        <v>70707808409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61701243</v>
      </c>
      <c r="D29" s="18"/>
      <c r="E29" s="19">
        <v>3462000</v>
      </c>
      <c r="F29" s="20">
        <v>3462000</v>
      </c>
      <c r="G29" s="20">
        <v>48767509</v>
      </c>
      <c r="H29" s="20">
        <v>37389538</v>
      </c>
      <c r="I29" s="20">
        <v>26761960</v>
      </c>
      <c r="J29" s="20">
        <v>26761960</v>
      </c>
      <c r="K29" s="20">
        <v>34754568</v>
      </c>
      <c r="L29" s="20">
        <v>30168164</v>
      </c>
      <c r="M29" s="20">
        <v>21287192</v>
      </c>
      <c r="N29" s="20">
        <v>20032663</v>
      </c>
      <c r="O29" s="20"/>
      <c r="P29" s="20"/>
      <c r="Q29" s="20"/>
      <c r="R29" s="20"/>
      <c r="S29" s="20"/>
      <c r="T29" s="20"/>
      <c r="U29" s="20"/>
      <c r="V29" s="20"/>
      <c r="W29" s="20">
        <v>20032663</v>
      </c>
      <c r="X29" s="20">
        <v>1731000</v>
      </c>
      <c r="Y29" s="20">
        <v>18301663</v>
      </c>
      <c r="Z29" s="21">
        <v>1057.29</v>
      </c>
      <c r="AA29" s="22">
        <v>3462000</v>
      </c>
    </row>
    <row r="30" spans="1:27" ht="13.5">
      <c r="A30" s="23" t="s">
        <v>55</v>
      </c>
      <c r="B30" s="17"/>
      <c r="C30" s="18">
        <v>339841860</v>
      </c>
      <c r="D30" s="18"/>
      <c r="E30" s="19">
        <v>259851518</v>
      </c>
      <c r="F30" s="20">
        <v>259851518</v>
      </c>
      <c r="G30" s="20">
        <v>169383326</v>
      </c>
      <c r="H30" s="20">
        <v>191276531</v>
      </c>
      <c r="I30" s="20">
        <v>190579117</v>
      </c>
      <c r="J30" s="20">
        <v>190579117</v>
      </c>
      <c r="K30" s="20">
        <v>194155327</v>
      </c>
      <c r="L30" s="20">
        <v>184138075</v>
      </c>
      <c r="M30" s="20">
        <v>184172808</v>
      </c>
      <c r="N30" s="20">
        <v>190344079</v>
      </c>
      <c r="O30" s="20"/>
      <c r="P30" s="20"/>
      <c r="Q30" s="20"/>
      <c r="R30" s="20"/>
      <c r="S30" s="20"/>
      <c r="T30" s="20"/>
      <c r="U30" s="20"/>
      <c r="V30" s="20"/>
      <c r="W30" s="20">
        <v>190344079</v>
      </c>
      <c r="X30" s="20">
        <v>129925762</v>
      </c>
      <c r="Y30" s="20">
        <v>60418317</v>
      </c>
      <c r="Z30" s="21">
        <v>46.5</v>
      </c>
      <c r="AA30" s="22">
        <v>259851518</v>
      </c>
    </row>
    <row r="31" spans="1:27" ht="13.5">
      <c r="A31" s="23" t="s">
        <v>56</v>
      </c>
      <c r="B31" s="17"/>
      <c r="C31" s="18">
        <v>213028347</v>
      </c>
      <c r="D31" s="18"/>
      <c r="E31" s="19">
        <v>199552961</v>
      </c>
      <c r="F31" s="20">
        <v>199552961</v>
      </c>
      <c r="G31" s="20">
        <v>403390083</v>
      </c>
      <c r="H31" s="20">
        <v>375077021</v>
      </c>
      <c r="I31" s="20">
        <v>389996221</v>
      </c>
      <c r="J31" s="20">
        <v>389996221</v>
      </c>
      <c r="K31" s="20">
        <v>389152541</v>
      </c>
      <c r="L31" s="20">
        <v>353230840</v>
      </c>
      <c r="M31" s="20">
        <v>365751435</v>
      </c>
      <c r="N31" s="20">
        <v>372558266</v>
      </c>
      <c r="O31" s="20"/>
      <c r="P31" s="20"/>
      <c r="Q31" s="20"/>
      <c r="R31" s="20"/>
      <c r="S31" s="20"/>
      <c r="T31" s="20"/>
      <c r="U31" s="20"/>
      <c r="V31" s="20"/>
      <c r="W31" s="20">
        <v>372558266</v>
      </c>
      <c r="X31" s="20">
        <v>99776486</v>
      </c>
      <c r="Y31" s="20">
        <v>272781780</v>
      </c>
      <c r="Z31" s="21">
        <v>273.39</v>
      </c>
      <c r="AA31" s="22">
        <v>199552961</v>
      </c>
    </row>
    <row r="32" spans="1:27" ht="13.5">
      <c r="A32" s="23" t="s">
        <v>57</v>
      </c>
      <c r="B32" s="17"/>
      <c r="C32" s="18">
        <v>5498178877</v>
      </c>
      <c r="D32" s="18"/>
      <c r="E32" s="19">
        <v>4716504866</v>
      </c>
      <c r="F32" s="20">
        <v>4749146830</v>
      </c>
      <c r="G32" s="20">
        <v>5033032508</v>
      </c>
      <c r="H32" s="20">
        <v>4430021031</v>
      </c>
      <c r="I32" s="20">
        <v>4443478218</v>
      </c>
      <c r="J32" s="20">
        <v>4443478218</v>
      </c>
      <c r="K32" s="20">
        <v>4390066161</v>
      </c>
      <c r="L32" s="20">
        <v>3894795400</v>
      </c>
      <c r="M32" s="20">
        <v>4005124404</v>
      </c>
      <c r="N32" s="20">
        <v>4830453482</v>
      </c>
      <c r="O32" s="20"/>
      <c r="P32" s="20"/>
      <c r="Q32" s="20"/>
      <c r="R32" s="20"/>
      <c r="S32" s="20"/>
      <c r="T32" s="20"/>
      <c r="U32" s="20"/>
      <c r="V32" s="20"/>
      <c r="W32" s="20">
        <v>4830453482</v>
      </c>
      <c r="X32" s="20">
        <v>2374573422</v>
      </c>
      <c r="Y32" s="20">
        <v>2455880060</v>
      </c>
      <c r="Z32" s="21">
        <v>103.42</v>
      </c>
      <c r="AA32" s="22">
        <v>4749146830</v>
      </c>
    </row>
    <row r="33" spans="1:27" ht="13.5">
      <c r="A33" s="23" t="s">
        <v>58</v>
      </c>
      <c r="B33" s="17"/>
      <c r="C33" s="18">
        <v>508367673</v>
      </c>
      <c r="D33" s="18"/>
      <c r="E33" s="19">
        <v>764577379</v>
      </c>
      <c r="F33" s="20">
        <v>766303279</v>
      </c>
      <c r="G33" s="20">
        <v>923365062</v>
      </c>
      <c r="H33" s="20">
        <v>1099876764</v>
      </c>
      <c r="I33" s="20">
        <v>1005520420</v>
      </c>
      <c r="J33" s="20">
        <v>1005520420</v>
      </c>
      <c r="K33" s="20">
        <v>1011606923</v>
      </c>
      <c r="L33" s="20">
        <v>898768649</v>
      </c>
      <c r="M33" s="20">
        <v>910831003</v>
      </c>
      <c r="N33" s="20">
        <v>1056484430</v>
      </c>
      <c r="O33" s="20"/>
      <c r="P33" s="20"/>
      <c r="Q33" s="20"/>
      <c r="R33" s="20"/>
      <c r="S33" s="20"/>
      <c r="T33" s="20"/>
      <c r="U33" s="20"/>
      <c r="V33" s="20"/>
      <c r="W33" s="20">
        <v>1056484430</v>
      </c>
      <c r="X33" s="20">
        <v>383151644</v>
      </c>
      <c r="Y33" s="20">
        <v>673332786</v>
      </c>
      <c r="Z33" s="21">
        <v>175.74</v>
      </c>
      <c r="AA33" s="22">
        <v>766303279</v>
      </c>
    </row>
    <row r="34" spans="1:27" ht="13.5">
      <c r="A34" s="27" t="s">
        <v>59</v>
      </c>
      <c r="B34" s="28"/>
      <c r="C34" s="29">
        <f aca="true" t="shared" si="3" ref="C34:Y34">SUM(C29:C33)</f>
        <v>6621118000</v>
      </c>
      <c r="D34" s="29">
        <f>SUM(D29:D33)</f>
        <v>0</v>
      </c>
      <c r="E34" s="30">
        <f t="shared" si="3"/>
        <v>5943948724</v>
      </c>
      <c r="F34" s="31">
        <f t="shared" si="3"/>
        <v>5978316588</v>
      </c>
      <c r="G34" s="31">
        <f t="shared" si="3"/>
        <v>6577938488</v>
      </c>
      <c r="H34" s="31">
        <f t="shared" si="3"/>
        <v>6133640885</v>
      </c>
      <c r="I34" s="31">
        <f t="shared" si="3"/>
        <v>6056335936</v>
      </c>
      <c r="J34" s="31">
        <f t="shared" si="3"/>
        <v>6056335936</v>
      </c>
      <c r="K34" s="31">
        <f t="shared" si="3"/>
        <v>6019735520</v>
      </c>
      <c r="L34" s="31">
        <f t="shared" si="3"/>
        <v>5361101128</v>
      </c>
      <c r="M34" s="31">
        <f t="shared" si="3"/>
        <v>5487166842</v>
      </c>
      <c r="N34" s="31">
        <f t="shared" si="3"/>
        <v>6469872920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6469872920</v>
      </c>
      <c r="X34" s="31">
        <f t="shared" si="3"/>
        <v>2989158314</v>
      </c>
      <c r="Y34" s="31">
        <f t="shared" si="3"/>
        <v>3480714606</v>
      </c>
      <c r="Z34" s="32">
        <f>+IF(X34&lt;&gt;0,+(Y34/X34)*100,0)</f>
        <v>116.44463893724699</v>
      </c>
      <c r="AA34" s="33">
        <f>SUM(AA29:AA33)</f>
        <v>5978316588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2573952234</v>
      </c>
      <c r="D37" s="18"/>
      <c r="E37" s="19">
        <v>2436912618</v>
      </c>
      <c r="F37" s="20">
        <v>2436912618</v>
      </c>
      <c r="G37" s="20">
        <v>2435605779</v>
      </c>
      <c r="H37" s="20">
        <v>2495206298</v>
      </c>
      <c r="I37" s="20">
        <v>2468319145</v>
      </c>
      <c r="J37" s="20">
        <v>2468319145</v>
      </c>
      <c r="K37" s="20">
        <v>2458919628</v>
      </c>
      <c r="L37" s="20">
        <v>2428836964</v>
      </c>
      <c r="M37" s="20">
        <v>2660484508</v>
      </c>
      <c r="N37" s="20">
        <v>2749377293</v>
      </c>
      <c r="O37" s="20"/>
      <c r="P37" s="20"/>
      <c r="Q37" s="20"/>
      <c r="R37" s="20"/>
      <c r="S37" s="20"/>
      <c r="T37" s="20"/>
      <c r="U37" s="20"/>
      <c r="V37" s="20"/>
      <c r="W37" s="20">
        <v>2749377293</v>
      </c>
      <c r="X37" s="20">
        <v>1218456312</v>
      </c>
      <c r="Y37" s="20">
        <v>1530920981</v>
      </c>
      <c r="Z37" s="21">
        <v>125.64</v>
      </c>
      <c r="AA37" s="22">
        <v>2436912618</v>
      </c>
    </row>
    <row r="38" spans="1:27" ht="13.5">
      <c r="A38" s="23" t="s">
        <v>58</v>
      </c>
      <c r="B38" s="17"/>
      <c r="C38" s="18">
        <v>3046296756</v>
      </c>
      <c r="D38" s="18"/>
      <c r="E38" s="19">
        <v>3192388405</v>
      </c>
      <c r="F38" s="20">
        <v>3193705925</v>
      </c>
      <c r="G38" s="20">
        <v>2779556382</v>
      </c>
      <c r="H38" s="20">
        <v>2857080573</v>
      </c>
      <c r="I38" s="20">
        <v>2864709447</v>
      </c>
      <c r="J38" s="20">
        <v>2864709447</v>
      </c>
      <c r="K38" s="20">
        <v>2867103659</v>
      </c>
      <c r="L38" s="20">
        <v>2809463515</v>
      </c>
      <c r="M38" s="20">
        <v>2787826472</v>
      </c>
      <c r="N38" s="20">
        <v>2904235516</v>
      </c>
      <c r="O38" s="20"/>
      <c r="P38" s="20"/>
      <c r="Q38" s="20"/>
      <c r="R38" s="20"/>
      <c r="S38" s="20"/>
      <c r="T38" s="20"/>
      <c r="U38" s="20"/>
      <c r="V38" s="20"/>
      <c r="W38" s="20">
        <v>2904235516</v>
      </c>
      <c r="X38" s="20">
        <v>1596852967</v>
      </c>
      <c r="Y38" s="20">
        <v>1307382549</v>
      </c>
      <c r="Z38" s="21">
        <v>81.87</v>
      </c>
      <c r="AA38" s="22">
        <v>3193705925</v>
      </c>
    </row>
    <row r="39" spans="1:27" ht="13.5">
      <c r="A39" s="27" t="s">
        <v>61</v>
      </c>
      <c r="B39" s="35"/>
      <c r="C39" s="29">
        <f aca="true" t="shared" si="4" ref="C39:Y39">SUM(C37:C38)</f>
        <v>5620248990</v>
      </c>
      <c r="D39" s="29">
        <f>SUM(D37:D38)</f>
        <v>0</v>
      </c>
      <c r="E39" s="36">
        <f t="shared" si="4"/>
        <v>5629301023</v>
      </c>
      <c r="F39" s="37">
        <f t="shared" si="4"/>
        <v>5630618543</v>
      </c>
      <c r="G39" s="37">
        <f t="shared" si="4"/>
        <v>5215162161</v>
      </c>
      <c r="H39" s="37">
        <f t="shared" si="4"/>
        <v>5352286871</v>
      </c>
      <c r="I39" s="37">
        <f t="shared" si="4"/>
        <v>5333028592</v>
      </c>
      <c r="J39" s="37">
        <f t="shared" si="4"/>
        <v>5333028592</v>
      </c>
      <c r="K39" s="37">
        <f t="shared" si="4"/>
        <v>5326023287</v>
      </c>
      <c r="L39" s="37">
        <f t="shared" si="4"/>
        <v>5238300479</v>
      </c>
      <c r="M39" s="37">
        <f t="shared" si="4"/>
        <v>5448310980</v>
      </c>
      <c r="N39" s="37">
        <f t="shared" si="4"/>
        <v>5653612809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5653612809</v>
      </c>
      <c r="X39" s="37">
        <f t="shared" si="4"/>
        <v>2815309279</v>
      </c>
      <c r="Y39" s="37">
        <f t="shared" si="4"/>
        <v>2838303530</v>
      </c>
      <c r="Z39" s="38">
        <f>+IF(X39&lt;&gt;0,+(Y39/X39)*100,0)</f>
        <v>100.8167575467292</v>
      </c>
      <c r="AA39" s="39">
        <f>SUM(AA37:AA38)</f>
        <v>5630618543</v>
      </c>
    </row>
    <row r="40" spans="1:27" ht="13.5">
      <c r="A40" s="27" t="s">
        <v>62</v>
      </c>
      <c r="B40" s="28"/>
      <c r="C40" s="29">
        <f aca="true" t="shared" si="5" ref="C40:Y40">+C34+C39</f>
        <v>12241366990</v>
      </c>
      <c r="D40" s="29">
        <f>+D34+D39</f>
        <v>0</v>
      </c>
      <c r="E40" s="30">
        <f t="shared" si="5"/>
        <v>11573249747</v>
      </c>
      <c r="F40" s="31">
        <f t="shared" si="5"/>
        <v>11608935131</v>
      </c>
      <c r="G40" s="31">
        <f t="shared" si="5"/>
        <v>11793100649</v>
      </c>
      <c r="H40" s="31">
        <f t="shared" si="5"/>
        <v>11485927756</v>
      </c>
      <c r="I40" s="31">
        <f t="shared" si="5"/>
        <v>11389364528</v>
      </c>
      <c r="J40" s="31">
        <f t="shared" si="5"/>
        <v>11389364528</v>
      </c>
      <c r="K40" s="31">
        <f t="shared" si="5"/>
        <v>11345758807</v>
      </c>
      <c r="L40" s="31">
        <f t="shared" si="5"/>
        <v>10599401607</v>
      </c>
      <c r="M40" s="31">
        <f t="shared" si="5"/>
        <v>10935477822</v>
      </c>
      <c r="N40" s="31">
        <f t="shared" si="5"/>
        <v>12123485729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12123485729</v>
      </c>
      <c r="X40" s="31">
        <f t="shared" si="5"/>
        <v>5804467593</v>
      </c>
      <c r="Y40" s="31">
        <f t="shared" si="5"/>
        <v>6319018136</v>
      </c>
      <c r="Z40" s="32">
        <f>+IF(X40&lt;&gt;0,+(Y40/X40)*100,0)</f>
        <v>108.86473280720064</v>
      </c>
      <c r="AA40" s="33">
        <f>+AA34+AA39</f>
        <v>11608935131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55140099406</v>
      </c>
      <c r="D42" s="43">
        <f>+D25-D40</f>
        <v>0</v>
      </c>
      <c r="E42" s="44">
        <f t="shared" si="6"/>
        <v>59175150214</v>
      </c>
      <c r="F42" s="45">
        <f t="shared" si="6"/>
        <v>59098873278</v>
      </c>
      <c r="G42" s="45">
        <f t="shared" si="6"/>
        <v>52518912279</v>
      </c>
      <c r="H42" s="45">
        <f t="shared" si="6"/>
        <v>53568109990</v>
      </c>
      <c r="I42" s="45">
        <f t="shared" si="6"/>
        <v>52003156848</v>
      </c>
      <c r="J42" s="45">
        <f t="shared" si="6"/>
        <v>52003156848</v>
      </c>
      <c r="K42" s="45">
        <f t="shared" si="6"/>
        <v>52367953098</v>
      </c>
      <c r="L42" s="45">
        <f t="shared" si="6"/>
        <v>40509632947</v>
      </c>
      <c r="M42" s="45">
        <f t="shared" si="6"/>
        <v>42936332430</v>
      </c>
      <c r="N42" s="45">
        <f t="shared" si="6"/>
        <v>53894820276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53894820276</v>
      </c>
      <c r="X42" s="45">
        <f t="shared" si="6"/>
        <v>29549436655</v>
      </c>
      <c r="Y42" s="45">
        <f t="shared" si="6"/>
        <v>24345383621</v>
      </c>
      <c r="Z42" s="46">
        <f>+IF(X42&lt;&gt;0,+(Y42/X42)*100,0)</f>
        <v>82.38865567977103</v>
      </c>
      <c r="AA42" s="47">
        <f>+AA25-AA40</f>
        <v>59098873278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51738601561</v>
      </c>
      <c r="D45" s="18"/>
      <c r="E45" s="19">
        <v>52193882334</v>
      </c>
      <c r="F45" s="20">
        <v>52242958687</v>
      </c>
      <c r="G45" s="20">
        <v>47241665850</v>
      </c>
      <c r="H45" s="20">
        <v>47958555361</v>
      </c>
      <c r="I45" s="20">
        <v>46846357669</v>
      </c>
      <c r="J45" s="20">
        <v>46846357669</v>
      </c>
      <c r="K45" s="20">
        <v>47214157150</v>
      </c>
      <c r="L45" s="20">
        <v>36632440888</v>
      </c>
      <c r="M45" s="20">
        <v>39449734909</v>
      </c>
      <c r="N45" s="20">
        <v>48582118728</v>
      </c>
      <c r="O45" s="20"/>
      <c r="P45" s="20"/>
      <c r="Q45" s="20"/>
      <c r="R45" s="20"/>
      <c r="S45" s="20"/>
      <c r="T45" s="20"/>
      <c r="U45" s="20"/>
      <c r="V45" s="20"/>
      <c r="W45" s="20">
        <v>48582118728</v>
      </c>
      <c r="X45" s="20">
        <v>26121479354</v>
      </c>
      <c r="Y45" s="20">
        <v>22460639374</v>
      </c>
      <c r="Z45" s="48">
        <v>85.99</v>
      </c>
      <c r="AA45" s="22">
        <v>52242958687</v>
      </c>
    </row>
    <row r="46" spans="1:27" ht="13.5">
      <c r="A46" s="23" t="s">
        <v>67</v>
      </c>
      <c r="B46" s="17"/>
      <c r="C46" s="18">
        <v>3401497844</v>
      </c>
      <c r="D46" s="18"/>
      <c r="E46" s="19">
        <v>6355561823</v>
      </c>
      <c r="F46" s="20">
        <v>6230208534</v>
      </c>
      <c r="G46" s="20">
        <v>3759304402</v>
      </c>
      <c r="H46" s="20">
        <v>5609554629</v>
      </c>
      <c r="I46" s="20">
        <v>5156799174</v>
      </c>
      <c r="J46" s="20">
        <v>5156799174</v>
      </c>
      <c r="K46" s="20">
        <v>5153795944</v>
      </c>
      <c r="L46" s="20">
        <v>3877192058</v>
      </c>
      <c r="M46" s="20">
        <v>3486597518</v>
      </c>
      <c r="N46" s="20">
        <v>5312701546</v>
      </c>
      <c r="O46" s="20"/>
      <c r="P46" s="20"/>
      <c r="Q46" s="20"/>
      <c r="R46" s="20"/>
      <c r="S46" s="20"/>
      <c r="T46" s="20"/>
      <c r="U46" s="20"/>
      <c r="V46" s="20"/>
      <c r="W46" s="20">
        <v>5312701546</v>
      </c>
      <c r="X46" s="20">
        <v>3115104269</v>
      </c>
      <c r="Y46" s="20">
        <v>2197597277</v>
      </c>
      <c r="Z46" s="48">
        <v>70.55</v>
      </c>
      <c r="AA46" s="22">
        <v>6230208534</v>
      </c>
    </row>
    <row r="47" spans="1:27" ht="13.5">
      <c r="A47" s="23" t="s">
        <v>68</v>
      </c>
      <c r="B47" s="17"/>
      <c r="C47" s="18"/>
      <c r="D47" s="18"/>
      <c r="E47" s="19">
        <v>625706056</v>
      </c>
      <c r="F47" s="20">
        <v>625706056</v>
      </c>
      <c r="G47" s="20">
        <v>1517942029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>
        <v>312853028</v>
      </c>
      <c r="Y47" s="20">
        <v>-312853028</v>
      </c>
      <c r="Z47" s="48">
        <v>-100</v>
      </c>
      <c r="AA47" s="22">
        <v>625706056</v>
      </c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55140099405</v>
      </c>
      <c r="D48" s="51">
        <f>SUM(D45:D47)</f>
        <v>0</v>
      </c>
      <c r="E48" s="52">
        <f t="shared" si="7"/>
        <v>59175150213</v>
      </c>
      <c r="F48" s="53">
        <f t="shared" si="7"/>
        <v>59098873277</v>
      </c>
      <c r="G48" s="53">
        <f t="shared" si="7"/>
        <v>52518912281</v>
      </c>
      <c r="H48" s="53">
        <f t="shared" si="7"/>
        <v>53568109990</v>
      </c>
      <c r="I48" s="53">
        <f t="shared" si="7"/>
        <v>52003156843</v>
      </c>
      <c r="J48" s="53">
        <f t="shared" si="7"/>
        <v>52003156843</v>
      </c>
      <c r="K48" s="53">
        <f t="shared" si="7"/>
        <v>52367953094</v>
      </c>
      <c r="L48" s="53">
        <f t="shared" si="7"/>
        <v>40509632946</v>
      </c>
      <c r="M48" s="53">
        <f t="shared" si="7"/>
        <v>42936332427</v>
      </c>
      <c r="N48" s="53">
        <f t="shared" si="7"/>
        <v>53894820274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53894820274</v>
      </c>
      <c r="X48" s="53">
        <f t="shared" si="7"/>
        <v>29549436651</v>
      </c>
      <c r="Y48" s="53">
        <f t="shared" si="7"/>
        <v>24345383623</v>
      </c>
      <c r="Z48" s="54">
        <f>+IF(X48&lt;&gt;0,+(Y48/X48)*100,0)</f>
        <v>82.388655697692</v>
      </c>
      <c r="AA48" s="55">
        <f>SUM(AA45:AA47)</f>
        <v>59098873277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77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471968</v>
      </c>
      <c r="D6" s="18">
        <v>471968</v>
      </c>
      <c r="E6" s="19">
        <v>932000</v>
      </c>
      <c r="F6" s="20">
        <v>932000</v>
      </c>
      <c r="G6" s="20"/>
      <c r="H6" s="20">
        <v>303182</v>
      </c>
      <c r="I6" s="20">
        <v>152341</v>
      </c>
      <c r="J6" s="20">
        <v>152341</v>
      </c>
      <c r="K6" s="20"/>
      <c r="L6" s="20"/>
      <c r="M6" s="20">
        <v>1361200</v>
      </c>
      <c r="N6" s="20">
        <v>1361200</v>
      </c>
      <c r="O6" s="20"/>
      <c r="P6" s="20"/>
      <c r="Q6" s="20"/>
      <c r="R6" s="20"/>
      <c r="S6" s="20"/>
      <c r="T6" s="20"/>
      <c r="U6" s="20"/>
      <c r="V6" s="20"/>
      <c r="W6" s="20">
        <v>1361200</v>
      </c>
      <c r="X6" s="20">
        <v>466000</v>
      </c>
      <c r="Y6" s="20">
        <v>895200</v>
      </c>
      <c r="Z6" s="21">
        <v>192.1</v>
      </c>
      <c r="AA6" s="22">
        <v>932000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>
        <v>7111498</v>
      </c>
      <c r="N7" s="20">
        <v>7111498</v>
      </c>
      <c r="O7" s="20"/>
      <c r="P7" s="20"/>
      <c r="Q7" s="20"/>
      <c r="R7" s="20"/>
      <c r="S7" s="20"/>
      <c r="T7" s="20"/>
      <c r="U7" s="20"/>
      <c r="V7" s="20"/>
      <c r="W7" s="20">
        <v>7111498</v>
      </c>
      <c r="X7" s="20"/>
      <c r="Y7" s="20">
        <v>7111498</v>
      </c>
      <c r="Z7" s="21"/>
      <c r="AA7" s="22"/>
    </row>
    <row r="8" spans="1:27" ht="13.5">
      <c r="A8" s="23" t="s">
        <v>35</v>
      </c>
      <c r="B8" s="17"/>
      <c r="C8" s="18">
        <v>1405213</v>
      </c>
      <c r="D8" s="18">
        <v>1405213</v>
      </c>
      <c r="E8" s="19">
        <v>3600000</v>
      </c>
      <c r="F8" s="20">
        <v>3600000</v>
      </c>
      <c r="G8" s="20">
        <v>8027693</v>
      </c>
      <c r="H8" s="20">
        <v>2797071</v>
      </c>
      <c r="I8" s="20">
        <v>2076845</v>
      </c>
      <c r="J8" s="20">
        <v>2076845</v>
      </c>
      <c r="K8" s="20"/>
      <c r="L8" s="20"/>
      <c r="M8" s="20">
        <v>1449000</v>
      </c>
      <c r="N8" s="20">
        <v>1449000</v>
      </c>
      <c r="O8" s="20"/>
      <c r="P8" s="20"/>
      <c r="Q8" s="20"/>
      <c r="R8" s="20"/>
      <c r="S8" s="20"/>
      <c r="T8" s="20"/>
      <c r="U8" s="20"/>
      <c r="V8" s="20"/>
      <c r="W8" s="20">
        <v>1449000</v>
      </c>
      <c r="X8" s="20">
        <v>1800000</v>
      </c>
      <c r="Y8" s="20">
        <v>-351000</v>
      </c>
      <c r="Z8" s="21">
        <v>-19.5</v>
      </c>
      <c r="AA8" s="22">
        <v>3600000</v>
      </c>
    </row>
    <row r="9" spans="1:27" ht="13.5">
      <c r="A9" s="23" t="s">
        <v>36</v>
      </c>
      <c r="B9" s="17"/>
      <c r="C9" s="18">
        <v>2747251</v>
      </c>
      <c r="D9" s="18">
        <v>2747251</v>
      </c>
      <c r="E9" s="19">
        <v>1200000</v>
      </c>
      <c r="F9" s="20">
        <v>1200000</v>
      </c>
      <c r="G9" s="20">
        <v>5093442</v>
      </c>
      <c r="H9" s="20">
        <v>5093442</v>
      </c>
      <c r="I9" s="20">
        <v>5093442</v>
      </c>
      <c r="J9" s="20">
        <v>5093442</v>
      </c>
      <c r="K9" s="20"/>
      <c r="L9" s="20"/>
      <c r="M9" s="20">
        <v>4943131</v>
      </c>
      <c r="N9" s="20">
        <v>4943131</v>
      </c>
      <c r="O9" s="20"/>
      <c r="P9" s="20"/>
      <c r="Q9" s="20"/>
      <c r="R9" s="20"/>
      <c r="S9" s="20"/>
      <c r="T9" s="20"/>
      <c r="U9" s="20"/>
      <c r="V9" s="20"/>
      <c r="W9" s="20">
        <v>4943131</v>
      </c>
      <c r="X9" s="20">
        <v>600000</v>
      </c>
      <c r="Y9" s="20">
        <v>4343131</v>
      </c>
      <c r="Z9" s="21">
        <v>723.86</v>
      </c>
      <c r="AA9" s="22">
        <v>1200000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9305</v>
      </c>
      <c r="D11" s="18">
        <v>9305</v>
      </c>
      <c r="E11" s="19">
        <v>50000</v>
      </c>
      <c r="F11" s="20">
        <v>50000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25000</v>
      </c>
      <c r="Y11" s="20">
        <v>-25000</v>
      </c>
      <c r="Z11" s="21">
        <v>-100</v>
      </c>
      <c r="AA11" s="22">
        <v>50000</v>
      </c>
    </row>
    <row r="12" spans="1:27" ht="13.5">
      <c r="A12" s="27" t="s">
        <v>39</v>
      </c>
      <c r="B12" s="28"/>
      <c r="C12" s="29">
        <f aca="true" t="shared" si="0" ref="C12:Y12">SUM(C6:C11)</f>
        <v>4633737</v>
      </c>
      <c r="D12" s="29">
        <f>SUM(D6:D11)</f>
        <v>4633737</v>
      </c>
      <c r="E12" s="30">
        <f t="shared" si="0"/>
        <v>5782000</v>
      </c>
      <c r="F12" s="31">
        <f t="shared" si="0"/>
        <v>5782000</v>
      </c>
      <c r="G12" s="31">
        <f t="shared" si="0"/>
        <v>13121135</v>
      </c>
      <c r="H12" s="31">
        <f t="shared" si="0"/>
        <v>8193695</v>
      </c>
      <c r="I12" s="31">
        <f t="shared" si="0"/>
        <v>7322628</v>
      </c>
      <c r="J12" s="31">
        <f t="shared" si="0"/>
        <v>7322628</v>
      </c>
      <c r="K12" s="31">
        <f t="shared" si="0"/>
        <v>0</v>
      </c>
      <c r="L12" s="31">
        <f t="shared" si="0"/>
        <v>0</v>
      </c>
      <c r="M12" s="31">
        <f t="shared" si="0"/>
        <v>14864829</v>
      </c>
      <c r="N12" s="31">
        <f t="shared" si="0"/>
        <v>14864829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14864829</v>
      </c>
      <c r="X12" s="31">
        <f t="shared" si="0"/>
        <v>2891000</v>
      </c>
      <c r="Y12" s="31">
        <f t="shared" si="0"/>
        <v>11973829</v>
      </c>
      <c r="Z12" s="32">
        <f>+IF(X12&lt;&gt;0,+(Y12/X12)*100,0)</f>
        <v>414.1760290556901</v>
      </c>
      <c r="AA12" s="33">
        <f>SUM(AA6:AA11)</f>
        <v>5782000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38374000</v>
      </c>
      <c r="D17" s="18">
        <v>38374000</v>
      </c>
      <c r="E17" s="19">
        <v>39581000</v>
      </c>
      <c r="F17" s="20">
        <v>39581000</v>
      </c>
      <c r="G17" s="20">
        <v>38585000</v>
      </c>
      <c r="H17" s="20">
        <v>38585000</v>
      </c>
      <c r="I17" s="20">
        <v>38585000</v>
      </c>
      <c r="J17" s="20">
        <v>38585000</v>
      </c>
      <c r="K17" s="20"/>
      <c r="L17" s="20"/>
      <c r="M17" s="20">
        <v>38585000</v>
      </c>
      <c r="N17" s="20">
        <v>38585000</v>
      </c>
      <c r="O17" s="20"/>
      <c r="P17" s="20"/>
      <c r="Q17" s="20"/>
      <c r="R17" s="20"/>
      <c r="S17" s="20"/>
      <c r="T17" s="20"/>
      <c r="U17" s="20"/>
      <c r="V17" s="20"/>
      <c r="W17" s="20">
        <v>38585000</v>
      </c>
      <c r="X17" s="20">
        <v>19790500</v>
      </c>
      <c r="Y17" s="20">
        <v>18794500</v>
      </c>
      <c r="Z17" s="21">
        <v>94.97</v>
      </c>
      <c r="AA17" s="22">
        <v>39581000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204814329</v>
      </c>
      <c r="D19" s="18">
        <v>204814329</v>
      </c>
      <c r="E19" s="19">
        <v>226333000</v>
      </c>
      <c r="F19" s="20">
        <v>226333000</v>
      </c>
      <c r="G19" s="20">
        <v>204968042</v>
      </c>
      <c r="H19" s="20">
        <v>206361369</v>
      </c>
      <c r="I19" s="20">
        <v>207830438</v>
      </c>
      <c r="J19" s="20">
        <v>207830438</v>
      </c>
      <c r="K19" s="20"/>
      <c r="L19" s="20"/>
      <c r="M19" s="20">
        <v>250587000</v>
      </c>
      <c r="N19" s="20">
        <v>250587000</v>
      </c>
      <c r="O19" s="20"/>
      <c r="P19" s="20"/>
      <c r="Q19" s="20"/>
      <c r="R19" s="20"/>
      <c r="S19" s="20"/>
      <c r="T19" s="20"/>
      <c r="U19" s="20"/>
      <c r="V19" s="20"/>
      <c r="W19" s="20">
        <v>250587000</v>
      </c>
      <c r="X19" s="20">
        <v>113166500</v>
      </c>
      <c r="Y19" s="20">
        <v>137420500</v>
      </c>
      <c r="Z19" s="21">
        <v>121.43</v>
      </c>
      <c r="AA19" s="22">
        <v>226333000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4</v>
      </c>
      <c r="D22" s="18">
        <v>4</v>
      </c>
      <c r="E22" s="19"/>
      <c r="F22" s="20"/>
      <c r="G22" s="20">
        <v>4</v>
      </c>
      <c r="H22" s="20">
        <v>4</v>
      </c>
      <c r="I22" s="20">
        <v>4</v>
      </c>
      <c r="J22" s="20">
        <v>4</v>
      </c>
      <c r="K22" s="20"/>
      <c r="L22" s="20"/>
      <c r="M22" s="20">
        <v>4</v>
      </c>
      <c r="N22" s="20">
        <v>4</v>
      </c>
      <c r="O22" s="20"/>
      <c r="P22" s="20"/>
      <c r="Q22" s="20"/>
      <c r="R22" s="20"/>
      <c r="S22" s="20"/>
      <c r="T22" s="20"/>
      <c r="U22" s="20"/>
      <c r="V22" s="20"/>
      <c r="W22" s="20">
        <v>4</v>
      </c>
      <c r="X22" s="20"/>
      <c r="Y22" s="20">
        <v>4</v>
      </c>
      <c r="Z22" s="21"/>
      <c r="AA22" s="22"/>
    </row>
    <row r="23" spans="1:27" ht="13.5">
      <c r="A23" s="23" t="s">
        <v>49</v>
      </c>
      <c r="B23" s="17"/>
      <c r="C23" s="18">
        <v>8500</v>
      </c>
      <c r="D23" s="18">
        <v>8500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243196833</v>
      </c>
      <c r="D24" s="29">
        <f>SUM(D15:D23)</f>
        <v>243196833</v>
      </c>
      <c r="E24" s="36">
        <f t="shared" si="1"/>
        <v>265914000</v>
      </c>
      <c r="F24" s="37">
        <f t="shared" si="1"/>
        <v>265914000</v>
      </c>
      <c r="G24" s="37">
        <f t="shared" si="1"/>
        <v>243553046</v>
      </c>
      <c r="H24" s="37">
        <f t="shared" si="1"/>
        <v>244946373</v>
      </c>
      <c r="I24" s="37">
        <f t="shared" si="1"/>
        <v>246415442</v>
      </c>
      <c r="J24" s="37">
        <f t="shared" si="1"/>
        <v>246415442</v>
      </c>
      <c r="K24" s="37">
        <f t="shared" si="1"/>
        <v>0</v>
      </c>
      <c r="L24" s="37">
        <f t="shared" si="1"/>
        <v>0</v>
      </c>
      <c r="M24" s="37">
        <f t="shared" si="1"/>
        <v>289172004</v>
      </c>
      <c r="N24" s="37">
        <f t="shared" si="1"/>
        <v>289172004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289172004</v>
      </c>
      <c r="X24" s="37">
        <f t="shared" si="1"/>
        <v>132957000</v>
      </c>
      <c r="Y24" s="37">
        <f t="shared" si="1"/>
        <v>156215004</v>
      </c>
      <c r="Z24" s="38">
        <f>+IF(X24&lt;&gt;0,+(Y24/X24)*100,0)</f>
        <v>117.49287664432862</v>
      </c>
      <c r="AA24" s="39">
        <f>SUM(AA15:AA23)</f>
        <v>265914000</v>
      </c>
    </row>
    <row r="25" spans="1:27" ht="13.5">
      <c r="A25" s="27" t="s">
        <v>51</v>
      </c>
      <c r="B25" s="28"/>
      <c r="C25" s="29">
        <f aca="true" t="shared" si="2" ref="C25:Y25">+C12+C24</f>
        <v>247830570</v>
      </c>
      <c r="D25" s="29">
        <f>+D12+D24</f>
        <v>247830570</v>
      </c>
      <c r="E25" s="30">
        <f t="shared" si="2"/>
        <v>271696000</v>
      </c>
      <c r="F25" s="31">
        <f t="shared" si="2"/>
        <v>271696000</v>
      </c>
      <c r="G25" s="31">
        <f t="shared" si="2"/>
        <v>256674181</v>
      </c>
      <c r="H25" s="31">
        <f t="shared" si="2"/>
        <v>253140068</v>
      </c>
      <c r="I25" s="31">
        <f t="shared" si="2"/>
        <v>253738070</v>
      </c>
      <c r="J25" s="31">
        <f t="shared" si="2"/>
        <v>253738070</v>
      </c>
      <c r="K25" s="31">
        <f t="shared" si="2"/>
        <v>0</v>
      </c>
      <c r="L25" s="31">
        <f t="shared" si="2"/>
        <v>0</v>
      </c>
      <c r="M25" s="31">
        <f t="shared" si="2"/>
        <v>304036833</v>
      </c>
      <c r="N25" s="31">
        <f t="shared" si="2"/>
        <v>304036833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304036833</v>
      </c>
      <c r="X25" s="31">
        <f t="shared" si="2"/>
        <v>135848000</v>
      </c>
      <c r="Y25" s="31">
        <f t="shared" si="2"/>
        <v>168188833</v>
      </c>
      <c r="Z25" s="32">
        <f>+IF(X25&lt;&gt;0,+(Y25/X25)*100,0)</f>
        <v>123.8066316765797</v>
      </c>
      <c r="AA25" s="33">
        <f>+AA12+AA24</f>
        <v>271696000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>
        <v>935126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5059498</v>
      </c>
      <c r="D30" s="18">
        <v>5059498</v>
      </c>
      <c r="E30" s="19">
        <v>950000</v>
      </c>
      <c r="F30" s="20">
        <v>950000</v>
      </c>
      <c r="G30" s="20">
        <v>5347099</v>
      </c>
      <c r="H30" s="20">
        <v>5341836</v>
      </c>
      <c r="I30" s="20">
        <v>5341836</v>
      </c>
      <c r="J30" s="20">
        <v>5341836</v>
      </c>
      <c r="K30" s="20"/>
      <c r="L30" s="20"/>
      <c r="M30" s="20">
        <v>5108000</v>
      </c>
      <c r="N30" s="20">
        <v>5108000</v>
      </c>
      <c r="O30" s="20"/>
      <c r="P30" s="20"/>
      <c r="Q30" s="20"/>
      <c r="R30" s="20"/>
      <c r="S30" s="20"/>
      <c r="T30" s="20"/>
      <c r="U30" s="20"/>
      <c r="V30" s="20"/>
      <c r="W30" s="20">
        <v>5108000</v>
      </c>
      <c r="X30" s="20">
        <v>475000</v>
      </c>
      <c r="Y30" s="20">
        <v>4633000</v>
      </c>
      <c r="Z30" s="21">
        <v>975.37</v>
      </c>
      <c r="AA30" s="22">
        <v>950000</v>
      </c>
    </row>
    <row r="31" spans="1:27" ht="13.5">
      <c r="A31" s="23" t="s">
        <v>56</v>
      </c>
      <c r="B31" s="17"/>
      <c r="C31" s="18">
        <v>149694</v>
      </c>
      <c r="D31" s="18">
        <v>149694</v>
      </c>
      <c r="E31" s="19">
        <v>146000</v>
      </c>
      <c r="F31" s="20">
        <v>146000</v>
      </c>
      <c r="G31" s="20">
        <v>150470</v>
      </c>
      <c r="H31" s="20">
        <v>151246</v>
      </c>
      <c r="I31" s="20">
        <v>151246</v>
      </c>
      <c r="J31" s="20">
        <v>151246</v>
      </c>
      <c r="K31" s="20"/>
      <c r="L31" s="20"/>
      <c r="M31" s="20">
        <v>152000</v>
      </c>
      <c r="N31" s="20">
        <v>152000</v>
      </c>
      <c r="O31" s="20"/>
      <c r="P31" s="20"/>
      <c r="Q31" s="20"/>
      <c r="R31" s="20"/>
      <c r="S31" s="20"/>
      <c r="T31" s="20"/>
      <c r="U31" s="20"/>
      <c r="V31" s="20"/>
      <c r="W31" s="20">
        <v>152000</v>
      </c>
      <c r="X31" s="20">
        <v>73000</v>
      </c>
      <c r="Y31" s="20">
        <v>79000</v>
      </c>
      <c r="Z31" s="21">
        <v>108.22</v>
      </c>
      <c r="AA31" s="22">
        <v>146000</v>
      </c>
    </row>
    <row r="32" spans="1:27" ht="13.5">
      <c r="A32" s="23" t="s">
        <v>57</v>
      </c>
      <c r="B32" s="17"/>
      <c r="C32" s="18">
        <v>20864401</v>
      </c>
      <c r="D32" s="18">
        <v>20864401</v>
      </c>
      <c r="E32" s="19">
        <v>8767227</v>
      </c>
      <c r="F32" s="20">
        <v>8767227</v>
      </c>
      <c r="G32" s="20">
        <v>19949595</v>
      </c>
      <c r="H32" s="20">
        <v>18623986</v>
      </c>
      <c r="I32" s="20">
        <v>15681353</v>
      </c>
      <c r="J32" s="20">
        <v>15681353</v>
      </c>
      <c r="K32" s="20"/>
      <c r="L32" s="20"/>
      <c r="M32" s="20">
        <v>19344502</v>
      </c>
      <c r="N32" s="20">
        <v>19344502</v>
      </c>
      <c r="O32" s="20"/>
      <c r="P32" s="20"/>
      <c r="Q32" s="20"/>
      <c r="R32" s="20"/>
      <c r="S32" s="20"/>
      <c r="T32" s="20"/>
      <c r="U32" s="20"/>
      <c r="V32" s="20"/>
      <c r="W32" s="20">
        <v>19344502</v>
      </c>
      <c r="X32" s="20">
        <v>4383614</v>
      </c>
      <c r="Y32" s="20">
        <v>14960888</v>
      </c>
      <c r="Z32" s="21">
        <v>341.29</v>
      </c>
      <c r="AA32" s="22">
        <v>8767227</v>
      </c>
    </row>
    <row r="33" spans="1:27" ht="13.5">
      <c r="A33" s="23" t="s">
        <v>58</v>
      </c>
      <c r="B33" s="17"/>
      <c r="C33" s="18">
        <v>570035</v>
      </c>
      <c r="D33" s="18">
        <v>570035</v>
      </c>
      <c r="E33" s="19">
        <v>1167000</v>
      </c>
      <c r="F33" s="20">
        <v>1167000</v>
      </c>
      <c r="G33" s="20">
        <v>3017941</v>
      </c>
      <c r="H33" s="20">
        <v>3017941</v>
      </c>
      <c r="I33" s="20">
        <v>3017941</v>
      </c>
      <c r="J33" s="20">
        <v>3017941</v>
      </c>
      <c r="K33" s="20"/>
      <c r="L33" s="20"/>
      <c r="M33" s="20">
        <v>3660000</v>
      </c>
      <c r="N33" s="20">
        <v>3660000</v>
      </c>
      <c r="O33" s="20"/>
      <c r="P33" s="20"/>
      <c r="Q33" s="20"/>
      <c r="R33" s="20"/>
      <c r="S33" s="20"/>
      <c r="T33" s="20"/>
      <c r="U33" s="20"/>
      <c r="V33" s="20"/>
      <c r="W33" s="20">
        <v>3660000</v>
      </c>
      <c r="X33" s="20">
        <v>583500</v>
      </c>
      <c r="Y33" s="20">
        <v>3076500</v>
      </c>
      <c r="Z33" s="21">
        <v>527.25</v>
      </c>
      <c r="AA33" s="22">
        <v>1167000</v>
      </c>
    </row>
    <row r="34" spans="1:27" ht="13.5">
      <c r="A34" s="27" t="s">
        <v>59</v>
      </c>
      <c r="B34" s="28"/>
      <c r="C34" s="29">
        <f aca="true" t="shared" si="3" ref="C34:Y34">SUM(C29:C33)</f>
        <v>26643628</v>
      </c>
      <c r="D34" s="29">
        <f>SUM(D29:D33)</f>
        <v>26643628</v>
      </c>
      <c r="E34" s="30">
        <f t="shared" si="3"/>
        <v>11030227</v>
      </c>
      <c r="F34" s="31">
        <f t="shared" si="3"/>
        <v>11030227</v>
      </c>
      <c r="G34" s="31">
        <f t="shared" si="3"/>
        <v>29400231</v>
      </c>
      <c r="H34" s="31">
        <f t="shared" si="3"/>
        <v>27135009</v>
      </c>
      <c r="I34" s="31">
        <f t="shared" si="3"/>
        <v>24192376</v>
      </c>
      <c r="J34" s="31">
        <f t="shared" si="3"/>
        <v>24192376</v>
      </c>
      <c r="K34" s="31">
        <f t="shared" si="3"/>
        <v>0</v>
      </c>
      <c r="L34" s="31">
        <f t="shared" si="3"/>
        <v>0</v>
      </c>
      <c r="M34" s="31">
        <f t="shared" si="3"/>
        <v>28264502</v>
      </c>
      <c r="N34" s="31">
        <f t="shared" si="3"/>
        <v>28264502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28264502</v>
      </c>
      <c r="X34" s="31">
        <f t="shared" si="3"/>
        <v>5515114</v>
      </c>
      <c r="Y34" s="31">
        <f t="shared" si="3"/>
        <v>22749388</v>
      </c>
      <c r="Z34" s="32">
        <f>+IF(X34&lt;&gt;0,+(Y34/X34)*100,0)</f>
        <v>412.49170914690063</v>
      </c>
      <c r="AA34" s="33">
        <f>SUM(AA29:AA33)</f>
        <v>11030227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1317327</v>
      </c>
      <c r="D37" s="18">
        <v>1317327</v>
      </c>
      <c r="E37" s="19">
        <v>2800000</v>
      </c>
      <c r="F37" s="20">
        <v>2800000</v>
      </c>
      <c r="G37" s="20">
        <v>416075</v>
      </c>
      <c r="H37" s="20">
        <v>296552</v>
      </c>
      <c r="I37" s="20">
        <v>296552</v>
      </c>
      <c r="J37" s="20">
        <v>296552</v>
      </c>
      <c r="K37" s="20"/>
      <c r="L37" s="20"/>
      <c r="M37" s="20">
        <v>546799</v>
      </c>
      <c r="N37" s="20">
        <v>546799</v>
      </c>
      <c r="O37" s="20"/>
      <c r="P37" s="20"/>
      <c r="Q37" s="20"/>
      <c r="R37" s="20"/>
      <c r="S37" s="20"/>
      <c r="T37" s="20"/>
      <c r="U37" s="20"/>
      <c r="V37" s="20"/>
      <c r="W37" s="20">
        <v>546799</v>
      </c>
      <c r="X37" s="20">
        <v>1400000</v>
      </c>
      <c r="Y37" s="20">
        <v>-853201</v>
      </c>
      <c r="Z37" s="21">
        <v>-60.94</v>
      </c>
      <c r="AA37" s="22">
        <v>2800000</v>
      </c>
    </row>
    <row r="38" spans="1:27" ht="13.5">
      <c r="A38" s="23" t="s">
        <v>58</v>
      </c>
      <c r="B38" s="17"/>
      <c r="C38" s="18">
        <v>5193775</v>
      </c>
      <c r="D38" s="18">
        <v>5193775</v>
      </c>
      <c r="E38" s="19">
        <v>4078000</v>
      </c>
      <c r="F38" s="20">
        <v>4078000</v>
      </c>
      <c r="G38" s="20">
        <v>6891603</v>
      </c>
      <c r="H38" s="20">
        <v>6891603</v>
      </c>
      <c r="I38" s="20">
        <v>6891603</v>
      </c>
      <c r="J38" s="20">
        <v>6891603</v>
      </c>
      <c r="K38" s="20"/>
      <c r="L38" s="20"/>
      <c r="M38" s="20">
        <v>4611577</v>
      </c>
      <c r="N38" s="20">
        <v>4611577</v>
      </c>
      <c r="O38" s="20"/>
      <c r="P38" s="20"/>
      <c r="Q38" s="20"/>
      <c r="R38" s="20"/>
      <c r="S38" s="20"/>
      <c r="T38" s="20"/>
      <c r="U38" s="20"/>
      <c r="V38" s="20"/>
      <c r="W38" s="20">
        <v>4611577</v>
      </c>
      <c r="X38" s="20">
        <v>2039000</v>
      </c>
      <c r="Y38" s="20">
        <v>2572577</v>
      </c>
      <c r="Z38" s="21">
        <v>126.17</v>
      </c>
      <c r="AA38" s="22">
        <v>4078000</v>
      </c>
    </row>
    <row r="39" spans="1:27" ht="13.5">
      <c r="A39" s="27" t="s">
        <v>61</v>
      </c>
      <c r="B39" s="35"/>
      <c r="C39" s="29">
        <f aca="true" t="shared" si="4" ref="C39:Y39">SUM(C37:C38)</f>
        <v>6511102</v>
      </c>
      <c r="D39" s="29">
        <f>SUM(D37:D38)</f>
        <v>6511102</v>
      </c>
      <c r="E39" s="36">
        <f t="shared" si="4"/>
        <v>6878000</v>
      </c>
      <c r="F39" s="37">
        <f t="shared" si="4"/>
        <v>6878000</v>
      </c>
      <c r="G39" s="37">
        <f t="shared" si="4"/>
        <v>7307678</v>
      </c>
      <c r="H39" s="37">
        <f t="shared" si="4"/>
        <v>7188155</v>
      </c>
      <c r="I39" s="37">
        <f t="shared" si="4"/>
        <v>7188155</v>
      </c>
      <c r="J39" s="37">
        <f t="shared" si="4"/>
        <v>7188155</v>
      </c>
      <c r="K39" s="37">
        <f t="shared" si="4"/>
        <v>0</v>
      </c>
      <c r="L39" s="37">
        <f t="shared" si="4"/>
        <v>0</v>
      </c>
      <c r="M39" s="37">
        <f t="shared" si="4"/>
        <v>5158376</v>
      </c>
      <c r="N39" s="37">
        <f t="shared" si="4"/>
        <v>5158376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5158376</v>
      </c>
      <c r="X39" s="37">
        <f t="shared" si="4"/>
        <v>3439000</v>
      </c>
      <c r="Y39" s="37">
        <f t="shared" si="4"/>
        <v>1719376</v>
      </c>
      <c r="Z39" s="38">
        <f>+IF(X39&lt;&gt;0,+(Y39/X39)*100,0)</f>
        <v>49.9963943006688</v>
      </c>
      <c r="AA39" s="39">
        <f>SUM(AA37:AA38)</f>
        <v>6878000</v>
      </c>
    </row>
    <row r="40" spans="1:27" ht="13.5">
      <c r="A40" s="27" t="s">
        <v>62</v>
      </c>
      <c r="B40" s="28"/>
      <c r="C40" s="29">
        <f aca="true" t="shared" si="5" ref="C40:Y40">+C34+C39</f>
        <v>33154730</v>
      </c>
      <c r="D40" s="29">
        <f>+D34+D39</f>
        <v>33154730</v>
      </c>
      <c r="E40" s="30">
        <f t="shared" si="5"/>
        <v>17908227</v>
      </c>
      <c r="F40" s="31">
        <f t="shared" si="5"/>
        <v>17908227</v>
      </c>
      <c r="G40" s="31">
        <f t="shared" si="5"/>
        <v>36707909</v>
      </c>
      <c r="H40" s="31">
        <f t="shared" si="5"/>
        <v>34323164</v>
      </c>
      <c r="I40" s="31">
        <f t="shared" si="5"/>
        <v>31380531</v>
      </c>
      <c r="J40" s="31">
        <f t="shared" si="5"/>
        <v>31380531</v>
      </c>
      <c r="K40" s="31">
        <f t="shared" si="5"/>
        <v>0</v>
      </c>
      <c r="L40" s="31">
        <f t="shared" si="5"/>
        <v>0</v>
      </c>
      <c r="M40" s="31">
        <f t="shared" si="5"/>
        <v>33422878</v>
      </c>
      <c r="N40" s="31">
        <f t="shared" si="5"/>
        <v>33422878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33422878</v>
      </c>
      <c r="X40" s="31">
        <f t="shared" si="5"/>
        <v>8954114</v>
      </c>
      <c r="Y40" s="31">
        <f t="shared" si="5"/>
        <v>24468764</v>
      </c>
      <c r="Z40" s="32">
        <f>+IF(X40&lt;&gt;0,+(Y40/X40)*100,0)</f>
        <v>273.2683993078489</v>
      </c>
      <c r="AA40" s="33">
        <f>+AA34+AA39</f>
        <v>17908227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214675840</v>
      </c>
      <c r="D42" s="43">
        <f>+D25-D40</f>
        <v>214675840</v>
      </c>
      <c r="E42" s="44">
        <f t="shared" si="6"/>
        <v>253787773</v>
      </c>
      <c r="F42" s="45">
        <f t="shared" si="6"/>
        <v>253787773</v>
      </c>
      <c r="G42" s="45">
        <f t="shared" si="6"/>
        <v>219966272</v>
      </c>
      <c r="H42" s="45">
        <f t="shared" si="6"/>
        <v>218816904</v>
      </c>
      <c r="I42" s="45">
        <f t="shared" si="6"/>
        <v>222357539</v>
      </c>
      <c r="J42" s="45">
        <f t="shared" si="6"/>
        <v>222357539</v>
      </c>
      <c r="K42" s="45">
        <f t="shared" si="6"/>
        <v>0</v>
      </c>
      <c r="L42" s="45">
        <f t="shared" si="6"/>
        <v>0</v>
      </c>
      <c r="M42" s="45">
        <f t="shared" si="6"/>
        <v>270613955</v>
      </c>
      <c r="N42" s="45">
        <f t="shared" si="6"/>
        <v>270613955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270613955</v>
      </c>
      <c r="X42" s="45">
        <f t="shared" si="6"/>
        <v>126893886</v>
      </c>
      <c r="Y42" s="45">
        <f t="shared" si="6"/>
        <v>143720069</v>
      </c>
      <c r="Z42" s="46">
        <f>+IF(X42&lt;&gt;0,+(Y42/X42)*100,0)</f>
        <v>113.26004233174795</v>
      </c>
      <c r="AA42" s="47">
        <f>+AA25-AA40</f>
        <v>253787773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214675840</v>
      </c>
      <c r="D45" s="18">
        <v>214675840</v>
      </c>
      <c r="E45" s="19">
        <v>253787773</v>
      </c>
      <c r="F45" s="20">
        <v>253787773</v>
      </c>
      <c r="G45" s="20">
        <v>219966272</v>
      </c>
      <c r="H45" s="20">
        <v>218816904</v>
      </c>
      <c r="I45" s="20">
        <v>222357539</v>
      </c>
      <c r="J45" s="20">
        <v>222357539</v>
      </c>
      <c r="K45" s="20"/>
      <c r="L45" s="20"/>
      <c r="M45" s="20">
        <v>270613955</v>
      </c>
      <c r="N45" s="20">
        <v>270613955</v>
      </c>
      <c r="O45" s="20"/>
      <c r="P45" s="20"/>
      <c r="Q45" s="20"/>
      <c r="R45" s="20"/>
      <c r="S45" s="20"/>
      <c r="T45" s="20"/>
      <c r="U45" s="20"/>
      <c r="V45" s="20"/>
      <c r="W45" s="20">
        <v>270613955</v>
      </c>
      <c r="X45" s="20">
        <v>126893887</v>
      </c>
      <c r="Y45" s="20">
        <v>143720068</v>
      </c>
      <c r="Z45" s="48">
        <v>113.26</v>
      </c>
      <c r="AA45" s="22">
        <v>253787773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214675840</v>
      </c>
      <c r="D48" s="51">
        <f>SUM(D45:D47)</f>
        <v>214675840</v>
      </c>
      <c r="E48" s="52">
        <f t="shared" si="7"/>
        <v>253787773</v>
      </c>
      <c r="F48" s="53">
        <f t="shared" si="7"/>
        <v>253787773</v>
      </c>
      <c r="G48" s="53">
        <f t="shared" si="7"/>
        <v>219966272</v>
      </c>
      <c r="H48" s="53">
        <f t="shared" si="7"/>
        <v>218816904</v>
      </c>
      <c r="I48" s="53">
        <f t="shared" si="7"/>
        <v>222357539</v>
      </c>
      <c r="J48" s="53">
        <f t="shared" si="7"/>
        <v>222357539</v>
      </c>
      <c r="K48" s="53">
        <f t="shared" si="7"/>
        <v>0</v>
      </c>
      <c r="L48" s="53">
        <f t="shared" si="7"/>
        <v>0</v>
      </c>
      <c r="M48" s="53">
        <f t="shared" si="7"/>
        <v>270613955</v>
      </c>
      <c r="N48" s="53">
        <f t="shared" si="7"/>
        <v>270613955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270613955</v>
      </c>
      <c r="X48" s="53">
        <f t="shared" si="7"/>
        <v>126893887</v>
      </c>
      <c r="Y48" s="53">
        <f t="shared" si="7"/>
        <v>143720068</v>
      </c>
      <c r="Z48" s="54">
        <f>+IF(X48&lt;&gt;0,+(Y48/X48)*100,0)</f>
        <v>113.26004065113082</v>
      </c>
      <c r="AA48" s="55">
        <f>SUM(AA45:AA47)</f>
        <v>253787773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78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28750758</v>
      </c>
      <c r="D6" s="18">
        <v>28750758</v>
      </c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3.5">
      <c r="A7" s="23" t="s">
        <v>34</v>
      </c>
      <c r="B7" s="17"/>
      <c r="C7" s="18"/>
      <c r="D7" s="18"/>
      <c r="E7" s="19">
        <v>22081730</v>
      </c>
      <c r="F7" s="20">
        <v>22081730</v>
      </c>
      <c r="G7" s="20">
        <v>40569935</v>
      </c>
      <c r="H7" s="20">
        <v>41129682</v>
      </c>
      <c r="I7" s="20">
        <v>43427487</v>
      </c>
      <c r="J7" s="20">
        <v>43427487</v>
      </c>
      <c r="K7" s="20">
        <v>40800449</v>
      </c>
      <c r="L7" s="20">
        <v>36766224</v>
      </c>
      <c r="M7" s="20">
        <v>62720227</v>
      </c>
      <c r="N7" s="20">
        <v>62720227</v>
      </c>
      <c r="O7" s="20"/>
      <c r="P7" s="20"/>
      <c r="Q7" s="20"/>
      <c r="R7" s="20"/>
      <c r="S7" s="20"/>
      <c r="T7" s="20"/>
      <c r="U7" s="20"/>
      <c r="V7" s="20"/>
      <c r="W7" s="20">
        <v>62720227</v>
      </c>
      <c r="X7" s="20">
        <v>11040865</v>
      </c>
      <c r="Y7" s="20">
        <v>51679362</v>
      </c>
      <c r="Z7" s="21">
        <v>468.07</v>
      </c>
      <c r="AA7" s="22">
        <v>22081730</v>
      </c>
    </row>
    <row r="8" spans="1:27" ht="13.5">
      <c r="A8" s="23" t="s">
        <v>35</v>
      </c>
      <c r="B8" s="17"/>
      <c r="C8" s="18">
        <v>53158536</v>
      </c>
      <c r="D8" s="18">
        <v>53158536</v>
      </c>
      <c r="E8" s="19">
        <v>64525274</v>
      </c>
      <c r="F8" s="20">
        <v>64525274</v>
      </c>
      <c r="G8" s="20">
        <v>56134188</v>
      </c>
      <c r="H8" s="20">
        <v>58621917</v>
      </c>
      <c r="I8" s="20">
        <v>51464196</v>
      </c>
      <c r="J8" s="20">
        <v>51464196</v>
      </c>
      <c r="K8" s="20">
        <v>51399843</v>
      </c>
      <c r="L8" s="20">
        <v>50662554</v>
      </c>
      <c r="M8" s="20">
        <v>48375258</v>
      </c>
      <c r="N8" s="20">
        <v>48375258</v>
      </c>
      <c r="O8" s="20"/>
      <c r="P8" s="20"/>
      <c r="Q8" s="20"/>
      <c r="R8" s="20"/>
      <c r="S8" s="20"/>
      <c r="T8" s="20"/>
      <c r="U8" s="20"/>
      <c r="V8" s="20"/>
      <c r="W8" s="20">
        <v>48375258</v>
      </c>
      <c r="X8" s="20">
        <v>32262637</v>
      </c>
      <c r="Y8" s="20">
        <v>16112621</v>
      </c>
      <c r="Z8" s="21">
        <v>49.94</v>
      </c>
      <c r="AA8" s="22">
        <v>64525274</v>
      </c>
    </row>
    <row r="9" spans="1:27" ht="13.5">
      <c r="A9" s="23" t="s">
        <v>36</v>
      </c>
      <c r="B9" s="17"/>
      <c r="C9" s="18">
        <v>12409399</v>
      </c>
      <c r="D9" s="18">
        <v>12409399</v>
      </c>
      <c r="E9" s="19">
        <v>214597854</v>
      </c>
      <c r="F9" s="20">
        <v>214597854</v>
      </c>
      <c r="G9" s="20">
        <v>74217357</v>
      </c>
      <c r="H9" s="20">
        <v>69356117</v>
      </c>
      <c r="I9" s="20">
        <v>48518704</v>
      </c>
      <c r="J9" s="20">
        <v>48518704</v>
      </c>
      <c r="K9" s="20">
        <v>48737145</v>
      </c>
      <c r="L9" s="20">
        <v>50714784</v>
      </c>
      <c r="M9" s="20">
        <v>46552819</v>
      </c>
      <c r="N9" s="20">
        <v>46552819</v>
      </c>
      <c r="O9" s="20"/>
      <c r="P9" s="20"/>
      <c r="Q9" s="20"/>
      <c r="R9" s="20"/>
      <c r="S9" s="20"/>
      <c r="T9" s="20"/>
      <c r="U9" s="20"/>
      <c r="V9" s="20"/>
      <c r="W9" s="20">
        <v>46552819</v>
      </c>
      <c r="X9" s="20">
        <v>107298927</v>
      </c>
      <c r="Y9" s="20">
        <v>-60746108</v>
      </c>
      <c r="Z9" s="21">
        <v>-56.61</v>
      </c>
      <c r="AA9" s="22">
        <v>214597854</v>
      </c>
    </row>
    <row r="10" spans="1:27" ht="13.5">
      <c r="A10" s="23" t="s">
        <v>37</v>
      </c>
      <c r="B10" s="17"/>
      <c r="C10" s="18">
        <v>21000</v>
      </c>
      <c r="D10" s="18">
        <v>21000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4321092</v>
      </c>
      <c r="D11" s="18">
        <v>4321092</v>
      </c>
      <c r="E11" s="19">
        <v>3684198</v>
      </c>
      <c r="F11" s="20">
        <v>3684198</v>
      </c>
      <c r="G11" s="20">
        <v>179904907</v>
      </c>
      <c r="H11" s="20">
        <v>182034573</v>
      </c>
      <c r="I11" s="20">
        <v>5569175</v>
      </c>
      <c r="J11" s="20">
        <v>5569175</v>
      </c>
      <c r="K11" s="20">
        <v>5812736</v>
      </c>
      <c r="L11" s="20">
        <v>6148571</v>
      </c>
      <c r="M11" s="20">
        <v>6500922</v>
      </c>
      <c r="N11" s="20">
        <v>6500922</v>
      </c>
      <c r="O11" s="20"/>
      <c r="P11" s="20"/>
      <c r="Q11" s="20"/>
      <c r="R11" s="20"/>
      <c r="S11" s="20"/>
      <c r="T11" s="20"/>
      <c r="U11" s="20"/>
      <c r="V11" s="20"/>
      <c r="W11" s="20">
        <v>6500922</v>
      </c>
      <c r="X11" s="20">
        <v>1842099</v>
      </c>
      <c r="Y11" s="20">
        <v>4658823</v>
      </c>
      <c r="Z11" s="21">
        <v>252.91</v>
      </c>
      <c r="AA11" s="22">
        <v>3684198</v>
      </c>
    </row>
    <row r="12" spans="1:27" ht="13.5">
      <c r="A12" s="27" t="s">
        <v>39</v>
      </c>
      <c r="B12" s="28"/>
      <c r="C12" s="29">
        <f aca="true" t="shared" si="0" ref="C12:Y12">SUM(C6:C11)</f>
        <v>98660785</v>
      </c>
      <c r="D12" s="29">
        <f>SUM(D6:D11)</f>
        <v>98660785</v>
      </c>
      <c r="E12" s="30">
        <f t="shared" si="0"/>
        <v>304889056</v>
      </c>
      <c r="F12" s="31">
        <f t="shared" si="0"/>
        <v>304889056</v>
      </c>
      <c r="G12" s="31">
        <f t="shared" si="0"/>
        <v>350826387</v>
      </c>
      <c r="H12" s="31">
        <f t="shared" si="0"/>
        <v>351142289</v>
      </c>
      <c r="I12" s="31">
        <f t="shared" si="0"/>
        <v>148979562</v>
      </c>
      <c r="J12" s="31">
        <f t="shared" si="0"/>
        <v>148979562</v>
      </c>
      <c r="K12" s="31">
        <f t="shared" si="0"/>
        <v>146750173</v>
      </c>
      <c r="L12" s="31">
        <f t="shared" si="0"/>
        <v>144292133</v>
      </c>
      <c r="M12" s="31">
        <f t="shared" si="0"/>
        <v>164149226</v>
      </c>
      <c r="N12" s="31">
        <f t="shared" si="0"/>
        <v>164149226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164149226</v>
      </c>
      <c r="X12" s="31">
        <f t="shared" si="0"/>
        <v>152444528</v>
      </c>
      <c r="Y12" s="31">
        <f t="shared" si="0"/>
        <v>11704698</v>
      </c>
      <c r="Z12" s="32">
        <f>+IF(X12&lt;&gt;0,+(Y12/X12)*100,0)</f>
        <v>7.678004683775859</v>
      </c>
      <c r="AA12" s="33">
        <f>SUM(AA6:AA11)</f>
        <v>304889056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188060</v>
      </c>
      <c r="D15" s="18">
        <v>188060</v>
      </c>
      <c r="E15" s="19">
        <v>199377</v>
      </c>
      <c r="F15" s="20">
        <v>199377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99689</v>
      </c>
      <c r="Y15" s="20">
        <v>-99689</v>
      </c>
      <c r="Z15" s="21">
        <v>-100</v>
      </c>
      <c r="AA15" s="22">
        <v>199377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62916430</v>
      </c>
      <c r="D17" s="18">
        <v>62916430</v>
      </c>
      <c r="E17" s="19">
        <v>63664296</v>
      </c>
      <c r="F17" s="20">
        <v>63664296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31832148</v>
      </c>
      <c r="Y17" s="20">
        <v>-31832148</v>
      </c>
      <c r="Z17" s="21">
        <v>-100</v>
      </c>
      <c r="AA17" s="22">
        <v>63664296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2357174419</v>
      </c>
      <c r="D19" s="18">
        <v>2357174419</v>
      </c>
      <c r="E19" s="19">
        <v>2738272898</v>
      </c>
      <c r="F19" s="20">
        <v>2738272898</v>
      </c>
      <c r="G19" s="20">
        <v>2617676971</v>
      </c>
      <c r="H19" s="20">
        <v>2617694497</v>
      </c>
      <c r="I19" s="20">
        <v>2550772667</v>
      </c>
      <c r="J19" s="20">
        <v>2550772667</v>
      </c>
      <c r="K19" s="20">
        <v>2550799732</v>
      </c>
      <c r="L19" s="20">
        <v>2550855546</v>
      </c>
      <c r="M19" s="20">
        <v>2550862853</v>
      </c>
      <c r="N19" s="20">
        <v>2550862853</v>
      </c>
      <c r="O19" s="20"/>
      <c r="P19" s="20"/>
      <c r="Q19" s="20"/>
      <c r="R19" s="20"/>
      <c r="S19" s="20"/>
      <c r="T19" s="20"/>
      <c r="U19" s="20"/>
      <c r="V19" s="20"/>
      <c r="W19" s="20">
        <v>2550862853</v>
      </c>
      <c r="X19" s="20">
        <v>1369136449</v>
      </c>
      <c r="Y19" s="20">
        <v>1181726404</v>
      </c>
      <c r="Z19" s="21">
        <v>86.31</v>
      </c>
      <c r="AA19" s="22">
        <v>2738272898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171608</v>
      </c>
      <c r="D22" s="18">
        <v>171608</v>
      </c>
      <c r="E22" s="19">
        <v>68824</v>
      </c>
      <c r="F22" s="20">
        <v>68824</v>
      </c>
      <c r="G22" s="20">
        <v>45012</v>
      </c>
      <c r="H22" s="20">
        <v>45012</v>
      </c>
      <c r="I22" s="20">
        <v>66717</v>
      </c>
      <c r="J22" s="20">
        <v>66717</v>
      </c>
      <c r="K22" s="20">
        <v>66717</v>
      </c>
      <c r="L22" s="20">
        <v>66717</v>
      </c>
      <c r="M22" s="20">
        <v>66717</v>
      </c>
      <c r="N22" s="20">
        <v>66717</v>
      </c>
      <c r="O22" s="20"/>
      <c r="P22" s="20"/>
      <c r="Q22" s="20"/>
      <c r="R22" s="20"/>
      <c r="S22" s="20"/>
      <c r="T22" s="20"/>
      <c r="U22" s="20"/>
      <c r="V22" s="20"/>
      <c r="W22" s="20">
        <v>66717</v>
      </c>
      <c r="X22" s="20">
        <v>34412</v>
      </c>
      <c r="Y22" s="20">
        <v>32305</v>
      </c>
      <c r="Z22" s="21">
        <v>93.88</v>
      </c>
      <c r="AA22" s="22">
        <v>68824</v>
      </c>
    </row>
    <row r="23" spans="1:27" ht="13.5">
      <c r="A23" s="23" t="s">
        <v>49</v>
      </c>
      <c r="B23" s="17"/>
      <c r="C23" s="18">
        <v>160036</v>
      </c>
      <c r="D23" s="18">
        <v>160036</v>
      </c>
      <c r="E23" s="19"/>
      <c r="F23" s="20"/>
      <c r="G23" s="24"/>
      <c r="H23" s="24"/>
      <c r="I23" s="24">
        <v>169439886</v>
      </c>
      <c r="J23" s="20">
        <v>169439886</v>
      </c>
      <c r="K23" s="24">
        <v>169439886</v>
      </c>
      <c r="L23" s="24">
        <v>169439886</v>
      </c>
      <c r="M23" s="20">
        <v>169439886</v>
      </c>
      <c r="N23" s="24">
        <v>169439886</v>
      </c>
      <c r="O23" s="24"/>
      <c r="P23" s="24"/>
      <c r="Q23" s="20"/>
      <c r="R23" s="24"/>
      <c r="S23" s="24"/>
      <c r="T23" s="20"/>
      <c r="U23" s="24"/>
      <c r="V23" s="24"/>
      <c r="W23" s="24">
        <v>169439886</v>
      </c>
      <c r="X23" s="20"/>
      <c r="Y23" s="24">
        <v>169439886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2420610553</v>
      </c>
      <c r="D24" s="29">
        <f>SUM(D15:D23)</f>
        <v>2420610553</v>
      </c>
      <c r="E24" s="36">
        <f t="shared" si="1"/>
        <v>2802205395</v>
      </c>
      <c r="F24" s="37">
        <f t="shared" si="1"/>
        <v>2802205395</v>
      </c>
      <c r="G24" s="37">
        <f t="shared" si="1"/>
        <v>2617721983</v>
      </c>
      <c r="H24" s="37">
        <f t="shared" si="1"/>
        <v>2617739509</v>
      </c>
      <c r="I24" s="37">
        <f t="shared" si="1"/>
        <v>2720279270</v>
      </c>
      <c r="J24" s="37">
        <f t="shared" si="1"/>
        <v>2720279270</v>
      </c>
      <c r="K24" s="37">
        <f t="shared" si="1"/>
        <v>2720306335</v>
      </c>
      <c r="L24" s="37">
        <f t="shared" si="1"/>
        <v>2720362149</v>
      </c>
      <c r="M24" s="37">
        <f t="shared" si="1"/>
        <v>2720369456</v>
      </c>
      <c r="N24" s="37">
        <f t="shared" si="1"/>
        <v>2720369456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2720369456</v>
      </c>
      <c r="X24" s="37">
        <f t="shared" si="1"/>
        <v>1401102698</v>
      </c>
      <c r="Y24" s="37">
        <f t="shared" si="1"/>
        <v>1319266758</v>
      </c>
      <c r="Z24" s="38">
        <f>+IF(X24&lt;&gt;0,+(Y24/X24)*100,0)</f>
        <v>94.15917618909617</v>
      </c>
      <c r="AA24" s="39">
        <f>SUM(AA15:AA23)</f>
        <v>2802205395</v>
      </c>
    </row>
    <row r="25" spans="1:27" ht="13.5">
      <c r="A25" s="27" t="s">
        <v>51</v>
      </c>
      <c r="B25" s="28"/>
      <c r="C25" s="29">
        <f aca="true" t="shared" si="2" ref="C25:Y25">+C12+C24</f>
        <v>2519271338</v>
      </c>
      <c r="D25" s="29">
        <f>+D12+D24</f>
        <v>2519271338</v>
      </c>
      <c r="E25" s="30">
        <f t="shared" si="2"/>
        <v>3107094451</v>
      </c>
      <c r="F25" s="31">
        <f t="shared" si="2"/>
        <v>3107094451</v>
      </c>
      <c r="G25" s="31">
        <f t="shared" si="2"/>
        <v>2968548370</v>
      </c>
      <c r="H25" s="31">
        <f t="shared" si="2"/>
        <v>2968881798</v>
      </c>
      <c r="I25" s="31">
        <f t="shared" si="2"/>
        <v>2869258832</v>
      </c>
      <c r="J25" s="31">
        <f t="shared" si="2"/>
        <v>2869258832</v>
      </c>
      <c r="K25" s="31">
        <f t="shared" si="2"/>
        <v>2867056508</v>
      </c>
      <c r="L25" s="31">
        <f t="shared" si="2"/>
        <v>2864654282</v>
      </c>
      <c r="M25" s="31">
        <f t="shared" si="2"/>
        <v>2884518682</v>
      </c>
      <c r="N25" s="31">
        <f t="shared" si="2"/>
        <v>2884518682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2884518682</v>
      </c>
      <c r="X25" s="31">
        <f t="shared" si="2"/>
        <v>1553547226</v>
      </c>
      <c r="Y25" s="31">
        <f t="shared" si="2"/>
        <v>1330971456</v>
      </c>
      <c r="Z25" s="32">
        <f>+IF(X25&lt;&gt;0,+(Y25/X25)*100,0)</f>
        <v>85.6730605755013</v>
      </c>
      <c r="AA25" s="33">
        <f>+AA12+AA24</f>
        <v>3107094451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>
        <v>23136685</v>
      </c>
      <c r="H29" s="20">
        <v>20401932</v>
      </c>
      <c r="I29" s="20">
        <v>10431669</v>
      </c>
      <c r="J29" s="20">
        <v>10431669</v>
      </c>
      <c r="K29" s="20">
        <v>15178434</v>
      </c>
      <c r="L29" s="20">
        <v>33062109</v>
      </c>
      <c r="M29" s="20">
        <v>18046191</v>
      </c>
      <c r="N29" s="20">
        <v>18046191</v>
      </c>
      <c r="O29" s="20"/>
      <c r="P29" s="20"/>
      <c r="Q29" s="20"/>
      <c r="R29" s="20"/>
      <c r="S29" s="20"/>
      <c r="T29" s="20"/>
      <c r="U29" s="20"/>
      <c r="V29" s="20"/>
      <c r="W29" s="20">
        <v>18046191</v>
      </c>
      <c r="X29" s="20"/>
      <c r="Y29" s="20">
        <v>18046191</v>
      </c>
      <c r="Z29" s="21"/>
      <c r="AA29" s="22"/>
    </row>
    <row r="30" spans="1:27" ht="13.5">
      <c r="A30" s="23" t="s">
        <v>55</v>
      </c>
      <c r="B30" s="17"/>
      <c r="C30" s="18">
        <v>23927878</v>
      </c>
      <c r="D30" s="18">
        <v>23927878</v>
      </c>
      <c r="E30" s="19">
        <v>53718782</v>
      </c>
      <c r="F30" s="20">
        <v>53718782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26859391</v>
      </c>
      <c r="Y30" s="20">
        <v>-26859391</v>
      </c>
      <c r="Z30" s="21">
        <v>-100</v>
      </c>
      <c r="AA30" s="22">
        <v>53718782</v>
      </c>
    </row>
    <row r="31" spans="1:27" ht="13.5">
      <c r="A31" s="23" t="s">
        <v>56</v>
      </c>
      <c r="B31" s="17"/>
      <c r="C31" s="18">
        <v>8383685</v>
      </c>
      <c r="D31" s="18">
        <v>8383685</v>
      </c>
      <c r="E31" s="19">
        <v>12104576</v>
      </c>
      <c r="F31" s="20">
        <v>12104576</v>
      </c>
      <c r="G31" s="20">
        <v>10038720</v>
      </c>
      <c r="H31" s="20">
        <v>10055967</v>
      </c>
      <c r="I31" s="20">
        <v>10119614</v>
      </c>
      <c r="J31" s="20">
        <v>10119614</v>
      </c>
      <c r="K31" s="20">
        <v>10234408</v>
      </c>
      <c r="L31" s="20">
        <v>8458212</v>
      </c>
      <c r="M31" s="20">
        <v>8462376</v>
      </c>
      <c r="N31" s="20">
        <v>8462376</v>
      </c>
      <c r="O31" s="20"/>
      <c r="P31" s="20"/>
      <c r="Q31" s="20"/>
      <c r="R31" s="20"/>
      <c r="S31" s="20"/>
      <c r="T31" s="20"/>
      <c r="U31" s="20"/>
      <c r="V31" s="20"/>
      <c r="W31" s="20">
        <v>8462376</v>
      </c>
      <c r="X31" s="20">
        <v>6052288</v>
      </c>
      <c r="Y31" s="20">
        <v>2410088</v>
      </c>
      <c r="Z31" s="21">
        <v>39.82</v>
      </c>
      <c r="AA31" s="22">
        <v>12104576</v>
      </c>
    </row>
    <row r="32" spans="1:27" ht="13.5">
      <c r="A32" s="23" t="s">
        <v>57</v>
      </c>
      <c r="B32" s="17"/>
      <c r="C32" s="18">
        <v>120338394</v>
      </c>
      <c r="D32" s="18">
        <v>120338394</v>
      </c>
      <c r="E32" s="19">
        <v>141466207</v>
      </c>
      <c r="F32" s="20">
        <v>141466207</v>
      </c>
      <c r="G32" s="20">
        <v>93999001</v>
      </c>
      <c r="H32" s="20">
        <v>81484617</v>
      </c>
      <c r="I32" s="20">
        <v>83445135</v>
      </c>
      <c r="J32" s="20">
        <v>83445135</v>
      </c>
      <c r="K32" s="20">
        <v>83087121</v>
      </c>
      <c r="L32" s="20">
        <v>78405316</v>
      </c>
      <c r="M32" s="20">
        <v>103113124</v>
      </c>
      <c r="N32" s="20">
        <v>103113124</v>
      </c>
      <c r="O32" s="20"/>
      <c r="P32" s="20"/>
      <c r="Q32" s="20"/>
      <c r="R32" s="20"/>
      <c r="S32" s="20"/>
      <c r="T32" s="20"/>
      <c r="U32" s="20"/>
      <c r="V32" s="20"/>
      <c r="W32" s="20">
        <v>103113124</v>
      </c>
      <c r="X32" s="20">
        <v>70733104</v>
      </c>
      <c r="Y32" s="20">
        <v>32380020</v>
      </c>
      <c r="Z32" s="21">
        <v>45.78</v>
      </c>
      <c r="AA32" s="22">
        <v>141466207</v>
      </c>
    </row>
    <row r="33" spans="1:27" ht="13.5">
      <c r="A33" s="23" t="s">
        <v>58</v>
      </c>
      <c r="B33" s="17"/>
      <c r="C33" s="18">
        <v>31465926</v>
      </c>
      <c r="D33" s="18">
        <v>31465926</v>
      </c>
      <c r="E33" s="19">
        <v>23186791</v>
      </c>
      <c r="F33" s="20">
        <v>23186791</v>
      </c>
      <c r="G33" s="20">
        <v>19468077</v>
      </c>
      <c r="H33" s="20">
        <v>19468077</v>
      </c>
      <c r="I33" s="20">
        <v>36957714</v>
      </c>
      <c r="J33" s="20">
        <v>36957714</v>
      </c>
      <c r="K33" s="20">
        <v>36957714</v>
      </c>
      <c r="L33" s="20">
        <v>36957714</v>
      </c>
      <c r="M33" s="20">
        <v>36957714</v>
      </c>
      <c r="N33" s="20">
        <v>36957714</v>
      </c>
      <c r="O33" s="20"/>
      <c r="P33" s="20"/>
      <c r="Q33" s="20"/>
      <c r="R33" s="20"/>
      <c r="S33" s="20"/>
      <c r="T33" s="20"/>
      <c r="U33" s="20"/>
      <c r="V33" s="20"/>
      <c r="W33" s="20">
        <v>36957714</v>
      </c>
      <c r="X33" s="20">
        <v>11593396</v>
      </c>
      <c r="Y33" s="20">
        <v>25364318</v>
      </c>
      <c r="Z33" s="21">
        <v>218.78</v>
      </c>
      <c r="AA33" s="22">
        <v>23186791</v>
      </c>
    </row>
    <row r="34" spans="1:27" ht="13.5">
      <c r="A34" s="27" t="s">
        <v>59</v>
      </c>
      <c r="B34" s="28"/>
      <c r="C34" s="29">
        <f aca="true" t="shared" si="3" ref="C34:Y34">SUM(C29:C33)</f>
        <v>184115883</v>
      </c>
      <c r="D34" s="29">
        <f>SUM(D29:D33)</f>
        <v>184115883</v>
      </c>
      <c r="E34" s="30">
        <f t="shared" si="3"/>
        <v>230476356</v>
      </c>
      <c r="F34" s="31">
        <f t="shared" si="3"/>
        <v>230476356</v>
      </c>
      <c r="G34" s="31">
        <f t="shared" si="3"/>
        <v>146642483</v>
      </c>
      <c r="H34" s="31">
        <f t="shared" si="3"/>
        <v>131410593</v>
      </c>
      <c r="I34" s="31">
        <f t="shared" si="3"/>
        <v>140954132</v>
      </c>
      <c r="J34" s="31">
        <f t="shared" si="3"/>
        <v>140954132</v>
      </c>
      <c r="K34" s="31">
        <f t="shared" si="3"/>
        <v>145457677</v>
      </c>
      <c r="L34" s="31">
        <f t="shared" si="3"/>
        <v>156883351</v>
      </c>
      <c r="M34" s="31">
        <f t="shared" si="3"/>
        <v>166579405</v>
      </c>
      <c r="N34" s="31">
        <f t="shared" si="3"/>
        <v>166579405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166579405</v>
      </c>
      <c r="X34" s="31">
        <f t="shared" si="3"/>
        <v>115238179</v>
      </c>
      <c r="Y34" s="31">
        <f t="shared" si="3"/>
        <v>51341226</v>
      </c>
      <c r="Z34" s="32">
        <f>+IF(X34&lt;&gt;0,+(Y34/X34)*100,0)</f>
        <v>44.552271170477276</v>
      </c>
      <c r="AA34" s="33">
        <f>SUM(AA29:AA33)</f>
        <v>230476356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54696199</v>
      </c>
      <c r="D37" s="18">
        <v>54696199</v>
      </c>
      <c r="E37" s="19">
        <v>30251320</v>
      </c>
      <c r="F37" s="20">
        <v>30251320</v>
      </c>
      <c r="G37" s="20">
        <v>84484163</v>
      </c>
      <c r="H37" s="20">
        <v>84484163</v>
      </c>
      <c r="I37" s="20">
        <v>78624077</v>
      </c>
      <c r="J37" s="20">
        <v>78624077</v>
      </c>
      <c r="K37" s="20">
        <v>74762843</v>
      </c>
      <c r="L37" s="20">
        <v>73438238</v>
      </c>
      <c r="M37" s="20">
        <v>72048248</v>
      </c>
      <c r="N37" s="20">
        <v>72048248</v>
      </c>
      <c r="O37" s="20"/>
      <c r="P37" s="20"/>
      <c r="Q37" s="20"/>
      <c r="R37" s="20"/>
      <c r="S37" s="20"/>
      <c r="T37" s="20"/>
      <c r="U37" s="20"/>
      <c r="V37" s="20"/>
      <c r="W37" s="20">
        <v>72048248</v>
      </c>
      <c r="X37" s="20">
        <v>15125660</v>
      </c>
      <c r="Y37" s="20">
        <v>56922588</v>
      </c>
      <c r="Z37" s="21">
        <v>376.33</v>
      </c>
      <c r="AA37" s="22">
        <v>30251320</v>
      </c>
    </row>
    <row r="38" spans="1:27" ht="13.5">
      <c r="A38" s="23" t="s">
        <v>58</v>
      </c>
      <c r="B38" s="17"/>
      <c r="C38" s="18">
        <v>104534802</v>
      </c>
      <c r="D38" s="18">
        <v>104534802</v>
      </c>
      <c r="E38" s="19">
        <v>101947608</v>
      </c>
      <c r="F38" s="20">
        <v>101947608</v>
      </c>
      <c r="G38" s="20">
        <v>86406515</v>
      </c>
      <c r="H38" s="20">
        <v>86406515</v>
      </c>
      <c r="I38" s="20">
        <v>99043013</v>
      </c>
      <c r="J38" s="20">
        <v>99043013</v>
      </c>
      <c r="K38" s="20">
        <v>99043013</v>
      </c>
      <c r="L38" s="20">
        <v>99043013</v>
      </c>
      <c r="M38" s="20">
        <v>99043013</v>
      </c>
      <c r="N38" s="20">
        <v>99043013</v>
      </c>
      <c r="O38" s="20"/>
      <c r="P38" s="20"/>
      <c r="Q38" s="20"/>
      <c r="R38" s="20"/>
      <c r="S38" s="20"/>
      <c r="T38" s="20"/>
      <c r="U38" s="20"/>
      <c r="V38" s="20"/>
      <c r="W38" s="20">
        <v>99043013</v>
      </c>
      <c r="X38" s="20">
        <v>50973804</v>
      </c>
      <c r="Y38" s="20">
        <v>48069209</v>
      </c>
      <c r="Z38" s="21">
        <v>94.3</v>
      </c>
      <c r="AA38" s="22">
        <v>101947608</v>
      </c>
    </row>
    <row r="39" spans="1:27" ht="13.5">
      <c r="A39" s="27" t="s">
        <v>61</v>
      </c>
      <c r="B39" s="35"/>
      <c r="C39" s="29">
        <f aca="true" t="shared" si="4" ref="C39:Y39">SUM(C37:C38)</f>
        <v>159231001</v>
      </c>
      <c r="D39" s="29">
        <f>SUM(D37:D38)</f>
        <v>159231001</v>
      </c>
      <c r="E39" s="36">
        <f t="shared" si="4"/>
        <v>132198928</v>
      </c>
      <c r="F39" s="37">
        <f t="shared" si="4"/>
        <v>132198928</v>
      </c>
      <c r="G39" s="37">
        <f t="shared" si="4"/>
        <v>170890678</v>
      </c>
      <c r="H39" s="37">
        <f t="shared" si="4"/>
        <v>170890678</v>
      </c>
      <c r="I39" s="37">
        <f t="shared" si="4"/>
        <v>177667090</v>
      </c>
      <c r="J39" s="37">
        <f t="shared" si="4"/>
        <v>177667090</v>
      </c>
      <c r="K39" s="37">
        <f t="shared" si="4"/>
        <v>173805856</v>
      </c>
      <c r="L39" s="37">
        <f t="shared" si="4"/>
        <v>172481251</v>
      </c>
      <c r="M39" s="37">
        <f t="shared" si="4"/>
        <v>171091261</v>
      </c>
      <c r="N39" s="37">
        <f t="shared" si="4"/>
        <v>171091261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171091261</v>
      </c>
      <c r="X39" s="37">
        <f t="shared" si="4"/>
        <v>66099464</v>
      </c>
      <c r="Y39" s="37">
        <f t="shared" si="4"/>
        <v>104991797</v>
      </c>
      <c r="Z39" s="38">
        <f>+IF(X39&lt;&gt;0,+(Y39/X39)*100,0)</f>
        <v>158.83910495855156</v>
      </c>
      <c r="AA39" s="39">
        <f>SUM(AA37:AA38)</f>
        <v>132198928</v>
      </c>
    </row>
    <row r="40" spans="1:27" ht="13.5">
      <c r="A40" s="27" t="s">
        <v>62</v>
      </c>
      <c r="B40" s="28"/>
      <c r="C40" s="29">
        <f aca="true" t="shared" si="5" ref="C40:Y40">+C34+C39</f>
        <v>343346884</v>
      </c>
      <c r="D40" s="29">
        <f>+D34+D39</f>
        <v>343346884</v>
      </c>
      <c r="E40" s="30">
        <f t="shared" si="5"/>
        <v>362675284</v>
      </c>
      <c r="F40" s="31">
        <f t="shared" si="5"/>
        <v>362675284</v>
      </c>
      <c r="G40" s="31">
        <f t="shared" si="5"/>
        <v>317533161</v>
      </c>
      <c r="H40" s="31">
        <f t="shared" si="5"/>
        <v>302301271</v>
      </c>
      <c r="I40" s="31">
        <f t="shared" si="5"/>
        <v>318621222</v>
      </c>
      <c r="J40" s="31">
        <f t="shared" si="5"/>
        <v>318621222</v>
      </c>
      <c r="K40" s="31">
        <f t="shared" si="5"/>
        <v>319263533</v>
      </c>
      <c r="L40" s="31">
        <f t="shared" si="5"/>
        <v>329364602</v>
      </c>
      <c r="M40" s="31">
        <f t="shared" si="5"/>
        <v>337670666</v>
      </c>
      <c r="N40" s="31">
        <f t="shared" si="5"/>
        <v>337670666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337670666</v>
      </c>
      <c r="X40" s="31">
        <f t="shared" si="5"/>
        <v>181337643</v>
      </c>
      <c r="Y40" s="31">
        <f t="shared" si="5"/>
        <v>156333023</v>
      </c>
      <c r="Z40" s="32">
        <f>+IF(X40&lt;&gt;0,+(Y40/X40)*100,0)</f>
        <v>86.2110152165152</v>
      </c>
      <c r="AA40" s="33">
        <f>+AA34+AA39</f>
        <v>362675284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2175924454</v>
      </c>
      <c r="D42" s="43">
        <f>+D25-D40</f>
        <v>2175924454</v>
      </c>
      <c r="E42" s="44">
        <f t="shared" si="6"/>
        <v>2744419167</v>
      </c>
      <c r="F42" s="45">
        <f t="shared" si="6"/>
        <v>2744419167</v>
      </c>
      <c r="G42" s="45">
        <f t="shared" si="6"/>
        <v>2651015209</v>
      </c>
      <c r="H42" s="45">
        <f t="shared" si="6"/>
        <v>2666580527</v>
      </c>
      <c r="I42" s="45">
        <f t="shared" si="6"/>
        <v>2550637610</v>
      </c>
      <c r="J42" s="45">
        <f t="shared" si="6"/>
        <v>2550637610</v>
      </c>
      <c r="K42" s="45">
        <f t="shared" si="6"/>
        <v>2547792975</v>
      </c>
      <c r="L42" s="45">
        <f t="shared" si="6"/>
        <v>2535289680</v>
      </c>
      <c r="M42" s="45">
        <f t="shared" si="6"/>
        <v>2546848016</v>
      </c>
      <c r="N42" s="45">
        <f t="shared" si="6"/>
        <v>2546848016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2546848016</v>
      </c>
      <c r="X42" s="45">
        <f t="shared" si="6"/>
        <v>1372209583</v>
      </c>
      <c r="Y42" s="45">
        <f t="shared" si="6"/>
        <v>1174638433</v>
      </c>
      <c r="Z42" s="46">
        <f>+IF(X42&lt;&gt;0,+(Y42/X42)*100,0)</f>
        <v>85.60196981221637</v>
      </c>
      <c r="AA42" s="47">
        <f>+AA25-AA40</f>
        <v>2744419167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2175924453</v>
      </c>
      <c r="D45" s="18">
        <v>2175924453</v>
      </c>
      <c r="E45" s="19">
        <v>2744419166</v>
      </c>
      <c r="F45" s="20">
        <v>2744419166</v>
      </c>
      <c r="G45" s="20">
        <v>2651015209</v>
      </c>
      <c r="H45" s="20">
        <v>2666580528</v>
      </c>
      <c r="I45" s="20">
        <v>2550637609</v>
      </c>
      <c r="J45" s="20">
        <v>2550637609</v>
      </c>
      <c r="K45" s="20">
        <v>2547792974</v>
      </c>
      <c r="L45" s="20">
        <v>2535289679</v>
      </c>
      <c r="M45" s="20">
        <v>2546848014</v>
      </c>
      <c r="N45" s="20">
        <v>2546848014</v>
      </c>
      <c r="O45" s="20"/>
      <c r="P45" s="20"/>
      <c r="Q45" s="20"/>
      <c r="R45" s="20"/>
      <c r="S45" s="20"/>
      <c r="T45" s="20"/>
      <c r="U45" s="20"/>
      <c r="V45" s="20"/>
      <c r="W45" s="20">
        <v>2546848014</v>
      </c>
      <c r="X45" s="20">
        <v>1372209583</v>
      </c>
      <c r="Y45" s="20">
        <v>1174638431</v>
      </c>
      <c r="Z45" s="48">
        <v>85.6</v>
      </c>
      <c r="AA45" s="22">
        <v>2744419166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2175924453</v>
      </c>
      <c r="D48" s="51">
        <f>SUM(D45:D47)</f>
        <v>2175924453</v>
      </c>
      <c r="E48" s="52">
        <f t="shared" si="7"/>
        <v>2744419166</v>
      </c>
      <c r="F48" s="53">
        <f t="shared" si="7"/>
        <v>2744419166</v>
      </c>
      <c r="G48" s="53">
        <f t="shared" si="7"/>
        <v>2651015209</v>
      </c>
      <c r="H48" s="53">
        <f t="shared" si="7"/>
        <v>2666580528</v>
      </c>
      <c r="I48" s="53">
        <f t="shared" si="7"/>
        <v>2550637609</v>
      </c>
      <c r="J48" s="53">
        <f t="shared" si="7"/>
        <v>2550637609</v>
      </c>
      <c r="K48" s="53">
        <f t="shared" si="7"/>
        <v>2547792974</v>
      </c>
      <c r="L48" s="53">
        <f t="shared" si="7"/>
        <v>2535289679</v>
      </c>
      <c r="M48" s="53">
        <f t="shared" si="7"/>
        <v>2546848014</v>
      </c>
      <c r="N48" s="53">
        <f t="shared" si="7"/>
        <v>2546848014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2546848014</v>
      </c>
      <c r="X48" s="53">
        <f t="shared" si="7"/>
        <v>1372209583</v>
      </c>
      <c r="Y48" s="53">
        <f t="shared" si="7"/>
        <v>1174638431</v>
      </c>
      <c r="Z48" s="54">
        <f>+IF(X48&lt;&gt;0,+(Y48/X48)*100,0)</f>
        <v>85.60196966646603</v>
      </c>
      <c r="AA48" s="55">
        <f>SUM(AA45:AA47)</f>
        <v>2744419166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79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8288278</v>
      </c>
      <c r="D6" s="18">
        <v>8288278</v>
      </c>
      <c r="E6" s="19">
        <v>524470</v>
      </c>
      <c r="F6" s="20">
        <v>524470</v>
      </c>
      <c r="G6" s="20">
        <v>7010260</v>
      </c>
      <c r="H6" s="20">
        <v>-4608427</v>
      </c>
      <c r="I6" s="20">
        <v>4475375</v>
      </c>
      <c r="J6" s="20">
        <v>4475375</v>
      </c>
      <c r="K6" s="20">
        <v>15695416</v>
      </c>
      <c r="L6" s="20">
        <v>-10152649</v>
      </c>
      <c r="M6" s="20">
        <v>2842788</v>
      </c>
      <c r="N6" s="20">
        <v>2842788</v>
      </c>
      <c r="O6" s="20"/>
      <c r="P6" s="20"/>
      <c r="Q6" s="20"/>
      <c r="R6" s="20"/>
      <c r="S6" s="20"/>
      <c r="T6" s="20"/>
      <c r="U6" s="20"/>
      <c r="V6" s="20"/>
      <c r="W6" s="20">
        <v>2842788</v>
      </c>
      <c r="X6" s="20">
        <v>262235</v>
      </c>
      <c r="Y6" s="20">
        <v>2580553</v>
      </c>
      <c r="Z6" s="21">
        <v>984.06</v>
      </c>
      <c r="AA6" s="22">
        <v>524470</v>
      </c>
    </row>
    <row r="7" spans="1:27" ht="13.5">
      <c r="A7" s="23" t="s">
        <v>34</v>
      </c>
      <c r="B7" s="17"/>
      <c r="C7" s="18"/>
      <c r="D7" s="18"/>
      <c r="E7" s="19">
        <v>16000000</v>
      </c>
      <c r="F7" s="20">
        <v>16000000</v>
      </c>
      <c r="G7" s="20">
        <v>-8971</v>
      </c>
      <c r="H7" s="20">
        <v>16</v>
      </c>
      <c r="I7" s="20">
        <v>934005</v>
      </c>
      <c r="J7" s="20">
        <v>934005</v>
      </c>
      <c r="K7" s="20">
        <v>10200</v>
      </c>
      <c r="L7" s="20">
        <v>-214</v>
      </c>
      <c r="M7" s="20">
        <v>-2628</v>
      </c>
      <c r="N7" s="20">
        <v>-2628</v>
      </c>
      <c r="O7" s="20"/>
      <c r="P7" s="20"/>
      <c r="Q7" s="20"/>
      <c r="R7" s="20"/>
      <c r="S7" s="20"/>
      <c r="T7" s="20"/>
      <c r="U7" s="20"/>
      <c r="V7" s="20"/>
      <c r="W7" s="20">
        <v>-2628</v>
      </c>
      <c r="X7" s="20">
        <v>8000000</v>
      </c>
      <c r="Y7" s="20">
        <v>-8002628</v>
      </c>
      <c r="Z7" s="21">
        <v>-100.03</v>
      </c>
      <c r="AA7" s="22">
        <v>16000000</v>
      </c>
    </row>
    <row r="8" spans="1:27" ht="13.5">
      <c r="A8" s="23" t="s">
        <v>35</v>
      </c>
      <c r="B8" s="17"/>
      <c r="C8" s="18">
        <v>14471409</v>
      </c>
      <c r="D8" s="18">
        <v>14471409</v>
      </c>
      <c r="E8" s="19">
        <v>13818078</v>
      </c>
      <c r="F8" s="20">
        <v>13818078</v>
      </c>
      <c r="G8" s="20">
        <v>12991598</v>
      </c>
      <c r="H8" s="20">
        <v>1187649</v>
      </c>
      <c r="I8" s="20">
        <v>-1333677</v>
      </c>
      <c r="J8" s="20">
        <v>-1333677</v>
      </c>
      <c r="K8" s="20">
        <v>-2033809</v>
      </c>
      <c r="L8" s="20">
        <v>-785312</v>
      </c>
      <c r="M8" s="20">
        <v>-1378581</v>
      </c>
      <c r="N8" s="20">
        <v>-1378581</v>
      </c>
      <c r="O8" s="20"/>
      <c r="P8" s="20"/>
      <c r="Q8" s="20"/>
      <c r="R8" s="20"/>
      <c r="S8" s="20"/>
      <c r="T8" s="20"/>
      <c r="U8" s="20"/>
      <c r="V8" s="20"/>
      <c r="W8" s="20">
        <v>-1378581</v>
      </c>
      <c r="X8" s="20">
        <v>6909039</v>
      </c>
      <c r="Y8" s="20">
        <v>-8287620</v>
      </c>
      <c r="Z8" s="21">
        <v>-119.95</v>
      </c>
      <c r="AA8" s="22">
        <v>13818078</v>
      </c>
    </row>
    <row r="9" spans="1:27" ht="13.5">
      <c r="A9" s="23" t="s">
        <v>36</v>
      </c>
      <c r="B9" s="17"/>
      <c r="C9" s="18">
        <v>2290373</v>
      </c>
      <c r="D9" s="18">
        <v>2290373</v>
      </c>
      <c r="E9" s="19"/>
      <c r="F9" s="20"/>
      <c r="G9" s="20">
        <v>97462</v>
      </c>
      <c r="H9" s="20">
        <v>575284</v>
      </c>
      <c r="I9" s="20">
        <v>335420</v>
      </c>
      <c r="J9" s="20">
        <v>335420</v>
      </c>
      <c r="K9" s="20">
        <v>-718111</v>
      </c>
      <c r="L9" s="20">
        <v>-184536</v>
      </c>
      <c r="M9" s="20">
        <v>-505201</v>
      </c>
      <c r="N9" s="20">
        <v>-505201</v>
      </c>
      <c r="O9" s="20"/>
      <c r="P9" s="20"/>
      <c r="Q9" s="20"/>
      <c r="R9" s="20"/>
      <c r="S9" s="20"/>
      <c r="T9" s="20"/>
      <c r="U9" s="20"/>
      <c r="V9" s="20"/>
      <c r="W9" s="20">
        <v>-505201</v>
      </c>
      <c r="X9" s="20"/>
      <c r="Y9" s="20">
        <v>-505201</v>
      </c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762426</v>
      </c>
      <c r="D11" s="18">
        <v>762426</v>
      </c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25812486</v>
      </c>
      <c r="D12" s="29">
        <f>SUM(D6:D11)</f>
        <v>25812486</v>
      </c>
      <c r="E12" s="30">
        <f t="shared" si="0"/>
        <v>30342548</v>
      </c>
      <c r="F12" s="31">
        <f t="shared" si="0"/>
        <v>30342548</v>
      </c>
      <c r="G12" s="31">
        <f t="shared" si="0"/>
        <v>20090349</v>
      </c>
      <c r="H12" s="31">
        <f t="shared" si="0"/>
        <v>-2845478</v>
      </c>
      <c r="I12" s="31">
        <f t="shared" si="0"/>
        <v>4411123</v>
      </c>
      <c r="J12" s="31">
        <f t="shared" si="0"/>
        <v>4411123</v>
      </c>
      <c r="K12" s="31">
        <f t="shared" si="0"/>
        <v>12953696</v>
      </c>
      <c r="L12" s="31">
        <f t="shared" si="0"/>
        <v>-11122711</v>
      </c>
      <c r="M12" s="31">
        <f t="shared" si="0"/>
        <v>956378</v>
      </c>
      <c r="N12" s="31">
        <f t="shared" si="0"/>
        <v>956378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956378</v>
      </c>
      <c r="X12" s="31">
        <f t="shared" si="0"/>
        <v>15171274</v>
      </c>
      <c r="Y12" s="31">
        <f t="shared" si="0"/>
        <v>-14214896</v>
      </c>
      <c r="Z12" s="32">
        <f>+IF(X12&lt;&gt;0,+(Y12/X12)*100,0)</f>
        <v>-93.69612598124587</v>
      </c>
      <c r="AA12" s="33">
        <f>SUM(AA6:AA11)</f>
        <v>30342548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25376508</v>
      </c>
      <c r="D17" s="18">
        <v>25376508</v>
      </c>
      <c r="E17" s="19">
        <v>29068</v>
      </c>
      <c r="F17" s="20">
        <v>29068</v>
      </c>
      <c r="G17" s="20">
        <v>39908</v>
      </c>
      <c r="H17" s="20">
        <v>3217</v>
      </c>
      <c r="I17" s="20">
        <v>94783</v>
      </c>
      <c r="J17" s="20">
        <v>94783</v>
      </c>
      <c r="K17" s="20"/>
      <c r="L17" s="20"/>
      <c r="M17" s="20">
        <v>-16222</v>
      </c>
      <c r="N17" s="20">
        <v>-16222</v>
      </c>
      <c r="O17" s="20"/>
      <c r="P17" s="20"/>
      <c r="Q17" s="20"/>
      <c r="R17" s="20"/>
      <c r="S17" s="20"/>
      <c r="T17" s="20"/>
      <c r="U17" s="20"/>
      <c r="V17" s="20"/>
      <c r="W17" s="20">
        <v>-16222</v>
      </c>
      <c r="X17" s="20">
        <v>14534</v>
      </c>
      <c r="Y17" s="20">
        <v>-30756</v>
      </c>
      <c r="Z17" s="21">
        <v>-211.61</v>
      </c>
      <c r="AA17" s="22">
        <v>29068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296493055</v>
      </c>
      <c r="D19" s="18">
        <v>296493055</v>
      </c>
      <c r="E19" s="19">
        <v>257975686</v>
      </c>
      <c r="F19" s="20">
        <v>257975686</v>
      </c>
      <c r="G19" s="20">
        <v>172241</v>
      </c>
      <c r="H19" s="20">
        <v>3135743</v>
      </c>
      <c r="I19" s="20">
        <v>871071</v>
      </c>
      <c r="J19" s="20">
        <v>871071</v>
      </c>
      <c r="K19" s="20">
        <v>-2102800</v>
      </c>
      <c r="L19" s="20">
        <v>-1329670</v>
      </c>
      <c r="M19" s="20">
        <v>-1704204</v>
      </c>
      <c r="N19" s="20">
        <v>-1704204</v>
      </c>
      <c r="O19" s="20"/>
      <c r="P19" s="20"/>
      <c r="Q19" s="20"/>
      <c r="R19" s="20"/>
      <c r="S19" s="20"/>
      <c r="T19" s="20"/>
      <c r="U19" s="20"/>
      <c r="V19" s="20"/>
      <c r="W19" s="20">
        <v>-1704204</v>
      </c>
      <c r="X19" s="20">
        <v>128987843</v>
      </c>
      <c r="Y19" s="20">
        <v>-130692047</v>
      </c>
      <c r="Z19" s="21">
        <v>-101.32</v>
      </c>
      <c r="AA19" s="22">
        <v>257975686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737721</v>
      </c>
      <c r="D22" s="18">
        <v>737721</v>
      </c>
      <c r="E22" s="19">
        <v>523785</v>
      </c>
      <c r="F22" s="20">
        <v>523785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261893</v>
      </c>
      <c r="Y22" s="20">
        <v>-261893</v>
      </c>
      <c r="Z22" s="21">
        <v>-100</v>
      </c>
      <c r="AA22" s="22">
        <v>523785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322607284</v>
      </c>
      <c r="D24" s="29">
        <f>SUM(D15:D23)</f>
        <v>322607284</v>
      </c>
      <c r="E24" s="36">
        <f t="shared" si="1"/>
        <v>258528539</v>
      </c>
      <c r="F24" s="37">
        <f t="shared" si="1"/>
        <v>258528539</v>
      </c>
      <c r="G24" s="37">
        <f t="shared" si="1"/>
        <v>212149</v>
      </c>
      <c r="H24" s="37">
        <f t="shared" si="1"/>
        <v>3138960</v>
      </c>
      <c r="I24" s="37">
        <f t="shared" si="1"/>
        <v>965854</v>
      </c>
      <c r="J24" s="37">
        <f t="shared" si="1"/>
        <v>965854</v>
      </c>
      <c r="K24" s="37">
        <f t="shared" si="1"/>
        <v>-2102800</v>
      </c>
      <c r="L24" s="37">
        <f t="shared" si="1"/>
        <v>-1329670</v>
      </c>
      <c r="M24" s="37">
        <f t="shared" si="1"/>
        <v>-1720426</v>
      </c>
      <c r="N24" s="37">
        <f t="shared" si="1"/>
        <v>-1720426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-1720426</v>
      </c>
      <c r="X24" s="37">
        <f t="shared" si="1"/>
        <v>129264270</v>
      </c>
      <c r="Y24" s="37">
        <f t="shared" si="1"/>
        <v>-130984696</v>
      </c>
      <c r="Z24" s="38">
        <f>+IF(X24&lt;&gt;0,+(Y24/X24)*100,0)</f>
        <v>-101.33093700215845</v>
      </c>
      <c r="AA24" s="39">
        <f>SUM(AA15:AA23)</f>
        <v>258528539</v>
      </c>
    </row>
    <row r="25" spans="1:27" ht="13.5">
      <c r="A25" s="27" t="s">
        <v>51</v>
      </c>
      <c r="B25" s="28"/>
      <c r="C25" s="29">
        <f aca="true" t="shared" si="2" ref="C25:Y25">+C12+C24</f>
        <v>348419770</v>
      </c>
      <c r="D25" s="29">
        <f>+D12+D24</f>
        <v>348419770</v>
      </c>
      <c r="E25" s="30">
        <f t="shared" si="2"/>
        <v>288871087</v>
      </c>
      <c r="F25" s="31">
        <f t="shared" si="2"/>
        <v>288871087</v>
      </c>
      <c r="G25" s="31">
        <f t="shared" si="2"/>
        <v>20302498</v>
      </c>
      <c r="H25" s="31">
        <f t="shared" si="2"/>
        <v>293482</v>
      </c>
      <c r="I25" s="31">
        <f t="shared" si="2"/>
        <v>5376977</v>
      </c>
      <c r="J25" s="31">
        <f t="shared" si="2"/>
        <v>5376977</v>
      </c>
      <c r="K25" s="31">
        <f t="shared" si="2"/>
        <v>10850896</v>
      </c>
      <c r="L25" s="31">
        <f t="shared" si="2"/>
        <v>-12452381</v>
      </c>
      <c r="M25" s="31">
        <f t="shared" si="2"/>
        <v>-764048</v>
      </c>
      <c r="N25" s="31">
        <f t="shared" si="2"/>
        <v>-764048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-764048</v>
      </c>
      <c r="X25" s="31">
        <f t="shared" si="2"/>
        <v>144435544</v>
      </c>
      <c r="Y25" s="31">
        <f t="shared" si="2"/>
        <v>-145199592</v>
      </c>
      <c r="Z25" s="32">
        <f>+IF(X25&lt;&gt;0,+(Y25/X25)*100,0)</f>
        <v>-100.52898890317469</v>
      </c>
      <c r="AA25" s="33">
        <f>+AA12+AA24</f>
        <v>288871087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104700</v>
      </c>
      <c r="D31" s="18">
        <v>104700</v>
      </c>
      <c r="E31" s="19">
        <v>133732</v>
      </c>
      <c r="F31" s="20">
        <v>133732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66866</v>
      </c>
      <c r="Y31" s="20">
        <v>-66866</v>
      </c>
      <c r="Z31" s="21">
        <v>-100</v>
      </c>
      <c r="AA31" s="22">
        <v>133732</v>
      </c>
    </row>
    <row r="32" spans="1:27" ht="13.5">
      <c r="A32" s="23" t="s">
        <v>57</v>
      </c>
      <c r="B32" s="17"/>
      <c r="C32" s="18">
        <v>30270174</v>
      </c>
      <c r="D32" s="18">
        <v>30270174</v>
      </c>
      <c r="E32" s="19">
        <v>64094340</v>
      </c>
      <c r="F32" s="20">
        <v>64094340</v>
      </c>
      <c r="G32" s="20">
        <v>-2863966</v>
      </c>
      <c r="H32" s="20">
        <v>-1098000</v>
      </c>
      <c r="I32" s="20">
        <v>6948664</v>
      </c>
      <c r="J32" s="20">
        <v>6948664</v>
      </c>
      <c r="K32" s="20">
        <v>9104469</v>
      </c>
      <c r="L32" s="20">
        <v>-2321601</v>
      </c>
      <c r="M32" s="20">
        <v>-3260836</v>
      </c>
      <c r="N32" s="20">
        <v>-3260836</v>
      </c>
      <c r="O32" s="20"/>
      <c r="P32" s="20"/>
      <c r="Q32" s="20"/>
      <c r="R32" s="20"/>
      <c r="S32" s="20"/>
      <c r="T32" s="20"/>
      <c r="U32" s="20"/>
      <c r="V32" s="20"/>
      <c r="W32" s="20">
        <v>-3260836</v>
      </c>
      <c r="X32" s="20">
        <v>32047170</v>
      </c>
      <c r="Y32" s="20">
        <v>-35308006</v>
      </c>
      <c r="Z32" s="21">
        <v>-110.18</v>
      </c>
      <c r="AA32" s="22">
        <v>64094340</v>
      </c>
    </row>
    <row r="33" spans="1:27" ht="13.5">
      <c r="A33" s="23" t="s">
        <v>58</v>
      </c>
      <c r="B33" s="17"/>
      <c r="C33" s="18">
        <v>1222885</v>
      </c>
      <c r="D33" s="18">
        <v>1222885</v>
      </c>
      <c r="E33" s="19">
        <v>92258</v>
      </c>
      <c r="F33" s="20">
        <v>92258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46129</v>
      </c>
      <c r="Y33" s="20">
        <v>-46129</v>
      </c>
      <c r="Z33" s="21">
        <v>-100</v>
      </c>
      <c r="AA33" s="22">
        <v>92258</v>
      </c>
    </row>
    <row r="34" spans="1:27" ht="13.5">
      <c r="A34" s="27" t="s">
        <v>59</v>
      </c>
      <c r="B34" s="28"/>
      <c r="C34" s="29">
        <f aca="true" t="shared" si="3" ref="C34:Y34">SUM(C29:C33)</f>
        <v>31597759</v>
      </c>
      <c r="D34" s="29">
        <f>SUM(D29:D33)</f>
        <v>31597759</v>
      </c>
      <c r="E34" s="30">
        <f t="shared" si="3"/>
        <v>64320330</v>
      </c>
      <c r="F34" s="31">
        <f t="shared" si="3"/>
        <v>64320330</v>
      </c>
      <c r="G34" s="31">
        <f t="shared" si="3"/>
        <v>-2863966</v>
      </c>
      <c r="H34" s="31">
        <f t="shared" si="3"/>
        <v>-1098000</v>
      </c>
      <c r="I34" s="31">
        <f t="shared" si="3"/>
        <v>6948664</v>
      </c>
      <c r="J34" s="31">
        <f t="shared" si="3"/>
        <v>6948664</v>
      </c>
      <c r="K34" s="31">
        <f t="shared" si="3"/>
        <v>9104469</v>
      </c>
      <c r="L34" s="31">
        <f t="shared" si="3"/>
        <v>-2321601</v>
      </c>
      <c r="M34" s="31">
        <f t="shared" si="3"/>
        <v>-3260836</v>
      </c>
      <c r="N34" s="31">
        <f t="shared" si="3"/>
        <v>-3260836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-3260836</v>
      </c>
      <c r="X34" s="31">
        <f t="shared" si="3"/>
        <v>32160165</v>
      </c>
      <c r="Y34" s="31">
        <f t="shared" si="3"/>
        <v>-35421001</v>
      </c>
      <c r="Z34" s="32">
        <f>+IF(X34&lt;&gt;0,+(Y34/X34)*100,0)</f>
        <v>-110.13936340189797</v>
      </c>
      <c r="AA34" s="33">
        <f>SUM(AA29:AA33)</f>
        <v>64320330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3261101</v>
      </c>
      <c r="D38" s="18">
        <v>3261101</v>
      </c>
      <c r="E38" s="19">
        <v>1224115</v>
      </c>
      <c r="F38" s="20">
        <v>1224115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612058</v>
      </c>
      <c r="Y38" s="20">
        <v>-612058</v>
      </c>
      <c r="Z38" s="21">
        <v>-100</v>
      </c>
      <c r="AA38" s="22">
        <v>1224115</v>
      </c>
    </row>
    <row r="39" spans="1:27" ht="13.5">
      <c r="A39" s="27" t="s">
        <v>61</v>
      </c>
      <c r="B39" s="35"/>
      <c r="C39" s="29">
        <f aca="true" t="shared" si="4" ref="C39:Y39">SUM(C37:C38)</f>
        <v>3261101</v>
      </c>
      <c r="D39" s="29">
        <f>SUM(D37:D38)</f>
        <v>3261101</v>
      </c>
      <c r="E39" s="36">
        <f t="shared" si="4"/>
        <v>1224115</v>
      </c>
      <c r="F39" s="37">
        <f t="shared" si="4"/>
        <v>1224115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612058</v>
      </c>
      <c r="Y39" s="37">
        <f t="shared" si="4"/>
        <v>-612058</v>
      </c>
      <c r="Z39" s="38">
        <f>+IF(X39&lt;&gt;0,+(Y39/X39)*100,0)</f>
        <v>-100</v>
      </c>
      <c r="AA39" s="39">
        <f>SUM(AA37:AA38)</f>
        <v>1224115</v>
      </c>
    </row>
    <row r="40" spans="1:27" ht="13.5">
      <c r="A40" s="27" t="s">
        <v>62</v>
      </c>
      <c r="B40" s="28"/>
      <c r="C40" s="29">
        <f aca="true" t="shared" si="5" ref="C40:Y40">+C34+C39</f>
        <v>34858860</v>
      </c>
      <c r="D40" s="29">
        <f>+D34+D39</f>
        <v>34858860</v>
      </c>
      <c r="E40" s="30">
        <f t="shared" si="5"/>
        <v>65544445</v>
      </c>
      <c r="F40" s="31">
        <f t="shared" si="5"/>
        <v>65544445</v>
      </c>
      <c r="G40" s="31">
        <f t="shared" si="5"/>
        <v>-2863966</v>
      </c>
      <c r="H40" s="31">
        <f t="shared" si="5"/>
        <v>-1098000</v>
      </c>
      <c r="I40" s="31">
        <f t="shared" si="5"/>
        <v>6948664</v>
      </c>
      <c r="J40" s="31">
        <f t="shared" si="5"/>
        <v>6948664</v>
      </c>
      <c r="K40" s="31">
        <f t="shared" si="5"/>
        <v>9104469</v>
      </c>
      <c r="L40" s="31">
        <f t="shared" si="5"/>
        <v>-2321601</v>
      </c>
      <c r="M40" s="31">
        <f t="shared" si="5"/>
        <v>-3260836</v>
      </c>
      <c r="N40" s="31">
        <f t="shared" si="5"/>
        <v>-3260836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-3260836</v>
      </c>
      <c r="X40" s="31">
        <f t="shared" si="5"/>
        <v>32772223</v>
      </c>
      <c r="Y40" s="31">
        <f t="shared" si="5"/>
        <v>-36033059</v>
      </c>
      <c r="Z40" s="32">
        <f>+IF(X40&lt;&gt;0,+(Y40/X40)*100,0)</f>
        <v>-109.94999942481778</v>
      </c>
      <c r="AA40" s="33">
        <f>+AA34+AA39</f>
        <v>65544445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313560910</v>
      </c>
      <c r="D42" s="43">
        <f>+D25-D40</f>
        <v>313560910</v>
      </c>
      <c r="E42" s="44">
        <f t="shared" si="6"/>
        <v>223326642</v>
      </c>
      <c r="F42" s="45">
        <f t="shared" si="6"/>
        <v>223326642</v>
      </c>
      <c r="G42" s="45">
        <f t="shared" si="6"/>
        <v>23166464</v>
      </c>
      <c r="H42" s="45">
        <f t="shared" si="6"/>
        <v>1391482</v>
      </c>
      <c r="I42" s="45">
        <f t="shared" si="6"/>
        <v>-1571687</v>
      </c>
      <c r="J42" s="45">
        <f t="shared" si="6"/>
        <v>-1571687</v>
      </c>
      <c r="K42" s="45">
        <f t="shared" si="6"/>
        <v>1746427</v>
      </c>
      <c r="L42" s="45">
        <f t="shared" si="6"/>
        <v>-10130780</v>
      </c>
      <c r="M42" s="45">
        <f t="shared" si="6"/>
        <v>2496788</v>
      </c>
      <c r="N42" s="45">
        <f t="shared" si="6"/>
        <v>2496788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2496788</v>
      </c>
      <c r="X42" s="45">
        <f t="shared" si="6"/>
        <v>111663321</v>
      </c>
      <c r="Y42" s="45">
        <f t="shared" si="6"/>
        <v>-109166533</v>
      </c>
      <c r="Z42" s="46">
        <f>+IF(X42&lt;&gt;0,+(Y42/X42)*100,0)</f>
        <v>-97.76400345463485</v>
      </c>
      <c r="AA42" s="47">
        <f>+AA25-AA40</f>
        <v>223326642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313560910</v>
      </c>
      <c r="D45" s="18">
        <v>313560910</v>
      </c>
      <c r="E45" s="19">
        <v>237915047</v>
      </c>
      <c r="F45" s="20">
        <v>237915047</v>
      </c>
      <c r="G45" s="20">
        <v>23166464</v>
      </c>
      <c r="H45" s="20">
        <v>1391482</v>
      </c>
      <c r="I45" s="20">
        <v>-1571687</v>
      </c>
      <c r="J45" s="20">
        <v>-1571687</v>
      </c>
      <c r="K45" s="20">
        <v>1746426</v>
      </c>
      <c r="L45" s="20">
        <v>-10130781</v>
      </c>
      <c r="M45" s="20">
        <v>2496789</v>
      </c>
      <c r="N45" s="20">
        <v>2496789</v>
      </c>
      <c r="O45" s="20"/>
      <c r="P45" s="20"/>
      <c r="Q45" s="20"/>
      <c r="R45" s="20"/>
      <c r="S45" s="20"/>
      <c r="T45" s="20"/>
      <c r="U45" s="20"/>
      <c r="V45" s="20"/>
      <c r="W45" s="20">
        <v>2496789</v>
      </c>
      <c r="X45" s="20">
        <v>118957524</v>
      </c>
      <c r="Y45" s="20">
        <v>-116460735</v>
      </c>
      <c r="Z45" s="48">
        <v>-97.9</v>
      </c>
      <c r="AA45" s="22">
        <v>237915047</v>
      </c>
    </row>
    <row r="46" spans="1:27" ht="13.5">
      <c r="A46" s="23" t="s">
        <v>67</v>
      </c>
      <c r="B46" s="17"/>
      <c r="C46" s="18"/>
      <c r="D46" s="18"/>
      <c r="E46" s="19">
        <v>-14588405</v>
      </c>
      <c r="F46" s="20">
        <v>-14588405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-7294203</v>
      </c>
      <c r="Y46" s="20">
        <v>7294203</v>
      </c>
      <c r="Z46" s="48">
        <v>-100</v>
      </c>
      <c r="AA46" s="22">
        <v>-14588405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313560910</v>
      </c>
      <c r="D48" s="51">
        <f>SUM(D45:D47)</f>
        <v>313560910</v>
      </c>
      <c r="E48" s="52">
        <f t="shared" si="7"/>
        <v>223326642</v>
      </c>
      <c r="F48" s="53">
        <f t="shared" si="7"/>
        <v>223326642</v>
      </c>
      <c r="G48" s="53">
        <f t="shared" si="7"/>
        <v>23166464</v>
      </c>
      <c r="H48" s="53">
        <f t="shared" si="7"/>
        <v>1391482</v>
      </c>
      <c r="I48" s="53">
        <f t="shared" si="7"/>
        <v>-1571687</v>
      </c>
      <c r="J48" s="53">
        <f t="shared" si="7"/>
        <v>-1571687</v>
      </c>
      <c r="K48" s="53">
        <f t="shared" si="7"/>
        <v>1746426</v>
      </c>
      <c r="L48" s="53">
        <f t="shared" si="7"/>
        <v>-10130781</v>
      </c>
      <c r="M48" s="53">
        <f t="shared" si="7"/>
        <v>2496789</v>
      </c>
      <c r="N48" s="53">
        <f t="shared" si="7"/>
        <v>2496789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2496789</v>
      </c>
      <c r="X48" s="53">
        <f t="shared" si="7"/>
        <v>111663321</v>
      </c>
      <c r="Y48" s="53">
        <f t="shared" si="7"/>
        <v>-109166532</v>
      </c>
      <c r="Z48" s="54">
        <f>+IF(X48&lt;&gt;0,+(Y48/X48)*100,0)</f>
        <v>-97.76400255908563</v>
      </c>
      <c r="AA48" s="55">
        <f>SUM(AA45:AA47)</f>
        <v>223326642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80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129433670</v>
      </c>
      <c r="D6" s="18">
        <v>129433670</v>
      </c>
      <c r="E6" s="19"/>
      <c r="F6" s="20"/>
      <c r="G6" s="20">
        <v>6100</v>
      </c>
      <c r="H6" s="20">
        <v>6100</v>
      </c>
      <c r="I6" s="20">
        <v>6100</v>
      </c>
      <c r="J6" s="20">
        <v>6100</v>
      </c>
      <c r="K6" s="20">
        <v>6100</v>
      </c>
      <c r="L6" s="20">
        <v>6100</v>
      </c>
      <c r="M6" s="20">
        <v>6100</v>
      </c>
      <c r="N6" s="20">
        <v>6100</v>
      </c>
      <c r="O6" s="20"/>
      <c r="P6" s="20"/>
      <c r="Q6" s="20"/>
      <c r="R6" s="20"/>
      <c r="S6" s="20"/>
      <c r="T6" s="20"/>
      <c r="U6" s="20"/>
      <c r="V6" s="20"/>
      <c r="W6" s="20">
        <v>6100</v>
      </c>
      <c r="X6" s="20"/>
      <c r="Y6" s="20">
        <v>6100</v>
      </c>
      <c r="Z6" s="21"/>
      <c r="AA6" s="22"/>
    </row>
    <row r="7" spans="1:27" ht="13.5">
      <c r="A7" s="23" t="s">
        <v>34</v>
      </c>
      <c r="B7" s="17"/>
      <c r="C7" s="18">
        <v>125000000</v>
      </c>
      <c r="D7" s="18">
        <v>125000000</v>
      </c>
      <c r="E7" s="19">
        <v>163891440</v>
      </c>
      <c r="F7" s="20">
        <v>163891440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81945720</v>
      </c>
      <c r="Y7" s="20">
        <v>-81945720</v>
      </c>
      <c r="Z7" s="21">
        <v>-100</v>
      </c>
      <c r="AA7" s="22">
        <v>163891440</v>
      </c>
    </row>
    <row r="8" spans="1:27" ht="13.5">
      <c r="A8" s="23" t="s">
        <v>35</v>
      </c>
      <c r="B8" s="17"/>
      <c r="C8" s="18">
        <v>15410</v>
      </c>
      <c r="D8" s="18">
        <v>15410</v>
      </c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3.5">
      <c r="A9" s="23" t="s">
        <v>36</v>
      </c>
      <c r="B9" s="17"/>
      <c r="C9" s="18">
        <v>4383644</v>
      </c>
      <c r="D9" s="18">
        <v>4383644</v>
      </c>
      <c r="E9" s="19">
        <v>15410</v>
      </c>
      <c r="F9" s="20">
        <v>15410</v>
      </c>
      <c r="G9" s="20">
        <v>18977468</v>
      </c>
      <c r="H9" s="20">
        <v>6154155</v>
      </c>
      <c r="I9" s="20">
        <v>14209175</v>
      </c>
      <c r="J9" s="20">
        <v>14209175</v>
      </c>
      <c r="K9" s="20">
        <v>13877488</v>
      </c>
      <c r="L9" s="20">
        <v>16973979</v>
      </c>
      <c r="M9" s="20">
        <v>13877488</v>
      </c>
      <c r="N9" s="20">
        <v>13877488</v>
      </c>
      <c r="O9" s="20"/>
      <c r="P9" s="20"/>
      <c r="Q9" s="20"/>
      <c r="R9" s="20"/>
      <c r="S9" s="20"/>
      <c r="T9" s="20"/>
      <c r="U9" s="20"/>
      <c r="V9" s="20"/>
      <c r="W9" s="20">
        <v>13877488</v>
      </c>
      <c r="X9" s="20">
        <v>7705</v>
      </c>
      <c r="Y9" s="20">
        <v>13869783</v>
      </c>
      <c r="Z9" s="21">
        <v>180010.16</v>
      </c>
      <c r="AA9" s="22">
        <v>15410</v>
      </c>
    </row>
    <row r="10" spans="1:27" ht="13.5">
      <c r="A10" s="23" t="s">
        <v>37</v>
      </c>
      <c r="B10" s="17"/>
      <c r="C10" s="18">
        <v>935432</v>
      </c>
      <c r="D10" s="18">
        <v>935432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259768156</v>
      </c>
      <c r="D12" s="29">
        <f>SUM(D6:D11)</f>
        <v>259768156</v>
      </c>
      <c r="E12" s="30">
        <f t="shared" si="0"/>
        <v>163906850</v>
      </c>
      <c r="F12" s="31">
        <f t="shared" si="0"/>
        <v>163906850</v>
      </c>
      <c r="G12" s="31">
        <f t="shared" si="0"/>
        <v>18983568</v>
      </c>
      <c r="H12" s="31">
        <f t="shared" si="0"/>
        <v>6160255</v>
      </c>
      <c r="I12" s="31">
        <f t="shared" si="0"/>
        <v>14215275</v>
      </c>
      <c r="J12" s="31">
        <f t="shared" si="0"/>
        <v>14215275</v>
      </c>
      <c r="K12" s="31">
        <f t="shared" si="0"/>
        <v>13883588</v>
      </c>
      <c r="L12" s="31">
        <f t="shared" si="0"/>
        <v>16980079</v>
      </c>
      <c r="M12" s="31">
        <f t="shared" si="0"/>
        <v>13883588</v>
      </c>
      <c r="N12" s="31">
        <f t="shared" si="0"/>
        <v>13883588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13883588</v>
      </c>
      <c r="X12" s="31">
        <f t="shared" si="0"/>
        <v>81953425</v>
      </c>
      <c r="Y12" s="31">
        <f t="shared" si="0"/>
        <v>-68069837</v>
      </c>
      <c r="Z12" s="32">
        <f>+IF(X12&lt;&gt;0,+(Y12/X12)*100,0)</f>
        <v>-83.05917293877589</v>
      </c>
      <c r="AA12" s="33">
        <f>SUM(AA6:AA11)</f>
        <v>163906850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231872</v>
      </c>
      <c r="D15" s="18">
        <v>231872</v>
      </c>
      <c r="E15" s="19"/>
      <c r="F15" s="20"/>
      <c r="G15" s="20"/>
      <c r="H15" s="20"/>
      <c r="I15" s="20"/>
      <c r="J15" s="20"/>
      <c r="K15" s="20"/>
      <c r="L15" s="20">
        <v>231872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>
        <v>205618455</v>
      </c>
      <c r="H16" s="24">
        <v>236000000</v>
      </c>
      <c r="I16" s="24">
        <v>215267398</v>
      </c>
      <c r="J16" s="20">
        <v>215267398</v>
      </c>
      <c r="K16" s="24">
        <v>216514793</v>
      </c>
      <c r="L16" s="24">
        <v>224634937</v>
      </c>
      <c r="M16" s="20">
        <v>216514793</v>
      </c>
      <c r="N16" s="24">
        <v>216514793</v>
      </c>
      <c r="O16" s="24"/>
      <c r="P16" s="24"/>
      <c r="Q16" s="20"/>
      <c r="R16" s="24"/>
      <c r="S16" s="24"/>
      <c r="T16" s="20"/>
      <c r="U16" s="24"/>
      <c r="V16" s="24"/>
      <c r="W16" s="24">
        <v>216514793</v>
      </c>
      <c r="X16" s="20"/>
      <c r="Y16" s="24">
        <v>216514793</v>
      </c>
      <c r="Z16" s="25"/>
      <c r="AA16" s="26"/>
    </row>
    <row r="17" spans="1:27" ht="13.5">
      <c r="A17" s="23" t="s">
        <v>43</v>
      </c>
      <c r="B17" s="17"/>
      <c r="C17" s="18">
        <v>24839500</v>
      </c>
      <c r="D17" s="18">
        <v>24839500</v>
      </c>
      <c r="E17" s="19">
        <v>14880500</v>
      </c>
      <c r="F17" s="20">
        <v>14880500</v>
      </c>
      <c r="G17" s="20"/>
      <c r="H17" s="20">
        <v>24839500</v>
      </c>
      <c r="I17" s="20">
        <v>24839500</v>
      </c>
      <c r="J17" s="20">
        <v>24839500</v>
      </c>
      <c r="K17" s="20">
        <v>24839500</v>
      </c>
      <c r="L17" s="20">
        <v>24839500</v>
      </c>
      <c r="M17" s="20">
        <v>24839500</v>
      </c>
      <c r="N17" s="20">
        <v>24839500</v>
      </c>
      <c r="O17" s="20"/>
      <c r="P17" s="20"/>
      <c r="Q17" s="20"/>
      <c r="R17" s="20"/>
      <c r="S17" s="20"/>
      <c r="T17" s="20"/>
      <c r="U17" s="20"/>
      <c r="V17" s="20"/>
      <c r="W17" s="20">
        <v>24839500</v>
      </c>
      <c r="X17" s="20">
        <v>7440250</v>
      </c>
      <c r="Y17" s="20">
        <v>17399250</v>
      </c>
      <c r="Z17" s="21">
        <v>233.85</v>
      </c>
      <c r="AA17" s="22">
        <v>14880500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29154719</v>
      </c>
      <c r="D19" s="18">
        <v>29154719</v>
      </c>
      <c r="E19" s="19">
        <v>51422000</v>
      </c>
      <c r="F19" s="20">
        <v>51422000</v>
      </c>
      <c r="G19" s="20">
        <v>88114605</v>
      </c>
      <c r="H19" s="20">
        <v>29157867</v>
      </c>
      <c r="I19" s="20">
        <v>30169488</v>
      </c>
      <c r="J19" s="20">
        <v>30169488</v>
      </c>
      <c r="K19" s="20">
        <v>29169488</v>
      </c>
      <c r="L19" s="20">
        <v>29154719</v>
      </c>
      <c r="M19" s="20">
        <v>29169488</v>
      </c>
      <c r="N19" s="20">
        <v>29169488</v>
      </c>
      <c r="O19" s="20"/>
      <c r="P19" s="20"/>
      <c r="Q19" s="20"/>
      <c r="R19" s="20"/>
      <c r="S19" s="20"/>
      <c r="T19" s="20"/>
      <c r="U19" s="20"/>
      <c r="V19" s="20"/>
      <c r="W19" s="20">
        <v>29169488</v>
      </c>
      <c r="X19" s="20">
        <v>25711000</v>
      </c>
      <c r="Y19" s="20">
        <v>3458488</v>
      </c>
      <c r="Z19" s="21">
        <v>13.45</v>
      </c>
      <c r="AA19" s="22">
        <v>51422000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86885</v>
      </c>
      <c r="D22" s="18">
        <v>86885</v>
      </c>
      <c r="E22" s="19">
        <v>86885</v>
      </c>
      <c r="F22" s="20">
        <v>86885</v>
      </c>
      <c r="G22" s="20"/>
      <c r="H22" s="20">
        <v>86885</v>
      </c>
      <c r="I22" s="20">
        <v>86885</v>
      </c>
      <c r="J22" s="20">
        <v>86885</v>
      </c>
      <c r="K22" s="20">
        <v>86885</v>
      </c>
      <c r="L22" s="20">
        <v>86885</v>
      </c>
      <c r="M22" s="20">
        <v>86885</v>
      </c>
      <c r="N22" s="20">
        <v>86885</v>
      </c>
      <c r="O22" s="20"/>
      <c r="P22" s="20"/>
      <c r="Q22" s="20"/>
      <c r="R22" s="20"/>
      <c r="S22" s="20"/>
      <c r="T22" s="20"/>
      <c r="U22" s="20"/>
      <c r="V22" s="20"/>
      <c r="W22" s="20">
        <v>86885</v>
      </c>
      <c r="X22" s="20">
        <v>43443</v>
      </c>
      <c r="Y22" s="20">
        <v>43442</v>
      </c>
      <c r="Z22" s="21">
        <v>100</v>
      </c>
      <c r="AA22" s="22">
        <v>86885</v>
      </c>
    </row>
    <row r="23" spans="1:27" ht="13.5">
      <c r="A23" s="23" t="s">
        <v>49</v>
      </c>
      <c r="B23" s="17"/>
      <c r="C23" s="18">
        <v>34033500</v>
      </c>
      <c r="D23" s="18">
        <v>34033500</v>
      </c>
      <c r="E23" s="19">
        <v>33357500</v>
      </c>
      <c r="F23" s="20">
        <v>33357500</v>
      </c>
      <c r="G23" s="24"/>
      <c r="H23" s="24">
        <v>34033500</v>
      </c>
      <c r="I23" s="24">
        <v>34033500</v>
      </c>
      <c r="J23" s="20">
        <v>34033500</v>
      </c>
      <c r="K23" s="24">
        <v>34033500</v>
      </c>
      <c r="L23" s="24">
        <v>34033500</v>
      </c>
      <c r="M23" s="20">
        <v>34033500</v>
      </c>
      <c r="N23" s="24">
        <v>34033500</v>
      </c>
      <c r="O23" s="24"/>
      <c r="P23" s="24"/>
      <c r="Q23" s="20"/>
      <c r="R23" s="24"/>
      <c r="S23" s="24"/>
      <c r="T23" s="20"/>
      <c r="U23" s="24"/>
      <c r="V23" s="24"/>
      <c r="W23" s="24">
        <v>34033500</v>
      </c>
      <c r="X23" s="20">
        <v>16678750</v>
      </c>
      <c r="Y23" s="24">
        <v>17354750</v>
      </c>
      <c r="Z23" s="25">
        <v>104.05</v>
      </c>
      <c r="AA23" s="26">
        <v>33357500</v>
      </c>
    </row>
    <row r="24" spans="1:27" ht="13.5">
      <c r="A24" s="27" t="s">
        <v>50</v>
      </c>
      <c r="B24" s="35"/>
      <c r="C24" s="29">
        <f aca="true" t="shared" si="1" ref="C24:Y24">SUM(C15:C23)</f>
        <v>88346476</v>
      </c>
      <c r="D24" s="29">
        <f>SUM(D15:D23)</f>
        <v>88346476</v>
      </c>
      <c r="E24" s="36">
        <f t="shared" si="1"/>
        <v>99746885</v>
      </c>
      <c r="F24" s="37">
        <f t="shared" si="1"/>
        <v>99746885</v>
      </c>
      <c r="G24" s="37">
        <f t="shared" si="1"/>
        <v>293733060</v>
      </c>
      <c r="H24" s="37">
        <f t="shared" si="1"/>
        <v>324117752</v>
      </c>
      <c r="I24" s="37">
        <f t="shared" si="1"/>
        <v>304396771</v>
      </c>
      <c r="J24" s="37">
        <f t="shared" si="1"/>
        <v>304396771</v>
      </c>
      <c r="K24" s="37">
        <f t="shared" si="1"/>
        <v>304644166</v>
      </c>
      <c r="L24" s="37">
        <f t="shared" si="1"/>
        <v>312981413</v>
      </c>
      <c r="M24" s="37">
        <f t="shared" si="1"/>
        <v>304644166</v>
      </c>
      <c r="N24" s="37">
        <f t="shared" si="1"/>
        <v>304644166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304644166</v>
      </c>
      <c r="X24" s="37">
        <f t="shared" si="1"/>
        <v>49873443</v>
      </c>
      <c r="Y24" s="37">
        <f t="shared" si="1"/>
        <v>254770723</v>
      </c>
      <c r="Z24" s="38">
        <f>+IF(X24&lt;&gt;0,+(Y24/X24)*100,0)</f>
        <v>510.83443948315335</v>
      </c>
      <c r="AA24" s="39">
        <f>SUM(AA15:AA23)</f>
        <v>99746885</v>
      </c>
    </row>
    <row r="25" spans="1:27" ht="13.5">
      <c r="A25" s="27" t="s">
        <v>51</v>
      </c>
      <c r="B25" s="28"/>
      <c r="C25" s="29">
        <f aca="true" t="shared" si="2" ref="C25:Y25">+C12+C24</f>
        <v>348114632</v>
      </c>
      <c r="D25" s="29">
        <f>+D12+D24</f>
        <v>348114632</v>
      </c>
      <c r="E25" s="30">
        <f t="shared" si="2"/>
        <v>263653735</v>
      </c>
      <c r="F25" s="31">
        <f t="shared" si="2"/>
        <v>263653735</v>
      </c>
      <c r="G25" s="31">
        <f t="shared" si="2"/>
        <v>312716628</v>
      </c>
      <c r="H25" s="31">
        <f t="shared" si="2"/>
        <v>330278007</v>
      </c>
      <c r="I25" s="31">
        <f t="shared" si="2"/>
        <v>318612046</v>
      </c>
      <c r="J25" s="31">
        <f t="shared" si="2"/>
        <v>318612046</v>
      </c>
      <c r="K25" s="31">
        <f t="shared" si="2"/>
        <v>318527754</v>
      </c>
      <c r="L25" s="31">
        <f t="shared" si="2"/>
        <v>329961492</v>
      </c>
      <c r="M25" s="31">
        <f t="shared" si="2"/>
        <v>318527754</v>
      </c>
      <c r="N25" s="31">
        <f t="shared" si="2"/>
        <v>318527754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318527754</v>
      </c>
      <c r="X25" s="31">
        <f t="shared" si="2"/>
        <v>131826868</v>
      </c>
      <c r="Y25" s="31">
        <f t="shared" si="2"/>
        <v>186700886</v>
      </c>
      <c r="Z25" s="32">
        <f>+IF(X25&lt;&gt;0,+(Y25/X25)*100,0)</f>
        <v>141.6258224385639</v>
      </c>
      <c r="AA25" s="33">
        <f>+AA12+AA24</f>
        <v>263653735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4000000</v>
      </c>
      <c r="F30" s="20">
        <v>4000000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2000000</v>
      </c>
      <c r="Y30" s="20">
        <v>-2000000</v>
      </c>
      <c r="Z30" s="21">
        <v>-100</v>
      </c>
      <c r="AA30" s="22">
        <v>4000000</v>
      </c>
    </row>
    <row r="31" spans="1:27" ht="13.5">
      <c r="A31" s="23" t="s">
        <v>56</v>
      </c>
      <c r="B31" s="17"/>
      <c r="C31" s="18">
        <v>3983870</v>
      </c>
      <c r="D31" s="18">
        <v>3983870</v>
      </c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33477160</v>
      </c>
      <c r="D32" s="18">
        <v>33477160</v>
      </c>
      <c r="E32" s="19">
        <v>9200000</v>
      </c>
      <c r="F32" s="20">
        <v>9200000</v>
      </c>
      <c r="G32" s="20">
        <v>5045570</v>
      </c>
      <c r="H32" s="20">
        <v>20413710</v>
      </c>
      <c r="I32" s="20">
        <v>8747749</v>
      </c>
      <c r="J32" s="20">
        <v>8747749</v>
      </c>
      <c r="K32" s="20">
        <v>8663457</v>
      </c>
      <c r="L32" s="20">
        <v>20097195</v>
      </c>
      <c r="M32" s="20">
        <v>8663457</v>
      </c>
      <c r="N32" s="20">
        <v>8663457</v>
      </c>
      <c r="O32" s="20"/>
      <c r="P32" s="20"/>
      <c r="Q32" s="20"/>
      <c r="R32" s="20"/>
      <c r="S32" s="20"/>
      <c r="T32" s="20"/>
      <c r="U32" s="20"/>
      <c r="V32" s="20"/>
      <c r="W32" s="20">
        <v>8663457</v>
      </c>
      <c r="X32" s="20">
        <v>4600000</v>
      </c>
      <c r="Y32" s="20">
        <v>4063457</v>
      </c>
      <c r="Z32" s="21">
        <v>88.34</v>
      </c>
      <c r="AA32" s="22">
        <v>9200000</v>
      </c>
    </row>
    <row r="33" spans="1:27" ht="13.5">
      <c r="A33" s="23" t="s">
        <v>58</v>
      </c>
      <c r="B33" s="17"/>
      <c r="C33" s="18">
        <v>789305</v>
      </c>
      <c r="D33" s="18">
        <v>789305</v>
      </c>
      <c r="E33" s="19">
        <v>1066218</v>
      </c>
      <c r="F33" s="20">
        <v>1066218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533109</v>
      </c>
      <c r="Y33" s="20">
        <v>-533109</v>
      </c>
      <c r="Z33" s="21">
        <v>-100</v>
      </c>
      <c r="AA33" s="22">
        <v>1066218</v>
      </c>
    </row>
    <row r="34" spans="1:27" ht="13.5">
      <c r="A34" s="27" t="s">
        <v>59</v>
      </c>
      <c r="B34" s="28"/>
      <c r="C34" s="29">
        <f aca="true" t="shared" si="3" ref="C34:Y34">SUM(C29:C33)</f>
        <v>38250335</v>
      </c>
      <c r="D34" s="29">
        <f>SUM(D29:D33)</f>
        <v>38250335</v>
      </c>
      <c r="E34" s="30">
        <f t="shared" si="3"/>
        <v>14266218</v>
      </c>
      <c r="F34" s="31">
        <f t="shared" si="3"/>
        <v>14266218</v>
      </c>
      <c r="G34" s="31">
        <f t="shared" si="3"/>
        <v>5045570</v>
      </c>
      <c r="H34" s="31">
        <f t="shared" si="3"/>
        <v>20413710</v>
      </c>
      <c r="I34" s="31">
        <f t="shared" si="3"/>
        <v>8747749</v>
      </c>
      <c r="J34" s="31">
        <f t="shared" si="3"/>
        <v>8747749</v>
      </c>
      <c r="K34" s="31">
        <f t="shared" si="3"/>
        <v>8663457</v>
      </c>
      <c r="L34" s="31">
        <f t="shared" si="3"/>
        <v>20097195</v>
      </c>
      <c r="M34" s="31">
        <f t="shared" si="3"/>
        <v>8663457</v>
      </c>
      <c r="N34" s="31">
        <f t="shared" si="3"/>
        <v>8663457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8663457</v>
      </c>
      <c r="X34" s="31">
        <f t="shared" si="3"/>
        <v>7133109</v>
      </c>
      <c r="Y34" s="31">
        <f t="shared" si="3"/>
        <v>1530348</v>
      </c>
      <c r="Z34" s="32">
        <f>+IF(X34&lt;&gt;0,+(Y34/X34)*100,0)</f>
        <v>21.454151338497702</v>
      </c>
      <c r="AA34" s="33">
        <f>SUM(AA29:AA33)</f>
        <v>14266218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58969292</v>
      </c>
      <c r="D38" s="18">
        <v>58969292</v>
      </c>
      <c r="E38" s="19">
        <v>59716794</v>
      </c>
      <c r="F38" s="20">
        <v>59716794</v>
      </c>
      <c r="G38" s="20">
        <v>60657520</v>
      </c>
      <c r="H38" s="20">
        <v>58969292</v>
      </c>
      <c r="I38" s="20">
        <v>58969292</v>
      </c>
      <c r="J38" s="20">
        <v>58969292</v>
      </c>
      <c r="K38" s="20">
        <v>58969292</v>
      </c>
      <c r="L38" s="20">
        <v>58969292</v>
      </c>
      <c r="M38" s="20">
        <v>58969292</v>
      </c>
      <c r="N38" s="20">
        <v>58969292</v>
      </c>
      <c r="O38" s="20"/>
      <c r="P38" s="20"/>
      <c r="Q38" s="20"/>
      <c r="R38" s="20"/>
      <c r="S38" s="20"/>
      <c r="T38" s="20"/>
      <c r="U38" s="20"/>
      <c r="V38" s="20"/>
      <c r="W38" s="20">
        <v>58969292</v>
      </c>
      <c r="X38" s="20">
        <v>29858397</v>
      </c>
      <c r="Y38" s="20">
        <v>29110895</v>
      </c>
      <c r="Z38" s="21">
        <v>97.5</v>
      </c>
      <c r="AA38" s="22">
        <v>59716794</v>
      </c>
    </row>
    <row r="39" spans="1:27" ht="13.5">
      <c r="A39" s="27" t="s">
        <v>61</v>
      </c>
      <c r="B39" s="35"/>
      <c r="C39" s="29">
        <f aca="true" t="shared" si="4" ref="C39:Y39">SUM(C37:C38)</f>
        <v>58969292</v>
      </c>
      <c r="D39" s="29">
        <f>SUM(D37:D38)</f>
        <v>58969292</v>
      </c>
      <c r="E39" s="36">
        <f t="shared" si="4"/>
        <v>59716794</v>
      </c>
      <c r="F39" s="37">
        <f t="shared" si="4"/>
        <v>59716794</v>
      </c>
      <c r="G39" s="37">
        <f t="shared" si="4"/>
        <v>60657520</v>
      </c>
      <c r="H39" s="37">
        <f t="shared" si="4"/>
        <v>58969292</v>
      </c>
      <c r="I39" s="37">
        <f t="shared" si="4"/>
        <v>58969292</v>
      </c>
      <c r="J39" s="37">
        <f t="shared" si="4"/>
        <v>58969292</v>
      </c>
      <c r="K39" s="37">
        <f t="shared" si="4"/>
        <v>58969292</v>
      </c>
      <c r="L39" s="37">
        <f t="shared" si="4"/>
        <v>58969292</v>
      </c>
      <c r="M39" s="37">
        <f t="shared" si="4"/>
        <v>58969292</v>
      </c>
      <c r="N39" s="37">
        <f t="shared" si="4"/>
        <v>58969292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58969292</v>
      </c>
      <c r="X39" s="37">
        <f t="shared" si="4"/>
        <v>29858397</v>
      </c>
      <c r="Y39" s="37">
        <f t="shared" si="4"/>
        <v>29110895</v>
      </c>
      <c r="Z39" s="38">
        <f>+IF(X39&lt;&gt;0,+(Y39/X39)*100,0)</f>
        <v>97.4965099432498</v>
      </c>
      <c r="AA39" s="39">
        <f>SUM(AA37:AA38)</f>
        <v>59716794</v>
      </c>
    </row>
    <row r="40" spans="1:27" ht="13.5">
      <c r="A40" s="27" t="s">
        <v>62</v>
      </c>
      <c r="B40" s="28"/>
      <c r="C40" s="29">
        <f aca="true" t="shared" si="5" ref="C40:Y40">+C34+C39</f>
        <v>97219627</v>
      </c>
      <c r="D40" s="29">
        <f>+D34+D39</f>
        <v>97219627</v>
      </c>
      <c r="E40" s="30">
        <f t="shared" si="5"/>
        <v>73983012</v>
      </c>
      <c r="F40" s="31">
        <f t="shared" si="5"/>
        <v>73983012</v>
      </c>
      <c r="G40" s="31">
        <f t="shared" si="5"/>
        <v>65703090</v>
      </c>
      <c r="H40" s="31">
        <f t="shared" si="5"/>
        <v>79383002</v>
      </c>
      <c r="I40" s="31">
        <f t="shared" si="5"/>
        <v>67717041</v>
      </c>
      <c r="J40" s="31">
        <f t="shared" si="5"/>
        <v>67717041</v>
      </c>
      <c r="K40" s="31">
        <f t="shared" si="5"/>
        <v>67632749</v>
      </c>
      <c r="L40" s="31">
        <f t="shared" si="5"/>
        <v>79066487</v>
      </c>
      <c r="M40" s="31">
        <f t="shared" si="5"/>
        <v>67632749</v>
      </c>
      <c r="N40" s="31">
        <f t="shared" si="5"/>
        <v>67632749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67632749</v>
      </c>
      <c r="X40" s="31">
        <f t="shared" si="5"/>
        <v>36991506</v>
      </c>
      <c r="Y40" s="31">
        <f t="shared" si="5"/>
        <v>30641243</v>
      </c>
      <c r="Z40" s="32">
        <f>+IF(X40&lt;&gt;0,+(Y40/X40)*100,0)</f>
        <v>82.8331860833133</v>
      </c>
      <c r="AA40" s="33">
        <f>+AA34+AA39</f>
        <v>73983012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250895005</v>
      </c>
      <c r="D42" s="43">
        <f>+D25-D40</f>
        <v>250895005</v>
      </c>
      <c r="E42" s="44">
        <f t="shared" si="6"/>
        <v>189670723</v>
      </c>
      <c r="F42" s="45">
        <f t="shared" si="6"/>
        <v>189670723</v>
      </c>
      <c r="G42" s="45">
        <f t="shared" si="6"/>
        <v>247013538</v>
      </c>
      <c r="H42" s="45">
        <f t="shared" si="6"/>
        <v>250895005</v>
      </c>
      <c r="I42" s="45">
        <f t="shared" si="6"/>
        <v>250895005</v>
      </c>
      <c r="J42" s="45">
        <f t="shared" si="6"/>
        <v>250895005</v>
      </c>
      <c r="K42" s="45">
        <f t="shared" si="6"/>
        <v>250895005</v>
      </c>
      <c r="L42" s="45">
        <f t="shared" si="6"/>
        <v>250895005</v>
      </c>
      <c r="M42" s="45">
        <f t="shared" si="6"/>
        <v>250895005</v>
      </c>
      <c r="N42" s="45">
        <f t="shared" si="6"/>
        <v>250895005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250895005</v>
      </c>
      <c r="X42" s="45">
        <f t="shared" si="6"/>
        <v>94835362</v>
      </c>
      <c r="Y42" s="45">
        <f t="shared" si="6"/>
        <v>156059643</v>
      </c>
      <c r="Z42" s="46">
        <f>+IF(X42&lt;&gt;0,+(Y42/X42)*100,0)</f>
        <v>164.55849348684936</v>
      </c>
      <c r="AA42" s="47">
        <f>+AA25-AA40</f>
        <v>189670723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174385070</v>
      </c>
      <c r="D45" s="18">
        <v>174385070</v>
      </c>
      <c r="E45" s="19">
        <v>110207669</v>
      </c>
      <c r="F45" s="20">
        <v>110207669</v>
      </c>
      <c r="G45" s="20">
        <v>167550484</v>
      </c>
      <c r="H45" s="20">
        <v>174385070</v>
      </c>
      <c r="I45" s="20">
        <v>174385070</v>
      </c>
      <c r="J45" s="20">
        <v>174385070</v>
      </c>
      <c r="K45" s="20">
        <v>174385070</v>
      </c>
      <c r="L45" s="20">
        <v>174385070</v>
      </c>
      <c r="M45" s="20">
        <v>174385070</v>
      </c>
      <c r="N45" s="20">
        <v>174385070</v>
      </c>
      <c r="O45" s="20"/>
      <c r="P45" s="20"/>
      <c r="Q45" s="20"/>
      <c r="R45" s="20"/>
      <c r="S45" s="20"/>
      <c r="T45" s="20"/>
      <c r="U45" s="20"/>
      <c r="V45" s="20"/>
      <c r="W45" s="20">
        <v>174385070</v>
      </c>
      <c r="X45" s="20">
        <v>55103835</v>
      </c>
      <c r="Y45" s="20">
        <v>119281235</v>
      </c>
      <c r="Z45" s="48">
        <v>216.47</v>
      </c>
      <c r="AA45" s="22">
        <v>110207669</v>
      </c>
    </row>
    <row r="46" spans="1:27" ht="13.5">
      <c r="A46" s="23" t="s">
        <v>67</v>
      </c>
      <c r="B46" s="17"/>
      <c r="C46" s="18">
        <v>76509935</v>
      </c>
      <c r="D46" s="18">
        <v>76509935</v>
      </c>
      <c r="E46" s="19">
        <v>79463054</v>
      </c>
      <c r="F46" s="20">
        <v>79463054</v>
      </c>
      <c r="G46" s="20">
        <v>79463054</v>
      </c>
      <c r="H46" s="20">
        <v>76509935</v>
      </c>
      <c r="I46" s="20">
        <v>76509935</v>
      </c>
      <c r="J46" s="20">
        <v>76509935</v>
      </c>
      <c r="K46" s="20">
        <v>76509935</v>
      </c>
      <c r="L46" s="20">
        <v>76509935</v>
      </c>
      <c r="M46" s="20">
        <v>76509935</v>
      </c>
      <c r="N46" s="20">
        <v>76509935</v>
      </c>
      <c r="O46" s="20"/>
      <c r="P46" s="20"/>
      <c r="Q46" s="20"/>
      <c r="R46" s="20"/>
      <c r="S46" s="20"/>
      <c r="T46" s="20"/>
      <c r="U46" s="20"/>
      <c r="V46" s="20"/>
      <c r="W46" s="20">
        <v>76509935</v>
      </c>
      <c r="X46" s="20">
        <v>39731527</v>
      </c>
      <c r="Y46" s="20">
        <v>36778408</v>
      </c>
      <c r="Z46" s="48">
        <v>92.57</v>
      </c>
      <c r="AA46" s="22">
        <v>79463054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250895005</v>
      </c>
      <c r="D48" s="51">
        <f>SUM(D45:D47)</f>
        <v>250895005</v>
      </c>
      <c r="E48" s="52">
        <f t="shared" si="7"/>
        <v>189670723</v>
      </c>
      <c r="F48" s="53">
        <f t="shared" si="7"/>
        <v>189670723</v>
      </c>
      <c r="G48" s="53">
        <f t="shared" si="7"/>
        <v>247013538</v>
      </c>
      <c r="H48" s="53">
        <f t="shared" si="7"/>
        <v>250895005</v>
      </c>
      <c r="I48" s="53">
        <f t="shared" si="7"/>
        <v>250895005</v>
      </c>
      <c r="J48" s="53">
        <f t="shared" si="7"/>
        <v>250895005</v>
      </c>
      <c r="K48" s="53">
        <f t="shared" si="7"/>
        <v>250895005</v>
      </c>
      <c r="L48" s="53">
        <f t="shared" si="7"/>
        <v>250895005</v>
      </c>
      <c r="M48" s="53">
        <f t="shared" si="7"/>
        <v>250895005</v>
      </c>
      <c r="N48" s="53">
        <f t="shared" si="7"/>
        <v>250895005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250895005</v>
      </c>
      <c r="X48" s="53">
        <f t="shared" si="7"/>
        <v>94835362</v>
      </c>
      <c r="Y48" s="53">
        <f t="shared" si="7"/>
        <v>156059643</v>
      </c>
      <c r="Z48" s="54">
        <f>+IF(X48&lt;&gt;0,+(Y48/X48)*100,0)</f>
        <v>164.55849348684936</v>
      </c>
      <c r="AA48" s="55">
        <f>SUM(AA45:AA47)</f>
        <v>189670723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81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113514043</v>
      </c>
      <c r="D6" s="18">
        <v>113514043</v>
      </c>
      <c r="E6" s="19"/>
      <c r="F6" s="20"/>
      <c r="G6" s="20">
        <v>67085042</v>
      </c>
      <c r="H6" s="20">
        <v>125517694</v>
      </c>
      <c r="I6" s="20">
        <v>67093858</v>
      </c>
      <c r="J6" s="20">
        <v>67093858</v>
      </c>
      <c r="K6" s="20">
        <v>97056430</v>
      </c>
      <c r="L6" s="20"/>
      <c r="M6" s="20"/>
      <c r="N6" s="20">
        <v>97056430</v>
      </c>
      <c r="O6" s="20"/>
      <c r="P6" s="20"/>
      <c r="Q6" s="20"/>
      <c r="R6" s="20"/>
      <c r="S6" s="20"/>
      <c r="T6" s="20"/>
      <c r="U6" s="20"/>
      <c r="V6" s="20"/>
      <c r="W6" s="20">
        <v>97056430</v>
      </c>
      <c r="X6" s="20"/>
      <c r="Y6" s="20">
        <v>97056430</v>
      </c>
      <c r="Z6" s="21"/>
      <c r="AA6" s="22"/>
    </row>
    <row r="7" spans="1:27" ht="13.5">
      <c r="A7" s="23" t="s">
        <v>34</v>
      </c>
      <c r="B7" s="17"/>
      <c r="C7" s="18"/>
      <c r="D7" s="18"/>
      <c r="E7" s="19"/>
      <c r="F7" s="20"/>
      <c r="G7" s="20">
        <v>46226468</v>
      </c>
      <c r="H7" s="20">
        <v>46226468</v>
      </c>
      <c r="I7" s="20">
        <v>46226468</v>
      </c>
      <c r="J7" s="20">
        <v>46226468</v>
      </c>
      <c r="K7" s="20">
        <v>46226468</v>
      </c>
      <c r="L7" s="20"/>
      <c r="M7" s="20"/>
      <c r="N7" s="20">
        <v>46226468</v>
      </c>
      <c r="O7" s="20"/>
      <c r="P7" s="20"/>
      <c r="Q7" s="20"/>
      <c r="R7" s="20"/>
      <c r="S7" s="20"/>
      <c r="T7" s="20"/>
      <c r="U7" s="20"/>
      <c r="V7" s="20"/>
      <c r="W7" s="20">
        <v>46226468</v>
      </c>
      <c r="X7" s="20"/>
      <c r="Y7" s="20">
        <v>46226468</v>
      </c>
      <c r="Z7" s="21"/>
      <c r="AA7" s="22"/>
    </row>
    <row r="8" spans="1:27" ht="13.5">
      <c r="A8" s="23" t="s">
        <v>35</v>
      </c>
      <c r="B8" s="17"/>
      <c r="C8" s="18">
        <v>521565</v>
      </c>
      <c r="D8" s="18">
        <v>521565</v>
      </c>
      <c r="E8" s="19"/>
      <c r="F8" s="20"/>
      <c r="G8" s="20">
        <v>-337894</v>
      </c>
      <c r="H8" s="20">
        <v>-663866</v>
      </c>
      <c r="I8" s="20">
        <v>-777929</v>
      </c>
      <c r="J8" s="20">
        <v>-777929</v>
      </c>
      <c r="K8" s="20">
        <v>-801480</v>
      </c>
      <c r="L8" s="20"/>
      <c r="M8" s="20"/>
      <c r="N8" s="20">
        <v>-801480</v>
      </c>
      <c r="O8" s="20"/>
      <c r="P8" s="20"/>
      <c r="Q8" s="20"/>
      <c r="R8" s="20"/>
      <c r="S8" s="20"/>
      <c r="T8" s="20"/>
      <c r="U8" s="20"/>
      <c r="V8" s="20"/>
      <c r="W8" s="20">
        <v>-801480</v>
      </c>
      <c r="X8" s="20"/>
      <c r="Y8" s="20">
        <v>-801480</v>
      </c>
      <c r="Z8" s="21"/>
      <c r="AA8" s="22"/>
    </row>
    <row r="9" spans="1:27" ht="13.5">
      <c r="A9" s="23" t="s">
        <v>36</v>
      </c>
      <c r="B9" s="17"/>
      <c r="C9" s="18">
        <v>705841</v>
      </c>
      <c r="D9" s="18">
        <v>705841</v>
      </c>
      <c r="E9" s="19"/>
      <c r="F9" s="20"/>
      <c r="G9" s="20">
        <v>705152</v>
      </c>
      <c r="H9" s="20">
        <v>697967</v>
      </c>
      <c r="I9" s="20">
        <v>697967</v>
      </c>
      <c r="J9" s="20">
        <v>697967</v>
      </c>
      <c r="K9" s="20">
        <v>697967</v>
      </c>
      <c r="L9" s="20"/>
      <c r="M9" s="20"/>
      <c r="N9" s="20">
        <v>697967</v>
      </c>
      <c r="O9" s="20"/>
      <c r="P9" s="20"/>
      <c r="Q9" s="20"/>
      <c r="R9" s="20"/>
      <c r="S9" s="20"/>
      <c r="T9" s="20"/>
      <c r="U9" s="20"/>
      <c r="V9" s="20"/>
      <c r="W9" s="20">
        <v>697967</v>
      </c>
      <c r="X9" s="20"/>
      <c r="Y9" s="20">
        <v>697967</v>
      </c>
      <c r="Z9" s="21"/>
      <c r="AA9" s="22"/>
    </row>
    <row r="10" spans="1:27" ht="13.5">
      <c r="A10" s="23" t="s">
        <v>37</v>
      </c>
      <c r="B10" s="17"/>
      <c r="C10" s="18">
        <v>2634033</v>
      </c>
      <c r="D10" s="18">
        <v>2634033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117375482</v>
      </c>
      <c r="D12" s="29">
        <f>SUM(D6:D11)</f>
        <v>117375482</v>
      </c>
      <c r="E12" s="30">
        <f t="shared" si="0"/>
        <v>0</v>
      </c>
      <c r="F12" s="31">
        <f t="shared" si="0"/>
        <v>0</v>
      </c>
      <c r="G12" s="31">
        <f t="shared" si="0"/>
        <v>113678768</v>
      </c>
      <c r="H12" s="31">
        <f t="shared" si="0"/>
        <v>171778263</v>
      </c>
      <c r="I12" s="31">
        <f t="shared" si="0"/>
        <v>113240364</v>
      </c>
      <c r="J12" s="31">
        <f t="shared" si="0"/>
        <v>113240364</v>
      </c>
      <c r="K12" s="31">
        <f t="shared" si="0"/>
        <v>143179385</v>
      </c>
      <c r="L12" s="31">
        <f t="shared" si="0"/>
        <v>0</v>
      </c>
      <c r="M12" s="31">
        <f t="shared" si="0"/>
        <v>0</v>
      </c>
      <c r="N12" s="31">
        <f t="shared" si="0"/>
        <v>143179385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143179385</v>
      </c>
      <c r="X12" s="31">
        <f t="shared" si="0"/>
        <v>0</v>
      </c>
      <c r="Y12" s="31">
        <f t="shared" si="0"/>
        <v>143179385</v>
      </c>
      <c r="Z12" s="32">
        <f>+IF(X12&lt;&gt;0,+(Y12/X12)*100,0)</f>
        <v>0</v>
      </c>
      <c r="AA12" s="33">
        <f>SUM(AA6:AA11)</f>
        <v>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53526558</v>
      </c>
      <c r="D17" s="18">
        <v>53526558</v>
      </c>
      <c r="E17" s="19"/>
      <c r="F17" s="20"/>
      <c r="G17" s="20">
        <v>54483559</v>
      </c>
      <c r="H17" s="20">
        <v>54483559</v>
      </c>
      <c r="I17" s="20">
        <v>54483559</v>
      </c>
      <c r="J17" s="20">
        <v>54483559</v>
      </c>
      <c r="K17" s="20">
        <v>54483559</v>
      </c>
      <c r="L17" s="20"/>
      <c r="M17" s="20"/>
      <c r="N17" s="20">
        <v>54483559</v>
      </c>
      <c r="O17" s="20"/>
      <c r="P17" s="20"/>
      <c r="Q17" s="20"/>
      <c r="R17" s="20"/>
      <c r="S17" s="20"/>
      <c r="T17" s="20"/>
      <c r="U17" s="20"/>
      <c r="V17" s="20"/>
      <c r="W17" s="20">
        <v>54483559</v>
      </c>
      <c r="X17" s="20"/>
      <c r="Y17" s="20">
        <v>54483559</v>
      </c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238201038</v>
      </c>
      <c r="D19" s="18">
        <v>238201038</v>
      </c>
      <c r="E19" s="19"/>
      <c r="F19" s="20"/>
      <c r="G19" s="20">
        <v>248632993</v>
      </c>
      <c r="H19" s="20">
        <v>257116957</v>
      </c>
      <c r="I19" s="20">
        <v>260121158</v>
      </c>
      <c r="J19" s="20">
        <v>260121158</v>
      </c>
      <c r="K19" s="20">
        <v>265504574</v>
      </c>
      <c r="L19" s="20"/>
      <c r="M19" s="20"/>
      <c r="N19" s="20">
        <v>265504574</v>
      </c>
      <c r="O19" s="20"/>
      <c r="P19" s="20"/>
      <c r="Q19" s="20"/>
      <c r="R19" s="20"/>
      <c r="S19" s="20"/>
      <c r="T19" s="20"/>
      <c r="U19" s="20"/>
      <c r="V19" s="20"/>
      <c r="W19" s="20">
        <v>265504574</v>
      </c>
      <c r="X19" s="20"/>
      <c r="Y19" s="20">
        <v>265504574</v>
      </c>
      <c r="Z19" s="21"/>
      <c r="AA19" s="22"/>
    </row>
    <row r="20" spans="1:27" ht="13.5">
      <c r="A20" s="23" t="s">
        <v>46</v>
      </c>
      <c r="B20" s="17"/>
      <c r="C20" s="18">
        <v>9</v>
      </c>
      <c r="D20" s="18">
        <v>9</v>
      </c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453027</v>
      </c>
      <c r="D22" s="18">
        <v>453027</v>
      </c>
      <c r="E22" s="19"/>
      <c r="F22" s="20"/>
      <c r="G22" s="20">
        <v>715812</v>
      </c>
      <c r="H22" s="20">
        <v>715812</v>
      </c>
      <c r="I22" s="20">
        <v>715812</v>
      </c>
      <c r="J22" s="20">
        <v>715812</v>
      </c>
      <c r="K22" s="20">
        <v>715812</v>
      </c>
      <c r="L22" s="20"/>
      <c r="M22" s="20"/>
      <c r="N22" s="20">
        <v>715812</v>
      </c>
      <c r="O22" s="20"/>
      <c r="P22" s="20"/>
      <c r="Q22" s="20"/>
      <c r="R22" s="20"/>
      <c r="S22" s="20"/>
      <c r="T22" s="20"/>
      <c r="U22" s="20"/>
      <c r="V22" s="20"/>
      <c r="W22" s="20">
        <v>715812</v>
      </c>
      <c r="X22" s="20"/>
      <c r="Y22" s="20">
        <v>715812</v>
      </c>
      <c r="Z22" s="21"/>
      <c r="AA22" s="22"/>
    </row>
    <row r="23" spans="1:27" ht="13.5">
      <c r="A23" s="23" t="s">
        <v>49</v>
      </c>
      <c r="B23" s="17"/>
      <c r="C23" s="18">
        <v>2114500</v>
      </c>
      <c r="D23" s="18">
        <v>2114500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294295132</v>
      </c>
      <c r="D24" s="29">
        <f>SUM(D15:D23)</f>
        <v>294295132</v>
      </c>
      <c r="E24" s="36">
        <f t="shared" si="1"/>
        <v>0</v>
      </c>
      <c r="F24" s="37">
        <f t="shared" si="1"/>
        <v>0</v>
      </c>
      <c r="G24" s="37">
        <f t="shared" si="1"/>
        <v>303832364</v>
      </c>
      <c r="H24" s="37">
        <f t="shared" si="1"/>
        <v>312316328</v>
      </c>
      <c r="I24" s="37">
        <f t="shared" si="1"/>
        <v>315320529</v>
      </c>
      <c r="J24" s="37">
        <f t="shared" si="1"/>
        <v>315320529</v>
      </c>
      <c r="K24" s="37">
        <f t="shared" si="1"/>
        <v>320703945</v>
      </c>
      <c r="L24" s="37">
        <f t="shared" si="1"/>
        <v>0</v>
      </c>
      <c r="M24" s="37">
        <f t="shared" si="1"/>
        <v>0</v>
      </c>
      <c r="N24" s="37">
        <f t="shared" si="1"/>
        <v>320703945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320703945</v>
      </c>
      <c r="X24" s="37">
        <f t="shared" si="1"/>
        <v>0</v>
      </c>
      <c r="Y24" s="37">
        <f t="shared" si="1"/>
        <v>320703945</v>
      </c>
      <c r="Z24" s="38">
        <f>+IF(X24&lt;&gt;0,+(Y24/X24)*100,0)</f>
        <v>0</v>
      </c>
      <c r="AA24" s="39">
        <f>SUM(AA15:AA23)</f>
        <v>0</v>
      </c>
    </row>
    <row r="25" spans="1:27" ht="13.5">
      <c r="A25" s="27" t="s">
        <v>51</v>
      </c>
      <c r="B25" s="28"/>
      <c r="C25" s="29">
        <f aca="true" t="shared" si="2" ref="C25:Y25">+C12+C24</f>
        <v>411670614</v>
      </c>
      <c r="D25" s="29">
        <f>+D12+D24</f>
        <v>411670614</v>
      </c>
      <c r="E25" s="30">
        <f t="shared" si="2"/>
        <v>0</v>
      </c>
      <c r="F25" s="31">
        <f t="shared" si="2"/>
        <v>0</v>
      </c>
      <c r="G25" s="31">
        <f t="shared" si="2"/>
        <v>417511132</v>
      </c>
      <c r="H25" s="31">
        <f t="shared" si="2"/>
        <v>484094591</v>
      </c>
      <c r="I25" s="31">
        <f t="shared" si="2"/>
        <v>428560893</v>
      </c>
      <c r="J25" s="31">
        <f t="shared" si="2"/>
        <v>428560893</v>
      </c>
      <c r="K25" s="31">
        <f t="shared" si="2"/>
        <v>463883330</v>
      </c>
      <c r="L25" s="31">
        <f t="shared" si="2"/>
        <v>0</v>
      </c>
      <c r="M25" s="31">
        <f t="shared" si="2"/>
        <v>0</v>
      </c>
      <c r="N25" s="31">
        <f t="shared" si="2"/>
        <v>463883330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463883330</v>
      </c>
      <c r="X25" s="31">
        <f t="shared" si="2"/>
        <v>0</v>
      </c>
      <c r="Y25" s="31">
        <f t="shared" si="2"/>
        <v>463883330</v>
      </c>
      <c r="Z25" s="32">
        <f>+IF(X25&lt;&gt;0,+(Y25/X25)*100,0)</f>
        <v>0</v>
      </c>
      <c r="AA25" s="33">
        <f>+AA12+AA24</f>
        <v>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2141510</v>
      </c>
      <c r="D29" s="18">
        <v>2141510</v>
      </c>
      <c r="E29" s="19"/>
      <c r="F29" s="20"/>
      <c r="G29" s="20">
        <v>8343240</v>
      </c>
      <c r="H29" s="20">
        <v>3</v>
      </c>
      <c r="I29" s="20">
        <v>3401726</v>
      </c>
      <c r="J29" s="20">
        <v>3401726</v>
      </c>
      <c r="K29" s="20">
        <v>6988161</v>
      </c>
      <c r="L29" s="20"/>
      <c r="M29" s="20"/>
      <c r="N29" s="20">
        <v>6988161</v>
      </c>
      <c r="O29" s="20"/>
      <c r="P29" s="20"/>
      <c r="Q29" s="20"/>
      <c r="R29" s="20"/>
      <c r="S29" s="20"/>
      <c r="T29" s="20"/>
      <c r="U29" s="20"/>
      <c r="V29" s="20"/>
      <c r="W29" s="20">
        <v>6988161</v>
      </c>
      <c r="X29" s="20"/>
      <c r="Y29" s="20">
        <v>6988161</v>
      </c>
      <c r="Z29" s="21"/>
      <c r="AA29" s="22"/>
    </row>
    <row r="30" spans="1:27" ht="13.5">
      <c r="A30" s="23" t="s">
        <v>55</v>
      </c>
      <c r="B30" s="17"/>
      <c r="C30" s="18">
        <v>4157</v>
      </c>
      <c r="D30" s="18">
        <v>4157</v>
      </c>
      <c r="E30" s="19"/>
      <c r="F30" s="20"/>
      <c r="G30" s="20">
        <v>18265</v>
      </c>
      <c r="H30" s="20">
        <v>18265</v>
      </c>
      <c r="I30" s="20">
        <v>18265</v>
      </c>
      <c r="J30" s="20">
        <v>18265</v>
      </c>
      <c r="K30" s="20">
        <v>18265</v>
      </c>
      <c r="L30" s="20"/>
      <c r="M30" s="20"/>
      <c r="N30" s="20">
        <v>18265</v>
      </c>
      <c r="O30" s="20"/>
      <c r="P30" s="20"/>
      <c r="Q30" s="20"/>
      <c r="R30" s="20"/>
      <c r="S30" s="20"/>
      <c r="T30" s="20"/>
      <c r="U30" s="20"/>
      <c r="V30" s="20"/>
      <c r="W30" s="20">
        <v>18265</v>
      </c>
      <c r="X30" s="20"/>
      <c r="Y30" s="20">
        <v>18265</v>
      </c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30091700</v>
      </c>
      <c r="D32" s="18">
        <v>30091700</v>
      </c>
      <c r="E32" s="19"/>
      <c r="F32" s="20"/>
      <c r="G32" s="20">
        <v>29171665</v>
      </c>
      <c r="H32" s="20">
        <v>27193485</v>
      </c>
      <c r="I32" s="20">
        <v>-25172639</v>
      </c>
      <c r="J32" s="20">
        <v>-25172639</v>
      </c>
      <c r="K32" s="20">
        <v>13515914</v>
      </c>
      <c r="L32" s="20"/>
      <c r="M32" s="20"/>
      <c r="N32" s="20">
        <v>13515914</v>
      </c>
      <c r="O32" s="20"/>
      <c r="P32" s="20"/>
      <c r="Q32" s="20"/>
      <c r="R32" s="20"/>
      <c r="S32" s="20"/>
      <c r="T32" s="20"/>
      <c r="U32" s="20"/>
      <c r="V32" s="20"/>
      <c r="W32" s="20">
        <v>13515914</v>
      </c>
      <c r="X32" s="20"/>
      <c r="Y32" s="20">
        <v>13515914</v>
      </c>
      <c r="Z32" s="21"/>
      <c r="AA32" s="22"/>
    </row>
    <row r="33" spans="1:27" ht="13.5">
      <c r="A33" s="23" t="s">
        <v>58</v>
      </c>
      <c r="B33" s="17"/>
      <c r="C33" s="18">
        <v>291694</v>
      </c>
      <c r="D33" s="18">
        <v>291694</v>
      </c>
      <c r="E33" s="19"/>
      <c r="F33" s="20"/>
      <c r="G33" s="20">
        <v>2531664</v>
      </c>
      <c r="H33" s="20">
        <v>2531664</v>
      </c>
      <c r="I33" s="20">
        <v>2531667</v>
      </c>
      <c r="J33" s="20">
        <v>2531667</v>
      </c>
      <c r="K33" s="20">
        <v>2531669</v>
      </c>
      <c r="L33" s="20"/>
      <c r="M33" s="20"/>
      <c r="N33" s="20">
        <v>2531669</v>
      </c>
      <c r="O33" s="20"/>
      <c r="P33" s="20"/>
      <c r="Q33" s="20"/>
      <c r="R33" s="20"/>
      <c r="S33" s="20"/>
      <c r="T33" s="20"/>
      <c r="U33" s="20"/>
      <c r="V33" s="20"/>
      <c r="W33" s="20">
        <v>2531669</v>
      </c>
      <c r="X33" s="20"/>
      <c r="Y33" s="20">
        <v>2531669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32529061</v>
      </c>
      <c r="D34" s="29">
        <f>SUM(D29:D33)</f>
        <v>32529061</v>
      </c>
      <c r="E34" s="30">
        <f t="shared" si="3"/>
        <v>0</v>
      </c>
      <c r="F34" s="31">
        <f t="shared" si="3"/>
        <v>0</v>
      </c>
      <c r="G34" s="31">
        <f t="shared" si="3"/>
        <v>40064834</v>
      </c>
      <c r="H34" s="31">
        <f t="shared" si="3"/>
        <v>29743417</v>
      </c>
      <c r="I34" s="31">
        <f t="shared" si="3"/>
        <v>-19220981</v>
      </c>
      <c r="J34" s="31">
        <f t="shared" si="3"/>
        <v>-19220981</v>
      </c>
      <c r="K34" s="31">
        <f t="shared" si="3"/>
        <v>23054009</v>
      </c>
      <c r="L34" s="31">
        <f t="shared" si="3"/>
        <v>0</v>
      </c>
      <c r="M34" s="31">
        <f t="shared" si="3"/>
        <v>0</v>
      </c>
      <c r="N34" s="31">
        <f t="shared" si="3"/>
        <v>23054009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23054009</v>
      </c>
      <c r="X34" s="31">
        <f t="shared" si="3"/>
        <v>0</v>
      </c>
      <c r="Y34" s="31">
        <f t="shared" si="3"/>
        <v>23054009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14108</v>
      </c>
      <c r="D37" s="18">
        <v>14108</v>
      </c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4244353</v>
      </c>
      <c r="D38" s="18">
        <v>4244353</v>
      </c>
      <c r="E38" s="19"/>
      <c r="F38" s="20"/>
      <c r="G38" s="20">
        <v>1982331</v>
      </c>
      <c r="H38" s="20">
        <v>1982331</v>
      </c>
      <c r="I38" s="20">
        <v>1982331</v>
      </c>
      <c r="J38" s="20">
        <v>1982331</v>
      </c>
      <c r="K38" s="20">
        <v>1982331</v>
      </c>
      <c r="L38" s="20"/>
      <c r="M38" s="20"/>
      <c r="N38" s="20">
        <v>1982331</v>
      </c>
      <c r="O38" s="20"/>
      <c r="P38" s="20"/>
      <c r="Q38" s="20"/>
      <c r="R38" s="20"/>
      <c r="S38" s="20"/>
      <c r="T38" s="20"/>
      <c r="U38" s="20"/>
      <c r="V38" s="20"/>
      <c r="W38" s="20">
        <v>1982331</v>
      </c>
      <c r="X38" s="20"/>
      <c r="Y38" s="20">
        <v>1982331</v>
      </c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4258461</v>
      </c>
      <c r="D39" s="29">
        <f>SUM(D37:D38)</f>
        <v>4258461</v>
      </c>
      <c r="E39" s="36">
        <f t="shared" si="4"/>
        <v>0</v>
      </c>
      <c r="F39" s="37">
        <f t="shared" si="4"/>
        <v>0</v>
      </c>
      <c r="G39" s="37">
        <f t="shared" si="4"/>
        <v>1982331</v>
      </c>
      <c r="H39" s="37">
        <f t="shared" si="4"/>
        <v>1982331</v>
      </c>
      <c r="I39" s="37">
        <f t="shared" si="4"/>
        <v>1982331</v>
      </c>
      <c r="J39" s="37">
        <f t="shared" si="4"/>
        <v>1982331</v>
      </c>
      <c r="K39" s="37">
        <f t="shared" si="4"/>
        <v>1982331</v>
      </c>
      <c r="L39" s="37">
        <f t="shared" si="4"/>
        <v>0</v>
      </c>
      <c r="M39" s="37">
        <f t="shared" si="4"/>
        <v>0</v>
      </c>
      <c r="N39" s="37">
        <f t="shared" si="4"/>
        <v>1982331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1982331</v>
      </c>
      <c r="X39" s="37">
        <f t="shared" si="4"/>
        <v>0</v>
      </c>
      <c r="Y39" s="37">
        <f t="shared" si="4"/>
        <v>1982331</v>
      </c>
      <c r="Z39" s="38">
        <f>+IF(X39&lt;&gt;0,+(Y39/X39)*100,0)</f>
        <v>0</v>
      </c>
      <c r="AA39" s="39">
        <f>SUM(AA37:AA38)</f>
        <v>0</v>
      </c>
    </row>
    <row r="40" spans="1:27" ht="13.5">
      <c r="A40" s="27" t="s">
        <v>62</v>
      </c>
      <c r="B40" s="28"/>
      <c r="C40" s="29">
        <f aca="true" t="shared" si="5" ref="C40:Y40">+C34+C39</f>
        <v>36787522</v>
      </c>
      <c r="D40" s="29">
        <f>+D34+D39</f>
        <v>36787522</v>
      </c>
      <c r="E40" s="30">
        <f t="shared" si="5"/>
        <v>0</v>
      </c>
      <c r="F40" s="31">
        <f t="shared" si="5"/>
        <v>0</v>
      </c>
      <c r="G40" s="31">
        <f t="shared" si="5"/>
        <v>42047165</v>
      </c>
      <c r="H40" s="31">
        <f t="shared" si="5"/>
        <v>31725748</v>
      </c>
      <c r="I40" s="31">
        <f t="shared" si="5"/>
        <v>-17238650</v>
      </c>
      <c r="J40" s="31">
        <f t="shared" si="5"/>
        <v>-17238650</v>
      </c>
      <c r="K40" s="31">
        <f t="shared" si="5"/>
        <v>25036340</v>
      </c>
      <c r="L40" s="31">
        <f t="shared" si="5"/>
        <v>0</v>
      </c>
      <c r="M40" s="31">
        <f t="shared" si="5"/>
        <v>0</v>
      </c>
      <c r="N40" s="31">
        <f t="shared" si="5"/>
        <v>25036340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25036340</v>
      </c>
      <c r="X40" s="31">
        <f t="shared" si="5"/>
        <v>0</v>
      </c>
      <c r="Y40" s="31">
        <f t="shared" si="5"/>
        <v>25036340</v>
      </c>
      <c r="Z40" s="32">
        <f>+IF(X40&lt;&gt;0,+(Y40/X40)*100,0)</f>
        <v>0</v>
      </c>
      <c r="AA40" s="33">
        <f>+AA34+AA39</f>
        <v>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374883092</v>
      </c>
      <c r="D42" s="43">
        <f>+D25-D40</f>
        <v>374883092</v>
      </c>
      <c r="E42" s="44">
        <f t="shared" si="6"/>
        <v>0</v>
      </c>
      <c r="F42" s="45">
        <f t="shared" si="6"/>
        <v>0</v>
      </c>
      <c r="G42" s="45">
        <f t="shared" si="6"/>
        <v>375463967</v>
      </c>
      <c r="H42" s="45">
        <f t="shared" si="6"/>
        <v>452368843</v>
      </c>
      <c r="I42" s="45">
        <f t="shared" si="6"/>
        <v>445799543</v>
      </c>
      <c r="J42" s="45">
        <f t="shared" si="6"/>
        <v>445799543</v>
      </c>
      <c r="K42" s="45">
        <f t="shared" si="6"/>
        <v>438846990</v>
      </c>
      <c r="L42" s="45">
        <f t="shared" si="6"/>
        <v>0</v>
      </c>
      <c r="M42" s="45">
        <f t="shared" si="6"/>
        <v>0</v>
      </c>
      <c r="N42" s="45">
        <f t="shared" si="6"/>
        <v>438846990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438846990</v>
      </c>
      <c r="X42" s="45">
        <f t="shared" si="6"/>
        <v>0</v>
      </c>
      <c r="Y42" s="45">
        <f t="shared" si="6"/>
        <v>438846990</v>
      </c>
      <c r="Z42" s="46">
        <f>+IF(X42&lt;&gt;0,+(Y42/X42)*100,0)</f>
        <v>0</v>
      </c>
      <c r="AA42" s="47">
        <f>+AA25-AA40</f>
        <v>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374883092</v>
      </c>
      <c r="D45" s="18">
        <v>374883092</v>
      </c>
      <c r="E45" s="19"/>
      <c r="F45" s="20"/>
      <c r="G45" s="20">
        <v>375463967</v>
      </c>
      <c r="H45" s="20">
        <v>452368843</v>
      </c>
      <c r="I45" s="20">
        <v>445799543</v>
      </c>
      <c r="J45" s="20">
        <v>445799543</v>
      </c>
      <c r="K45" s="20">
        <v>438846990</v>
      </c>
      <c r="L45" s="20"/>
      <c r="M45" s="20"/>
      <c r="N45" s="20">
        <v>438846990</v>
      </c>
      <c r="O45" s="20"/>
      <c r="P45" s="20"/>
      <c r="Q45" s="20"/>
      <c r="R45" s="20"/>
      <c r="S45" s="20"/>
      <c r="T45" s="20"/>
      <c r="U45" s="20"/>
      <c r="V45" s="20"/>
      <c r="W45" s="20">
        <v>438846990</v>
      </c>
      <c r="X45" s="20"/>
      <c r="Y45" s="20">
        <v>438846990</v>
      </c>
      <c r="Z45" s="48"/>
      <c r="AA45" s="22"/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374883092</v>
      </c>
      <c r="D48" s="51">
        <f>SUM(D45:D47)</f>
        <v>374883092</v>
      </c>
      <c r="E48" s="52">
        <f t="shared" si="7"/>
        <v>0</v>
      </c>
      <c r="F48" s="53">
        <f t="shared" si="7"/>
        <v>0</v>
      </c>
      <c r="G48" s="53">
        <f t="shared" si="7"/>
        <v>375463967</v>
      </c>
      <c r="H48" s="53">
        <f t="shared" si="7"/>
        <v>452368843</v>
      </c>
      <c r="I48" s="53">
        <f t="shared" si="7"/>
        <v>445799543</v>
      </c>
      <c r="J48" s="53">
        <f t="shared" si="7"/>
        <v>445799543</v>
      </c>
      <c r="K48" s="53">
        <f t="shared" si="7"/>
        <v>438846990</v>
      </c>
      <c r="L48" s="53">
        <f t="shared" si="7"/>
        <v>0</v>
      </c>
      <c r="M48" s="53">
        <f t="shared" si="7"/>
        <v>0</v>
      </c>
      <c r="N48" s="53">
        <f t="shared" si="7"/>
        <v>438846990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438846990</v>
      </c>
      <c r="X48" s="53">
        <f t="shared" si="7"/>
        <v>0</v>
      </c>
      <c r="Y48" s="53">
        <f t="shared" si="7"/>
        <v>438846990</v>
      </c>
      <c r="Z48" s="54">
        <f>+IF(X48&lt;&gt;0,+(Y48/X48)*100,0)</f>
        <v>0</v>
      </c>
      <c r="AA48" s="55">
        <f>SUM(AA45:AA47)</f>
        <v>0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82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103933265</v>
      </c>
      <c r="D6" s="18">
        <v>103933265</v>
      </c>
      <c r="E6" s="19">
        <v>93089000</v>
      </c>
      <c r="F6" s="20">
        <v>93089000</v>
      </c>
      <c r="G6" s="20"/>
      <c r="H6" s="20">
        <v>145345268</v>
      </c>
      <c r="I6" s="20">
        <v>119376418</v>
      </c>
      <c r="J6" s="20">
        <v>119376418</v>
      </c>
      <c r="K6" s="20">
        <v>93604485</v>
      </c>
      <c r="L6" s="20">
        <v>134079882</v>
      </c>
      <c r="M6" s="20">
        <v>100294599</v>
      </c>
      <c r="N6" s="20">
        <v>100294599</v>
      </c>
      <c r="O6" s="20"/>
      <c r="P6" s="20"/>
      <c r="Q6" s="20"/>
      <c r="R6" s="20"/>
      <c r="S6" s="20"/>
      <c r="T6" s="20"/>
      <c r="U6" s="20"/>
      <c r="V6" s="20"/>
      <c r="W6" s="20">
        <v>100294599</v>
      </c>
      <c r="X6" s="20">
        <v>46544500</v>
      </c>
      <c r="Y6" s="20">
        <v>53750099</v>
      </c>
      <c r="Z6" s="21">
        <v>115.48</v>
      </c>
      <c r="AA6" s="22">
        <v>93089000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13353157</v>
      </c>
      <c r="D8" s="18">
        <v>13353157</v>
      </c>
      <c r="E8" s="19">
        <v>100919212</v>
      </c>
      <c r="F8" s="20">
        <v>100919212</v>
      </c>
      <c r="G8" s="20"/>
      <c r="H8" s="20">
        <v>58595413</v>
      </c>
      <c r="I8" s="20">
        <v>59679626</v>
      </c>
      <c r="J8" s="20">
        <v>59679626</v>
      </c>
      <c r="K8" s="20">
        <v>61408420</v>
      </c>
      <c r="L8" s="20">
        <v>113346319</v>
      </c>
      <c r="M8" s="20">
        <v>116299648</v>
      </c>
      <c r="N8" s="20">
        <v>116299648</v>
      </c>
      <c r="O8" s="20"/>
      <c r="P8" s="20"/>
      <c r="Q8" s="20"/>
      <c r="R8" s="20"/>
      <c r="S8" s="20"/>
      <c r="T8" s="20"/>
      <c r="U8" s="20"/>
      <c r="V8" s="20"/>
      <c r="W8" s="20">
        <v>116299648</v>
      </c>
      <c r="X8" s="20">
        <v>50459606</v>
      </c>
      <c r="Y8" s="20">
        <v>65840042</v>
      </c>
      <c r="Z8" s="21">
        <v>130.48</v>
      </c>
      <c r="AA8" s="22">
        <v>100919212</v>
      </c>
    </row>
    <row r="9" spans="1:27" ht="13.5">
      <c r="A9" s="23" t="s">
        <v>36</v>
      </c>
      <c r="B9" s="17"/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8947809</v>
      </c>
      <c r="D11" s="18">
        <v>8947809</v>
      </c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126234231</v>
      </c>
      <c r="D12" s="29">
        <f>SUM(D6:D11)</f>
        <v>126234231</v>
      </c>
      <c r="E12" s="30">
        <f t="shared" si="0"/>
        <v>194008212</v>
      </c>
      <c r="F12" s="31">
        <f t="shared" si="0"/>
        <v>194008212</v>
      </c>
      <c r="G12" s="31">
        <f t="shared" si="0"/>
        <v>0</v>
      </c>
      <c r="H12" s="31">
        <f t="shared" si="0"/>
        <v>203940681</v>
      </c>
      <c r="I12" s="31">
        <f t="shared" si="0"/>
        <v>179056044</v>
      </c>
      <c r="J12" s="31">
        <f t="shared" si="0"/>
        <v>179056044</v>
      </c>
      <c r="K12" s="31">
        <f t="shared" si="0"/>
        <v>155012905</v>
      </c>
      <c r="L12" s="31">
        <f t="shared" si="0"/>
        <v>247426201</v>
      </c>
      <c r="M12" s="31">
        <f t="shared" si="0"/>
        <v>216594247</v>
      </c>
      <c r="N12" s="31">
        <f t="shared" si="0"/>
        <v>216594247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216594247</v>
      </c>
      <c r="X12" s="31">
        <f t="shared" si="0"/>
        <v>97004106</v>
      </c>
      <c r="Y12" s="31">
        <f t="shared" si="0"/>
        <v>119590141</v>
      </c>
      <c r="Z12" s="32">
        <f>+IF(X12&lt;&gt;0,+(Y12/X12)*100,0)</f>
        <v>123.28358657312918</v>
      </c>
      <c r="AA12" s="33">
        <f>SUM(AA6:AA11)</f>
        <v>194008212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717334</v>
      </c>
      <c r="D17" s="18">
        <v>717334</v>
      </c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488321331</v>
      </c>
      <c r="D19" s="18">
        <v>488321331</v>
      </c>
      <c r="E19" s="19">
        <v>241338000</v>
      </c>
      <c r="F19" s="20">
        <v>252148037</v>
      </c>
      <c r="G19" s="20"/>
      <c r="H19" s="20">
        <v>5689850</v>
      </c>
      <c r="I19" s="20">
        <v>6149258</v>
      </c>
      <c r="J19" s="20">
        <v>6149258</v>
      </c>
      <c r="K19" s="20">
        <v>22879653</v>
      </c>
      <c r="L19" s="20">
        <v>25425869</v>
      </c>
      <c r="M19" s="20">
        <v>9300253</v>
      </c>
      <c r="N19" s="20">
        <v>9300253</v>
      </c>
      <c r="O19" s="20"/>
      <c r="P19" s="20"/>
      <c r="Q19" s="20"/>
      <c r="R19" s="20"/>
      <c r="S19" s="20"/>
      <c r="T19" s="20"/>
      <c r="U19" s="20"/>
      <c r="V19" s="20"/>
      <c r="W19" s="20">
        <v>9300253</v>
      </c>
      <c r="X19" s="20">
        <v>126074019</v>
      </c>
      <c r="Y19" s="20">
        <v>-116773766</v>
      </c>
      <c r="Z19" s="21">
        <v>-92.62</v>
      </c>
      <c r="AA19" s="22">
        <v>252148037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202132</v>
      </c>
      <c r="D22" s="18">
        <v>202132</v>
      </c>
      <c r="E22" s="19">
        <v>1000000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489240797</v>
      </c>
      <c r="D24" s="29">
        <f>SUM(D15:D23)</f>
        <v>489240797</v>
      </c>
      <c r="E24" s="36">
        <f t="shared" si="1"/>
        <v>242338000</v>
      </c>
      <c r="F24" s="37">
        <f t="shared" si="1"/>
        <v>252148037</v>
      </c>
      <c r="G24" s="37">
        <f t="shared" si="1"/>
        <v>0</v>
      </c>
      <c r="H24" s="37">
        <f t="shared" si="1"/>
        <v>5689850</v>
      </c>
      <c r="I24" s="37">
        <f t="shared" si="1"/>
        <v>6149258</v>
      </c>
      <c r="J24" s="37">
        <f t="shared" si="1"/>
        <v>6149258</v>
      </c>
      <c r="K24" s="37">
        <f t="shared" si="1"/>
        <v>22879653</v>
      </c>
      <c r="L24" s="37">
        <f t="shared" si="1"/>
        <v>25425869</v>
      </c>
      <c r="M24" s="37">
        <f t="shared" si="1"/>
        <v>9300253</v>
      </c>
      <c r="N24" s="37">
        <f t="shared" si="1"/>
        <v>9300253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9300253</v>
      </c>
      <c r="X24" s="37">
        <f t="shared" si="1"/>
        <v>126074019</v>
      </c>
      <c r="Y24" s="37">
        <f t="shared" si="1"/>
        <v>-116773766</v>
      </c>
      <c r="Z24" s="38">
        <f>+IF(X24&lt;&gt;0,+(Y24/X24)*100,0)</f>
        <v>-92.62318035566075</v>
      </c>
      <c r="AA24" s="39">
        <f>SUM(AA15:AA23)</f>
        <v>252148037</v>
      </c>
    </row>
    <row r="25" spans="1:27" ht="13.5">
      <c r="A25" s="27" t="s">
        <v>51</v>
      </c>
      <c r="B25" s="28"/>
      <c r="C25" s="29">
        <f aca="true" t="shared" si="2" ref="C25:Y25">+C12+C24</f>
        <v>615475028</v>
      </c>
      <c r="D25" s="29">
        <f>+D12+D24</f>
        <v>615475028</v>
      </c>
      <c r="E25" s="30">
        <f t="shared" si="2"/>
        <v>436346212</v>
      </c>
      <c r="F25" s="31">
        <f t="shared" si="2"/>
        <v>446156249</v>
      </c>
      <c r="G25" s="31">
        <f t="shared" si="2"/>
        <v>0</v>
      </c>
      <c r="H25" s="31">
        <f t="shared" si="2"/>
        <v>209630531</v>
      </c>
      <c r="I25" s="31">
        <f t="shared" si="2"/>
        <v>185205302</v>
      </c>
      <c r="J25" s="31">
        <f t="shared" si="2"/>
        <v>185205302</v>
      </c>
      <c r="K25" s="31">
        <f t="shared" si="2"/>
        <v>177892558</v>
      </c>
      <c r="L25" s="31">
        <f t="shared" si="2"/>
        <v>272852070</v>
      </c>
      <c r="M25" s="31">
        <f t="shared" si="2"/>
        <v>225894500</v>
      </c>
      <c r="N25" s="31">
        <f t="shared" si="2"/>
        <v>225894500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225894500</v>
      </c>
      <c r="X25" s="31">
        <f t="shared" si="2"/>
        <v>223078125</v>
      </c>
      <c r="Y25" s="31">
        <f t="shared" si="2"/>
        <v>2816375</v>
      </c>
      <c r="Z25" s="32">
        <f>+IF(X25&lt;&gt;0,+(Y25/X25)*100,0)</f>
        <v>1.2625061287385304</v>
      </c>
      <c r="AA25" s="33">
        <f>+AA12+AA24</f>
        <v>446156249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436581</v>
      </c>
      <c r="D30" s="18">
        <v>436581</v>
      </c>
      <c r="E30" s="19">
        <v>863548</v>
      </c>
      <c r="F30" s="20">
        <v>863548</v>
      </c>
      <c r="G30" s="20"/>
      <c r="H30" s="20"/>
      <c r="I30" s="20">
        <v>444671</v>
      </c>
      <c r="J30" s="20">
        <v>444671</v>
      </c>
      <c r="K30" s="20">
        <v>389109</v>
      </c>
      <c r="L30" s="20">
        <v>240576</v>
      </c>
      <c r="M30" s="20">
        <v>206208</v>
      </c>
      <c r="N30" s="20">
        <v>206208</v>
      </c>
      <c r="O30" s="20"/>
      <c r="P30" s="20"/>
      <c r="Q30" s="20"/>
      <c r="R30" s="20"/>
      <c r="S30" s="20"/>
      <c r="T30" s="20"/>
      <c r="U30" s="20"/>
      <c r="V30" s="20"/>
      <c r="W30" s="20">
        <v>206208</v>
      </c>
      <c r="X30" s="20">
        <v>431774</v>
      </c>
      <c r="Y30" s="20">
        <v>-225566</v>
      </c>
      <c r="Z30" s="21">
        <v>-52.24</v>
      </c>
      <c r="AA30" s="22">
        <v>863548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71623715</v>
      </c>
      <c r="D32" s="18">
        <v>71623715</v>
      </c>
      <c r="E32" s="19">
        <v>37865000</v>
      </c>
      <c r="F32" s="20">
        <v>68828839</v>
      </c>
      <c r="G32" s="20"/>
      <c r="H32" s="20">
        <v>55102886</v>
      </c>
      <c r="I32" s="20">
        <v>41006005</v>
      </c>
      <c r="J32" s="20">
        <v>41006005</v>
      </c>
      <c r="K32" s="20">
        <v>35871747</v>
      </c>
      <c r="L32" s="20">
        <v>36913003</v>
      </c>
      <c r="M32" s="20">
        <v>20340827</v>
      </c>
      <c r="N32" s="20">
        <v>20340827</v>
      </c>
      <c r="O32" s="20"/>
      <c r="P32" s="20"/>
      <c r="Q32" s="20"/>
      <c r="R32" s="20"/>
      <c r="S32" s="20"/>
      <c r="T32" s="20"/>
      <c r="U32" s="20"/>
      <c r="V32" s="20"/>
      <c r="W32" s="20">
        <v>20340827</v>
      </c>
      <c r="X32" s="20">
        <v>34414420</v>
      </c>
      <c r="Y32" s="20">
        <v>-14073593</v>
      </c>
      <c r="Z32" s="21">
        <v>-40.89</v>
      </c>
      <c r="AA32" s="22">
        <v>68828839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72060296</v>
      </c>
      <c r="D34" s="29">
        <f>SUM(D29:D33)</f>
        <v>72060296</v>
      </c>
      <c r="E34" s="30">
        <f t="shared" si="3"/>
        <v>38728548</v>
      </c>
      <c r="F34" s="31">
        <f t="shared" si="3"/>
        <v>69692387</v>
      </c>
      <c r="G34" s="31">
        <f t="shared" si="3"/>
        <v>0</v>
      </c>
      <c r="H34" s="31">
        <f t="shared" si="3"/>
        <v>55102886</v>
      </c>
      <c r="I34" s="31">
        <f t="shared" si="3"/>
        <v>41450676</v>
      </c>
      <c r="J34" s="31">
        <f t="shared" si="3"/>
        <v>41450676</v>
      </c>
      <c r="K34" s="31">
        <f t="shared" si="3"/>
        <v>36260856</v>
      </c>
      <c r="L34" s="31">
        <f t="shared" si="3"/>
        <v>37153579</v>
      </c>
      <c r="M34" s="31">
        <f t="shared" si="3"/>
        <v>20547035</v>
      </c>
      <c r="N34" s="31">
        <f t="shared" si="3"/>
        <v>20547035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20547035</v>
      </c>
      <c r="X34" s="31">
        <f t="shared" si="3"/>
        <v>34846194</v>
      </c>
      <c r="Y34" s="31">
        <f t="shared" si="3"/>
        <v>-14299159</v>
      </c>
      <c r="Z34" s="32">
        <f>+IF(X34&lt;&gt;0,+(Y34/X34)*100,0)</f>
        <v>-41.03506684259406</v>
      </c>
      <c r="AA34" s="33">
        <f>SUM(AA29:AA33)</f>
        <v>69692387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553681</v>
      </c>
      <c r="D37" s="18">
        <v>553681</v>
      </c>
      <c r="E37" s="19">
        <v>1018622</v>
      </c>
      <c r="F37" s="20">
        <v>1018622</v>
      </c>
      <c r="G37" s="20"/>
      <c r="H37" s="20">
        <v>1250148</v>
      </c>
      <c r="I37" s="20">
        <v>749890</v>
      </c>
      <c r="J37" s="20">
        <v>749890</v>
      </c>
      <c r="K37" s="20">
        <v>805452</v>
      </c>
      <c r="L37" s="20">
        <v>990614</v>
      </c>
      <c r="M37" s="20">
        <v>707779</v>
      </c>
      <c r="N37" s="20">
        <v>707779</v>
      </c>
      <c r="O37" s="20"/>
      <c r="P37" s="20"/>
      <c r="Q37" s="20"/>
      <c r="R37" s="20"/>
      <c r="S37" s="20"/>
      <c r="T37" s="20"/>
      <c r="U37" s="20"/>
      <c r="V37" s="20"/>
      <c r="W37" s="20">
        <v>707779</v>
      </c>
      <c r="X37" s="20">
        <v>509311</v>
      </c>
      <c r="Y37" s="20">
        <v>198468</v>
      </c>
      <c r="Z37" s="21">
        <v>38.97</v>
      </c>
      <c r="AA37" s="22">
        <v>1018622</v>
      </c>
    </row>
    <row r="38" spans="1:27" ht="13.5">
      <c r="A38" s="23" t="s">
        <v>58</v>
      </c>
      <c r="B38" s="17"/>
      <c r="C38" s="18">
        <v>31761814</v>
      </c>
      <c r="D38" s="18">
        <v>31761814</v>
      </c>
      <c r="E38" s="19">
        <v>25235807</v>
      </c>
      <c r="F38" s="20">
        <v>25235807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12617904</v>
      </c>
      <c r="Y38" s="20">
        <v>-12617904</v>
      </c>
      <c r="Z38" s="21">
        <v>-100</v>
      </c>
      <c r="AA38" s="22">
        <v>25235807</v>
      </c>
    </row>
    <row r="39" spans="1:27" ht="13.5">
      <c r="A39" s="27" t="s">
        <v>61</v>
      </c>
      <c r="B39" s="35"/>
      <c r="C39" s="29">
        <f aca="true" t="shared" si="4" ref="C39:Y39">SUM(C37:C38)</f>
        <v>32315495</v>
      </c>
      <c r="D39" s="29">
        <f>SUM(D37:D38)</f>
        <v>32315495</v>
      </c>
      <c r="E39" s="36">
        <f t="shared" si="4"/>
        <v>26254429</v>
      </c>
      <c r="F39" s="37">
        <f t="shared" si="4"/>
        <v>26254429</v>
      </c>
      <c r="G39" s="37">
        <f t="shared" si="4"/>
        <v>0</v>
      </c>
      <c r="H39" s="37">
        <f t="shared" si="4"/>
        <v>1250148</v>
      </c>
      <c r="I39" s="37">
        <f t="shared" si="4"/>
        <v>749890</v>
      </c>
      <c r="J39" s="37">
        <f t="shared" si="4"/>
        <v>749890</v>
      </c>
      <c r="K39" s="37">
        <f t="shared" si="4"/>
        <v>805452</v>
      </c>
      <c r="L39" s="37">
        <f t="shared" si="4"/>
        <v>990614</v>
      </c>
      <c r="M39" s="37">
        <f t="shared" si="4"/>
        <v>707779</v>
      </c>
      <c r="N39" s="37">
        <f t="shared" si="4"/>
        <v>707779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707779</v>
      </c>
      <c r="X39" s="37">
        <f t="shared" si="4"/>
        <v>13127215</v>
      </c>
      <c r="Y39" s="37">
        <f t="shared" si="4"/>
        <v>-12419436</v>
      </c>
      <c r="Z39" s="38">
        <f>+IF(X39&lt;&gt;0,+(Y39/X39)*100,0)</f>
        <v>-94.60830800744866</v>
      </c>
      <c r="AA39" s="39">
        <f>SUM(AA37:AA38)</f>
        <v>26254429</v>
      </c>
    </row>
    <row r="40" spans="1:27" ht="13.5">
      <c r="A40" s="27" t="s">
        <v>62</v>
      </c>
      <c r="B40" s="28"/>
      <c r="C40" s="29">
        <f aca="true" t="shared" si="5" ref="C40:Y40">+C34+C39</f>
        <v>104375791</v>
      </c>
      <c r="D40" s="29">
        <f>+D34+D39</f>
        <v>104375791</v>
      </c>
      <c r="E40" s="30">
        <f t="shared" si="5"/>
        <v>64982977</v>
      </c>
      <c r="F40" s="31">
        <f t="shared" si="5"/>
        <v>95946816</v>
      </c>
      <c r="G40" s="31">
        <f t="shared" si="5"/>
        <v>0</v>
      </c>
      <c r="H40" s="31">
        <f t="shared" si="5"/>
        <v>56353034</v>
      </c>
      <c r="I40" s="31">
        <f t="shared" si="5"/>
        <v>42200566</v>
      </c>
      <c r="J40" s="31">
        <f t="shared" si="5"/>
        <v>42200566</v>
      </c>
      <c r="K40" s="31">
        <f t="shared" si="5"/>
        <v>37066308</v>
      </c>
      <c r="L40" s="31">
        <f t="shared" si="5"/>
        <v>38144193</v>
      </c>
      <c r="M40" s="31">
        <f t="shared" si="5"/>
        <v>21254814</v>
      </c>
      <c r="N40" s="31">
        <f t="shared" si="5"/>
        <v>21254814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21254814</v>
      </c>
      <c r="X40" s="31">
        <f t="shared" si="5"/>
        <v>47973409</v>
      </c>
      <c r="Y40" s="31">
        <f t="shared" si="5"/>
        <v>-26718595</v>
      </c>
      <c r="Z40" s="32">
        <f>+IF(X40&lt;&gt;0,+(Y40/X40)*100,0)</f>
        <v>-55.69459322767744</v>
      </c>
      <c r="AA40" s="33">
        <f>+AA34+AA39</f>
        <v>95946816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511099237</v>
      </c>
      <c r="D42" s="43">
        <f>+D25-D40</f>
        <v>511099237</v>
      </c>
      <c r="E42" s="44">
        <f t="shared" si="6"/>
        <v>371363235</v>
      </c>
      <c r="F42" s="45">
        <f t="shared" si="6"/>
        <v>350209433</v>
      </c>
      <c r="G42" s="45">
        <f t="shared" si="6"/>
        <v>0</v>
      </c>
      <c r="H42" s="45">
        <f t="shared" si="6"/>
        <v>153277497</v>
      </c>
      <c r="I42" s="45">
        <f t="shared" si="6"/>
        <v>143004736</v>
      </c>
      <c r="J42" s="45">
        <f t="shared" si="6"/>
        <v>143004736</v>
      </c>
      <c r="K42" s="45">
        <f t="shared" si="6"/>
        <v>140826250</v>
      </c>
      <c r="L42" s="45">
        <f t="shared" si="6"/>
        <v>234707877</v>
      </c>
      <c r="M42" s="45">
        <f t="shared" si="6"/>
        <v>204639686</v>
      </c>
      <c r="N42" s="45">
        <f t="shared" si="6"/>
        <v>204639686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204639686</v>
      </c>
      <c r="X42" s="45">
        <f t="shared" si="6"/>
        <v>175104716</v>
      </c>
      <c r="Y42" s="45">
        <f t="shared" si="6"/>
        <v>29534970</v>
      </c>
      <c r="Z42" s="46">
        <f>+IF(X42&lt;&gt;0,+(Y42/X42)*100,0)</f>
        <v>16.86703286735007</v>
      </c>
      <c r="AA42" s="47">
        <f>+AA25-AA40</f>
        <v>350209433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511099237</v>
      </c>
      <c r="D45" s="18">
        <v>511099237</v>
      </c>
      <c r="E45" s="19">
        <v>371363235</v>
      </c>
      <c r="F45" s="20">
        <v>350209433</v>
      </c>
      <c r="G45" s="20"/>
      <c r="H45" s="20">
        <v>153277497</v>
      </c>
      <c r="I45" s="20">
        <v>143004736</v>
      </c>
      <c r="J45" s="20">
        <v>143004736</v>
      </c>
      <c r="K45" s="20">
        <v>140826250</v>
      </c>
      <c r="L45" s="20">
        <v>234707877</v>
      </c>
      <c r="M45" s="20">
        <v>204639686</v>
      </c>
      <c r="N45" s="20">
        <v>204639686</v>
      </c>
      <c r="O45" s="20"/>
      <c r="P45" s="20"/>
      <c r="Q45" s="20"/>
      <c r="R45" s="20"/>
      <c r="S45" s="20"/>
      <c r="T45" s="20"/>
      <c r="U45" s="20"/>
      <c r="V45" s="20"/>
      <c r="W45" s="20">
        <v>204639686</v>
      </c>
      <c r="X45" s="20">
        <v>175104717</v>
      </c>
      <c r="Y45" s="20">
        <v>29534969</v>
      </c>
      <c r="Z45" s="48">
        <v>16.87</v>
      </c>
      <c r="AA45" s="22">
        <v>350209433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511099237</v>
      </c>
      <c r="D48" s="51">
        <f>SUM(D45:D47)</f>
        <v>511099237</v>
      </c>
      <c r="E48" s="52">
        <f t="shared" si="7"/>
        <v>371363235</v>
      </c>
      <c r="F48" s="53">
        <f t="shared" si="7"/>
        <v>350209433</v>
      </c>
      <c r="G48" s="53">
        <f t="shared" si="7"/>
        <v>0</v>
      </c>
      <c r="H48" s="53">
        <f t="shared" si="7"/>
        <v>153277497</v>
      </c>
      <c r="I48" s="53">
        <f t="shared" si="7"/>
        <v>143004736</v>
      </c>
      <c r="J48" s="53">
        <f t="shared" si="7"/>
        <v>143004736</v>
      </c>
      <c r="K48" s="53">
        <f t="shared" si="7"/>
        <v>140826250</v>
      </c>
      <c r="L48" s="53">
        <f t="shared" si="7"/>
        <v>234707877</v>
      </c>
      <c r="M48" s="53">
        <f t="shared" si="7"/>
        <v>204639686</v>
      </c>
      <c r="N48" s="53">
        <f t="shared" si="7"/>
        <v>204639686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204639686</v>
      </c>
      <c r="X48" s="53">
        <f t="shared" si="7"/>
        <v>175104717</v>
      </c>
      <c r="Y48" s="53">
        <f t="shared" si="7"/>
        <v>29534969</v>
      </c>
      <c r="Z48" s="54">
        <f>+IF(X48&lt;&gt;0,+(Y48/X48)*100,0)</f>
        <v>16.867032199937825</v>
      </c>
      <c r="AA48" s="55">
        <f>SUM(AA45:AA47)</f>
        <v>350209433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83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2165936</v>
      </c>
      <c r="D6" s="18">
        <v>2165936</v>
      </c>
      <c r="E6" s="19">
        <v>3000000</v>
      </c>
      <c r="F6" s="20">
        <v>3000000</v>
      </c>
      <c r="G6" s="20">
        <v>189166</v>
      </c>
      <c r="H6" s="20">
        <v>-834243</v>
      </c>
      <c r="I6" s="20">
        <v>-2367918</v>
      </c>
      <c r="J6" s="20">
        <v>-2367918</v>
      </c>
      <c r="K6" s="20">
        <v>-3018158</v>
      </c>
      <c r="L6" s="20">
        <v>-2575044</v>
      </c>
      <c r="M6" s="20">
        <v>2938009</v>
      </c>
      <c r="N6" s="20">
        <v>2938009</v>
      </c>
      <c r="O6" s="20"/>
      <c r="P6" s="20"/>
      <c r="Q6" s="20"/>
      <c r="R6" s="20"/>
      <c r="S6" s="20"/>
      <c r="T6" s="20"/>
      <c r="U6" s="20"/>
      <c r="V6" s="20"/>
      <c r="W6" s="20">
        <v>2938009</v>
      </c>
      <c r="X6" s="20">
        <v>1500000</v>
      </c>
      <c r="Y6" s="20">
        <v>1438009</v>
      </c>
      <c r="Z6" s="21">
        <v>95.87</v>
      </c>
      <c r="AA6" s="22">
        <v>3000000</v>
      </c>
    </row>
    <row r="7" spans="1:27" ht="13.5">
      <c r="A7" s="23" t="s">
        <v>34</v>
      </c>
      <c r="B7" s="17"/>
      <c r="C7" s="18"/>
      <c r="D7" s="18"/>
      <c r="E7" s="19">
        <v>16000000</v>
      </c>
      <c r="F7" s="20">
        <v>16000000</v>
      </c>
      <c r="G7" s="20">
        <v>1923107</v>
      </c>
      <c r="H7" s="20">
        <v>9169490</v>
      </c>
      <c r="I7" s="20">
        <v>2235861</v>
      </c>
      <c r="J7" s="20">
        <v>2235861</v>
      </c>
      <c r="K7" s="20">
        <v>1226435</v>
      </c>
      <c r="L7" s="20">
        <v>1226435</v>
      </c>
      <c r="M7" s="20">
        <v>-1355091</v>
      </c>
      <c r="N7" s="20">
        <v>-1355091</v>
      </c>
      <c r="O7" s="20"/>
      <c r="P7" s="20"/>
      <c r="Q7" s="20"/>
      <c r="R7" s="20"/>
      <c r="S7" s="20"/>
      <c r="T7" s="20"/>
      <c r="U7" s="20"/>
      <c r="V7" s="20"/>
      <c r="W7" s="20">
        <v>-1355091</v>
      </c>
      <c r="X7" s="20">
        <v>8000000</v>
      </c>
      <c r="Y7" s="20">
        <v>-9355091</v>
      </c>
      <c r="Z7" s="21">
        <v>-116.94</v>
      </c>
      <c r="AA7" s="22">
        <v>16000000</v>
      </c>
    </row>
    <row r="8" spans="1:27" ht="13.5">
      <c r="A8" s="23" t="s">
        <v>35</v>
      </c>
      <c r="B8" s="17"/>
      <c r="C8" s="18">
        <v>5248295</v>
      </c>
      <c r="D8" s="18">
        <v>5248295</v>
      </c>
      <c r="E8" s="19">
        <v>6000000</v>
      </c>
      <c r="F8" s="20">
        <v>6000000</v>
      </c>
      <c r="G8" s="20">
        <v>9095474</v>
      </c>
      <c r="H8" s="20">
        <v>-167579</v>
      </c>
      <c r="I8" s="20">
        <v>861894</v>
      </c>
      <c r="J8" s="20">
        <v>861894</v>
      </c>
      <c r="K8" s="20">
        <v>-751792</v>
      </c>
      <c r="L8" s="20">
        <v>-4480427</v>
      </c>
      <c r="M8" s="20">
        <v>124819</v>
      </c>
      <c r="N8" s="20">
        <v>124819</v>
      </c>
      <c r="O8" s="20"/>
      <c r="P8" s="20"/>
      <c r="Q8" s="20"/>
      <c r="R8" s="20"/>
      <c r="S8" s="20"/>
      <c r="T8" s="20"/>
      <c r="U8" s="20"/>
      <c r="V8" s="20"/>
      <c r="W8" s="20">
        <v>124819</v>
      </c>
      <c r="X8" s="20">
        <v>3000000</v>
      </c>
      <c r="Y8" s="20">
        <v>-2875181</v>
      </c>
      <c r="Z8" s="21">
        <v>-95.84</v>
      </c>
      <c r="AA8" s="22">
        <v>6000000</v>
      </c>
    </row>
    <row r="9" spans="1:27" ht="13.5">
      <c r="A9" s="23" t="s">
        <v>36</v>
      </c>
      <c r="B9" s="17"/>
      <c r="C9" s="18">
        <v>11308984</v>
      </c>
      <c r="D9" s="18">
        <v>11308984</v>
      </c>
      <c r="E9" s="19">
        <v>8700000</v>
      </c>
      <c r="F9" s="20">
        <v>8700000</v>
      </c>
      <c r="G9" s="20">
        <v>-13793665</v>
      </c>
      <c r="H9" s="20">
        <v>-2263897</v>
      </c>
      <c r="I9" s="20"/>
      <c r="J9" s="20"/>
      <c r="K9" s="20"/>
      <c r="L9" s="20"/>
      <c r="M9" s="20">
        <v>460828</v>
      </c>
      <c r="N9" s="20">
        <v>460828</v>
      </c>
      <c r="O9" s="20"/>
      <c r="P9" s="20"/>
      <c r="Q9" s="20"/>
      <c r="R9" s="20"/>
      <c r="S9" s="20"/>
      <c r="T9" s="20"/>
      <c r="U9" s="20"/>
      <c r="V9" s="20"/>
      <c r="W9" s="20">
        <v>460828</v>
      </c>
      <c r="X9" s="20">
        <v>4350000</v>
      </c>
      <c r="Y9" s="20">
        <v>-3889172</v>
      </c>
      <c r="Z9" s="21">
        <v>-89.41</v>
      </c>
      <c r="AA9" s="22">
        <v>8700000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>
        <v>308</v>
      </c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25824610</v>
      </c>
      <c r="D11" s="18">
        <v>25824610</v>
      </c>
      <c r="E11" s="19">
        <v>131330000</v>
      </c>
      <c r="F11" s="20">
        <v>131330000</v>
      </c>
      <c r="G11" s="20">
        <v>13063988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65665000</v>
      </c>
      <c r="Y11" s="20">
        <v>-65665000</v>
      </c>
      <c r="Z11" s="21">
        <v>-100</v>
      </c>
      <c r="AA11" s="22">
        <v>131330000</v>
      </c>
    </row>
    <row r="12" spans="1:27" ht="13.5">
      <c r="A12" s="27" t="s">
        <v>39</v>
      </c>
      <c r="B12" s="28"/>
      <c r="C12" s="29">
        <f aca="true" t="shared" si="0" ref="C12:Y12">SUM(C6:C11)</f>
        <v>44547825</v>
      </c>
      <c r="D12" s="29">
        <f>SUM(D6:D11)</f>
        <v>44547825</v>
      </c>
      <c r="E12" s="30">
        <f t="shared" si="0"/>
        <v>165030000</v>
      </c>
      <c r="F12" s="31">
        <f t="shared" si="0"/>
        <v>165030000</v>
      </c>
      <c r="G12" s="31">
        <f t="shared" si="0"/>
        <v>10478378</v>
      </c>
      <c r="H12" s="31">
        <f t="shared" si="0"/>
        <v>5903771</v>
      </c>
      <c r="I12" s="31">
        <f t="shared" si="0"/>
        <v>729837</v>
      </c>
      <c r="J12" s="31">
        <f t="shared" si="0"/>
        <v>729837</v>
      </c>
      <c r="K12" s="31">
        <f t="shared" si="0"/>
        <v>-2543515</v>
      </c>
      <c r="L12" s="31">
        <f t="shared" si="0"/>
        <v>-5829036</v>
      </c>
      <c r="M12" s="31">
        <f t="shared" si="0"/>
        <v>2168565</v>
      </c>
      <c r="N12" s="31">
        <f t="shared" si="0"/>
        <v>2168565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2168565</v>
      </c>
      <c r="X12" s="31">
        <f t="shared" si="0"/>
        <v>82515000</v>
      </c>
      <c r="Y12" s="31">
        <f t="shared" si="0"/>
        <v>-80346435</v>
      </c>
      <c r="Z12" s="32">
        <f>+IF(X12&lt;&gt;0,+(Y12/X12)*100,0)</f>
        <v>-97.37191419741865</v>
      </c>
      <c r="AA12" s="33">
        <f>SUM(AA6:AA11)</f>
        <v>165030000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111287677</v>
      </c>
      <c r="D17" s="18">
        <v>111287677</v>
      </c>
      <c r="E17" s="19">
        <v>110000000</v>
      </c>
      <c r="F17" s="20">
        <v>110000000</v>
      </c>
      <c r="G17" s="20">
        <v>107486712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55000000</v>
      </c>
      <c r="Y17" s="20">
        <v>-55000000</v>
      </c>
      <c r="Z17" s="21">
        <v>-100</v>
      </c>
      <c r="AA17" s="22">
        <v>110000000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213162887</v>
      </c>
      <c r="D19" s="18">
        <v>213162887</v>
      </c>
      <c r="E19" s="19">
        <v>335000000</v>
      </c>
      <c r="F19" s="20">
        <v>335000000</v>
      </c>
      <c r="G19" s="20">
        <v>196998541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167500000</v>
      </c>
      <c r="Y19" s="20">
        <v>-167500000</v>
      </c>
      <c r="Z19" s="21">
        <v>-100</v>
      </c>
      <c r="AA19" s="22">
        <v>335000000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>
        <v>-1015471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234849</v>
      </c>
      <c r="D22" s="18">
        <v>234849</v>
      </c>
      <c r="E22" s="19">
        <v>400000</v>
      </c>
      <c r="F22" s="20">
        <v>400000</v>
      </c>
      <c r="G22" s="20">
        <v>855250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200000</v>
      </c>
      <c r="Y22" s="20">
        <v>-200000</v>
      </c>
      <c r="Z22" s="21">
        <v>-100</v>
      </c>
      <c r="AA22" s="22">
        <v>400000</v>
      </c>
    </row>
    <row r="23" spans="1:27" ht="13.5">
      <c r="A23" s="23" t="s">
        <v>49</v>
      </c>
      <c r="B23" s="17"/>
      <c r="C23" s="18">
        <v>8</v>
      </c>
      <c r="D23" s="18">
        <v>8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324685421</v>
      </c>
      <c r="D24" s="29">
        <f>SUM(D15:D23)</f>
        <v>324685421</v>
      </c>
      <c r="E24" s="36">
        <f t="shared" si="1"/>
        <v>445400000</v>
      </c>
      <c r="F24" s="37">
        <f t="shared" si="1"/>
        <v>445400000</v>
      </c>
      <c r="G24" s="37">
        <f t="shared" si="1"/>
        <v>304325032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222700000</v>
      </c>
      <c r="Y24" s="37">
        <f t="shared" si="1"/>
        <v>-222700000</v>
      </c>
      <c r="Z24" s="38">
        <f>+IF(X24&lt;&gt;0,+(Y24/X24)*100,0)</f>
        <v>-100</v>
      </c>
      <c r="AA24" s="39">
        <f>SUM(AA15:AA23)</f>
        <v>445400000</v>
      </c>
    </row>
    <row r="25" spans="1:27" ht="13.5">
      <c r="A25" s="27" t="s">
        <v>51</v>
      </c>
      <c r="B25" s="28"/>
      <c r="C25" s="29">
        <f aca="true" t="shared" si="2" ref="C25:Y25">+C12+C24</f>
        <v>369233246</v>
      </c>
      <c r="D25" s="29">
        <f>+D12+D24</f>
        <v>369233246</v>
      </c>
      <c r="E25" s="30">
        <f t="shared" si="2"/>
        <v>610430000</v>
      </c>
      <c r="F25" s="31">
        <f t="shared" si="2"/>
        <v>610430000</v>
      </c>
      <c r="G25" s="31">
        <f t="shared" si="2"/>
        <v>314803410</v>
      </c>
      <c r="H25" s="31">
        <f t="shared" si="2"/>
        <v>5903771</v>
      </c>
      <c r="I25" s="31">
        <f t="shared" si="2"/>
        <v>729837</v>
      </c>
      <c r="J25" s="31">
        <f t="shared" si="2"/>
        <v>729837</v>
      </c>
      <c r="K25" s="31">
        <f t="shared" si="2"/>
        <v>-2543515</v>
      </c>
      <c r="L25" s="31">
        <f t="shared" si="2"/>
        <v>-5829036</v>
      </c>
      <c r="M25" s="31">
        <f t="shared" si="2"/>
        <v>2168565</v>
      </c>
      <c r="N25" s="31">
        <f t="shared" si="2"/>
        <v>2168565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2168565</v>
      </c>
      <c r="X25" s="31">
        <f t="shared" si="2"/>
        <v>305215000</v>
      </c>
      <c r="Y25" s="31">
        <f t="shared" si="2"/>
        <v>-303046435</v>
      </c>
      <c r="Z25" s="32">
        <f>+IF(X25&lt;&gt;0,+(Y25/X25)*100,0)</f>
        <v>-99.28949592909916</v>
      </c>
      <c r="AA25" s="33">
        <f>+AA12+AA24</f>
        <v>610430000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1637672</v>
      </c>
      <c r="D30" s="18">
        <v>1637672</v>
      </c>
      <c r="E30" s="19">
        <v>340000</v>
      </c>
      <c r="F30" s="20">
        <v>340000</v>
      </c>
      <c r="G30" s="20">
        <v>-333457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170000</v>
      </c>
      <c r="Y30" s="20">
        <v>-170000</v>
      </c>
      <c r="Z30" s="21">
        <v>-100</v>
      </c>
      <c r="AA30" s="22">
        <v>340000</v>
      </c>
    </row>
    <row r="31" spans="1:27" ht="13.5">
      <c r="A31" s="23" t="s">
        <v>56</v>
      </c>
      <c r="B31" s="17"/>
      <c r="C31" s="18">
        <v>80503</v>
      </c>
      <c r="D31" s="18">
        <v>80503</v>
      </c>
      <c r="E31" s="19">
        <v>85000</v>
      </c>
      <c r="F31" s="20">
        <v>85000</v>
      </c>
      <c r="G31" s="20"/>
      <c r="H31" s="20">
        <v>422205</v>
      </c>
      <c r="I31" s="20">
        <v>864409</v>
      </c>
      <c r="J31" s="20">
        <v>864409</v>
      </c>
      <c r="K31" s="20">
        <v>864409</v>
      </c>
      <c r="L31" s="20">
        <v>1036586</v>
      </c>
      <c r="M31" s="20">
        <v>1457543</v>
      </c>
      <c r="N31" s="20">
        <v>1457543</v>
      </c>
      <c r="O31" s="20"/>
      <c r="P31" s="20"/>
      <c r="Q31" s="20"/>
      <c r="R31" s="20"/>
      <c r="S31" s="20"/>
      <c r="T31" s="20"/>
      <c r="U31" s="20"/>
      <c r="V31" s="20"/>
      <c r="W31" s="20">
        <v>1457543</v>
      </c>
      <c r="X31" s="20">
        <v>42500</v>
      </c>
      <c r="Y31" s="20">
        <v>1415043</v>
      </c>
      <c r="Z31" s="21">
        <v>3329.51</v>
      </c>
      <c r="AA31" s="22">
        <v>85000</v>
      </c>
    </row>
    <row r="32" spans="1:27" ht="13.5">
      <c r="A32" s="23" t="s">
        <v>57</v>
      </c>
      <c r="B32" s="17"/>
      <c r="C32" s="18">
        <v>16732214</v>
      </c>
      <c r="D32" s="18">
        <v>16732214</v>
      </c>
      <c r="E32" s="19">
        <v>14000000</v>
      </c>
      <c r="F32" s="20">
        <v>14000000</v>
      </c>
      <c r="G32" s="20">
        <v>8212193</v>
      </c>
      <c r="H32" s="20">
        <v>4297037</v>
      </c>
      <c r="I32" s="20">
        <v>5991979</v>
      </c>
      <c r="J32" s="20">
        <v>5991979</v>
      </c>
      <c r="K32" s="20">
        <v>6677639</v>
      </c>
      <c r="L32" s="20">
        <v>893481</v>
      </c>
      <c r="M32" s="20">
        <v>3707588</v>
      </c>
      <c r="N32" s="20">
        <v>3707588</v>
      </c>
      <c r="O32" s="20"/>
      <c r="P32" s="20"/>
      <c r="Q32" s="20"/>
      <c r="R32" s="20"/>
      <c r="S32" s="20"/>
      <c r="T32" s="20"/>
      <c r="U32" s="20"/>
      <c r="V32" s="20"/>
      <c r="W32" s="20">
        <v>3707588</v>
      </c>
      <c r="X32" s="20">
        <v>7000000</v>
      </c>
      <c r="Y32" s="20">
        <v>-3292412</v>
      </c>
      <c r="Z32" s="21">
        <v>-47.03</v>
      </c>
      <c r="AA32" s="22">
        <v>14000000</v>
      </c>
    </row>
    <row r="33" spans="1:27" ht="13.5">
      <c r="A33" s="23" t="s">
        <v>58</v>
      </c>
      <c r="B33" s="17"/>
      <c r="C33" s="18">
        <v>1237581</v>
      </c>
      <c r="D33" s="18">
        <v>1237581</v>
      </c>
      <c r="E33" s="19">
        <v>2400000</v>
      </c>
      <c r="F33" s="20">
        <v>2400000</v>
      </c>
      <c r="G33" s="20">
        <v>-2867200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1200000</v>
      </c>
      <c r="Y33" s="20">
        <v>-1200000</v>
      </c>
      <c r="Z33" s="21">
        <v>-100</v>
      </c>
      <c r="AA33" s="22">
        <v>2400000</v>
      </c>
    </row>
    <row r="34" spans="1:27" ht="13.5">
      <c r="A34" s="27" t="s">
        <v>59</v>
      </c>
      <c r="B34" s="28"/>
      <c r="C34" s="29">
        <f aca="true" t="shared" si="3" ref="C34:Y34">SUM(C29:C33)</f>
        <v>19687970</v>
      </c>
      <c r="D34" s="29">
        <f>SUM(D29:D33)</f>
        <v>19687970</v>
      </c>
      <c r="E34" s="30">
        <f t="shared" si="3"/>
        <v>16825000</v>
      </c>
      <c r="F34" s="31">
        <f t="shared" si="3"/>
        <v>16825000</v>
      </c>
      <c r="G34" s="31">
        <f t="shared" si="3"/>
        <v>5011536</v>
      </c>
      <c r="H34" s="31">
        <f t="shared" si="3"/>
        <v>4719242</v>
      </c>
      <c r="I34" s="31">
        <f t="shared" si="3"/>
        <v>6856388</v>
      </c>
      <c r="J34" s="31">
        <f t="shared" si="3"/>
        <v>6856388</v>
      </c>
      <c r="K34" s="31">
        <f t="shared" si="3"/>
        <v>7542048</v>
      </c>
      <c r="L34" s="31">
        <f t="shared" si="3"/>
        <v>1930067</v>
      </c>
      <c r="M34" s="31">
        <f t="shared" si="3"/>
        <v>5165131</v>
      </c>
      <c r="N34" s="31">
        <f t="shared" si="3"/>
        <v>5165131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5165131</v>
      </c>
      <c r="X34" s="31">
        <f t="shared" si="3"/>
        <v>8412500</v>
      </c>
      <c r="Y34" s="31">
        <f t="shared" si="3"/>
        <v>-3247369</v>
      </c>
      <c r="Z34" s="32">
        <f>+IF(X34&lt;&gt;0,+(Y34/X34)*100,0)</f>
        <v>-38.6017117384844</v>
      </c>
      <c r="AA34" s="33">
        <f>SUM(AA29:AA33)</f>
        <v>16825000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3902422</v>
      </c>
      <c r="D37" s="18">
        <v>3902422</v>
      </c>
      <c r="E37" s="19">
        <v>2500000</v>
      </c>
      <c r="F37" s="20">
        <v>2500000</v>
      </c>
      <c r="G37" s="20">
        <v>-2320713</v>
      </c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1250000</v>
      </c>
      <c r="Y37" s="20">
        <v>-1250000</v>
      </c>
      <c r="Z37" s="21">
        <v>-100</v>
      </c>
      <c r="AA37" s="22">
        <v>2500000</v>
      </c>
    </row>
    <row r="38" spans="1:27" ht="13.5">
      <c r="A38" s="23" t="s">
        <v>58</v>
      </c>
      <c r="B38" s="17"/>
      <c r="C38" s="18">
        <v>11705999</v>
      </c>
      <c r="D38" s="18">
        <v>11705999</v>
      </c>
      <c r="E38" s="19">
        <v>6650000</v>
      </c>
      <c r="F38" s="20">
        <v>6650000</v>
      </c>
      <c r="G38" s="20">
        <v>-6803701</v>
      </c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3325000</v>
      </c>
      <c r="Y38" s="20">
        <v>-3325000</v>
      </c>
      <c r="Z38" s="21">
        <v>-100</v>
      </c>
      <c r="AA38" s="22">
        <v>6650000</v>
      </c>
    </row>
    <row r="39" spans="1:27" ht="13.5">
      <c r="A39" s="27" t="s">
        <v>61</v>
      </c>
      <c r="B39" s="35"/>
      <c r="C39" s="29">
        <f aca="true" t="shared" si="4" ref="C39:Y39">SUM(C37:C38)</f>
        <v>15608421</v>
      </c>
      <c r="D39" s="29">
        <f>SUM(D37:D38)</f>
        <v>15608421</v>
      </c>
      <c r="E39" s="36">
        <f t="shared" si="4"/>
        <v>9150000</v>
      </c>
      <c r="F39" s="37">
        <f t="shared" si="4"/>
        <v>9150000</v>
      </c>
      <c r="G39" s="37">
        <f t="shared" si="4"/>
        <v>-9124414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4575000</v>
      </c>
      <c r="Y39" s="37">
        <f t="shared" si="4"/>
        <v>-4575000</v>
      </c>
      <c r="Z39" s="38">
        <f>+IF(X39&lt;&gt;0,+(Y39/X39)*100,0)</f>
        <v>-100</v>
      </c>
      <c r="AA39" s="39">
        <f>SUM(AA37:AA38)</f>
        <v>9150000</v>
      </c>
    </row>
    <row r="40" spans="1:27" ht="13.5">
      <c r="A40" s="27" t="s">
        <v>62</v>
      </c>
      <c r="B40" s="28"/>
      <c r="C40" s="29">
        <f aca="true" t="shared" si="5" ref="C40:Y40">+C34+C39</f>
        <v>35296391</v>
      </c>
      <c r="D40" s="29">
        <f>+D34+D39</f>
        <v>35296391</v>
      </c>
      <c r="E40" s="30">
        <f t="shared" si="5"/>
        <v>25975000</v>
      </c>
      <c r="F40" s="31">
        <f t="shared" si="5"/>
        <v>25975000</v>
      </c>
      <c r="G40" s="31">
        <f t="shared" si="5"/>
        <v>-4112878</v>
      </c>
      <c r="H40" s="31">
        <f t="shared" si="5"/>
        <v>4719242</v>
      </c>
      <c r="I40" s="31">
        <f t="shared" si="5"/>
        <v>6856388</v>
      </c>
      <c r="J40" s="31">
        <f t="shared" si="5"/>
        <v>6856388</v>
      </c>
      <c r="K40" s="31">
        <f t="shared" si="5"/>
        <v>7542048</v>
      </c>
      <c r="L40" s="31">
        <f t="shared" si="5"/>
        <v>1930067</v>
      </c>
      <c r="M40" s="31">
        <f t="shared" si="5"/>
        <v>5165131</v>
      </c>
      <c r="N40" s="31">
        <f t="shared" si="5"/>
        <v>5165131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5165131</v>
      </c>
      <c r="X40" s="31">
        <f t="shared" si="5"/>
        <v>12987500</v>
      </c>
      <c r="Y40" s="31">
        <f t="shared" si="5"/>
        <v>-7822369</v>
      </c>
      <c r="Z40" s="32">
        <f>+IF(X40&lt;&gt;0,+(Y40/X40)*100,0)</f>
        <v>-60.229982675649666</v>
      </c>
      <c r="AA40" s="33">
        <f>+AA34+AA39</f>
        <v>25975000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333936855</v>
      </c>
      <c r="D42" s="43">
        <f>+D25-D40</f>
        <v>333936855</v>
      </c>
      <c r="E42" s="44">
        <f t="shared" si="6"/>
        <v>584455000</v>
      </c>
      <c r="F42" s="45">
        <f t="shared" si="6"/>
        <v>584455000</v>
      </c>
      <c r="G42" s="45">
        <f t="shared" si="6"/>
        <v>318916288</v>
      </c>
      <c r="H42" s="45">
        <f t="shared" si="6"/>
        <v>1184529</v>
      </c>
      <c r="I42" s="45">
        <f t="shared" si="6"/>
        <v>-6126551</v>
      </c>
      <c r="J42" s="45">
        <f t="shared" si="6"/>
        <v>-6126551</v>
      </c>
      <c r="K42" s="45">
        <f t="shared" si="6"/>
        <v>-10085563</v>
      </c>
      <c r="L42" s="45">
        <f t="shared" si="6"/>
        <v>-7759103</v>
      </c>
      <c r="M42" s="45">
        <f t="shared" si="6"/>
        <v>-2996566</v>
      </c>
      <c r="N42" s="45">
        <f t="shared" si="6"/>
        <v>-2996566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-2996566</v>
      </c>
      <c r="X42" s="45">
        <f t="shared" si="6"/>
        <v>292227500</v>
      </c>
      <c r="Y42" s="45">
        <f t="shared" si="6"/>
        <v>-295224066</v>
      </c>
      <c r="Z42" s="46">
        <f>+IF(X42&lt;&gt;0,+(Y42/X42)*100,0)</f>
        <v>-101.0254223165171</v>
      </c>
      <c r="AA42" s="47">
        <f>+AA25-AA40</f>
        <v>584455000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333936854</v>
      </c>
      <c r="D45" s="18">
        <v>333936854</v>
      </c>
      <c r="E45" s="19">
        <v>584455000</v>
      </c>
      <c r="F45" s="20">
        <v>584455000</v>
      </c>
      <c r="G45" s="20">
        <v>318916287</v>
      </c>
      <c r="H45" s="20">
        <v>1184528</v>
      </c>
      <c r="I45" s="20">
        <v>-6126551</v>
      </c>
      <c r="J45" s="20">
        <v>-6126551</v>
      </c>
      <c r="K45" s="20">
        <v>-10085563</v>
      </c>
      <c r="L45" s="20">
        <v>-7759103</v>
      </c>
      <c r="M45" s="20">
        <v>-2996567</v>
      </c>
      <c r="N45" s="20">
        <v>-2996567</v>
      </c>
      <c r="O45" s="20"/>
      <c r="P45" s="20"/>
      <c r="Q45" s="20"/>
      <c r="R45" s="20"/>
      <c r="S45" s="20"/>
      <c r="T45" s="20"/>
      <c r="U45" s="20"/>
      <c r="V45" s="20"/>
      <c r="W45" s="20">
        <v>-2996567</v>
      </c>
      <c r="X45" s="20">
        <v>292227500</v>
      </c>
      <c r="Y45" s="20">
        <v>-295224067</v>
      </c>
      <c r="Z45" s="48">
        <v>-101.03</v>
      </c>
      <c r="AA45" s="22">
        <v>584455000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333936854</v>
      </c>
      <c r="D48" s="51">
        <f>SUM(D45:D47)</f>
        <v>333936854</v>
      </c>
      <c r="E48" s="52">
        <f t="shared" si="7"/>
        <v>584455000</v>
      </c>
      <c r="F48" s="53">
        <f t="shared" si="7"/>
        <v>584455000</v>
      </c>
      <c r="G48" s="53">
        <f t="shared" si="7"/>
        <v>318916287</v>
      </c>
      <c r="H48" s="53">
        <f t="shared" si="7"/>
        <v>1184528</v>
      </c>
      <c r="I48" s="53">
        <f t="shared" si="7"/>
        <v>-6126551</v>
      </c>
      <c r="J48" s="53">
        <f t="shared" si="7"/>
        <v>-6126551</v>
      </c>
      <c r="K48" s="53">
        <f t="shared" si="7"/>
        <v>-10085563</v>
      </c>
      <c r="L48" s="53">
        <f t="shared" si="7"/>
        <v>-7759103</v>
      </c>
      <c r="M48" s="53">
        <f t="shared" si="7"/>
        <v>-2996567</v>
      </c>
      <c r="N48" s="53">
        <f t="shared" si="7"/>
        <v>-2996567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-2996567</v>
      </c>
      <c r="X48" s="53">
        <f t="shared" si="7"/>
        <v>292227500</v>
      </c>
      <c r="Y48" s="53">
        <f t="shared" si="7"/>
        <v>-295224067</v>
      </c>
      <c r="Z48" s="54">
        <f>+IF(X48&lt;&gt;0,+(Y48/X48)*100,0)</f>
        <v>-101.02542265871624</v>
      </c>
      <c r="AA48" s="55">
        <f>SUM(AA45:AA47)</f>
        <v>584455000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84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141067594</v>
      </c>
      <c r="D6" s="18">
        <v>141067594</v>
      </c>
      <c r="E6" s="19">
        <v>3423037</v>
      </c>
      <c r="F6" s="20">
        <v>3423037</v>
      </c>
      <c r="G6" s="20">
        <v>44966612</v>
      </c>
      <c r="H6" s="20">
        <v>40438289</v>
      </c>
      <c r="I6" s="20">
        <v>32626854</v>
      </c>
      <c r="J6" s="20">
        <v>32626854</v>
      </c>
      <c r="K6" s="20">
        <v>8995171</v>
      </c>
      <c r="L6" s="20">
        <v>489059</v>
      </c>
      <c r="M6" s="20">
        <v>26874718</v>
      </c>
      <c r="N6" s="20">
        <v>26874718</v>
      </c>
      <c r="O6" s="20"/>
      <c r="P6" s="20"/>
      <c r="Q6" s="20"/>
      <c r="R6" s="20"/>
      <c r="S6" s="20"/>
      <c r="T6" s="20"/>
      <c r="U6" s="20"/>
      <c r="V6" s="20"/>
      <c r="W6" s="20">
        <v>26874718</v>
      </c>
      <c r="X6" s="20">
        <v>1711519</v>
      </c>
      <c r="Y6" s="20">
        <v>25163199</v>
      </c>
      <c r="Z6" s="21">
        <v>1470.23</v>
      </c>
      <c r="AA6" s="22">
        <v>3423037</v>
      </c>
    </row>
    <row r="7" spans="1:27" ht="13.5">
      <c r="A7" s="23" t="s">
        <v>34</v>
      </c>
      <c r="B7" s="17"/>
      <c r="C7" s="18">
        <v>5007661</v>
      </c>
      <c r="D7" s="18">
        <v>5007661</v>
      </c>
      <c r="E7" s="19">
        <v>89318489</v>
      </c>
      <c r="F7" s="20">
        <v>89318489</v>
      </c>
      <c r="G7" s="20">
        <v>106296869</v>
      </c>
      <c r="H7" s="20">
        <v>106665767</v>
      </c>
      <c r="I7" s="20">
        <v>137526605</v>
      </c>
      <c r="J7" s="20">
        <v>137526605</v>
      </c>
      <c r="K7" s="20">
        <v>112499066</v>
      </c>
      <c r="L7" s="20">
        <v>129914866</v>
      </c>
      <c r="M7" s="20">
        <v>135108168</v>
      </c>
      <c r="N7" s="20">
        <v>135108168</v>
      </c>
      <c r="O7" s="20"/>
      <c r="P7" s="20"/>
      <c r="Q7" s="20"/>
      <c r="R7" s="20"/>
      <c r="S7" s="20"/>
      <c r="T7" s="20"/>
      <c r="U7" s="20"/>
      <c r="V7" s="20"/>
      <c r="W7" s="20">
        <v>135108168</v>
      </c>
      <c r="X7" s="20">
        <v>44659245</v>
      </c>
      <c r="Y7" s="20">
        <v>90448923</v>
      </c>
      <c r="Z7" s="21">
        <v>202.53</v>
      </c>
      <c r="AA7" s="22">
        <v>89318489</v>
      </c>
    </row>
    <row r="8" spans="1:27" ht="13.5">
      <c r="A8" s="23" t="s">
        <v>35</v>
      </c>
      <c r="B8" s="17"/>
      <c r="C8" s="18">
        <v>11068470</v>
      </c>
      <c r="D8" s="18">
        <v>11068470</v>
      </c>
      <c r="E8" s="19">
        <v>6202875</v>
      </c>
      <c r="F8" s="20">
        <v>6202875</v>
      </c>
      <c r="G8" s="20">
        <v>4189872</v>
      </c>
      <c r="H8" s="20">
        <v>4939281</v>
      </c>
      <c r="I8" s="20">
        <v>5236377</v>
      </c>
      <c r="J8" s="20">
        <v>5236377</v>
      </c>
      <c r="K8" s="20">
        <v>6194318</v>
      </c>
      <c r="L8" s="20">
        <v>6043643</v>
      </c>
      <c r="M8" s="20">
        <v>7952505</v>
      </c>
      <c r="N8" s="20">
        <v>7952505</v>
      </c>
      <c r="O8" s="20"/>
      <c r="P8" s="20"/>
      <c r="Q8" s="20"/>
      <c r="R8" s="20"/>
      <c r="S8" s="20"/>
      <c r="T8" s="20"/>
      <c r="U8" s="20"/>
      <c r="V8" s="20"/>
      <c r="W8" s="20">
        <v>7952505</v>
      </c>
      <c r="X8" s="20">
        <v>3101438</v>
      </c>
      <c r="Y8" s="20">
        <v>4851067</v>
      </c>
      <c r="Z8" s="21">
        <v>156.41</v>
      </c>
      <c r="AA8" s="22">
        <v>6202875</v>
      </c>
    </row>
    <row r="9" spans="1:27" ht="13.5">
      <c r="A9" s="23" t="s">
        <v>36</v>
      </c>
      <c r="B9" s="17"/>
      <c r="C9" s="18">
        <v>6431111</v>
      </c>
      <c r="D9" s="18">
        <v>6431111</v>
      </c>
      <c r="E9" s="19">
        <v>9303351</v>
      </c>
      <c r="F9" s="20">
        <v>9303351</v>
      </c>
      <c r="G9" s="20">
        <v>2483528</v>
      </c>
      <c r="H9" s="20">
        <v>2566530</v>
      </c>
      <c r="I9" s="20">
        <v>2727086</v>
      </c>
      <c r="J9" s="20">
        <v>2727086</v>
      </c>
      <c r="K9" s="20">
        <v>2649273</v>
      </c>
      <c r="L9" s="20">
        <v>2939883</v>
      </c>
      <c r="M9" s="20">
        <v>2898932</v>
      </c>
      <c r="N9" s="20">
        <v>2898932</v>
      </c>
      <c r="O9" s="20"/>
      <c r="P9" s="20"/>
      <c r="Q9" s="20"/>
      <c r="R9" s="20"/>
      <c r="S9" s="20"/>
      <c r="T9" s="20"/>
      <c r="U9" s="20"/>
      <c r="V9" s="20"/>
      <c r="W9" s="20">
        <v>2898932</v>
      </c>
      <c r="X9" s="20">
        <v>4651676</v>
      </c>
      <c r="Y9" s="20">
        <v>-1752744</v>
      </c>
      <c r="Z9" s="21">
        <v>-37.68</v>
      </c>
      <c r="AA9" s="22">
        <v>9303351</v>
      </c>
    </row>
    <row r="10" spans="1:27" ht="13.5">
      <c r="A10" s="23" t="s">
        <v>37</v>
      </c>
      <c r="B10" s="17"/>
      <c r="C10" s="18">
        <v>203211</v>
      </c>
      <c r="D10" s="18">
        <v>203211</v>
      </c>
      <c r="E10" s="19">
        <v>202330</v>
      </c>
      <c r="F10" s="20">
        <v>202330</v>
      </c>
      <c r="G10" s="24">
        <v>192330</v>
      </c>
      <c r="H10" s="24">
        <v>192330</v>
      </c>
      <c r="I10" s="24">
        <v>192330</v>
      </c>
      <c r="J10" s="20">
        <v>192330</v>
      </c>
      <c r="K10" s="24">
        <v>192330</v>
      </c>
      <c r="L10" s="24">
        <v>192330</v>
      </c>
      <c r="M10" s="20">
        <v>192330</v>
      </c>
      <c r="N10" s="24">
        <v>192330</v>
      </c>
      <c r="O10" s="24"/>
      <c r="P10" s="24"/>
      <c r="Q10" s="20"/>
      <c r="R10" s="24"/>
      <c r="S10" s="24"/>
      <c r="T10" s="20"/>
      <c r="U10" s="24"/>
      <c r="V10" s="24"/>
      <c r="W10" s="24">
        <v>192330</v>
      </c>
      <c r="X10" s="20">
        <v>101165</v>
      </c>
      <c r="Y10" s="24">
        <v>91165</v>
      </c>
      <c r="Z10" s="25">
        <v>90.12</v>
      </c>
      <c r="AA10" s="26">
        <v>202330</v>
      </c>
    </row>
    <row r="11" spans="1:27" ht="13.5">
      <c r="A11" s="23" t="s">
        <v>38</v>
      </c>
      <c r="B11" s="17"/>
      <c r="C11" s="18">
        <v>1088639</v>
      </c>
      <c r="D11" s="18">
        <v>1088639</v>
      </c>
      <c r="E11" s="19">
        <v>1386361</v>
      </c>
      <c r="F11" s="20">
        <v>1386361</v>
      </c>
      <c r="G11" s="20">
        <v>1524997</v>
      </c>
      <c r="H11" s="20">
        <v>1524997</v>
      </c>
      <c r="I11" s="20">
        <v>1524997</v>
      </c>
      <c r="J11" s="20">
        <v>1524997</v>
      </c>
      <c r="K11" s="20">
        <v>1524997</v>
      </c>
      <c r="L11" s="20">
        <v>1524998</v>
      </c>
      <c r="M11" s="20">
        <v>1524997</v>
      </c>
      <c r="N11" s="20">
        <v>1524997</v>
      </c>
      <c r="O11" s="20"/>
      <c r="P11" s="20"/>
      <c r="Q11" s="20"/>
      <c r="R11" s="20"/>
      <c r="S11" s="20"/>
      <c r="T11" s="20"/>
      <c r="U11" s="20"/>
      <c r="V11" s="20"/>
      <c r="W11" s="20">
        <v>1524997</v>
      </c>
      <c r="X11" s="20">
        <v>693181</v>
      </c>
      <c r="Y11" s="20">
        <v>831816</v>
      </c>
      <c r="Z11" s="21">
        <v>120</v>
      </c>
      <c r="AA11" s="22">
        <v>1386361</v>
      </c>
    </row>
    <row r="12" spans="1:27" ht="13.5">
      <c r="A12" s="27" t="s">
        <v>39</v>
      </c>
      <c r="B12" s="28"/>
      <c r="C12" s="29">
        <f aca="true" t="shared" si="0" ref="C12:Y12">SUM(C6:C11)</f>
        <v>164866686</v>
      </c>
      <c r="D12" s="29">
        <f>SUM(D6:D11)</f>
        <v>164866686</v>
      </c>
      <c r="E12" s="30">
        <f t="shared" si="0"/>
        <v>109836443</v>
      </c>
      <c r="F12" s="31">
        <f t="shared" si="0"/>
        <v>109836443</v>
      </c>
      <c r="G12" s="31">
        <f t="shared" si="0"/>
        <v>159654208</v>
      </c>
      <c r="H12" s="31">
        <f t="shared" si="0"/>
        <v>156327194</v>
      </c>
      <c r="I12" s="31">
        <f t="shared" si="0"/>
        <v>179834249</v>
      </c>
      <c r="J12" s="31">
        <f t="shared" si="0"/>
        <v>179834249</v>
      </c>
      <c r="K12" s="31">
        <f t="shared" si="0"/>
        <v>132055155</v>
      </c>
      <c r="L12" s="31">
        <f t="shared" si="0"/>
        <v>141104779</v>
      </c>
      <c r="M12" s="31">
        <f t="shared" si="0"/>
        <v>174551650</v>
      </c>
      <c r="N12" s="31">
        <f t="shared" si="0"/>
        <v>174551650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174551650</v>
      </c>
      <c r="X12" s="31">
        <f t="shared" si="0"/>
        <v>54918224</v>
      </c>
      <c r="Y12" s="31">
        <f t="shared" si="0"/>
        <v>119633426</v>
      </c>
      <c r="Z12" s="32">
        <f>+IF(X12&lt;&gt;0,+(Y12/X12)*100,0)</f>
        <v>217.83921126072832</v>
      </c>
      <c r="AA12" s="33">
        <f>SUM(AA6:AA11)</f>
        <v>109836443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289321</v>
      </c>
      <c r="D15" s="18">
        <v>289321</v>
      </c>
      <c r="E15" s="19">
        <v>222306</v>
      </c>
      <c r="F15" s="20">
        <v>222306</v>
      </c>
      <c r="G15" s="20">
        <v>212306</v>
      </c>
      <c r="H15" s="20">
        <v>212306</v>
      </c>
      <c r="I15" s="20">
        <v>212306</v>
      </c>
      <c r="J15" s="20">
        <v>212306</v>
      </c>
      <c r="K15" s="20">
        <v>212306</v>
      </c>
      <c r="L15" s="20">
        <v>212306</v>
      </c>
      <c r="M15" s="20">
        <v>212306</v>
      </c>
      <c r="N15" s="20">
        <v>212306</v>
      </c>
      <c r="O15" s="20"/>
      <c r="P15" s="20"/>
      <c r="Q15" s="20"/>
      <c r="R15" s="20"/>
      <c r="S15" s="20"/>
      <c r="T15" s="20"/>
      <c r="U15" s="20"/>
      <c r="V15" s="20"/>
      <c r="W15" s="20">
        <v>212306</v>
      </c>
      <c r="X15" s="20">
        <v>111153</v>
      </c>
      <c r="Y15" s="20">
        <v>101153</v>
      </c>
      <c r="Z15" s="21">
        <v>91</v>
      </c>
      <c r="AA15" s="22">
        <v>222306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52593662</v>
      </c>
      <c r="D17" s="18">
        <v>52593662</v>
      </c>
      <c r="E17" s="19">
        <v>3155311</v>
      </c>
      <c r="F17" s="20">
        <v>3155311</v>
      </c>
      <c r="G17" s="20">
        <v>3155311</v>
      </c>
      <c r="H17" s="20">
        <v>3155311</v>
      </c>
      <c r="I17" s="20">
        <v>3155311</v>
      </c>
      <c r="J17" s="20">
        <v>3155311</v>
      </c>
      <c r="K17" s="20">
        <v>3155311</v>
      </c>
      <c r="L17" s="20">
        <v>3155311</v>
      </c>
      <c r="M17" s="20">
        <v>3155311</v>
      </c>
      <c r="N17" s="20">
        <v>3155311</v>
      </c>
      <c r="O17" s="20"/>
      <c r="P17" s="20"/>
      <c r="Q17" s="20"/>
      <c r="R17" s="20"/>
      <c r="S17" s="20"/>
      <c r="T17" s="20"/>
      <c r="U17" s="20"/>
      <c r="V17" s="20"/>
      <c r="W17" s="20">
        <v>3155311</v>
      </c>
      <c r="X17" s="20">
        <v>1577656</v>
      </c>
      <c r="Y17" s="20">
        <v>1577655</v>
      </c>
      <c r="Z17" s="21">
        <v>100</v>
      </c>
      <c r="AA17" s="22">
        <v>3155311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410438149</v>
      </c>
      <c r="D19" s="18">
        <v>410438149</v>
      </c>
      <c r="E19" s="19">
        <v>421004480</v>
      </c>
      <c r="F19" s="20">
        <v>421004480</v>
      </c>
      <c r="G19" s="20">
        <v>421333554</v>
      </c>
      <c r="H19" s="20">
        <v>421571872</v>
      </c>
      <c r="I19" s="20">
        <v>419653681</v>
      </c>
      <c r="J19" s="20">
        <v>419653681</v>
      </c>
      <c r="K19" s="20">
        <v>423148509</v>
      </c>
      <c r="L19" s="20">
        <v>421305033</v>
      </c>
      <c r="M19" s="20">
        <v>418287302</v>
      </c>
      <c r="N19" s="20">
        <v>418287302</v>
      </c>
      <c r="O19" s="20"/>
      <c r="P19" s="20"/>
      <c r="Q19" s="20"/>
      <c r="R19" s="20"/>
      <c r="S19" s="20"/>
      <c r="T19" s="20"/>
      <c r="U19" s="20"/>
      <c r="V19" s="20"/>
      <c r="W19" s="20">
        <v>418287302</v>
      </c>
      <c r="X19" s="20">
        <v>210502240</v>
      </c>
      <c r="Y19" s="20">
        <v>207785062</v>
      </c>
      <c r="Z19" s="21">
        <v>98.71</v>
      </c>
      <c r="AA19" s="22">
        <v>421004480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563500</v>
      </c>
      <c r="D21" s="18">
        <v>563500</v>
      </c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264887</v>
      </c>
      <c r="D22" s="18">
        <v>264887</v>
      </c>
      <c r="E22" s="19">
        <v>174630</v>
      </c>
      <c r="F22" s="20">
        <v>174630</v>
      </c>
      <c r="G22" s="20">
        <v>174630</v>
      </c>
      <c r="H22" s="20">
        <v>174630</v>
      </c>
      <c r="I22" s="20">
        <v>174630</v>
      </c>
      <c r="J22" s="20">
        <v>174630</v>
      </c>
      <c r="K22" s="20">
        <v>174630</v>
      </c>
      <c r="L22" s="20">
        <v>174630</v>
      </c>
      <c r="M22" s="20">
        <v>174630</v>
      </c>
      <c r="N22" s="20">
        <v>174630</v>
      </c>
      <c r="O22" s="20"/>
      <c r="P22" s="20"/>
      <c r="Q22" s="20"/>
      <c r="R22" s="20"/>
      <c r="S22" s="20"/>
      <c r="T22" s="20"/>
      <c r="U22" s="20"/>
      <c r="V22" s="20"/>
      <c r="W22" s="20">
        <v>174630</v>
      </c>
      <c r="X22" s="20">
        <v>87315</v>
      </c>
      <c r="Y22" s="20">
        <v>87315</v>
      </c>
      <c r="Z22" s="21">
        <v>100</v>
      </c>
      <c r="AA22" s="22">
        <v>174630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464149519</v>
      </c>
      <c r="D24" s="29">
        <f>SUM(D15:D23)</f>
        <v>464149519</v>
      </c>
      <c r="E24" s="36">
        <f t="shared" si="1"/>
        <v>424556727</v>
      </c>
      <c r="F24" s="37">
        <f t="shared" si="1"/>
        <v>424556727</v>
      </c>
      <c r="G24" s="37">
        <f t="shared" si="1"/>
        <v>424875801</v>
      </c>
      <c r="H24" s="37">
        <f t="shared" si="1"/>
        <v>425114119</v>
      </c>
      <c r="I24" s="37">
        <f t="shared" si="1"/>
        <v>423195928</v>
      </c>
      <c r="J24" s="37">
        <f t="shared" si="1"/>
        <v>423195928</v>
      </c>
      <c r="K24" s="37">
        <f t="shared" si="1"/>
        <v>426690756</v>
      </c>
      <c r="L24" s="37">
        <f t="shared" si="1"/>
        <v>424847280</v>
      </c>
      <c r="M24" s="37">
        <f t="shared" si="1"/>
        <v>421829549</v>
      </c>
      <c r="N24" s="37">
        <f t="shared" si="1"/>
        <v>421829549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421829549</v>
      </c>
      <c r="X24" s="37">
        <f t="shared" si="1"/>
        <v>212278364</v>
      </c>
      <c r="Y24" s="37">
        <f t="shared" si="1"/>
        <v>209551185</v>
      </c>
      <c r="Z24" s="38">
        <f>+IF(X24&lt;&gt;0,+(Y24/X24)*100,0)</f>
        <v>98.71528169493524</v>
      </c>
      <c r="AA24" s="39">
        <f>SUM(AA15:AA23)</f>
        <v>424556727</v>
      </c>
    </row>
    <row r="25" spans="1:27" ht="13.5">
      <c r="A25" s="27" t="s">
        <v>51</v>
      </c>
      <c r="B25" s="28"/>
      <c r="C25" s="29">
        <f aca="true" t="shared" si="2" ref="C25:Y25">+C12+C24</f>
        <v>629016205</v>
      </c>
      <c r="D25" s="29">
        <f>+D12+D24</f>
        <v>629016205</v>
      </c>
      <c r="E25" s="30">
        <f t="shared" si="2"/>
        <v>534393170</v>
      </c>
      <c r="F25" s="31">
        <f t="shared" si="2"/>
        <v>534393170</v>
      </c>
      <c r="G25" s="31">
        <f t="shared" si="2"/>
        <v>584530009</v>
      </c>
      <c r="H25" s="31">
        <f t="shared" si="2"/>
        <v>581441313</v>
      </c>
      <c r="I25" s="31">
        <f t="shared" si="2"/>
        <v>603030177</v>
      </c>
      <c r="J25" s="31">
        <f t="shared" si="2"/>
        <v>603030177</v>
      </c>
      <c r="K25" s="31">
        <f t="shared" si="2"/>
        <v>558745911</v>
      </c>
      <c r="L25" s="31">
        <f t="shared" si="2"/>
        <v>565952059</v>
      </c>
      <c r="M25" s="31">
        <f t="shared" si="2"/>
        <v>596381199</v>
      </c>
      <c r="N25" s="31">
        <f t="shared" si="2"/>
        <v>596381199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596381199</v>
      </c>
      <c r="X25" s="31">
        <f t="shared" si="2"/>
        <v>267196588</v>
      </c>
      <c r="Y25" s="31">
        <f t="shared" si="2"/>
        <v>329184611</v>
      </c>
      <c r="Z25" s="32">
        <f>+IF(X25&lt;&gt;0,+(Y25/X25)*100,0)</f>
        <v>123.19940664811185</v>
      </c>
      <c r="AA25" s="33">
        <f>+AA12+AA24</f>
        <v>534393170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9103483</v>
      </c>
      <c r="D30" s="18">
        <v>9103483</v>
      </c>
      <c r="E30" s="19">
        <v>195954</v>
      </c>
      <c r="F30" s="20">
        <v>195954</v>
      </c>
      <c r="G30" s="20">
        <v>195954</v>
      </c>
      <c r="H30" s="20">
        <v>195954</v>
      </c>
      <c r="I30" s="20">
        <v>195954</v>
      </c>
      <c r="J30" s="20">
        <v>195954</v>
      </c>
      <c r="K30" s="20">
        <v>195954</v>
      </c>
      <c r="L30" s="20">
        <v>195954</v>
      </c>
      <c r="M30" s="20">
        <v>195954</v>
      </c>
      <c r="N30" s="20">
        <v>195954</v>
      </c>
      <c r="O30" s="20"/>
      <c r="P30" s="20"/>
      <c r="Q30" s="20"/>
      <c r="R30" s="20"/>
      <c r="S30" s="20"/>
      <c r="T30" s="20"/>
      <c r="U30" s="20"/>
      <c r="V30" s="20"/>
      <c r="W30" s="20">
        <v>195954</v>
      </c>
      <c r="X30" s="20">
        <v>97977</v>
      </c>
      <c r="Y30" s="20">
        <v>97977</v>
      </c>
      <c r="Z30" s="21">
        <v>100</v>
      </c>
      <c r="AA30" s="22">
        <v>195954</v>
      </c>
    </row>
    <row r="31" spans="1:27" ht="13.5">
      <c r="A31" s="23" t="s">
        <v>56</v>
      </c>
      <c r="B31" s="17"/>
      <c r="C31" s="18">
        <v>395364</v>
      </c>
      <c r="D31" s="18">
        <v>395364</v>
      </c>
      <c r="E31" s="19">
        <v>438440</v>
      </c>
      <c r="F31" s="20">
        <v>438440</v>
      </c>
      <c r="G31" s="20">
        <v>460362</v>
      </c>
      <c r="H31" s="20">
        <v>460362</v>
      </c>
      <c r="I31" s="20">
        <v>460362</v>
      </c>
      <c r="J31" s="20">
        <v>460362</v>
      </c>
      <c r="K31" s="20">
        <v>460362</v>
      </c>
      <c r="L31" s="20">
        <v>460362</v>
      </c>
      <c r="M31" s="20">
        <v>460362</v>
      </c>
      <c r="N31" s="20">
        <v>460362</v>
      </c>
      <c r="O31" s="20"/>
      <c r="P31" s="20"/>
      <c r="Q31" s="20"/>
      <c r="R31" s="20"/>
      <c r="S31" s="20"/>
      <c r="T31" s="20"/>
      <c r="U31" s="20"/>
      <c r="V31" s="20"/>
      <c r="W31" s="20">
        <v>460362</v>
      </c>
      <c r="X31" s="20">
        <v>219220</v>
      </c>
      <c r="Y31" s="20">
        <v>241142</v>
      </c>
      <c r="Z31" s="21">
        <v>110</v>
      </c>
      <c r="AA31" s="22">
        <v>438440</v>
      </c>
    </row>
    <row r="32" spans="1:27" ht="13.5">
      <c r="A32" s="23" t="s">
        <v>57</v>
      </c>
      <c r="B32" s="17"/>
      <c r="C32" s="18">
        <v>20539083</v>
      </c>
      <c r="D32" s="18">
        <v>20539083</v>
      </c>
      <c r="E32" s="19">
        <v>35297559</v>
      </c>
      <c r="F32" s="20">
        <v>35297559</v>
      </c>
      <c r="G32" s="20">
        <v>1347390</v>
      </c>
      <c r="H32" s="20">
        <v>1986740</v>
      </c>
      <c r="I32" s="20">
        <v>40790029</v>
      </c>
      <c r="J32" s="20">
        <v>40790029</v>
      </c>
      <c r="K32" s="20">
        <v>15196069</v>
      </c>
      <c r="L32" s="20">
        <v>15083717</v>
      </c>
      <c r="M32" s="20">
        <v>16080026</v>
      </c>
      <c r="N32" s="20">
        <v>16080026</v>
      </c>
      <c r="O32" s="20"/>
      <c r="P32" s="20"/>
      <c r="Q32" s="20"/>
      <c r="R32" s="20"/>
      <c r="S32" s="20"/>
      <c r="T32" s="20"/>
      <c r="U32" s="20"/>
      <c r="V32" s="20"/>
      <c r="W32" s="20">
        <v>16080026</v>
      </c>
      <c r="X32" s="20">
        <v>17648780</v>
      </c>
      <c r="Y32" s="20">
        <v>-1568754</v>
      </c>
      <c r="Z32" s="21">
        <v>-8.89</v>
      </c>
      <c r="AA32" s="22">
        <v>35297559</v>
      </c>
    </row>
    <row r="33" spans="1:27" ht="13.5">
      <c r="A33" s="23" t="s">
        <v>58</v>
      </c>
      <c r="B33" s="17"/>
      <c r="C33" s="18">
        <v>4833897</v>
      </c>
      <c r="D33" s="18">
        <v>4833897</v>
      </c>
      <c r="E33" s="19">
        <v>3424126</v>
      </c>
      <c r="F33" s="20">
        <v>3424126</v>
      </c>
      <c r="G33" s="20">
        <v>3595332</v>
      </c>
      <c r="H33" s="20">
        <v>3595332</v>
      </c>
      <c r="I33" s="20">
        <v>3595332</v>
      </c>
      <c r="J33" s="20">
        <v>3595332</v>
      </c>
      <c r="K33" s="20">
        <v>3595332</v>
      </c>
      <c r="L33" s="20">
        <v>3595332</v>
      </c>
      <c r="M33" s="20">
        <v>3595332</v>
      </c>
      <c r="N33" s="20">
        <v>3595332</v>
      </c>
      <c r="O33" s="20"/>
      <c r="P33" s="20"/>
      <c r="Q33" s="20"/>
      <c r="R33" s="20"/>
      <c r="S33" s="20"/>
      <c r="T33" s="20"/>
      <c r="U33" s="20"/>
      <c r="V33" s="20"/>
      <c r="W33" s="20">
        <v>3595332</v>
      </c>
      <c r="X33" s="20">
        <v>1712063</v>
      </c>
      <c r="Y33" s="20">
        <v>1883269</v>
      </c>
      <c r="Z33" s="21">
        <v>110</v>
      </c>
      <c r="AA33" s="22">
        <v>3424126</v>
      </c>
    </row>
    <row r="34" spans="1:27" ht="13.5">
      <c r="A34" s="27" t="s">
        <v>59</v>
      </c>
      <c r="B34" s="28"/>
      <c r="C34" s="29">
        <f aca="true" t="shared" si="3" ref="C34:Y34">SUM(C29:C33)</f>
        <v>34871827</v>
      </c>
      <c r="D34" s="29">
        <f>SUM(D29:D33)</f>
        <v>34871827</v>
      </c>
      <c r="E34" s="30">
        <f t="shared" si="3"/>
        <v>39356079</v>
      </c>
      <c r="F34" s="31">
        <f t="shared" si="3"/>
        <v>39356079</v>
      </c>
      <c r="G34" s="31">
        <f t="shared" si="3"/>
        <v>5599038</v>
      </c>
      <c r="H34" s="31">
        <f t="shared" si="3"/>
        <v>6238388</v>
      </c>
      <c r="I34" s="31">
        <f t="shared" si="3"/>
        <v>45041677</v>
      </c>
      <c r="J34" s="31">
        <f t="shared" si="3"/>
        <v>45041677</v>
      </c>
      <c r="K34" s="31">
        <f t="shared" si="3"/>
        <v>19447717</v>
      </c>
      <c r="L34" s="31">
        <f t="shared" si="3"/>
        <v>19335365</v>
      </c>
      <c r="M34" s="31">
        <f t="shared" si="3"/>
        <v>20331674</v>
      </c>
      <c r="N34" s="31">
        <f t="shared" si="3"/>
        <v>20331674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20331674</v>
      </c>
      <c r="X34" s="31">
        <f t="shared" si="3"/>
        <v>19678040</v>
      </c>
      <c r="Y34" s="31">
        <f t="shared" si="3"/>
        <v>653634</v>
      </c>
      <c r="Z34" s="32">
        <f>+IF(X34&lt;&gt;0,+(Y34/X34)*100,0)</f>
        <v>3.321641789527819</v>
      </c>
      <c r="AA34" s="33">
        <f>SUM(AA29:AA33)</f>
        <v>39356079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30166156</v>
      </c>
      <c r="D37" s="18">
        <v>30166156</v>
      </c>
      <c r="E37" s="19">
        <v>220700</v>
      </c>
      <c r="F37" s="20">
        <v>220700</v>
      </c>
      <c r="G37" s="20">
        <v>220700</v>
      </c>
      <c r="H37" s="20">
        <v>220700</v>
      </c>
      <c r="I37" s="20">
        <v>220700</v>
      </c>
      <c r="J37" s="20">
        <v>220700</v>
      </c>
      <c r="K37" s="20">
        <v>220700</v>
      </c>
      <c r="L37" s="20">
        <v>24166667</v>
      </c>
      <c r="M37" s="20">
        <v>29110350</v>
      </c>
      <c r="N37" s="20">
        <v>29110350</v>
      </c>
      <c r="O37" s="20"/>
      <c r="P37" s="20"/>
      <c r="Q37" s="20"/>
      <c r="R37" s="20"/>
      <c r="S37" s="20"/>
      <c r="T37" s="20"/>
      <c r="U37" s="20"/>
      <c r="V37" s="20"/>
      <c r="W37" s="20">
        <v>29110350</v>
      </c>
      <c r="X37" s="20">
        <v>110350</v>
      </c>
      <c r="Y37" s="20">
        <v>29000000</v>
      </c>
      <c r="Z37" s="21">
        <v>26280.02</v>
      </c>
      <c r="AA37" s="22">
        <v>220700</v>
      </c>
    </row>
    <row r="38" spans="1:27" ht="13.5">
      <c r="A38" s="23" t="s">
        <v>58</v>
      </c>
      <c r="B38" s="17"/>
      <c r="C38" s="18">
        <v>24467718</v>
      </c>
      <c r="D38" s="18">
        <v>24467718</v>
      </c>
      <c r="E38" s="19">
        <v>21605434</v>
      </c>
      <c r="F38" s="20">
        <v>21605434</v>
      </c>
      <c r="G38" s="20">
        <v>18010528</v>
      </c>
      <c r="H38" s="20">
        <v>18010528</v>
      </c>
      <c r="I38" s="20">
        <v>18010528</v>
      </c>
      <c r="J38" s="20">
        <v>18010528</v>
      </c>
      <c r="K38" s="20">
        <v>18010528</v>
      </c>
      <c r="L38" s="20">
        <v>18010528</v>
      </c>
      <c r="M38" s="20">
        <v>18010528</v>
      </c>
      <c r="N38" s="20">
        <v>18010528</v>
      </c>
      <c r="O38" s="20"/>
      <c r="P38" s="20"/>
      <c r="Q38" s="20"/>
      <c r="R38" s="20"/>
      <c r="S38" s="20"/>
      <c r="T38" s="20"/>
      <c r="U38" s="20"/>
      <c r="V38" s="20"/>
      <c r="W38" s="20">
        <v>18010528</v>
      </c>
      <c r="X38" s="20">
        <v>10802717</v>
      </c>
      <c r="Y38" s="20">
        <v>7207811</v>
      </c>
      <c r="Z38" s="21">
        <v>66.72</v>
      </c>
      <c r="AA38" s="22">
        <v>21605434</v>
      </c>
    </row>
    <row r="39" spans="1:27" ht="13.5">
      <c r="A39" s="27" t="s">
        <v>61</v>
      </c>
      <c r="B39" s="35"/>
      <c r="C39" s="29">
        <f aca="true" t="shared" si="4" ref="C39:Y39">SUM(C37:C38)</f>
        <v>54633874</v>
      </c>
      <c r="D39" s="29">
        <f>SUM(D37:D38)</f>
        <v>54633874</v>
      </c>
      <c r="E39" s="36">
        <f t="shared" si="4"/>
        <v>21826134</v>
      </c>
      <c r="F39" s="37">
        <f t="shared" si="4"/>
        <v>21826134</v>
      </c>
      <c r="G39" s="37">
        <f t="shared" si="4"/>
        <v>18231228</v>
      </c>
      <c r="H39" s="37">
        <f t="shared" si="4"/>
        <v>18231228</v>
      </c>
      <c r="I39" s="37">
        <f t="shared" si="4"/>
        <v>18231228</v>
      </c>
      <c r="J39" s="37">
        <f t="shared" si="4"/>
        <v>18231228</v>
      </c>
      <c r="K39" s="37">
        <f t="shared" si="4"/>
        <v>18231228</v>
      </c>
      <c r="L39" s="37">
        <f t="shared" si="4"/>
        <v>42177195</v>
      </c>
      <c r="M39" s="37">
        <f t="shared" si="4"/>
        <v>47120878</v>
      </c>
      <c r="N39" s="37">
        <f t="shared" si="4"/>
        <v>47120878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47120878</v>
      </c>
      <c r="X39" s="37">
        <f t="shared" si="4"/>
        <v>10913067</v>
      </c>
      <c r="Y39" s="37">
        <f t="shared" si="4"/>
        <v>36207811</v>
      </c>
      <c r="Z39" s="38">
        <f>+IF(X39&lt;&gt;0,+(Y39/X39)*100,0)</f>
        <v>331.78400719064587</v>
      </c>
      <c r="AA39" s="39">
        <f>SUM(AA37:AA38)</f>
        <v>21826134</v>
      </c>
    </row>
    <row r="40" spans="1:27" ht="13.5">
      <c r="A40" s="27" t="s">
        <v>62</v>
      </c>
      <c r="B40" s="28"/>
      <c r="C40" s="29">
        <f aca="true" t="shared" si="5" ref="C40:Y40">+C34+C39</f>
        <v>89505701</v>
      </c>
      <c r="D40" s="29">
        <f>+D34+D39</f>
        <v>89505701</v>
      </c>
      <c r="E40" s="30">
        <f t="shared" si="5"/>
        <v>61182213</v>
      </c>
      <c r="F40" s="31">
        <f t="shared" si="5"/>
        <v>61182213</v>
      </c>
      <c r="G40" s="31">
        <f t="shared" si="5"/>
        <v>23830266</v>
      </c>
      <c r="H40" s="31">
        <f t="shared" si="5"/>
        <v>24469616</v>
      </c>
      <c r="I40" s="31">
        <f t="shared" si="5"/>
        <v>63272905</v>
      </c>
      <c r="J40" s="31">
        <f t="shared" si="5"/>
        <v>63272905</v>
      </c>
      <c r="K40" s="31">
        <f t="shared" si="5"/>
        <v>37678945</v>
      </c>
      <c r="L40" s="31">
        <f t="shared" si="5"/>
        <v>61512560</v>
      </c>
      <c r="M40" s="31">
        <f t="shared" si="5"/>
        <v>67452552</v>
      </c>
      <c r="N40" s="31">
        <f t="shared" si="5"/>
        <v>67452552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67452552</v>
      </c>
      <c r="X40" s="31">
        <f t="shared" si="5"/>
        <v>30591107</v>
      </c>
      <c r="Y40" s="31">
        <f t="shared" si="5"/>
        <v>36861445</v>
      </c>
      <c r="Z40" s="32">
        <f>+IF(X40&lt;&gt;0,+(Y40/X40)*100,0)</f>
        <v>120.49725758534989</v>
      </c>
      <c r="AA40" s="33">
        <f>+AA34+AA39</f>
        <v>61182213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539510504</v>
      </c>
      <c r="D42" s="43">
        <f>+D25-D40</f>
        <v>539510504</v>
      </c>
      <c r="E42" s="44">
        <f t="shared" si="6"/>
        <v>473210957</v>
      </c>
      <c r="F42" s="45">
        <f t="shared" si="6"/>
        <v>473210957</v>
      </c>
      <c r="G42" s="45">
        <f t="shared" si="6"/>
        <v>560699743</v>
      </c>
      <c r="H42" s="45">
        <f t="shared" si="6"/>
        <v>556971697</v>
      </c>
      <c r="I42" s="45">
        <f t="shared" si="6"/>
        <v>539757272</v>
      </c>
      <c r="J42" s="45">
        <f t="shared" si="6"/>
        <v>539757272</v>
      </c>
      <c r="K42" s="45">
        <f t="shared" si="6"/>
        <v>521066966</v>
      </c>
      <c r="L42" s="45">
        <f t="shared" si="6"/>
        <v>504439499</v>
      </c>
      <c r="M42" s="45">
        <f t="shared" si="6"/>
        <v>528928647</v>
      </c>
      <c r="N42" s="45">
        <f t="shared" si="6"/>
        <v>528928647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528928647</v>
      </c>
      <c r="X42" s="45">
        <f t="shared" si="6"/>
        <v>236605481</v>
      </c>
      <c r="Y42" s="45">
        <f t="shared" si="6"/>
        <v>292323166</v>
      </c>
      <c r="Z42" s="46">
        <f>+IF(X42&lt;&gt;0,+(Y42/X42)*100,0)</f>
        <v>123.54877189003074</v>
      </c>
      <c r="AA42" s="47">
        <f>+AA25-AA40</f>
        <v>473210957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539510504</v>
      </c>
      <c r="D45" s="18">
        <v>539510504</v>
      </c>
      <c r="E45" s="19">
        <v>473210957</v>
      </c>
      <c r="F45" s="20">
        <v>473210957</v>
      </c>
      <c r="G45" s="20">
        <v>560699743</v>
      </c>
      <c r="H45" s="20">
        <v>556971697</v>
      </c>
      <c r="I45" s="20">
        <v>539757272</v>
      </c>
      <c r="J45" s="20">
        <v>539757272</v>
      </c>
      <c r="K45" s="20">
        <v>521066966</v>
      </c>
      <c r="L45" s="20">
        <v>504439499</v>
      </c>
      <c r="M45" s="20">
        <v>528928647</v>
      </c>
      <c r="N45" s="20">
        <v>528928647</v>
      </c>
      <c r="O45" s="20"/>
      <c r="P45" s="20"/>
      <c r="Q45" s="20"/>
      <c r="R45" s="20"/>
      <c r="S45" s="20"/>
      <c r="T45" s="20"/>
      <c r="U45" s="20"/>
      <c r="V45" s="20"/>
      <c r="W45" s="20">
        <v>528928647</v>
      </c>
      <c r="X45" s="20">
        <v>236605479</v>
      </c>
      <c r="Y45" s="20">
        <v>292323168</v>
      </c>
      <c r="Z45" s="48">
        <v>123.55</v>
      </c>
      <c r="AA45" s="22">
        <v>473210957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539510504</v>
      </c>
      <c r="D48" s="51">
        <f>SUM(D45:D47)</f>
        <v>539510504</v>
      </c>
      <c r="E48" s="52">
        <f t="shared" si="7"/>
        <v>473210957</v>
      </c>
      <c r="F48" s="53">
        <f t="shared" si="7"/>
        <v>473210957</v>
      </c>
      <c r="G48" s="53">
        <f t="shared" si="7"/>
        <v>560699743</v>
      </c>
      <c r="H48" s="53">
        <f t="shared" si="7"/>
        <v>556971697</v>
      </c>
      <c r="I48" s="53">
        <f t="shared" si="7"/>
        <v>539757272</v>
      </c>
      <c r="J48" s="53">
        <f t="shared" si="7"/>
        <v>539757272</v>
      </c>
      <c r="K48" s="53">
        <f t="shared" si="7"/>
        <v>521066966</v>
      </c>
      <c r="L48" s="53">
        <f t="shared" si="7"/>
        <v>504439499</v>
      </c>
      <c r="M48" s="53">
        <f t="shared" si="7"/>
        <v>528928647</v>
      </c>
      <c r="N48" s="53">
        <f t="shared" si="7"/>
        <v>528928647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528928647</v>
      </c>
      <c r="X48" s="53">
        <f t="shared" si="7"/>
        <v>236605479</v>
      </c>
      <c r="Y48" s="53">
        <f t="shared" si="7"/>
        <v>292323168</v>
      </c>
      <c r="Z48" s="54">
        <f>+IF(X48&lt;&gt;0,+(Y48/X48)*100,0)</f>
        <v>123.54877377966382</v>
      </c>
      <c r="AA48" s="55">
        <f>SUM(AA45:AA47)</f>
        <v>473210957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85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8618348</v>
      </c>
      <c r="D6" s="18">
        <v>8618348</v>
      </c>
      <c r="E6" s="19"/>
      <c r="F6" s="20"/>
      <c r="G6" s="20">
        <v>36251014</v>
      </c>
      <c r="H6" s="20">
        <v>1813117</v>
      </c>
      <c r="I6" s="20">
        <v>690475</v>
      </c>
      <c r="J6" s="20">
        <v>690475</v>
      </c>
      <c r="K6" s="20">
        <v>525958</v>
      </c>
      <c r="L6" s="20">
        <v>8463371</v>
      </c>
      <c r="M6" s="20">
        <v>18599429</v>
      </c>
      <c r="N6" s="20">
        <v>18599429</v>
      </c>
      <c r="O6" s="20"/>
      <c r="P6" s="20"/>
      <c r="Q6" s="20"/>
      <c r="R6" s="20"/>
      <c r="S6" s="20"/>
      <c r="T6" s="20"/>
      <c r="U6" s="20"/>
      <c r="V6" s="20"/>
      <c r="W6" s="20">
        <v>18599429</v>
      </c>
      <c r="X6" s="20"/>
      <c r="Y6" s="20">
        <v>18599429</v>
      </c>
      <c r="Z6" s="21"/>
      <c r="AA6" s="22"/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6901882</v>
      </c>
      <c r="D8" s="18">
        <v>6901882</v>
      </c>
      <c r="E8" s="19"/>
      <c r="F8" s="20"/>
      <c r="G8" s="20">
        <v>49883694</v>
      </c>
      <c r="H8" s="20">
        <v>49883694</v>
      </c>
      <c r="I8" s="20">
        <v>49705915</v>
      </c>
      <c r="J8" s="20">
        <v>49705915</v>
      </c>
      <c r="K8" s="20">
        <v>49868825</v>
      </c>
      <c r="L8" s="20">
        <v>25144880</v>
      </c>
      <c r="M8" s="20">
        <v>25512102</v>
      </c>
      <c r="N8" s="20">
        <v>25512102</v>
      </c>
      <c r="O8" s="20"/>
      <c r="P8" s="20"/>
      <c r="Q8" s="20"/>
      <c r="R8" s="20"/>
      <c r="S8" s="20"/>
      <c r="T8" s="20"/>
      <c r="U8" s="20"/>
      <c r="V8" s="20"/>
      <c r="W8" s="20">
        <v>25512102</v>
      </c>
      <c r="X8" s="20"/>
      <c r="Y8" s="20">
        <v>25512102</v>
      </c>
      <c r="Z8" s="21"/>
      <c r="AA8" s="22"/>
    </row>
    <row r="9" spans="1:27" ht="13.5">
      <c r="A9" s="23" t="s">
        <v>36</v>
      </c>
      <c r="B9" s="17"/>
      <c r="C9" s="18">
        <v>5467147</v>
      </c>
      <c r="D9" s="18">
        <v>5467147</v>
      </c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3.5">
      <c r="A10" s="23" t="s">
        <v>37</v>
      </c>
      <c r="B10" s="17"/>
      <c r="C10" s="18">
        <v>13688935</v>
      </c>
      <c r="D10" s="18">
        <v>13688935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34676312</v>
      </c>
      <c r="D12" s="29">
        <f>SUM(D6:D11)</f>
        <v>34676312</v>
      </c>
      <c r="E12" s="30">
        <f t="shared" si="0"/>
        <v>0</v>
      </c>
      <c r="F12" s="31">
        <f t="shared" si="0"/>
        <v>0</v>
      </c>
      <c r="G12" s="31">
        <f t="shared" si="0"/>
        <v>86134708</v>
      </c>
      <c r="H12" s="31">
        <f t="shared" si="0"/>
        <v>51696811</v>
      </c>
      <c r="I12" s="31">
        <f t="shared" si="0"/>
        <v>50396390</v>
      </c>
      <c r="J12" s="31">
        <f t="shared" si="0"/>
        <v>50396390</v>
      </c>
      <c r="K12" s="31">
        <f t="shared" si="0"/>
        <v>50394783</v>
      </c>
      <c r="L12" s="31">
        <f t="shared" si="0"/>
        <v>33608251</v>
      </c>
      <c r="M12" s="31">
        <f t="shared" si="0"/>
        <v>44111531</v>
      </c>
      <c r="N12" s="31">
        <f t="shared" si="0"/>
        <v>44111531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44111531</v>
      </c>
      <c r="X12" s="31">
        <f t="shared" si="0"/>
        <v>0</v>
      </c>
      <c r="Y12" s="31">
        <f t="shared" si="0"/>
        <v>44111531</v>
      </c>
      <c r="Z12" s="32">
        <f>+IF(X12&lt;&gt;0,+(Y12/X12)*100,0)</f>
        <v>0</v>
      </c>
      <c r="AA12" s="33">
        <f>SUM(AA6:AA11)</f>
        <v>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38919116</v>
      </c>
      <c r="D17" s="18">
        <v>38919116</v>
      </c>
      <c r="E17" s="19"/>
      <c r="F17" s="20"/>
      <c r="G17" s="20">
        <v>6000000</v>
      </c>
      <c r="H17" s="20">
        <v>6000000</v>
      </c>
      <c r="I17" s="20">
        <v>6000000</v>
      </c>
      <c r="J17" s="20">
        <v>6000000</v>
      </c>
      <c r="K17" s="20">
        <v>6000000</v>
      </c>
      <c r="L17" s="20">
        <v>6000000</v>
      </c>
      <c r="M17" s="20">
        <v>6000000</v>
      </c>
      <c r="N17" s="20">
        <v>6000000</v>
      </c>
      <c r="O17" s="20"/>
      <c r="P17" s="20"/>
      <c r="Q17" s="20"/>
      <c r="R17" s="20"/>
      <c r="S17" s="20"/>
      <c r="T17" s="20"/>
      <c r="U17" s="20"/>
      <c r="V17" s="20"/>
      <c r="W17" s="20">
        <v>6000000</v>
      </c>
      <c r="X17" s="20"/>
      <c r="Y17" s="20">
        <v>6000000</v>
      </c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150227086</v>
      </c>
      <c r="D19" s="18">
        <v>150227086</v>
      </c>
      <c r="E19" s="19"/>
      <c r="F19" s="20"/>
      <c r="G19" s="20">
        <v>190959405</v>
      </c>
      <c r="H19" s="20">
        <v>190959405</v>
      </c>
      <c r="I19" s="20">
        <v>191126275</v>
      </c>
      <c r="J19" s="20">
        <v>191126275</v>
      </c>
      <c r="K19" s="20">
        <v>191126275</v>
      </c>
      <c r="L19" s="20">
        <v>193174385</v>
      </c>
      <c r="M19" s="20">
        <v>195806277</v>
      </c>
      <c r="N19" s="20">
        <v>195806277</v>
      </c>
      <c r="O19" s="20"/>
      <c r="P19" s="20"/>
      <c r="Q19" s="20"/>
      <c r="R19" s="20"/>
      <c r="S19" s="20"/>
      <c r="T19" s="20"/>
      <c r="U19" s="20"/>
      <c r="V19" s="20"/>
      <c r="W19" s="20">
        <v>195806277</v>
      </c>
      <c r="X19" s="20"/>
      <c r="Y19" s="20">
        <v>195806277</v>
      </c>
      <c r="Z19" s="21"/>
      <c r="AA19" s="22"/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1431744</v>
      </c>
      <c r="D22" s="18">
        <v>1431744</v>
      </c>
      <c r="E22" s="19"/>
      <c r="F22" s="20"/>
      <c r="G22" s="20">
        <v>1500000</v>
      </c>
      <c r="H22" s="20">
        <v>1500000</v>
      </c>
      <c r="I22" s="20">
        <v>1500000</v>
      </c>
      <c r="J22" s="20">
        <v>1500000</v>
      </c>
      <c r="K22" s="20">
        <v>1500000</v>
      </c>
      <c r="L22" s="20">
        <v>1500000</v>
      </c>
      <c r="M22" s="20">
        <v>1500000</v>
      </c>
      <c r="N22" s="20">
        <v>1500000</v>
      </c>
      <c r="O22" s="20"/>
      <c r="P22" s="20"/>
      <c r="Q22" s="20"/>
      <c r="R22" s="20"/>
      <c r="S22" s="20"/>
      <c r="T22" s="20"/>
      <c r="U22" s="20"/>
      <c r="V22" s="20"/>
      <c r="W22" s="20">
        <v>1500000</v>
      </c>
      <c r="X22" s="20"/>
      <c r="Y22" s="20">
        <v>1500000</v>
      </c>
      <c r="Z22" s="21"/>
      <c r="AA22" s="22"/>
    </row>
    <row r="23" spans="1:27" ht="13.5">
      <c r="A23" s="23" t="s">
        <v>49</v>
      </c>
      <c r="B23" s="17"/>
      <c r="C23" s="18">
        <v>2</v>
      </c>
      <c r="D23" s="18">
        <v>2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190577948</v>
      </c>
      <c r="D24" s="29">
        <f>SUM(D15:D23)</f>
        <v>190577948</v>
      </c>
      <c r="E24" s="36">
        <f t="shared" si="1"/>
        <v>0</v>
      </c>
      <c r="F24" s="37">
        <f t="shared" si="1"/>
        <v>0</v>
      </c>
      <c r="G24" s="37">
        <f t="shared" si="1"/>
        <v>198459405</v>
      </c>
      <c r="H24" s="37">
        <f t="shared" si="1"/>
        <v>198459405</v>
      </c>
      <c r="I24" s="37">
        <f t="shared" si="1"/>
        <v>198626275</v>
      </c>
      <c r="J24" s="37">
        <f t="shared" si="1"/>
        <v>198626275</v>
      </c>
      <c r="K24" s="37">
        <f t="shared" si="1"/>
        <v>198626275</v>
      </c>
      <c r="L24" s="37">
        <f t="shared" si="1"/>
        <v>200674385</v>
      </c>
      <c r="M24" s="37">
        <f t="shared" si="1"/>
        <v>203306277</v>
      </c>
      <c r="N24" s="37">
        <f t="shared" si="1"/>
        <v>203306277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203306277</v>
      </c>
      <c r="X24" s="37">
        <f t="shared" si="1"/>
        <v>0</v>
      </c>
      <c r="Y24" s="37">
        <f t="shared" si="1"/>
        <v>203306277</v>
      </c>
      <c r="Z24" s="38">
        <f>+IF(X24&lt;&gt;0,+(Y24/X24)*100,0)</f>
        <v>0</v>
      </c>
      <c r="AA24" s="39">
        <f>SUM(AA15:AA23)</f>
        <v>0</v>
      </c>
    </row>
    <row r="25" spans="1:27" ht="13.5">
      <c r="A25" s="27" t="s">
        <v>51</v>
      </c>
      <c r="B25" s="28"/>
      <c r="C25" s="29">
        <f aca="true" t="shared" si="2" ref="C25:Y25">+C12+C24</f>
        <v>225254260</v>
      </c>
      <c r="D25" s="29">
        <f>+D12+D24</f>
        <v>225254260</v>
      </c>
      <c r="E25" s="30">
        <f t="shared" si="2"/>
        <v>0</v>
      </c>
      <c r="F25" s="31">
        <f t="shared" si="2"/>
        <v>0</v>
      </c>
      <c r="G25" s="31">
        <f t="shared" si="2"/>
        <v>284594113</v>
      </c>
      <c r="H25" s="31">
        <f t="shared" si="2"/>
        <v>250156216</v>
      </c>
      <c r="I25" s="31">
        <f t="shared" si="2"/>
        <v>249022665</v>
      </c>
      <c r="J25" s="31">
        <f t="shared" si="2"/>
        <v>249022665</v>
      </c>
      <c r="K25" s="31">
        <f t="shared" si="2"/>
        <v>249021058</v>
      </c>
      <c r="L25" s="31">
        <f t="shared" si="2"/>
        <v>234282636</v>
      </c>
      <c r="M25" s="31">
        <f t="shared" si="2"/>
        <v>247417808</v>
      </c>
      <c r="N25" s="31">
        <f t="shared" si="2"/>
        <v>247417808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247417808</v>
      </c>
      <c r="X25" s="31">
        <f t="shared" si="2"/>
        <v>0</v>
      </c>
      <c r="Y25" s="31">
        <f t="shared" si="2"/>
        <v>247417808</v>
      </c>
      <c r="Z25" s="32">
        <f>+IF(X25&lt;&gt;0,+(Y25/X25)*100,0)</f>
        <v>0</v>
      </c>
      <c r="AA25" s="33">
        <f>+AA12+AA24</f>
        <v>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3771722</v>
      </c>
      <c r="D30" s="18">
        <v>3771722</v>
      </c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>
        <v>219902397</v>
      </c>
      <c r="H31" s="20">
        <v>190415822</v>
      </c>
      <c r="I31" s="20">
        <v>194366966</v>
      </c>
      <c r="J31" s="20">
        <v>194366966</v>
      </c>
      <c r="K31" s="20">
        <v>195558829</v>
      </c>
      <c r="L31" s="20">
        <v>172578363</v>
      </c>
      <c r="M31" s="20">
        <v>177462060</v>
      </c>
      <c r="N31" s="20">
        <v>177462060</v>
      </c>
      <c r="O31" s="20"/>
      <c r="P31" s="20"/>
      <c r="Q31" s="20"/>
      <c r="R31" s="20"/>
      <c r="S31" s="20"/>
      <c r="T31" s="20"/>
      <c r="U31" s="20"/>
      <c r="V31" s="20"/>
      <c r="W31" s="20">
        <v>177462060</v>
      </c>
      <c r="X31" s="20"/>
      <c r="Y31" s="20">
        <v>177462060</v>
      </c>
      <c r="Z31" s="21"/>
      <c r="AA31" s="22"/>
    </row>
    <row r="32" spans="1:27" ht="13.5">
      <c r="A32" s="23" t="s">
        <v>57</v>
      </c>
      <c r="B32" s="17"/>
      <c r="C32" s="18">
        <v>31903940</v>
      </c>
      <c r="D32" s="18">
        <v>31903940</v>
      </c>
      <c r="E32" s="19"/>
      <c r="F32" s="20"/>
      <c r="G32" s="20">
        <v>2961504</v>
      </c>
      <c r="H32" s="20">
        <v>2961504</v>
      </c>
      <c r="I32" s="20">
        <v>-1964872</v>
      </c>
      <c r="J32" s="20">
        <v>-1964872</v>
      </c>
      <c r="K32" s="20">
        <v>-3158342</v>
      </c>
      <c r="L32" s="20">
        <v>4848326</v>
      </c>
      <c r="M32" s="20">
        <v>238963</v>
      </c>
      <c r="N32" s="20">
        <v>238963</v>
      </c>
      <c r="O32" s="20"/>
      <c r="P32" s="20"/>
      <c r="Q32" s="20"/>
      <c r="R32" s="20"/>
      <c r="S32" s="20"/>
      <c r="T32" s="20"/>
      <c r="U32" s="20"/>
      <c r="V32" s="20"/>
      <c r="W32" s="20">
        <v>238963</v>
      </c>
      <c r="X32" s="20"/>
      <c r="Y32" s="20">
        <v>238963</v>
      </c>
      <c r="Z32" s="21"/>
      <c r="AA32" s="22"/>
    </row>
    <row r="33" spans="1:27" ht="13.5">
      <c r="A33" s="23" t="s">
        <v>58</v>
      </c>
      <c r="B33" s="17"/>
      <c r="C33" s="18"/>
      <c r="D33" s="18"/>
      <c r="E33" s="19"/>
      <c r="F33" s="20"/>
      <c r="G33" s="20">
        <v>24000000</v>
      </c>
      <c r="H33" s="20">
        <v>24000000</v>
      </c>
      <c r="I33" s="20">
        <v>24000000</v>
      </c>
      <c r="J33" s="20">
        <v>24000000</v>
      </c>
      <c r="K33" s="20">
        <v>24000000</v>
      </c>
      <c r="L33" s="20">
        <v>24000000</v>
      </c>
      <c r="M33" s="20">
        <v>24000000</v>
      </c>
      <c r="N33" s="20">
        <v>24000000</v>
      </c>
      <c r="O33" s="20"/>
      <c r="P33" s="20"/>
      <c r="Q33" s="20"/>
      <c r="R33" s="20"/>
      <c r="S33" s="20"/>
      <c r="T33" s="20"/>
      <c r="U33" s="20"/>
      <c r="V33" s="20"/>
      <c r="W33" s="20">
        <v>24000000</v>
      </c>
      <c r="X33" s="20"/>
      <c r="Y33" s="20">
        <v>24000000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35675662</v>
      </c>
      <c r="D34" s="29">
        <f>SUM(D29:D33)</f>
        <v>35675662</v>
      </c>
      <c r="E34" s="30">
        <f t="shared" si="3"/>
        <v>0</v>
      </c>
      <c r="F34" s="31">
        <f t="shared" si="3"/>
        <v>0</v>
      </c>
      <c r="G34" s="31">
        <f t="shared" si="3"/>
        <v>246863901</v>
      </c>
      <c r="H34" s="31">
        <f t="shared" si="3"/>
        <v>217377326</v>
      </c>
      <c r="I34" s="31">
        <f t="shared" si="3"/>
        <v>216402094</v>
      </c>
      <c r="J34" s="31">
        <f t="shared" si="3"/>
        <v>216402094</v>
      </c>
      <c r="K34" s="31">
        <f t="shared" si="3"/>
        <v>216400487</v>
      </c>
      <c r="L34" s="31">
        <f t="shared" si="3"/>
        <v>201426689</v>
      </c>
      <c r="M34" s="31">
        <f t="shared" si="3"/>
        <v>201701023</v>
      </c>
      <c r="N34" s="31">
        <f t="shared" si="3"/>
        <v>201701023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201701023</v>
      </c>
      <c r="X34" s="31">
        <f t="shared" si="3"/>
        <v>0</v>
      </c>
      <c r="Y34" s="31">
        <f t="shared" si="3"/>
        <v>201701023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6776902</v>
      </c>
      <c r="D37" s="18">
        <v>6776902</v>
      </c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2327056</v>
      </c>
      <c r="D38" s="18">
        <v>2327056</v>
      </c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9103958</v>
      </c>
      <c r="D39" s="29">
        <f>SUM(D37:D38)</f>
        <v>9103958</v>
      </c>
      <c r="E39" s="36">
        <f t="shared" si="4"/>
        <v>0</v>
      </c>
      <c r="F39" s="37">
        <f t="shared" si="4"/>
        <v>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0</v>
      </c>
      <c r="Y39" s="37">
        <f t="shared" si="4"/>
        <v>0</v>
      </c>
      <c r="Z39" s="38">
        <f>+IF(X39&lt;&gt;0,+(Y39/X39)*100,0)</f>
        <v>0</v>
      </c>
      <c r="AA39" s="39">
        <f>SUM(AA37:AA38)</f>
        <v>0</v>
      </c>
    </row>
    <row r="40" spans="1:27" ht="13.5">
      <c r="A40" s="27" t="s">
        <v>62</v>
      </c>
      <c r="B40" s="28"/>
      <c r="C40" s="29">
        <f aca="true" t="shared" si="5" ref="C40:Y40">+C34+C39</f>
        <v>44779620</v>
      </c>
      <c r="D40" s="29">
        <f>+D34+D39</f>
        <v>44779620</v>
      </c>
      <c r="E40" s="30">
        <f t="shared" si="5"/>
        <v>0</v>
      </c>
      <c r="F40" s="31">
        <f t="shared" si="5"/>
        <v>0</v>
      </c>
      <c r="G40" s="31">
        <f t="shared" si="5"/>
        <v>246863901</v>
      </c>
      <c r="H40" s="31">
        <f t="shared" si="5"/>
        <v>217377326</v>
      </c>
      <c r="I40" s="31">
        <f t="shared" si="5"/>
        <v>216402094</v>
      </c>
      <c r="J40" s="31">
        <f t="shared" si="5"/>
        <v>216402094</v>
      </c>
      <c r="K40" s="31">
        <f t="shared" si="5"/>
        <v>216400487</v>
      </c>
      <c r="L40" s="31">
        <f t="shared" si="5"/>
        <v>201426689</v>
      </c>
      <c r="M40" s="31">
        <f t="shared" si="5"/>
        <v>201701023</v>
      </c>
      <c r="N40" s="31">
        <f t="shared" si="5"/>
        <v>201701023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201701023</v>
      </c>
      <c r="X40" s="31">
        <f t="shared" si="5"/>
        <v>0</v>
      </c>
      <c r="Y40" s="31">
        <f t="shared" si="5"/>
        <v>201701023</v>
      </c>
      <c r="Z40" s="32">
        <f>+IF(X40&lt;&gt;0,+(Y40/X40)*100,0)</f>
        <v>0</v>
      </c>
      <c r="AA40" s="33">
        <f>+AA34+AA39</f>
        <v>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180474640</v>
      </c>
      <c r="D42" s="43">
        <f>+D25-D40</f>
        <v>180474640</v>
      </c>
      <c r="E42" s="44">
        <f t="shared" si="6"/>
        <v>0</v>
      </c>
      <c r="F42" s="45">
        <f t="shared" si="6"/>
        <v>0</v>
      </c>
      <c r="G42" s="45">
        <f t="shared" si="6"/>
        <v>37730212</v>
      </c>
      <c r="H42" s="45">
        <f t="shared" si="6"/>
        <v>32778890</v>
      </c>
      <c r="I42" s="45">
        <f t="shared" si="6"/>
        <v>32620571</v>
      </c>
      <c r="J42" s="45">
        <f t="shared" si="6"/>
        <v>32620571</v>
      </c>
      <c r="K42" s="45">
        <f t="shared" si="6"/>
        <v>32620571</v>
      </c>
      <c r="L42" s="45">
        <f t="shared" si="6"/>
        <v>32855947</v>
      </c>
      <c r="M42" s="45">
        <f t="shared" si="6"/>
        <v>45716785</v>
      </c>
      <c r="N42" s="45">
        <f t="shared" si="6"/>
        <v>45716785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45716785</v>
      </c>
      <c r="X42" s="45">
        <f t="shared" si="6"/>
        <v>0</v>
      </c>
      <c r="Y42" s="45">
        <f t="shared" si="6"/>
        <v>45716785</v>
      </c>
      <c r="Z42" s="46">
        <f>+IF(X42&lt;&gt;0,+(Y42/X42)*100,0)</f>
        <v>0</v>
      </c>
      <c r="AA42" s="47">
        <f>+AA25-AA40</f>
        <v>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180474640</v>
      </c>
      <c r="D45" s="18">
        <v>180474640</v>
      </c>
      <c r="E45" s="19"/>
      <c r="F45" s="20"/>
      <c r="G45" s="20">
        <v>37730212</v>
      </c>
      <c r="H45" s="20">
        <v>32778890</v>
      </c>
      <c r="I45" s="20">
        <v>32620571</v>
      </c>
      <c r="J45" s="20">
        <v>32620571</v>
      </c>
      <c r="K45" s="20">
        <v>32620571</v>
      </c>
      <c r="L45" s="20">
        <v>32855947</v>
      </c>
      <c r="M45" s="20">
        <v>45716785</v>
      </c>
      <c r="N45" s="20">
        <v>45716785</v>
      </c>
      <c r="O45" s="20"/>
      <c r="P45" s="20"/>
      <c r="Q45" s="20"/>
      <c r="R45" s="20"/>
      <c r="S45" s="20"/>
      <c r="T45" s="20"/>
      <c r="U45" s="20"/>
      <c r="V45" s="20"/>
      <c r="W45" s="20">
        <v>45716785</v>
      </c>
      <c r="X45" s="20"/>
      <c r="Y45" s="20">
        <v>45716785</v>
      </c>
      <c r="Z45" s="48"/>
      <c r="AA45" s="22"/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180474640</v>
      </c>
      <c r="D48" s="51">
        <f>SUM(D45:D47)</f>
        <v>180474640</v>
      </c>
      <c r="E48" s="52">
        <f t="shared" si="7"/>
        <v>0</v>
      </c>
      <c r="F48" s="53">
        <f t="shared" si="7"/>
        <v>0</v>
      </c>
      <c r="G48" s="53">
        <f t="shared" si="7"/>
        <v>37730212</v>
      </c>
      <c r="H48" s="53">
        <f t="shared" si="7"/>
        <v>32778890</v>
      </c>
      <c r="I48" s="53">
        <f t="shared" si="7"/>
        <v>32620571</v>
      </c>
      <c r="J48" s="53">
        <f t="shared" si="7"/>
        <v>32620571</v>
      </c>
      <c r="K48" s="53">
        <f t="shared" si="7"/>
        <v>32620571</v>
      </c>
      <c r="L48" s="53">
        <f t="shared" si="7"/>
        <v>32855947</v>
      </c>
      <c r="M48" s="53">
        <f t="shared" si="7"/>
        <v>45716785</v>
      </c>
      <c r="N48" s="53">
        <f t="shared" si="7"/>
        <v>45716785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45716785</v>
      </c>
      <c r="X48" s="53">
        <f t="shared" si="7"/>
        <v>0</v>
      </c>
      <c r="Y48" s="53">
        <f t="shared" si="7"/>
        <v>45716785</v>
      </c>
      <c r="Z48" s="54">
        <f>+IF(X48&lt;&gt;0,+(Y48/X48)*100,0)</f>
        <v>0</v>
      </c>
      <c r="AA48" s="55">
        <f>SUM(AA45:AA47)</f>
        <v>0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86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3264261</v>
      </c>
      <c r="D6" s="18">
        <v>3264261</v>
      </c>
      <c r="E6" s="19">
        <v>5175000</v>
      </c>
      <c r="F6" s="20">
        <v>5175000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2587500</v>
      </c>
      <c r="Y6" s="20">
        <v>-2587500</v>
      </c>
      <c r="Z6" s="21">
        <v>-100</v>
      </c>
      <c r="AA6" s="22">
        <v>5175000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9658294</v>
      </c>
      <c r="D8" s="18">
        <v>9658294</v>
      </c>
      <c r="E8" s="19">
        <v>35000000</v>
      </c>
      <c r="F8" s="20">
        <v>35000000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17500000</v>
      </c>
      <c r="Y8" s="20">
        <v>-17500000</v>
      </c>
      <c r="Z8" s="21">
        <v>-100</v>
      </c>
      <c r="AA8" s="22">
        <v>35000000</v>
      </c>
    </row>
    <row r="9" spans="1:27" ht="13.5">
      <c r="A9" s="23" t="s">
        <v>36</v>
      </c>
      <c r="B9" s="17"/>
      <c r="C9" s="18">
        <v>28897294</v>
      </c>
      <c r="D9" s="18">
        <v>28897294</v>
      </c>
      <c r="E9" s="19">
        <v>400000</v>
      </c>
      <c r="F9" s="20">
        <v>400000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200000</v>
      </c>
      <c r="Y9" s="20">
        <v>-200000</v>
      </c>
      <c r="Z9" s="21">
        <v>-100</v>
      </c>
      <c r="AA9" s="22">
        <v>400000</v>
      </c>
    </row>
    <row r="10" spans="1:27" ht="13.5">
      <c r="A10" s="23" t="s">
        <v>37</v>
      </c>
      <c r="B10" s="17"/>
      <c r="C10" s="18">
        <v>2455629</v>
      </c>
      <c r="D10" s="18">
        <v>2455629</v>
      </c>
      <c r="E10" s="19">
        <v>830000</v>
      </c>
      <c r="F10" s="20">
        <v>830000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415000</v>
      </c>
      <c r="Y10" s="24">
        <v>-415000</v>
      </c>
      <c r="Z10" s="25">
        <v>-100</v>
      </c>
      <c r="AA10" s="26">
        <v>830000</v>
      </c>
    </row>
    <row r="11" spans="1:27" ht="13.5">
      <c r="A11" s="23" t="s">
        <v>38</v>
      </c>
      <c r="B11" s="17"/>
      <c r="C11" s="18">
        <v>686705</v>
      </c>
      <c r="D11" s="18">
        <v>686705</v>
      </c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44962183</v>
      </c>
      <c r="D12" s="29">
        <f>SUM(D6:D11)</f>
        <v>44962183</v>
      </c>
      <c r="E12" s="30">
        <f t="shared" si="0"/>
        <v>41405000</v>
      </c>
      <c r="F12" s="31">
        <f t="shared" si="0"/>
        <v>41405000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20702500</v>
      </c>
      <c r="Y12" s="31">
        <f t="shared" si="0"/>
        <v>-20702500</v>
      </c>
      <c r="Z12" s="32">
        <f>+IF(X12&lt;&gt;0,+(Y12/X12)*100,0)</f>
        <v>-100</v>
      </c>
      <c r="AA12" s="33">
        <f>SUM(AA6:AA11)</f>
        <v>41405000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19638100</v>
      </c>
      <c r="D17" s="18">
        <v>19638100</v>
      </c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281863749</v>
      </c>
      <c r="D19" s="18">
        <v>281863749</v>
      </c>
      <c r="E19" s="19">
        <v>275221000</v>
      </c>
      <c r="F19" s="20">
        <v>275221000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137610500</v>
      </c>
      <c r="Y19" s="20">
        <v>-137610500</v>
      </c>
      <c r="Z19" s="21">
        <v>-100</v>
      </c>
      <c r="AA19" s="22">
        <v>275221000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328794</v>
      </c>
      <c r="D22" s="18">
        <v>328794</v>
      </c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301830643</v>
      </c>
      <c r="D24" s="29">
        <f>SUM(D15:D23)</f>
        <v>301830643</v>
      </c>
      <c r="E24" s="36">
        <f t="shared" si="1"/>
        <v>275221000</v>
      </c>
      <c r="F24" s="37">
        <f t="shared" si="1"/>
        <v>275221000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137610500</v>
      </c>
      <c r="Y24" s="37">
        <f t="shared" si="1"/>
        <v>-137610500</v>
      </c>
      <c r="Z24" s="38">
        <f>+IF(X24&lt;&gt;0,+(Y24/X24)*100,0)</f>
        <v>-100</v>
      </c>
      <c r="AA24" s="39">
        <f>SUM(AA15:AA23)</f>
        <v>275221000</v>
      </c>
    </row>
    <row r="25" spans="1:27" ht="13.5">
      <c r="A25" s="27" t="s">
        <v>51</v>
      </c>
      <c r="B25" s="28"/>
      <c r="C25" s="29">
        <f aca="true" t="shared" si="2" ref="C25:Y25">+C12+C24</f>
        <v>346792826</v>
      </c>
      <c r="D25" s="29">
        <f>+D12+D24</f>
        <v>346792826</v>
      </c>
      <c r="E25" s="30">
        <f t="shared" si="2"/>
        <v>316626000</v>
      </c>
      <c r="F25" s="31">
        <f t="shared" si="2"/>
        <v>316626000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158313000</v>
      </c>
      <c r="Y25" s="31">
        <f t="shared" si="2"/>
        <v>-158313000</v>
      </c>
      <c r="Z25" s="32">
        <f>+IF(X25&lt;&gt;0,+(Y25/X25)*100,0)</f>
        <v>-100</v>
      </c>
      <c r="AA25" s="33">
        <f>+AA12+AA24</f>
        <v>316626000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2062622</v>
      </c>
      <c r="D30" s="18">
        <v>2062622</v>
      </c>
      <c r="E30" s="19">
        <v>152000</v>
      </c>
      <c r="F30" s="20">
        <v>152000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76000</v>
      </c>
      <c r="Y30" s="20">
        <v>-76000</v>
      </c>
      <c r="Z30" s="21">
        <v>-100</v>
      </c>
      <c r="AA30" s="22">
        <v>152000</v>
      </c>
    </row>
    <row r="31" spans="1:27" ht="13.5">
      <c r="A31" s="23" t="s">
        <v>56</v>
      </c>
      <c r="B31" s="17"/>
      <c r="C31" s="18">
        <v>1268829</v>
      </c>
      <c r="D31" s="18">
        <v>1268829</v>
      </c>
      <c r="E31" s="19">
        <v>1300000</v>
      </c>
      <c r="F31" s="20">
        <v>1300000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650000</v>
      </c>
      <c r="Y31" s="20">
        <v>-650000</v>
      </c>
      <c r="Z31" s="21">
        <v>-100</v>
      </c>
      <c r="AA31" s="22">
        <v>1300000</v>
      </c>
    </row>
    <row r="32" spans="1:27" ht="13.5">
      <c r="A32" s="23" t="s">
        <v>57</v>
      </c>
      <c r="B32" s="17"/>
      <c r="C32" s="18">
        <v>58060979</v>
      </c>
      <c r="D32" s="18">
        <v>58060979</v>
      </c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3.5">
      <c r="A33" s="23" t="s">
        <v>58</v>
      </c>
      <c r="B33" s="17"/>
      <c r="C33" s="18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61392430</v>
      </c>
      <c r="D34" s="29">
        <f>SUM(D29:D33)</f>
        <v>61392430</v>
      </c>
      <c r="E34" s="30">
        <f t="shared" si="3"/>
        <v>1452000</v>
      </c>
      <c r="F34" s="31">
        <f t="shared" si="3"/>
        <v>1452000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726000</v>
      </c>
      <c r="Y34" s="31">
        <f t="shared" si="3"/>
        <v>-726000</v>
      </c>
      <c r="Z34" s="32">
        <f>+IF(X34&lt;&gt;0,+(Y34/X34)*100,0)</f>
        <v>-100</v>
      </c>
      <c r="AA34" s="33">
        <f>SUM(AA29:AA33)</f>
        <v>1452000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12508232</v>
      </c>
      <c r="D37" s="18">
        <v>12508232</v>
      </c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24792042</v>
      </c>
      <c r="D38" s="18">
        <v>24792042</v>
      </c>
      <c r="E38" s="19">
        <v>19303000</v>
      </c>
      <c r="F38" s="20">
        <v>19303000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9651500</v>
      </c>
      <c r="Y38" s="20">
        <v>-9651500</v>
      </c>
      <c r="Z38" s="21">
        <v>-100</v>
      </c>
      <c r="AA38" s="22">
        <v>19303000</v>
      </c>
    </row>
    <row r="39" spans="1:27" ht="13.5">
      <c r="A39" s="27" t="s">
        <v>61</v>
      </c>
      <c r="B39" s="35"/>
      <c r="C39" s="29">
        <f aca="true" t="shared" si="4" ref="C39:Y39">SUM(C37:C38)</f>
        <v>37300274</v>
      </c>
      <c r="D39" s="29">
        <f>SUM(D37:D38)</f>
        <v>37300274</v>
      </c>
      <c r="E39" s="36">
        <f t="shared" si="4"/>
        <v>19303000</v>
      </c>
      <c r="F39" s="37">
        <f t="shared" si="4"/>
        <v>19303000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9651500</v>
      </c>
      <c r="Y39" s="37">
        <f t="shared" si="4"/>
        <v>-9651500</v>
      </c>
      <c r="Z39" s="38">
        <f>+IF(X39&lt;&gt;0,+(Y39/X39)*100,0)</f>
        <v>-100</v>
      </c>
      <c r="AA39" s="39">
        <f>SUM(AA37:AA38)</f>
        <v>19303000</v>
      </c>
    </row>
    <row r="40" spans="1:27" ht="13.5">
      <c r="A40" s="27" t="s">
        <v>62</v>
      </c>
      <c r="B40" s="28"/>
      <c r="C40" s="29">
        <f aca="true" t="shared" si="5" ref="C40:Y40">+C34+C39</f>
        <v>98692704</v>
      </c>
      <c r="D40" s="29">
        <f>+D34+D39</f>
        <v>98692704</v>
      </c>
      <c r="E40" s="30">
        <f t="shared" si="5"/>
        <v>20755000</v>
      </c>
      <c r="F40" s="31">
        <f t="shared" si="5"/>
        <v>20755000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10377500</v>
      </c>
      <c r="Y40" s="31">
        <f t="shared" si="5"/>
        <v>-10377500</v>
      </c>
      <c r="Z40" s="32">
        <f>+IF(X40&lt;&gt;0,+(Y40/X40)*100,0)</f>
        <v>-100</v>
      </c>
      <c r="AA40" s="33">
        <f>+AA34+AA39</f>
        <v>20755000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248100122</v>
      </c>
      <c r="D42" s="43">
        <f>+D25-D40</f>
        <v>248100122</v>
      </c>
      <c r="E42" s="44">
        <f t="shared" si="6"/>
        <v>295871000</v>
      </c>
      <c r="F42" s="45">
        <f t="shared" si="6"/>
        <v>295871000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147935500</v>
      </c>
      <c r="Y42" s="45">
        <f t="shared" si="6"/>
        <v>-147935500</v>
      </c>
      <c r="Z42" s="46">
        <f>+IF(X42&lt;&gt;0,+(Y42/X42)*100,0)</f>
        <v>-100</v>
      </c>
      <c r="AA42" s="47">
        <f>+AA25-AA40</f>
        <v>295871000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245441022</v>
      </c>
      <c r="D45" s="18">
        <v>245441022</v>
      </c>
      <c r="E45" s="19">
        <v>2659000</v>
      </c>
      <c r="F45" s="20">
        <v>2659000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1329500</v>
      </c>
      <c r="Y45" s="20">
        <v>-1329500</v>
      </c>
      <c r="Z45" s="48">
        <v>-100</v>
      </c>
      <c r="AA45" s="22">
        <v>2659000</v>
      </c>
    </row>
    <row r="46" spans="1:27" ht="13.5">
      <c r="A46" s="23" t="s">
        <v>67</v>
      </c>
      <c r="B46" s="17"/>
      <c r="C46" s="18">
        <v>2659100</v>
      </c>
      <c r="D46" s="18">
        <v>2659100</v>
      </c>
      <c r="E46" s="19">
        <v>293212000</v>
      </c>
      <c r="F46" s="20">
        <v>293212000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146606000</v>
      </c>
      <c r="Y46" s="20">
        <v>-146606000</v>
      </c>
      <c r="Z46" s="48">
        <v>-100</v>
      </c>
      <c r="AA46" s="22">
        <v>293212000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248100122</v>
      </c>
      <c r="D48" s="51">
        <f>SUM(D45:D47)</f>
        <v>248100122</v>
      </c>
      <c r="E48" s="52">
        <f t="shared" si="7"/>
        <v>295871000</v>
      </c>
      <c r="F48" s="53">
        <f t="shared" si="7"/>
        <v>295871000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147935500</v>
      </c>
      <c r="Y48" s="53">
        <f t="shared" si="7"/>
        <v>-147935500</v>
      </c>
      <c r="Z48" s="54">
        <f>+IF(X48&lt;&gt;0,+(Y48/X48)*100,0)</f>
        <v>-100</v>
      </c>
      <c r="AA48" s="55">
        <f>SUM(AA45:AA47)</f>
        <v>295871000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198064080</v>
      </c>
      <c r="D6" s="18">
        <v>198064080</v>
      </c>
      <c r="E6" s="19">
        <v>80000000</v>
      </c>
      <c r="F6" s="20">
        <v>80000000</v>
      </c>
      <c r="G6" s="20">
        <v>196200574</v>
      </c>
      <c r="H6" s="20">
        <v>186124309</v>
      </c>
      <c r="I6" s="20">
        <v>101820743</v>
      </c>
      <c r="J6" s="20">
        <v>101820743</v>
      </c>
      <c r="K6" s="20">
        <v>164028735</v>
      </c>
      <c r="L6" s="20">
        <v>47128632</v>
      </c>
      <c r="M6" s="20">
        <v>110375210</v>
      </c>
      <c r="N6" s="20">
        <v>110375210</v>
      </c>
      <c r="O6" s="20"/>
      <c r="P6" s="20"/>
      <c r="Q6" s="20"/>
      <c r="R6" s="20"/>
      <c r="S6" s="20"/>
      <c r="T6" s="20"/>
      <c r="U6" s="20"/>
      <c r="V6" s="20"/>
      <c r="W6" s="20">
        <v>110375210</v>
      </c>
      <c r="X6" s="20">
        <v>40000000</v>
      </c>
      <c r="Y6" s="20">
        <v>70375210</v>
      </c>
      <c r="Z6" s="21">
        <v>175.94</v>
      </c>
      <c r="AA6" s="22">
        <v>80000000</v>
      </c>
    </row>
    <row r="7" spans="1:27" ht="13.5">
      <c r="A7" s="23" t="s">
        <v>34</v>
      </c>
      <c r="B7" s="17"/>
      <c r="C7" s="18">
        <v>1966368832</v>
      </c>
      <c r="D7" s="18">
        <v>1966368832</v>
      </c>
      <c r="E7" s="19">
        <v>1233269000</v>
      </c>
      <c r="F7" s="20">
        <v>1233269000</v>
      </c>
      <c r="G7" s="20">
        <v>2151862198</v>
      </c>
      <c r="H7" s="20">
        <v>2163579073</v>
      </c>
      <c r="I7" s="20">
        <v>2095815821</v>
      </c>
      <c r="J7" s="20">
        <v>2095815821</v>
      </c>
      <c r="K7" s="20">
        <v>2015163901</v>
      </c>
      <c r="L7" s="20">
        <v>2020966934</v>
      </c>
      <c r="M7" s="20">
        <v>2346288572</v>
      </c>
      <c r="N7" s="20">
        <v>2346288572</v>
      </c>
      <c r="O7" s="20"/>
      <c r="P7" s="20"/>
      <c r="Q7" s="20"/>
      <c r="R7" s="20"/>
      <c r="S7" s="20"/>
      <c r="T7" s="20"/>
      <c r="U7" s="20"/>
      <c r="V7" s="20"/>
      <c r="W7" s="20">
        <v>2346288572</v>
      </c>
      <c r="X7" s="20">
        <v>616634500</v>
      </c>
      <c r="Y7" s="20">
        <v>1729654072</v>
      </c>
      <c r="Z7" s="21">
        <v>280.5</v>
      </c>
      <c r="AA7" s="22">
        <v>1233269000</v>
      </c>
    </row>
    <row r="8" spans="1:27" ht="13.5">
      <c r="A8" s="23" t="s">
        <v>35</v>
      </c>
      <c r="B8" s="17"/>
      <c r="C8" s="18">
        <v>564203870</v>
      </c>
      <c r="D8" s="18">
        <v>564203870</v>
      </c>
      <c r="E8" s="19">
        <v>1160451000</v>
      </c>
      <c r="F8" s="20">
        <v>1160451000</v>
      </c>
      <c r="G8" s="20">
        <v>383441759</v>
      </c>
      <c r="H8" s="20">
        <v>578757065</v>
      </c>
      <c r="I8" s="20">
        <v>565568281</v>
      </c>
      <c r="J8" s="20">
        <v>565568281</v>
      </c>
      <c r="K8" s="20">
        <v>533919942</v>
      </c>
      <c r="L8" s="20">
        <v>573583940</v>
      </c>
      <c r="M8" s="20">
        <v>595620551</v>
      </c>
      <c r="N8" s="20">
        <v>595620551</v>
      </c>
      <c r="O8" s="20"/>
      <c r="P8" s="20"/>
      <c r="Q8" s="20"/>
      <c r="R8" s="20"/>
      <c r="S8" s="20"/>
      <c r="T8" s="20"/>
      <c r="U8" s="20"/>
      <c r="V8" s="20"/>
      <c r="W8" s="20">
        <v>595620551</v>
      </c>
      <c r="X8" s="20">
        <v>580225500</v>
      </c>
      <c r="Y8" s="20">
        <v>15395051</v>
      </c>
      <c r="Z8" s="21">
        <v>2.65</v>
      </c>
      <c r="AA8" s="22">
        <v>1160451000</v>
      </c>
    </row>
    <row r="9" spans="1:27" ht="13.5">
      <c r="A9" s="23" t="s">
        <v>36</v>
      </c>
      <c r="B9" s="17"/>
      <c r="C9" s="18">
        <v>67726048</v>
      </c>
      <c r="D9" s="18">
        <v>67726048</v>
      </c>
      <c r="E9" s="19">
        <v>90203000</v>
      </c>
      <c r="F9" s="20">
        <v>90203000</v>
      </c>
      <c r="G9" s="20">
        <v>151956528</v>
      </c>
      <c r="H9" s="20">
        <v>183798642</v>
      </c>
      <c r="I9" s="20">
        <v>209585030</v>
      </c>
      <c r="J9" s="20">
        <v>209585030</v>
      </c>
      <c r="K9" s="20">
        <v>182389440</v>
      </c>
      <c r="L9" s="20">
        <v>154882293</v>
      </c>
      <c r="M9" s="20">
        <v>191449358</v>
      </c>
      <c r="N9" s="20">
        <v>191449358</v>
      </c>
      <c r="O9" s="20"/>
      <c r="P9" s="20"/>
      <c r="Q9" s="20"/>
      <c r="R9" s="20"/>
      <c r="S9" s="20"/>
      <c r="T9" s="20"/>
      <c r="U9" s="20"/>
      <c r="V9" s="20"/>
      <c r="W9" s="20">
        <v>191449358</v>
      </c>
      <c r="X9" s="20">
        <v>45101500</v>
      </c>
      <c r="Y9" s="20">
        <v>146347858</v>
      </c>
      <c r="Z9" s="21">
        <v>324.49</v>
      </c>
      <c r="AA9" s="22">
        <v>90203000</v>
      </c>
    </row>
    <row r="10" spans="1:27" ht="13.5">
      <c r="A10" s="23" t="s">
        <v>37</v>
      </c>
      <c r="B10" s="17"/>
      <c r="C10" s="18">
        <v>15920</v>
      </c>
      <c r="D10" s="18">
        <v>15920</v>
      </c>
      <c r="E10" s="19">
        <v>14000</v>
      </c>
      <c r="F10" s="20">
        <v>14000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7000</v>
      </c>
      <c r="Y10" s="24">
        <v>-7000</v>
      </c>
      <c r="Z10" s="25">
        <v>-100</v>
      </c>
      <c r="AA10" s="26">
        <v>14000</v>
      </c>
    </row>
    <row r="11" spans="1:27" ht="13.5">
      <c r="A11" s="23" t="s">
        <v>38</v>
      </c>
      <c r="B11" s="17"/>
      <c r="C11" s="18">
        <v>50597990</v>
      </c>
      <c r="D11" s="18">
        <v>50597990</v>
      </c>
      <c r="E11" s="19">
        <v>88000000</v>
      </c>
      <c r="F11" s="20">
        <v>88000000</v>
      </c>
      <c r="G11" s="20">
        <v>60061502</v>
      </c>
      <c r="H11" s="20">
        <v>85912110</v>
      </c>
      <c r="I11" s="20">
        <v>84628764</v>
      </c>
      <c r="J11" s="20">
        <v>84628764</v>
      </c>
      <c r="K11" s="20">
        <v>84344846</v>
      </c>
      <c r="L11" s="20">
        <v>50177102</v>
      </c>
      <c r="M11" s="20">
        <v>50932723</v>
      </c>
      <c r="N11" s="20">
        <v>50932723</v>
      </c>
      <c r="O11" s="20"/>
      <c r="P11" s="20"/>
      <c r="Q11" s="20"/>
      <c r="R11" s="20"/>
      <c r="S11" s="20"/>
      <c r="T11" s="20"/>
      <c r="U11" s="20"/>
      <c r="V11" s="20"/>
      <c r="W11" s="20">
        <v>50932723</v>
      </c>
      <c r="X11" s="20">
        <v>44000000</v>
      </c>
      <c r="Y11" s="20">
        <v>6932723</v>
      </c>
      <c r="Z11" s="21">
        <v>15.76</v>
      </c>
      <c r="AA11" s="22">
        <v>88000000</v>
      </c>
    </row>
    <row r="12" spans="1:27" ht="13.5">
      <c r="A12" s="27" t="s">
        <v>39</v>
      </c>
      <c r="B12" s="28"/>
      <c r="C12" s="29">
        <f aca="true" t="shared" si="0" ref="C12:Y12">SUM(C6:C11)</f>
        <v>2846976740</v>
      </c>
      <c r="D12" s="29">
        <f>SUM(D6:D11)</f>
        <v>2846976740</v>
      </c>
      <c r="E12" s="30">
        <f t="shared" si="0"/>
        <v>2651937000</v>
      </c>
      <c r="F12" s="31">
        <f t="shared" si="0"/>
        <v>2651937000</v>
      </c>
      <c r="G12" s="31">
        <f t="shared" si="0"/>
        <v>2943522561</v>
      </c>
      <c r="H12" s="31">
        <f t="shared" si="0"/>
        <v>3198171199</v>
      </c>
      <c r="I12" s="31">
        <f t="shared" si="0"/>
        <v>3057418639</v>
      </c>
      <c r="J12" s="31">
        <f t="shared" si="0"/>
        <v>3057418639</v>
      </c>
      <c r="K12" s="31">
        <f t="shared" si="0"/>
        <v>2979846864</v>
      </c>
      <c r="L12" s="31">
        <f t="shared" si="0"/>
        <v>2846738901</v>
      </c>
      <c r="M12" s="31">
        <f t="shared" si="0"/>
        <v>3294666414</v>
      </c>
      <c r="N12" s="31">
        <f t="shared" si="0"/>
        <v>3294666414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3294666414</v>
      </c>
      <c r="X12" s="31">
        <f t="shared" si="0"/>
        <v>1325968500</v>
      </c>
      <c r="Y12" s="31">
        <f t="shared" si="0"/>
        <v>1968697914</v>
      </c>
      <c r="Z12" s="32">
        <f>+IF(X12&lt;&gt;0,+(Y12/X12)*100,0)</f>
        <v>148.4724496848907</v>
      </c>
      <c r="AA12" s="33">
        <f>SUM(AA6:AA11)</f>
        <v>2651937000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26992</v>
      </c>
      <c r="D15" s="18">
        <v>26992</v>
      </c>
      <c r="E15" s="19">
        <v>60000</v>
      </c>
      <c r="F15" s="20">
        <v>60000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30000</v>
      </c>
      <c r="Y15" s="20">
        <v>-30000</v>
      </c>
      <c r="Z15" s="21">
        <v>-100</v>
      </c>
      <c r="AA15" s="22">
        <v>60000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333278305</v>
      </c>
      <c r="D17" s="18">
        <v>333278305</v>
      </c>
      <c r="E17" s="19">
        <v>374000000</v>
      </c>
      <c r="F17" s="20">
        <v>374000000</v>
      </c>
      <c r="G17" s="20">
        <v>308191202</v>
      </c>
      <c r="H17" s="20">
        <v>333278305</v>
      </c>
      <c r="I17" s="20">
        <v>333278305</v>
      </c>
      <c r="J17" s="20">
        <v>333278305</v>
      </c>
      <c r="K17" s="20">
        <v>333278305</v>
      </c>
      <c r="L17" s="20">
        <v>333278305</v>
      </c>
      <c r="M17" s="20">
        <v>333278305</v>
      </c>
      <c r="N17" s="20">
        <v>333278305</v>
      </c>
      <c r="O17" s="20"/>
      <c r="P17" s="20"/>
      <c r="Q17" s="20"/>
      <c r="R17" s="20"/>
      <c r="S17" s="20"/>
      <c r="T17" s="20"/>
      <c r="U17" s="20"/>
      <c r="V17" s="20"/>
      <c r="W17" s="20">
        <v>333278305</v>
      </c>
      <c r="X17" s="20">
        <v>187000000</v>
      </c>
      <c r="Y17" s="20">
        <v>146278305</v>
      </c>
      <c r="Z17" s="21">
        <v>78.22</v>
      </c>
      <c r="AA17" s="22">
        <v>374000000</v>
      </c>
    </row>
    <row r="18" spans="1:27" ht="13.5">
      <c r="A18" s="23" t="s">
        <v>44</v>
      </c>
      <c r="B18" s="17"/>
      <c r="C18" s="18">
        <v>59548855</v>
      </c>
      <c r="D18" s="18">
        <v>59548855</v>
      </c>
      <c r="E18" s="19"/>
      <c r="F18" s="20"/>
      <c r="G18" s="20">
        <v>260</v>
      </c>
      <c r="H18" s="20">
        <v>59548855</v>
      </c>
      <c r="I18" s="20">
        <v>59548855</v>
      </c>
      <c r="J18" s="20">
        <v>59548855</v>
      </c>
      <c r="K18" s="20">
        <v>59548855</v>
      </c>
      <c r="L18" s="20">
        <v>59548855</v>
      </c>
      <c r="M18" s="20">
        <v>59548855</v>
      </c>
      <c r="N18" s="20">
        <v>59548855</v>
      </c>
      <c r="O18" s="20"/>
      <c r="P18" s="20"/>
      <c r="Q18" s="20"/>
      <c r="R18" s="20"/>
      <c r="S18" s="20"/>
      <c r="T18" s="20"/>
      <c r="U18" s="20"/>
      <c r="V18" s="20"/>
      <c r="W18" s="20">
        <v>59548855</v>
      </c>
      <c r="X18" s="20"/>
      <c r="Y18" s="20">
        <v>59548855</v>
      </c>
      <c r="Z18" s="21"/>
      <c r="AA18" s="22"/>
    </row>
    <row r="19" spans="1:27" ht="13.5">
      <c r="A19" s="23" t="s">
        <v>45</v>
      </c>
      <c r="B19" s="17"/>
      <c r="C19" s="18">
        <v>10287665193</v>
      </c>
      <c r="D19" s="18">
        <v>10287665193</v>
      </c>
      <c r="E19" s="19">
        <v>11966257000</v>
      </c>
      <c r="F19" s="20">
        <v>11966257000</v>
      </c>
      <c r="G19" s="20">
        <v>10415638166</v>
      </c>
      <c r="H19" s="20">
        <v>10357379560</v>
      </c>
      <c r="I19" s="20">
        <v>10244044773</v>
      </c>
      <c r="J19" s="20">
        <v>10244044773</v>
      </c>
      <c r="K19" s="20">
        <v>10267394701</v>
      </c>
      <c r="L19" s="20">
        <v>10232901098</v>
      </c>
      <c r="M19" s="20">
        <v>10297282233</v>
      </c>
      <c r="N19" s="20">
        <v>10297282233</v>
      </c>
      <c r="O19" s="20"/>
      <c r="P19" s="20"/>
      <c r="Q19" s="20"/>
      <c r="R19" s="20"/>
      <c r="S19" s="20"/>
      <c r="T19" s="20"/>
      <c r="U19" s="20"/>
      <c r="V19" s="20"/>
      <c r="W19" s="20">
        <v>10297282233</v>
      </c>
      <c r="X19" s="20">
        <v>5983128500</v>
      </c>
      <c r="Y19" s="20">
        <v>4314153733</v>
      </c>
      <c r="Z19" s="21">
        <v>72.11</v>
      </c>
      <c r="AA19" s="22">
        <v>11966257000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30497325</v>
      </c>
      <c r="D22" s="18">
        <v>30497325</v>
      </c>
      <c r="E22" s="19">
        <v>20730000</v>
      </c>
      <c r="F22" s="20">
        <v>20730000</v>
      </c>
      <c r="G22" s="20">
        <v>14622191</v>
      </c>
      <c r="H22" s="20">
        <v>45468732</v>
      </c>
      <c r="I22" s="20">
        <v>45074868</v>
      </c>
      <c r="J22" s="20">
        <v>45074868</v>
      </c>
      <c r="K22" s="20">
        <v>44943580</v>
      </c>
      <c r="L22" s="20">
        <v>29840882</v>
      </c>
      <c r="M22" s="20">
        <v>29709595</v>
      </c>
      <c r="N22" s="20">
        <v>29709595</v>
      </c>
      <c r="O22" s="20"/>
      <c r="P22" s="20"/>
      <c r="Q22" s="20"/>
      <c r="R22" s="20"/>
      <c r="S22" s="20"/>
      <c r="T22" s="20"/>
      <c r="U22" s="20"/>
      <c r="V22" s="20"/>
      <c r="W22" s="20">
        <v>29709595</v>
      </c>
      <c r="X22" s="20">
        <v>10365000</v>
      </c>
      <c r="Y22" s="20">
        <v>19344595</v>
      </c>
      <c r="Z22" s="21">
        <v>186.63</v>
      </c>
      <c r="AA22" s="22">
        <v>20730000</v>
      </c>
    </row>
    <row r="23" spans="1:27" ht="13.5">
      <c r="A23" s="23" t="s">
        <v>49</v>
      </c>
      <c r="B23" s="17"/>
      <c r="C23" s="18">
        <v>64286456</v>
      </c>
      <c r="D23" s="18">
        <v>64286456</v>
      </c>
      <c r="E23" s="19">
        <v>68330000</v>
      </c>
      <c r="F23" s="20">
        <v>68330000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34165000</v>
      </c>
      <c r="Y23" s="24">
        <v>-34165000</v>
      </c>
      <c r="Z23" s="25">
        <v>-100</v>
      </c>
      <c r="AA23" s="26">
        <v>68330000</v>
      </c>
    </row>
    <row r="24" spans="1:27" ht="13.5">
      <c r="A24" s="27" t="s">
        <v>50</v>
      </c>
      <c r="B24" s="35"/>
      <c r="C24" s="29">
        <f aca="true" t="shared" si="1" ref="C24:Y24">SUM(C15:C23)</f>
        <v>10775303126</v>
      </c>
      <c r="D24" s="29">
        <f>SUM(D15:D23)</f>
        <v>10775303126</v>
      </c>
      <c r="E24" s="36">
        <f t="shared" si="1"/>
        <v>12429377000</v>
      </c>
      <c r="F24" s="37">
        <f t="shared" si="1"/>
        <v>12429377000</v>
      </c>
      <c r="G24" s="37">
        <f t="shared" si="1"/>
        <v>10738451819</v>
      </c>
      <c r="H24" s="37">
        <f t="shared" si="1"/>
        <v>10795675452</v>
      </c>
      <c r="I24" s="37">
        <f t="shared" si="1"/>
        <v>10681946801</v>
      </c>
      <c r="J24" s="37">
        <f t="shared" si="1"/>
        <v>10681946801</v>
      </c>
      <c r="K24" s="37">
        <f t="shared" si="1"/>
        <v>10705165441</v>
      </c>
      <c r="L24" s="37">
        <f t="shared" si="1"/>
        <v>10655569140</v>
      </c>
      <c r="M24" s="37">
        <f t="shared" si="1"/>
        <v>10719818988</v>
      </c>
      <c r="N24" s="37">
        <f t="shared" si="1"/>
        <v>10719818988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10719818988</v>
      </c>
      <c r="X24" s="37">
        <f t="shared" si="1"/>
        <v>6214688500</v>
      </c>
      <c r="Y24" s="37">
        <f t="shared" si="1"/>
        <v>4505130488</v>
      </c>
      <c r="Z24" s="38">
        <f>+IF(X24&lt;&gt;0,+(Y24/X24)*100,0)</f>
        <v>72.49165405474466</v>
      </c>
      <c r="AA24" s="39">
        <f>SUM(AA15:AA23)</f>
        <v>12429377000</v>
      </c>
    </row>
    <row r="25" spans="1:27" ht="13.5">
      <c r="A25" s="27" t="s">
        <v>51</v>
      </c>
      <c r="B25" s="28"/>
      <c r="C25" s="29">
        <f aca="true" t="shared" si="2" ref="C25:Y25">+C12+C24</f>
        <v>13622279866</v>
      </c>
      <c r="D25" s="29">
        <f>+D12+D24</f>
        <v>13622279866</v>
      </c>
      <c r="E25" s="30">
        <f t="shared" si="2"/>
        <v>15081314000</v>
      </c>
      <c r="F25" s="31">
        <f t="shared" si="2"/>
        <v>15081314000</v>
      </c>
      <c r="G25" s="31">
        <f t="shared" si="2"/>
        <v>13681974380</v>
      </c>
      <c r="H25" s="31">
        <f t="shared" si="2"/>
        <v>13993846651</v>
      </c>
      <c r="I25" s="31">
        <f t="shared" si="2"/>
        <v>13739365440</v>
      </c>
      <c r="J25" s="31">
        <f t="shared" si="2"/>
        <v>13739365440</v>
      </c>
      <c r="K25" s="31">
        <f t="shared" si="2"/>
        <v>13685012305</v>
      </c>
      <c r="L25" s="31">
        <f t="shared" si="2"/>
        <v>13502308041</v>
      </c>
      <c r="M25" s="31">
        <f t="shared" si="2"/>
        <v>14014485402</v>
      </c>
      <c r="N25" s="31">
        <f t="shared" si="2"/>
        <v>14014485402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14014485402</v>
      </c>
      <c r="X25" s="31">
        <f t="shared" si="2"/>
        <v>7540657000</v>
      </c>
      <c r="Y25" s="31">
        <f t="shared" si="2"/>
        <v>6473828402</v>
      </c>
      <c r="Z25" s="32">
        <f>+IF(X25&lt;&gt;0,+(Y25/X25)*100,0)</f>
        <v>85.85231236482444</v>
      </c>
      <c r="AA25" s="33">
        <f>+AA12+AA24</f>
        <v>15081314000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57416464</v>
      </c>
      <c r="D30" s="18">
        <v>57416464</v>
      </c>
      <c r="E30" s="19">
        <v>54633000</v>
      </c>
      <c r="F30" s="20">
        <v>54633000</v>
      </c>
      <c r="G30" s="20">
        <v>51656854</v>
      </c>
      <c r="H30" s="20">
        <v>57416464</v>
      </c>
      <c r="I30" s="20">
        <v>57416464</v>
      </c>
      <c r="J30" s="20">
        <v>57416464</v>
      </c>
      <c r="K30" s="20">
        <v>57416464</v>
      </c>
      <c r="L30" s="20">
        <v>57416464</v>
      </c>
      <c r="M30" s="20">
        <v>57416464</v>
      </c>
      <c r="N30" s="20">
        <v>57416464</v>
      </c>
      <c r="O30" s="20"/>
      <c r="P30" s="20"/>
      <c r="Q30" s="20"/>
      <c r="R30" s="20"/>
      <c r="S30" s="20"/>
      <c r="T30" s="20"/>
      <c r="U30" s="20"/>
      <c r="V30" s="20"/>
      <c r="W30" s="20">
        <v>57416464</v>
      </c>
      <c r="X30" s="20">
        <v>27316500</v>
      </c>
      <c r="Y30" s="20">
        <v>30099964</v>
      </c>
      <c r="Z30" s="21">
        <v>110.19</v>
      </c>
      <c r="AA30" s="22">
        <v>54633000</v>
      </c>
    </row>
    <row r="31" spans="1:27" ht="13.5">
      <c r="A31" s="23" t="s">
        <v>56</v>
      </c>
      <c r="B31" s="17"/>
      <c r="C31" s="18">
        <v>44837812</v>
      </c>
      <c r="D31" s="18">
        <v>44837812</v>
      </c>
      <c r="E31" s="19">
        <v>49140000</v>
      </c>
      <c r="F31" s="20">
        <v>49140000</v>
      </c>
      <c r="G31" s="20">
        <v>45026469</v>
      </c>
      <c r="H31" s="20">
        <v>46013756</v>
      </c>
      <c r="I31" s="20">
        <v>45206063</v>
      </c>
      <c r="J31" s="20">
        <v>45206063</v>
      </c>
      <c r="K31" s="20">
        <v>45376408</v>
      </c>
      <c r="L31" s="20">
        <v>45753446</v>
      </c>
      <c r="M31" s="20">
        <v>45894657</v>
      </c>
      <c r="N31" s="20">
        <v>45894657</v>
      </c>
      <c r="O31" s="20"/>
      <c r="P31" s="20"/>
      <c r="Q31" s="20"/>
      <c r="R31" s="20"/>
      <c r="S31" s="20"/>
      <c r="T31" s="20"/>
      <c r="U31" s="20"/>
      <c r="V31" s="20"/>
      <c r="W31" s="20">
        <v>45894657</v>
      </c>
      <c r="X31" s="20">
        <v>24570000</v>
      </c>
      <c r="Y31" s="20">
        <v>21324657</v>
      </c>
      <c r="Z31" s="21">
        <v>86.79</v>
      </c>
      <c r="AA31" s="22">
        <v>49140000</v>
      </c>
    </row>
    <row r="32" spans="1:27" ht="13.5">
      <c r="A32" s="23" t="s">
        <v>57</v>
      </c>
      <c r="B32" s="17"/>
      <c r="C32" s="18">
        <v>845352921</v>
      </c>
      <c r="D32" s="18">
        <v>845352921</v>
      </c>
      <c r="E32" s="19">
        <v>737100000</v>
      </c>
      <c r="F32" s="20">
        <v>737100000</v>
      </c>
      <c r="G32" s="20">
        <v>837772312</v>
      </c>
      <c r="H32" s="20">
        <v>848560613</v>
      </c>
      <c r="I32" s="20">
        <v>630324589</v>
      </c>
      <c r="J32" s="20">
        <v>630324589</v>
      </c>
      <c r="K32" s="20">
        <v>582612933</v>
      </c>
      <c r="L32" s="20">
        <v>528502961</v>
      </c>
      <c r="M32" s="20">
        <v>711887517</v>
      </c>
      <c r="N32" s="20">
        <v>711887517</v>
      </c>
      <c r="O32" s="20"/>
      <c r="P32" s="20"/>
      <c r="Q32" s="20"/>
      <c r="R32" s="20"/>
      <c r="S32" s="20"/>
      <c r="T32" s="20"/>
      <c r="U32" s="20"/>
      <c r="V32" s="20"/>
      <c r="W32" s="20">
        <v>711887517</v>
      </c>
      <c r="X32" s="20">
        <v>368550000</v>
      </c>
      <c r="Y32" s="20">
        <v>343337517</v>
      </c>
      <c r="Z32" s="21">
        <v>93.16</v>
      </c>
      <c r="AA32" s="22">
        <v>737100000</v>
      </c>
    </row>
    <row r="33" spans="1:27" ht="13.5">
      <c r="A33" s="23" t="s">
        <v>58</v>
      </c>
      <c r="B33" s="17"/>
      <c r="C33" s="18">
        <v>141165287</v>
      </c>
      <c r="D33" s="18">
        <v>141165287</v>
      </c>
      <c r="E33" s="19">
        <v>144560000</v>
      </c>
      <c r="F33" s="20">
        <v>144560000</v>
      </c>
      <c r="G33" s="20">
        <v>117411611</v>
      </c>
      <c r="H33" s="20">
        <v>126385663</v>
      </c>
      <c r="I33" s="20">
        <v>126385663</v>
      </c>
      <c r="J33" s="20">
        <v>126385663</v>
      </c>
      <c r="K33" s="20">
        <v>126385663</v>
      </c>
      <c r="L33" s="20">
        <v>126385663</v>
      </c>
      <c r="M33" s="20">
        <v>126385663</v>
      </c>
      <c r="N33" s="20">
        <v>126385663</v>
      </c>
      <c r="O33" s="20"/>
      <c r="P33" s="20"/>
      <c r="Q33" s="20"/>
      <c r="R33" s="20"/>
      <c r="S33" s="20"/>
      <c r="T33" s="20"/>
      <c r="U33" s="20"/>
      <c r="V33" s="20"/>
      <c r="W33" s="20">
        <v>126385663</v>
      </c>
      <c r="X33" s="20">
        <v>72280000</v>
      </c>
      <c r="Y33" s="20">
        <v>54105663</v>
      </c>
      <c r="Z33" s="21">
        <v>74.86</v>
      </c>
      <c r="AA33" s="22">
        <v>144560000</v>
      </c>
    </row>
    <row r="34" spans="1:27" ht="13.5">
      <c r="A34" s="27" t="s">
        <v>59</v>
      </c>
      <c r="B34" s="28"/>
      <c r="C34" s="29">
        <f aca="true" t="shared" si="3" ref="C34:Y34">SUM(C29:C33)</f>
        <v>1088772484</v>
      </c>
      <c r="D34" s="29">
        <f>SUM(D29:D33)</f>
        <v>1088772484</v>
      </c>
      <c r="E34" s="30">
        <f t="shared" si="3"/>
        <v>985433000</v>
      </c>
      <c r="F34" s="31">
        <f t="shared" si="3"/>
        <v>985433000</v>
      </c>
      <c r="G34" s="31">
        <f t="shared" si="3"/>
        <v>1051867246</v>
      </c>
      <c r="H34" s="31">
        <f t="shared" si="3"/>
        <v>1078376496</v>
      </c>
      <c r="I34" s="31">
        <f t="shared" si="3"/>
        <v>859332779</v>
      </c>
      <c r="J34" s="31">
        <f t="shared" si="3"/>
        <v>859332779</v>
      </c>
      <c r="K34" s="31">
        <f t="shared" si="3"/>
        <v>811791468</v>
      </c>
      <c r="L34" s="31">
        <f t="shared" si="3"/>
        <v>758058534</v>
      </c>
      <c r="M34" s="31">
        <f t="shared" si="3"/>
        <v>941584301</v>
      </c>
      <c r="N34" s="31">
        <f t="shared" si="3"/>
        <v>941584301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941584301</v>
      </c>
      <c r="X34" s="31">
        <f t="shared" si="3"/>
        <v>492716500</v>
      </c>
      <c r="Y34" s="31">
        <f t="shared" si="3"/>
        <v>448867801</v>
      </c>
      <c r="Z34" s="32">
        <f>+IF(X34&lt;&gt;0,+(Y34/X34)*100,0)</f>
        <v>91.100622974875</v>
      </c>
      <c r="AA34" s="33">
        <f>SUM(AA29:AA33)</f>
        <v>985433000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545998928</v>
      </c>
      <c r="D37" s="18">
        <v>545998928</v>
      </c>
      <c r="E37" s="19">
        <v>546515000</v>
      </c>
      <c r="F37" s="20">
        <v>546515000</v>
      </c>
      <c r="G37" s="20">
        <v>551758538</v>
      </c>
      <c r="H37" s="20">
        <v>545998928</v>
      </c>
      <c r="I37" s="20">
        <v>530345566</v>
      </c>
      <c r="J37" s="20">
        <v>530345566</v>
      </c>
      <c r="K37" s="20">
        <v>530345566</v>
      </c>
      <c r="L37" s="20">
        <v>530345566</v>
      </c>
      <c r="M37" s="20">
        <v>519449061</v>
      </c>
      <c r="N37" s="20">
        <v>519449061</v>
      </c>
      <c r="O37" s="20"/>
      <c r="P37" s="20"/>
      <c r="Q37" s="20"/>
      <c r="R37" s="20"/>
      <c r="S37" s="20"/>
      <c r="T37" s="20"/>
      <c r="U37" s="20"/>
      <c r="V37" s="20"/>
      <c r="W37" s="20">
        <v>519449061</v>
      </c>
      <c r="X37" s="20">
        <v>273257500</v>
      </c>
      <c r="Y37" s="20">
        <v>246191561</v>
      </c>
      <c r="Z37" s="21">
        <v>90.1</v>
      </c>
      <c r="AA37" s="22">
        <v>546515000</v>
      </c>
    </row>
    <row r="38" spans="1:27" ht="13.5">
      <c r="A38" s="23" t="s">
        <v>58</v>
      </c>
      <c r="B38" s="17"/>
      <c r="C38" s="18">
        <v>442125113</v>
      </c>
      <c r="D38" s="18">
        <v>442125113</v>
      </c>
      <c r="E38" s="19">
        <v>544620000</v>
      </c>
      <c r="F38" s="20">
        <v>544620000</v>
      </c>
      <c r="G38" s="20">
        <v>449017369</v>
      </c>
      <c r="H38" s="20">
        <v>456804737</v>
      </c>
      <c r="I38" s="20">
        <v>456804737</v>
      </c>
      <c r="J38" s="20">
        <v>456804737</v>
      </c>
      <c r="K38" s="20">
        <v>456804737</v>
      </c>
      <c r="L38" s="20">
        <v>456804737</v>
      </c>
      <c r="M38" s="20">
        <v>456804737</v>
      </c>
      <c r="N38" s="20">
        <v>456804737</v>
      </c>
      <c r="O38" s="20"/>
      <c r="P38" s="20"/>
      <c r="Q38" s="20"/>
      <c r="R38" s="20"/>
      <c r="S38" s="20"/>
      <c r="T38" s="20"/>
      <c r="U38" s="20"/>
      <c r="V38" s="20"/>
      <c r="W38" s="20">
        <v>456804737</v>
      </c>
      <c r="X38" s="20">
        <v>272310000</v>
      </c>
      <c r="Y38" s="20">
        <v>184494737</v>
      </c>
      <c r="Z38" s="21">
        <v>67.75</v>
      </c>
      <c r="AA38" s="22">
        <v>544620000</v>
      </c>
    </row>
    <row r="39" spans="1:27" ht="13.5">
      <c r="A39" s="27" t="s">
        <v>61</v>
      </c>
      <c r="B39" s="35"/>
      <c r="C39" s="29">
        <f aca="true" t="shared" si="4" ref="C39:Y39">SUM(C37:C38)</f>
        <v>988124041</v>
      </c>
      <c r="D39" s="29">
        <f>SUM(D37:D38)</f>
        <v>988124041</v>
      </c>
      <c r="E39" s="36">
        <f t="shared" si="4"/>
        <v>1091135000</v>
      </c>
      <c r="F39" s="37">
        <f t="shared" si="4"/>
        <v>1091135000</v>
      </c>
      <c r="G39" s="37">
        <f t="shared" si="4"/>
        <v>1000775907</v>
      </c>
      <c r="H39" s="37">
        <f t="shared" si="4"/>
        <v>1002803665</v>
      </c>
      <c r="I39" s="37">
        <f t="shared" si="4"/>
        <v>987150303</v>
      </c>
      <c r="J39" s="37">
        <f t="shared" si="4"/>
        <v>987150303</v>
      </c>
      <c r="K39" s="37">
        <f t="shared" si="4"/>
        <v>987150303</v>
      </c>
      <c r="L39" s="37">
        <f t="shared" si="4"/>
        <v>987150303</v>
      </c>
      <c r="M39" s="37">
        <f t="shared" si="4"/>
        <v>976253798</v>
      </c>
      <c r="N39" s="37">
        <f t="shared" si="4"/>
        <v>976253798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976253798</v>
      </c>
      <c r="X39" s="37">
        <f t="shared" si="4"/>
        <v>545567500</v>
      </c>
      <c r="Y39" s="37">
        <f t="shared" si="4"/>
        <v>430686298</v>
      </c>
      <c r="Z39" s="38">
        <f>+IF(X39&lt;&gt;0,+(Y39/X39)*100,0)</f>
        <v>78.94280689373909</v>
      </c>
      <c r="AA39" s="39">
        <f>SUM(AA37:AA38)</f>
        <v>1091135000</v>
      </c>
    </row>
    <row r="40" spans="1:27" ht="13.5">
      <c r="A40" s="27" t="s">
        <v>62</v>
      </c>
      <c r="B40" s="28"/>
      <c r="C40" s="29">
        <f aca="true" t="shared" si="5" ref="C40:Y40">+C34+C39</f>
        <v>2076896525</v>
      </c>
      <c r="D40" s="29">
        <f>+D34+D39</f>
        <v>2076896525</v>
      </c>
      <c r="E40" s="30">
        <f t="shared" si="5"/>
        <v>2076568000</v>
      </c>
      <c r="F40" s="31">
        <f t="shared" si="5"/>
        <v>2076568000</v>
      </c>
      <c r="G40" s="31">
        <f t="shared" si="5"/>
        <v>2052643153</v>
      </c>
      <c r="H40" s="31">
        <f t="shared" si="5"/>
        <v>2081180161</v>
      </c>
      <c r="I40" s="31">
        <f t="shared" si="5"/>
        <v>1846483082</v>
      </c>
      <c r="J40" s="31">
        <f t="shared" si="5"/>
        <v>1846483082</v>
      </c>
      <c r="K40" s="31">
        <f t="shared" si="5"/>
        <v>1798941771</v>
      </c>
      <c r="L40" s="31">
        <f t="shared" si="5"/>
        <v>1745208837</v>
      </c>
      <c r="M40" s="31">
        <f t="shared" si="5"/>
        <v>1917838099</v>
      </c>
      <c r="N40" s="31">
        <f t="shared" si="5"/>
        <v>1917838099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1917838099</v>
      </c>
      <c r="X40" s="31">
        <f t="shared" si="5"/>
        <v>1038284000</v>
      </c>
      <c r="Y40" s="31">
        <f t="shared" si="5"/>
        <v>879554099</v>
      </c>
      <c r="Z40" s="32">
        <f>+IF(X40&lt;&gt;0,+(Y40/X40)*100,0)</f>
        <v>84.71228478913284</v>
      </c>
      <c r="AA40" s="33">
        <f>+AA34+AA39</f>
        <v>2076568000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11545383341</v>
      </c>
      <c r="D42" s="43">
        <f>+D25-D40</f>
        <v>11545383341</v>
      </c>
      <c r="E42" s="44">
        <f t="shared" si="6"/>
        <v>13004746000</v>
      </c>
      <c r="F42" s="45">
        <f t="shared" si="6"/>
        <v>13004746000</v>
      </c>
      <c r="G42" s="45">
        <f t="shared" si="6"/>
        <v>11629331227</v>
      </c>
      <c r="H42" s="45">
        <f t="shared" si="6"/>
        <v>11912666490</v>
      </c>
      <c r="I42" s="45">
        <f t="shared" si="6"/>
        <v>11892882358</v>
      </c>
      <c r="J42" s="45">
        <f t="shared" si="6"/>
        <v>11892882358</v>
      </c>
      <c r="K42" s="45">
        <f t="shared" si="6"/>
        <v>11886070534</v>
      </c>
      <c r="L42" s="45">
        <f t="shared" si="6"/>
        <v>11757099204</v>
      </c>
      <c r="M42" s="45">
        <f t="shared" si="6"/>
        <v>12096647303</v>
      </c>
      <c r="N42" s="45">
        <f t="shared" si="6"/>
        <v>12096647303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12096647303</v>
      </c>
      <c r="X42" s="45">
        <f t="shared" si="6"/>
        <v>6502373000</v>
      </c>
      <c r="Y42" s="45">
        <f t="shared" si="6"/>
        <v>5594274303</v>
      </c>
      <c r="Z42" s="46">
        <f>+IF(X42&lt;&gt;0,+(Y42/X42)*100,0)</f>
        <v>86.03434935215189</v>
      </c>
      <c r="AA42" s="47">
        <f>+AA25-AA40</f>
        <v>13004746000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9141880192</v>
      </c>
      <c r="D45" s="18">
        <v>9141880192</v>
      </c>
      <c r="E45" s="19">
        <v>10327810000</v>
      </c>
      <c r="F45" s="20">
        <v>10327810000</v>
      </c>
      <c r="G45" s="20">
        <v>9201271009</v>
      </c>
      <c r="H45" s="20">
        <v>9508182815</v>
      </c>
      <c r="I45" s="20">
        <v>9488398682</v>
      </c>
      <c r="J45" s="20">
        <v>9488398682</v>
      </c>
      <c r="K45" s="20">
        <v>9481586859</v>
      </c>
      <c r="L45" s="20">
        <v>9353596053</v>
      </c>
      <c r="M45" s="20">
        <v>9693144153</v>
      </c>
      <c r="N45" s="20">
        <v>9693144153</v>
      </c>
      <c r="O45" s="20"/>
      <c r="P45" s="20"/>
      <c r="Q45" s="20"/>
      <c r="R45" s="20"/>
      <c r="S45" s="20"/>
      <c r="T45" s="20"/>
      <c r="U45" s="20"/>
      <c r="V45" s="20"/>
      <c r="W45" s="20">
        <v>9693144153</v>
      </c>
      <c r="X45" s="20">
        <v>5163905000</v>
      </c>
      <c r="Y45" s="20">
        <v>4529239153</v>
      </c>
      <c r="Z45" s="48">
        <v>87.71</v>
      </c>
      <c r="AA45" s="22">
        <v>10327810000</v>
      </c>
    </row>
    <row r="46" spans="1:27" ht="13.5">
      <c r="A46" s="23" t="s">
        <v>67</v>
      </c>
      <c r="B46" s="17"/>
      <c r="C46" s="18">
        <v>2403503149</v>
      </c>
      <c r="D46" s="18">
        <v>2403503149</v>
      </c>
      <c r="E46" s="19">
        <v>2676936000</v>
      </c>
      <c r="F46" s="20">
        <v>2676936000</v>
      </c>
      <c r="G46" s="20">
        <v>2428060218</v>
      </c>
      <c r="H46" s="20">
        <v>2404483674</v>
      </c>
      <c r="I46" s="20">
        <v>2404483674</v>
      </c>
      <c r="J46" s="20">
        <v>2404483674</v>
      </c>
      <c r="K46" s="20">
        <v>2404483674</v>
      </c>
      <c r="L46" s="20">
        <v>2403503149</v>
      </c>
      <c r="M46" s="20">
        <v>2403503149</v>
      </c>
      <c r="N46" s="20">
        <v>2403503149</v>
      </c>
      <c r="O46" s="20"/>
      <c r="P46" s="20"/>
      <c r="Q46" s="20"/>
      <c r="R46" s="20"/>
      <c r="S46" s="20"/>
      <c r="T46" s="20"/>
      <c r="U46" s="20"/>
      <c r="V46" s="20"/>
      <c r="W46" s="20">
        <v>2403503149</v>
      </c>
      <c r="X46" s="20">
        <v>1338468000</v>
      </c>
      <c r="Y46" s="20">
        <v>1065035149</v>
      </c>
      <c r="Z46" s="48">
        <v>79.57</v>
      </c>
      <c r="AA46" s="22">
        <v>2676936000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11545383341</v>
      </c>
      <c r="D48" s="51">
        <f>SUM(D45:D47)</f>
        <v>11545383341</v>
      </c>
      <c r="E48" s="52">
        <f t="shared" si="7"/>
        <v>13004746000</v>
      </c>
      <c r="F48" s="53">
        <f t="shared" si="7"/>
        <v>13004746000</v>
      </c>
      <c r="G48" s="53">
        <f t="shared" si="7"/>
        <v>11629331227</v>
      </c>
      <c r="H48" s="53">
        <f t="shared" si="7"/>
        <v>11912666489</v>
      </c>
      <c r="I48" s="53">
        <f t="shared" si="7"/>
        <v>11892882356</v>
      </c>
      <c r="J48" s="53">
        <f t="shared" si="7"/>
        <v>11892882356</v>
      </c>
      <c r="K48" s="53">
        <f t="shared" si="7"/>
        <v>11886070533</v>
      </c>
      <c r="L48" s="53">
        <f t="shared" si="7"/>
        <v>11757099202</v>
      </c>
      <c r="M48" s="53">
        <f t="shared" si="7"/>
        <v>12096647302</v>
      </c>
      <c r="N48" s="53">
        <f t="shared" si="7"/>
        <v>12096647302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12096647302</v>
      </c>
      <c r="X48" s="53">
        <f t="shared" si="7"/>
        <v>6502373000</v>
      </c>
      <c r="Y48" s="53">
        <f t="shared" si="7"/>
        <v>5594274302</v>
      </c>
      <c r="Z48" s="54">
        <f>+IF(X48&lt;&gt;0,+(Y48/X48)*100,0)</f>
        <v>86.03434933677289</v>
      </c>
      <c r="AA48" s="55">
        <f>SUM(AA45:AA47)</f>
        <v>13004746000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87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1885844</v>
      </c>
      <c r="D6" s="18">
        <v>1885844</v>
      </c>
      <c r="E6" s="19">
        <v>1102356</v>
      </c>
      <c r="F6" s="20">
        <v>1102356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551178</v>
      </c>
      <c r="Y6" s="20">
        <v>-551178</v>
      </c>
      <c r="Z6" s="21">
        <v>-100</v>
      </c>
      <c r="AA6" s="22">
        <v>1102356</v>
      </c>
    </row>
    <row r="7" spans="1:27" ht="13.5">
      <c r="A7" s="23" t="s">
        <v>34</v>
      </c>
      <c r="B7" s="17"/>
      <c r="C7" s="18"/>
      <c r="D7" s="18"/>
      <c r="E7" s="19">
        <v>1907352</v>
      </c>
      <c r="F7" s="20">
        <v>1907352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953676</v>
      </c>
      <c r="Y7" s="20">
        <v>-953676</v>
      </c>
      <c r="Z7" s="21">
        <v>-100</v>
      </c>
      <c r="AA7" s="22">
        <v>1907352</v>
      </c>
    </row>
    <row r="8" spans="1:27" ht="13.5">
      <c r="A8" s="23" t="s">
        <v>35</v>
      </c>
      <c r="B8" s="17"/>
      <c r="C8" s="18">
        <v>8944937</v>
      </c>
      <c r="D8" s="18">
        <v>8944937</v>
      </c>
      <c r="E8" s="19">
        <v>14120000</v>
      </c>
      <c r="F8" s="20">
        <v>14120000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7060000</v>
      </c>
      <c r="Y8" s="20">
        <v>-7060000</v>
      </c>
      <c r="Z8" s="21">
        <v>-100</v>
      </c>
      <c r="AA8" s="22">
        <v>14120000</v>
      </c>
    </row>
    <row r="9" spans="1:27" ht="13.5">
      <c r="A9" s="23" t="s">
        <v>36</v>
      </c>
      <c r="B9" s="17"/>
      <c r="C9" s="18">
        <v>3031183</v>
      </c>
      <c r="D9" s="18">
        <v>3031183</v>
      </c>
      <c r="E9" s="19">
        <v>14120352</v>
      </c>
      <c r="F9" s="20">
        <v>14120352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7060176</v>
      </c>
      <c r="Y9" s="20">
        <v>-7060176</v>
      </c>
      <c r="Z9" s="21">
        <v>-100</v>
      </c>
      <c r="AA9" s="22">
        <v>14120352</v>
      </c>
    </row>
    <row r="10" spans="1:27" ht="13.5">
      <c r="A10" s="23" t="s">
        <v>37</v>
      </c>
      <c r="B10" s="17"/>
      <c r="C10" s="18">
        <v>1013406</v>
      </c>
      <c r="D10" s="18">
        <v>1013406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1304251</v>
      </c>
      <c r="D11" s="18">
        <v>1304251</v>
      </c>
      <c r="E11" s="19">
        <v>335592</v>
      </c>
      <c r="F11" s="20">
        <v>335592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167796</v>
      </c>
      <c r="Y11" s="20">
        <v>-167796</v>
      </c>
      <c r="Z11" s="21">
        <v>-100</v>
      </c>
      <c r="AA11" s="22">
        <v>335592</v>
      </c>
    </row>
    <row r="12" spans="1:27" ht="13.5">
      <c r="A12" s="27" t="s">
        <v>39</v>
      </c>
      <c r="B12" s="28"/>
      <c r="C12" s="29">
        <f aca="true" t="shared" si="0" ref="C12:Y12">SUM(C6:C11)</f>
        <v>16179621</v>
      </c>
      <c r="D12" s="29">
        <f>SUM(D6:D11)</f>
        <v>16179621</v>
      </c>
      <c r="E12" s="30">
        <f t="shared" si="0"/>
        <v>31585652</v>
      </c>
      <c r="F12" s="31">
        <f t="shared" si="0"/>
        <v>31585652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15792826</v>
      </c>
      <c r="Y12" s="31">
        <f t="shared" si="0"/>
        <v>-15792826</v>
      </c>
      <c r="Z12" s="32">
        <f>+IF(X12&lt;&gt;0,+(Y12/X12)*100,0)</f>
        <v>-100</v>
      </c>
      <c r="AA12" s="33">
        <f>SUM(AA6:AA11)</f>
        <v>31585652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19050283</v>
      </c>
      <c r="D17" s="18">
        <v>19050283</v>
      </c>
      <c r="E17" s="19">
        <v>21679668</v>
      </c>
      <c r="F17" s="20">
        <v>21679668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10839834</v>
      </c>
      <c r="Y17" s="20">
        <v>-10839834</v>
      </c>
      <c r="Z17" s="21">
        <v>-100</v>
      </c>
      <c r="AA17" s="22">
        <v>21679668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206508436</v>
      </c>
      <c r="D19" s="18">
        <v>206508436</v>
      </c>
      <c r="E19" s="19">
        <v>228056004</v>
      </c>
      <c r="F19" s="20">
        <v>228056004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114028002</v>
      </c>
      <c r="Y19" s="20">
        <v>-114028002</v>
      </c>
      <c r="Z19" s="21">
        <v>-100</v>
      </c>
      <c r="AA19" s="22">
        <v>228056004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9075</v>
      </c>
      <c r="D22" s="18">
        <v>9075</v>
      </c>
      <c r="E22" s="19">
        <v>37170</v>
      </c>
      <c r="F22" s="20">
        <v>37170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18585</v>
      </c>
      <c r="Y22" s="20">
        <v>-18585</v>
      </c>
      <c r="Z22" s="21">
        <v>-100</v>
      </c>
      <c r="AA22" s="22">
        <v>37170</v>
      </c>
    </row>
    <row r="23" spans="1:27" ht="13.5">
      <c r="A23" s="23" t="s">
        <v>49</v>
      </c>
      <c r="B23" s="17"/>
      <c r="C23" s="18">
        <v>70000</v>
      </c>
      <c r="D23" s="18">
        <v>70000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225637794</v>
      </c>
      <c r="D24" s="29">
        <f>SUM(D15:D23)</f>
        <v>225637794</v>
      </c>
      <c r="E24" s="36">
        <f t="shared" si="1"/>
        <v>249772842</v>
      </c>
      <c r="F24" s="37">
        <f t="shared" si="1"/>
        <v>249772842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124886421</v>
      </c>
      <c r="Y24" s="37">
        <f t="shared" si="1"/>
        <v>-124886421</v>
      </c>
      <c r="Z24" s="38">
        <f>+IF(X24&lt;&gt;0,+(Y24/X24)*100,0)</f>
        <v>-100</v>
      </c>
      <c r="AA24" s="39">
        <f>SUM(AA15:AA23)</f>
        <v>249772842</v>
      </c>
    </row>
    <row r="25" spans="1:27" ht="13.5">
      <c r="A25" s="27" t="s">
        <v>51</v>
      </c>
      <c r="B25" s="28"/>
      <c r="C25" s="29">
        <f aca="true" t="shared" si="2" ref="C25:Y25">+C12+C24</f>
        <v>241817415</v>
      </c>
      <c r="D25" s="29">
        <f>+D12+D24</f>
        <v>241817415</v>
      </c>
      <c r="E25" s="30">
        <f t="shared" si="2"/>
        <v>281358494</v>
      </c>
      <c r="F25" s="31">
        <f t="shared" si="2"/>
        <v>281358494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140679247</v>
      </c>
      <c r="Y25" s="31">
        <f t="shared" si="2"/>
        <v>-140679247</v>
      </c>
      <c r="Z25" s="32">
        <f>+IF(X25&lt;&gt;0,+(Y25/X25)*100,0)</f>
        <v>-100</v>
      </c>
      <c r="AA25" s="33">
        <f>+AA12+AA24</f>
        <v>281358494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592095</v>
      </c>
      <c r="D30" s="18">
        <v>592095</v>
      </c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392286</v>
      </c>
      <c r="D31" s="18">
        <v>392286</v>
      </c>
      <c r="E31" s="19">
        <v>404622</v>
      </c>
      <c r="F31" s="20">
        <v>404622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202311</v>
      </c>
      <c r="Y31" s="20">
        <v>-202311</v>
      </c>
      <c r="Z31" s="21">
        <v>-100</v>
      </c>
      <c r="AA31" s="22">
        <v>404622</v>
      </c>
    </row>
    <row r="32" spans="1:27" ht="13.5">
      <c r="A32" s="23" t="s">
        <v>57</v>
      </c>
      <c r="B32" s="17"/>
      <c r="C32" s="18">
        <v>48170631</v>
      </c>
      <c r="D32" s="18">
        <v>48170631</v>
      </c>
      <c r="E32" s="19">
        <v>28293804</v>
      </c>
      <c r="F32" s="20">
        <v>28293804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14146902</v>
      </c>
      <c r="Y32" s="20">
        <v>-14146902</v>
      </c>
      <c r="Z32" s="21">
        <v>-100</v>
      </c>
      <c r="AA32" s="22">
        <v>28293804</v>
      </c>
    </row>
    <row r="33" spans="1:27" ht="13.5">
      <c r="A33" s="23" t="s">
        <v>58</v>
      </c>
      <c r="B33" s="17"/>
      <c r="C33" s="18">
        <v>2154012</v>
      </c>
      <c r="D33" s="18">
        <v>2154012</v>
      </c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51309024</v>
      </c>
      <c r="D34" s="29">
        <f>SUM(D29:D33)</f>
        <v>51309024</v>
      </c>
      <c r="E34" s="30">
        <f t="shared" si="3"/>
        <v>28698426</v>
      </c>
      <c r="F34" s="31">
        <f t="shared" si="3"/>
        <v>28698426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14349213</v>
      </c>
      <c r="Y34" s="31">
        <f t="shared" si="3"/>
        <v>-14349213</v>
      </c>
      <c r="Z34" s="32">
        <f>+IF(X34&lt;&gt;0,+(Y34/X34)*100,0)</f>
        <v>-100</v>
      </c>
      <c r="AA34" s="33">
        <f>SUM(AA29:AA33)</f>
        <v>28698426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6455984</v>
      </c>
      <c r="D38" s="18">
        <v>6455984</v>
      </c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6455984</v>
      </c>
      <c r="D39" s="29">
        <f>SUM(D37:D38)</f>
        <v>6455984</v>
      </c>
      <c r="E39" s="36">
        <f t="shared" si="4"/>
        <v>0</v>
      </c>
      <c r="F39" s="37">
        <f t="shared" si="4"/>
        <v>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0</v>
      </c>
      <c r="Y39" s="37">
        <f t="shared" si="4"/>
        <v>0</v>
      </c>
      <c r="Z39" s="38">
        <f>+IF(X39&lt;&gt;0,+(Y39/X39)*100,0)</f>
        <v>0</v>
      </c>
      <c r="AA39" s="39">
        <f>SUM(AA37:AA38)</f>
        <v>0</v>
      </c>
    </row>
    <row r="40" spans="1:27" ht="13.5">
      <c r="A40" s="27" t="s">
        <v>62</v>
      </c>
      <c r="B40" s="28"/>
      <c r="C40" s="29">
        <f aca="true" t="shared" si="5" ref="C40:Y40">+C34+C39</f>
        <v>57765008</v>
      </c>
      <c r="D40" s="29">
        <f>+D34+D39</f>
        <v>57765008</v>
      </c>
      <c r="E40" s="30">
        <f t="shared" si="5"/>
        <v>28698426</v>
      </c>
      <c r="F40" s="31">
        <f t="shared" si="5"/>
        <v>28698426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14349213</v>
      </c>
      <c r="Y40" s="31">
        <f t="shared" si="5"/>
        <v>-14349213</v>
      </c>
      <c r="Z40" s="32">
        <f>+IF(X40&lt;&gt;0,+(Y40/X40)*100,0)</f>
        <v>-100</v>
      </c>
      <c r="AA40" s="33">
        <f>+AA34+AA39</f>
        <v>28698426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184052407</v>
      </c>
      <c r="D42" s="43">
        <f>+D25-D40</f>
        <v>184052407</v>
      </c>
      <c r="E42" s="44">
        <f t="shared" si="6"/>
        <v>252660068</v>
      </c>
      <c r="F42" s="45">
        <f t="shared" si="6"/>
        <v>252660068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126330034</v>
      </c>
      <c r="Y42" s="45">
        <f t="shared" si="6"/>
        <v>-126330034</v>
      </c>
      <c r="Z42" s="46">
        <f>+IF(X42&lt;&gt;0,+(Y42/X42)*100,0)</f>
        <v>-100</v>
      </c>
      <c r="AA42" s="47">
        <f>+AA25-AA40</f>
        <v>252660068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184052407</v>
      </c>
      <c r="D45" s="18">
        <v>184052407</v>
      </c>
      <c r="E45" s="19">
        <v>252660068</v>
      </c>
      <c r="F45" s="20">
        <v>252660068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126330034</v>
      </c>
      <c r="Y45" s="20">
        <v>-126330034</v>
      </c>
      <c r="Z45" s="48">
        <v>-100</v>
      </c>
      <c r="AA45" s="22">
        <v>252660068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184052407</v>
      </c>
      <c r="D48" s="51">
        <f>SUM(D45:D47)</f>
        <v>184052407</v>
      </c>
      <c r="E48" s="52">
        <f t="shared" si="7"/>
        <v>252660068</v>
      </c>
      <c r="F48" s="53">
        <f t="shared" si="7"/>
        <v>252660068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126330034</v>
      </c>
      <c r="Y48" s="53">
        <f t="shared" si="7"/>
        <v>-126330034</v>
      </c>
      <c r="Z48" s="54">
        <f>+IF(X48&lt;&gt;0,+(Y48/X48)*100,0)</f>
        <v>-100</v>
      </c>
      <c r="AA48" s="55">
        <f>SUM(AA45:AA47)</f>
        <v>252660068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88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116150039</v>
      </c>
      <c r="D6" s="18">
        <v>116150039</v>
      </c>
      <c r="E6" s="19">
        <v>635210942</v>
      </c>
      <c r="F6" s="20">
        <v>635210942</v>
      </c>
      <c r="G6" s="20">
        <v>269566784</v>
      </c>
      <c r="H6" s="20">
        <v>269566784</v>
      </c>
      <c r="I6" s="20">
        <v>94206323</v>
      </c>
      <c r="J6" s="20">
        <v>94206323</v>
      </c>
      <c r="K6" s="20">
        <v>88346170</v>
      </c>
      <c r="L6" s="20">
        <v>386818007</v>
      </c>
      <c r="M6" s="20">
        <v>444193236</v>
      </c>
      <c r="N6" s="20">
        <v>444193236</v>
      </c>
      <c r="O6" s="20"/>
      <c r="P6" s="20"/>
      <c r="Q6" s="20"/>
      <c r="R6" s="20"/>
      <c r="S6" s="20"/>
      <c r="T6" s="20"/>
      <c r="U6" s="20"/>
      <c r="V6" s="20"/>
      <c r="W6" s="20">
        <v>444193236</v>
      </c>
      <c r="X6" s="20">
        <v>317605471</v>
      </c>
      <c r="Y6" s="20">
        <v>126587765</v>
      </c>
      <c r="Z6" s="21">
        <v>39.86</v>
      </c>
      <c r="AA6" s="22">
        <v>635210942</v>
      </c>
    </row>
    <row r="7" spans="1:27" ht="13.5">
      <c r="A7" s="23" t="s">
        <v>34</v>
      </c>
      <c r="B7" s="17"/>
      <c r="C7" s="18">
        <v>387616947</v>
      </c>
      <c r="D7" s="18">
        <v>387616947</v>
      </c>
      <c r="E7" s="19">
        <v>460000000</v>
      </c>
      <c r="F7" s="20">
        <v>460000000</v>
      </c>
      <c r="G7" s="20">
        <v>376000000</v>
      </c>
      <c r="H7" s="20">
        <v>376000000</v>
      </c>
      <c r="I7" s="20">
        <v>333000000</v>
      </c>
      <c r="J7" s="20">
        <v>333000000</v>
      </c>
      <c r="K7" s="20">
        <v>248000000</v>
      </c>
      <c r="L7" s="20">
        <v>236000000</v>
      </c>
      <c r="M7" s="20">
        <v>236000000</v>
      </c>
      <c r="N7" s="20">
        <v>236000000</v>
      </c>
      <c r="O7" s="20"/>
      <c r="P7" s="20"/>
      <c r="Q7" s="20"/>
      <c r="R7" s="20"/>
      <c r="S7" s="20"/>
      <c r="T7" s="20"/>
      <c r="U7" s="20"/>
      <c r="V7" s="20"/>
      <c r="W7" s="20">
        <v>236000000</v>
      </c>
      <c r="X7" s="20">
        <v>230000000</v>
      </c>
      <c r="Y7" s="20">
        <v>6000000</v>
      </c>
      <c r="Z7" s="21">
        <v>2.61</v>
      </c>
      <c r="AA7" s="22">
        <v>460000000</v>
      </c>
    </row>
    <row r="8" spans="1:27" ht="13.5">
      <c r="A8" s="23" t="s">
        <v>35</v>
      </c>
      <c r="B8" s="17"/>
      <c r="C8" s="18">
        <v>76253930</v>
      </c>
      <c r="D8" s="18">
        <v>76253930</v>
      </c>
      <c r="E8" s="19">
        <v>560649583</v>
      </c>
      <c r="F8" s="20">
        <v>560649583</v>
      </c>
      <c r="G8" s="20">
        <v>136348412</v>
      </c>
      <c r="H8" s="20">
        <v>136348412</v>
      </c>
      <c r="I8" s="20">
        <v>95583675</v>
      </c>
      <c r="J8" s="20">
        <v>95583675</v>
      </c>
      <c r="K8" s="20">
        <v>83261944</v>
      </c>
      <c r="L8" s="20">
        <v>88864515</v>
      </c>
      <c r="M8" s="20">
        <v>98255997</v>
      </c>
      <c r="N8" s="20">
        <v>98255997</v>
      </c>
      <c r="O8" s="20"/>
      <c r="P8" s="20"/>
      <c r="Q8" s="20"/>
      <c r="R8" s="20"/>
      <c r="S8" s="20"/>
      <c r="T8" s="20"/>
      <c r="U8" s="20"/>
      <c r="V8" s="20"/>
      <c r="W8" s="20">
        <v>98255997</v>
      </c>
      <c r="X8" s="20">
        <v>280324792</v>
      </c>
      <c r="Y8" s="20">
        <v>-182068795</v>
      </c>
      <c r="Z8" s="21">
        <v>-64.95</v>
      </c>
      <c r="AA8" s="22">
        <v>560649583</v>
      </c>
    </row>
    <row r="9" spans="1:27" ht="13.5">
      <c r="A9" s="23" t="s">
        <v>36</v>
      </c>
      <c r="B9" s="17"/>
      <c r="C9" s="18">
        <v>50486100</v>
      </c>
      <c r="D9" s="18">
        <v>50486100</v>
      </c>
      <c r="E9" s="19">
        <v>55760053</v>
      </c>
      <c r="F9" s="20">
        <v>55760053</v>
      </c>
      <c r="G9" s="20">
        <v>10442955</v>
      </c>
      <c r="H9" s="20">
        <v>10442955</v>
      </c>
      <c r="I9" s="20">
        <v>81722618</v>
      </c>
      <c r="J9" s="20">
        <v>81722618</v>
      </c>
      <c r="K9" s="20">
        <v>74085233</v>
      </c>
      <c r="L9" s="20">
        <v>33183067</v>
      </c>
      <c r="M9" s="20">
        <v>52907131</v>
      </c>
      <c r="N9" s="20">
        <v>52907131</v>
      </c>
      <c r="O9" s="20"/>
      <c r="P9" s="20"/>
      <c r="Q9" s="20"/>
      <c r="R9" s="20"/>
      <c r="S9" s="20"/>
      <c r="T9" s="20"/>
      <c r="U9" s="20"/>
      <c r="V9" s="20"/>
      <c r="W9" s="20">
        <v>52907131</v>
      </c>
      <c r="X9" s="20">
        <v>27880027</v>
      </c>
      <c r="Y9" s="20">
        <v>25027104</v>
      </c>
      <c r="Z9" s="21">
        <v>89.77</v>
      </c>
      <c r="AA9" s="22">
        <v>55760053</v>
      </c>
    </row>
    <row r="10" spans="1:27" ht="13.5">
      <c r="A10" s="23" t="s">
        <v>37</v>
      </c>
      <c r="B10" s="17"/>
      <c r="C10" s="18">
        <v>3215</v>
      </c>
      <c r="D10" s="18">
        <v>3215</v>
      </c>
      <c r="E10" s="19"/>
      <c r="F10" s="20"/>
      <c r="G10" s="24">
        <v>3215</v>
      </c>
      <c r="H10" s="24">
        <v>3215</v>
      </c>
      <c r="I10" s="24">
        <v>3215</v>
      </c>
      <c r="J10" s="20">
        <v>3215</v>
      </c>
      <c r="K10" s="24">
        <v>3215</v>
      </c>
      <c r="L10" s="24">
        <v>3215</v>
      </c>
      <c r="M10" s="20">
        <v>3215</v>
      </c>
      <c r="N10" s="24">
        <v>3215</v>
      </c>
      <c r="O10" s="24"/>
      <c r="P10" s="24"/>
      <c r="Q10" s="20"/>
      <c r="R10" s="24"/>
      <c r="S10" s="24"/>
      <c r="T10" s="20"/>
      <c r="U10" s="24"/>
      <c r="V10" s="24"/>
      <c r="W10" s="24">
        <v>3215</v>
      </c>
      <c r="X10" s="20"/>
      <c r="Y10" s="24">
        <v>3215</v>
      </c>
      <c r="Z10" s="25"/>
      <c r="AA10" s="26"/>
    </row>
    <row r="11" spans="1:27" ht="13.5">
      <c r="A11" s="23" t="s">
        <v>38</v>
      </c>
      <c r="B11" s="17"/>
      <c r="C11" s="18">
        <v>4371608</v>
      </c>
      <c r="D11" s="18">
        <v>4371608</v>
      </c>
      <c r="E11" s="19">
        <v>3715980</v>
      </c>
      <c r="F11" s="20">
        <v>3715980</v>
      </c>
      <c r="G11" s="20">
        <v>4367833</v>
      </c>
      <c r="H11" s="20">
        <v>4367833</v>
      </c>
      <c r="I11" s="20">
        <v>4486004</v>
      </c>
      <c r="J11" s="20">
        <v>4486004</v>
      </c>
      <c r="K11" s="20">
        <v>4446986</v>
      </c>
      <c r="L11" s="20">
        <v>4510730</v>
      </c>
      <c r="M11" s="20">
        <v>4763903</v>
      </c>
      <c r="N11" s="20">
        <v>4763903</v>
      </c>
      <c r="O11" s="20"/>
      <c r="P11" s="20"/>
      <c r="Q11" s="20"/>
      <c r="R11" s="20"/>
      <c r="S11" s="20"/>
      <c r="T11" s="20"/>
      <c r="U11" s="20"/>
      <c r="V11" s="20"/>
      <c r="W11" s="20">
        <v>4763903</v>
      </c>
      <c r="X11" s="20">
        <v>1857990</v>
      </c>
      <c r="Y11" s="20">
        <v>2905913</v>
      </c>
      <c r="Z11" s="21">
        <v>156.4</v>
      </c>
      <c r="AA11" s="22">
        <v>3715980</v>
      </c>
    </row>
    <row r="12" spans="1:27" ht="13.5">
      <c r="A12" s="27" t="s">
        <v>39</v>
      </c>
      <c r="B12" s="28"/>
      <c r="C12" s="29">
        <f aca="true" t="shared" si="0" ref="C12:Y12">SUM(C6:C11)</f>
        <v>634881839</v>
      </c>
      <c r="D12" s="29">
        <f>SUM(D6:D11)</f>
        <v>634881839</v>
      </c>
      <c r="E12" s="30">
        <f t="shared" si="0"/>
        <v>1715336558</v>
      </c>
      <c r="F12" s="31">
        <f t="shared" si="0"/>
        <v>1715336558</v>
      </c>
      <c r="G12" s="31">
        <f t="shared" si="0"/>
        <v>796729199</v>
      </c>
      <c r="H12" s="31">
        <f t="shared" si="0"/>
        <v>796729199</v>
      </c>
      <c r="I12" s="31">
        <f t="shared" si="0"/>
        <v>609001835</v>
      </c>
      <c r="J12" s="31">
        <f t="shared" si="0"/>
        <v>609001835</v>
      </c>
      <c r="K12" s="31">
        <f t="shared" si="0"/>
        <v>498143548</v>
      </c>
      <c r="L12" s="31">
        <f t="shared" si="0"/>
        <v>749379534</v>
      </c>
      <c r="M12" s="31">
        <f t="shared" si="0"/>
        <v>836123482</v>
      </c>
      <c r="N12" s="31">
        <f t="shared" si="0"/>
        <v>836123482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836123482</v>
      </c>
      <c r="X12" s="31">
        <f t="shared" si="0"/>
        <v>857668280</v>
      </c>
      <c r="Y12" s="31">
        <f t="shared" si="0"/>
        <v>-21544798</v>
      </c>
      <c r="Z12" s="32">
        <f>+IF(X12&lt;&gt;0,+(Y12/X12)*100,0)</f>
        <v>-2.512019915205445</v>
      </c>
      <c r="AA12" s="33">
        <f>SUM(AA6:AA11)</f>
        <v>1715336558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1310847</v>
      </c>
      <c r="D15" s="18">
        <v>1310847</v>
      </c>
      <c r="E15" s="19">
        <v>905728</v>
      </c>
      <c r="F15" s="20">
        <v>905728</v>
      </c>
      <c r="G15" s="20">
        <v>1309019</v>
      </c>
      <c r="H15" s="20">
        <v>1309019</v>
      </c>
      <c r="I15" s="20">
        <v>1334234</v>
      </c>
      <c r="J15" s="20">
        <v>1334234</v>
      </c>
      <c r="K15" s="20">
        <v>1417599</v>
      </c>
      <c r="L15" s="20">
        <v>1513599</v>
      </c>
      <c r="M15" s="20">
        <v>1513599</v>
      </c>
      <c r="N15" s="20">
        <v>1513599</v>
      </c>
      <c r="O15" s="20"/>
      <c r="P15" s="20"/>
      <c r="Q15" s="20"/>
      <c r="R15" s="20"/>
      <c r="S15" s="20"/>
      <c r="T15" s="20"/>
      <c r="U15" s="20"/>
      <c r="V15" s="20"/>
      <c r="W15" s="20">
        <v>1513599</v>
      </c>
      <c r="X15" s="20">
        <v>452864</v>
      </c>
      <c r="Y15" s="20">
        <v>1060735</v>
      </c>
      <c r="Z15" s="21">
        <v>234.23</v>
      </c>
      <c r="AA15" s="22">
        <v>905728</v>
      </c>
    </row>
    <row r="16" spans="1:27" ht="13.5">
      <c r="A16" s="23" t="s">
        <v>42</v>
      </c>
      <c r="B16" s="17"/>
      <c r="C16" s="18">
        <v>1000</v>
      </c>
      <c r="D16" s="18">
        <v>1000</v>
      </c>
      <c r="E16" s="19">
        <v>1000</v>
      </c>
      <c r="F16" s="20">
        <v>1000</v>
      </c>
      <c r="G16" s="24">
        <v>1000</v>
      </c>
      <c r="H16" s="24">
        <v>1000</v>
      </c>
      <c r="I16" s="24">
        <v>1000</v>
      </c>
      <c r="J16" s="20">
        <v>1000</v>
      </c>
      <c r="K16" s="24">
        <v>1000</v>
      </c>
      <c r="L16" s="24">
        <v>1000</v>
      </c>
      <c r="M16" s="20">
        <v>1000</v>
      </c>
      <c r="N16" s="24">
        <v>1000</v>
      </c>
      <c r="O16" s="24"/>
      <c r="P16" s="24"/>
      <c r="Q16" s="20"/>
      <c r="R16" s="24"/>
      <c r="S16" s="24"/>
      <c r="T16" s="20"/>
      <c r="U16" s="24"/>
      <c r="V16" s="24"/>
      <c r="W16" s="24">
        <v>1000</v>
      </c>
      <c r="X16" s="20">
        <v>500</v>
      </c>
      <c r="Y16" s="24">
        <v>500</v>
      </c>
      <c r="Z16" s="25">
        <v>100</v>
      </c>
      <c r="AA16" s="26">
        <v>1000</v>
      </c>
    </row>
    <row r="17" spans="1:27" ht="13.5">
      <c r="A17" s="23" t="s">
        <v>43</v>
      </c>
      <c r="B17" s="17"/>
      <c r="C17" s="18">
        <v>69120739</v>
      </c>
      <c r="D17" s="18">
        <v>69120739</v>
      </c>
      <c r="E17" s="19">
        <v>68785633</v>
      </c>
      <c r="F17" s="20">
        <v>68785633</v>
      </c>
      <c r="G17" s="20">
        <v>69120739</v>
      </c>
      <c r="H17" s="20">
        <v>69120739</v>
      </c>
      <c r="I17" s="20">
        <v>69120739</v>
      </c>
      <c r="J17" s="20">
        <v>69120739</v>
      </c>
      <c r="K17" s="20">
        <v>69120739</v>
      </c>
      <c r="L17" s="20">
        <v>69120739</v>
      </c>
      <c r="M17" s="20">
        <v>80448677</v>
      </c>
      <c r="N17" s="20">
        <v>80448677</v>
      </c>
      <c r="O17" s="20"/>
      <c r="P17" s="20"/>
      <c r="Q17" s="20"/>
      <c r="R17" s="20"/>
      <c r="S17" s="20"/>
      <c r="T17" s="20"/>
      <c r="U17" s="20"/>
      <c r="V17" s="20"/>
      <c r="W17" s="20">
        <v>80448677</v>
      </c>
      <c r="X17" s="20">
        <v>34392817</v>
      </c>
      <c r="Y17" s="20">
        <v>46055860</v>
      </c>
      <c r="Z17" s="21">
        <v>133.91</v>
      </c>
      <c r="AA17" s="22">
        <v>68785633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3617460450</v>
      </c>
      <c r="D19" s="18">
        <v>3617460450</v>
      </c>
      <c r="E19" s="19">
        <v>2364639871</v>
      </c>
      <c r="F19" s="20">
        <v>2364639871</v>
      </c>
      <c r="G19" s="20">
        <v>3617460450</v>
      </c>
      <c r="H19" s="20">
        <v>3617460450</v>
      </c>
      <c r="I19" s="20">
        <v>3612100972</v>
      </c>
      <c r="J19" s="20">
        <v>3612100972</v>
      </c>
      <c r="K19" s="20">
        <v>3616661594</v>
      </c>
      <c r="L19" s="20">
        <v>3620733822</v>
      </c>
      <c r="M19" s="20">
        <v>3608590867</v>
      </c>
      <c r="N19" s="20">
        <v>3608590867</v>
      </c>
      <c r="O19" s="20"/>
      <c r="P19" s="20"/>
      <c r="Q19" s="20"/>
      <c r="R19" s="20"/>
      <c r="S19" s="20"/>
      <c r="T19" s="20"/>
      <c r="U19" s="20"/>
      <c r="V19" s="20"/>
      <c r="W19" s="20">
        <v>3608590867</v>
      </c>
      <c r="X19" s="20">
        <v>1182319936</v>
      </c>
      <c r="Y19" s="20">
        <v>2426270931</v>
      </c>
      <c r="Z19" s="21">
        <v>205.21</v>
      </c>
      <c r="AA19" s="22">
        <v>2364639871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1142192</v>
      </c>
      <c r="D22" s="18">
        <v>1142192</v>
      </c>
      <c r="E22" s="19"/>
      <c r="F22" s="20"/>
      <c r="G22" s="20">
        <v>1142192</v>
      </c>
      <c r="H22" s="20">
        <v>1142192</v>
      </c>
      <c r="I22" s="20">
        <v>1142192</v>
      </c>
      <c r="J22" s="20">
        <v>1142192</v>
      </c>
      <c r="K22" s="20">
        <v>1142192</v>
      </c>
      <c r="L22" s="20">
        <v>1142192</v>
      </c>
      <c r="M22" s="20">
        <v>1142192</v>
      </c>
      <c r="N22" s="20">
        <v>1142192</v>
      </c>
      <c r="O22" s="20"/>
      <c r="P22" s="20"/>
      <c r="Q22" s="20"/>
      <c r="R22" s="20"/>
      <c r="S22" s="20"/>
      <c r="T22" s="20"/>
      <c r="U22" s="20"/>
      <c r="V22" s="20"/>
      <c r="W22" s="20">
        <v>1142192</v>
      </c>
      <c r="X22" s="20"/>
      <c r="Y22" s="20">
        <v>1142192</v>
      </c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3689035228</v>
      </c>
      <c r="D24" s="29">
        <f>SUM(D15:D23)</f>
        <v>3689035228</v>
      </c>
      <c r="E24" s="36">
        <f t="shared" si="1"/>
        <v>2434332232</v>
      </c>
      <c r="F24" s="37">
        <f t="shared" si="1"/>
        <v>2434332232</v>
      </c>
      <c r="G24" s="37">
        <f t="shared" si="1"/>
        <v>3689033400</v>
      </c>
      <c r="H24" s="37">
        <f t="shared" si="1"/>
        <v>3689033400</v>
      </c>
      <c r="I24" s="37">
        <f t="shared" si="1"/>
        <v>3683699137</v>
      </c>
      <c r="J24" s="37">
        <f t="shared" si="1"/>
        <v>3683699137</v>
      </c>
      <c r="K24" s="37">
        <f t="shared" si="1"/>
        <v>3688343124</v>
      </c>
      <c r="L24" s="37">
        <f t="shared" si="1"/>
        <v>3692511352</v>
      </c>
      <c r="M24" s="37">
        <f t="shared" si="1"/>
        <v>3691696335</v>
      </c>
      <c r="N24" s="37">
        <f t="shared" si="1"/>
        <v>3691696335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3691696335</v>
      </c>
      <c r="X24" s="37">
        <f t="shared" si="1"/>
        <v>1217166117</v>
      </c>
      <c r="Y24" s="37">
        <f t="shared" si="1"/>
        <v>2474530218</v>
      </c>
      <c r="Z24" s="38">
        <f>+IF(X24&lt;&gt;0,+(Y24/X24)*100,0)</f>
        <v>203.30258815444827</v>
      </c>
      <c r="AA24" s="39">
        <f>SUM(AA15:AA23)</f>
        <v>2434332232</v>
      </c>
    </row>
    <row r="25" spans="1:27" ht="13.5">
      <c r="A25" s="27" t="s">
        <v>51</v>
      </c>
      <c r="B25" s="28"/>
      <c r="C25" s="29">
        <f aca="true" t="shared" si="2" ref="C25:Y25">+C12+C24</f>
        <v>4323917067</v>
      </c>
      <c r="D25" s="29">
        <f>+D12+D24</f>
        <v>4323917067</v>
      </c>
      <c r="E25" s="30">
        <f t="shared" si="2"/>
        <v>4149668790</v>
      </c>
      <c r="F25" s="31">
        <f t="shared" si="2"/>
        <v>4149668790</v>
      </c>
      <c r="G25" s="31">
        <f t="shared" si="2"/>
        <v>4485762599</v>
      </c>
      <c r="H25" s="31">
        <f t="shared" si="2"/>
        <v>4485762599</v>
      </c>
      <c r="I25" s="31">
        <f t="shared" si="2"/>
        <v>4292700972</v>
      </c>
      <c r="J25" s="31">
        <f t="shared" si="2"/>
        <v>4292700972</v>
      </c>
      <c r="K25" s="31">
        <f t="shared" si="2"/>
        <v>4186486672</v>
      </c>
      <c r="L25" s="31">
        <f t="shared" si="2"/>
        <v>4441890886</v>
      </c>
      <c r="M25" s="31">
        <f t="shared" si="2"/>
        <v>4527819817</v>
      </c>
      <c r="N25" s="31">
        <f t="shared" si="2"/>
        <v>4527819817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4527819817</v>
      </c>
      <c r="X25" s="31">
        <f t="shared" si="2"/>
        <v>2074834397</v>
      </c>
      <c r="Y25" s="31">
        <f t="shared" si="2"/>
        <v>2452985420</v>
      </c>
      <c r="Z25" s="32">
        <f>+IF(X25&lt;&gt;0,+(Y25/X25)*100,0)</f>
        <v>118.22560024774835</v>
      </c>
      <c r="AA25" s="33">
        <f>+AA12+AA24</f>
        <v>4149668790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669829</v>
      </c>
      <c r="D30" s="18">
        <v>669829</v>
      </c>
      <c r="E30" s="19">
        <v>275482</v>
      </c>
      <c r="F30" s="20">
        <v>275482</v>
      </c>
      <c r="G30" s="20">
        <v>669829</v>
      </c>
      <c r="H30" s="20">
        <v>669829</v>
      </c>
      <c r="I30" s="20">
        <v>669829</v>
      </c>
      <c r="J30" s="20">
        <v>669829</v>
      </c>
      <c r="K30" s="20">
        <v>669829</v>
      </c>
      <c r="L30" s="20">
        <v>666018</v>
      </c>
      <c r="M30" s="20">
        <v>666019</v>
      </c>
      <c r="N30" s="20">
        <v>666019</v>
      </c>
      <c r="O30" s="20"/>
      <c r="P30" s="20"/>
      <c r="Q30" s="20"/>
      <c r="R30" s="20"/>
      <c r="S30" s="20"/>
      <c r="T30" s="20"/>
      <c r="U30" s="20"/>
      <c r="V30" s="20"/>
      <c r="W30" s="20">
        <v>666019</v>
      </c>
      <c r="X30" s="20">
        <v>137741</v>
      </c>
      <c r="Y30" s="20">
        <v>528278</v>
      </c>
      <c r="Z30" s="21">
        <v>383.53</v>
      </c>
      <c r="AA30" s="22">
        <v>275482</v>
      </c>
    </row>
    <row r="31" spans="1:27" ht="13.5">
      <c r="A31" s="23" t="s">
        <v>56</v>
      </c>
      <c r="B31" s="17"/>
      <c r="C31" s="18">
        <v>2114008</v>
      </c>
      <c r="D31" s="18">
        <v>2114008</v>
      </c>
      <c r="E31" s="19">
        <v>2113329</v>
      </c>
      <c r="F31" s="20">
        <v>2113329</v>
      </c>
      <c r="G31" s="20">
        <v>2137633</v>
      </c>
      <c r="H31" s="20">
        <v>2137633</v>
      </c>
      <c r="I31" s="20">
        <v>2227252</v>
      </c>
      <c r="J31" s="20">
        <v>2227252</v>
      </c>
      <c r="K31" s="20">
        <v>2263652</v>
      </c>
      <c r="L31" s="20">
        <v>2331900</v>
      </c>
      <c r="M31" s="20">
        <v>2340846</v>
      </c>
      <c r="N31" s="20">
        <v>2340846</v>
      </c>
      <c r="O31" s="20"/>
      <c r="P31" s="20"/>
      <c r="Q31" s="20"/>
      <c r="R31" s="20"/>
      <c r="S31" s="20"/>
      <c r="T31" s="20"/>
      <c r="U31" s="20"/>
      <c r="V31" s="20"/>
      <c r="W31" s="20">
        <v>2340846</v>
      </c>
      <c r="X31" s="20">
        <v>1056665</v>
      </c>
      <c r="Y31" s="20">
        <v>1284181</v>
      </c>
      <c r="Z31" s="21">
        <v>121.53</v>
      </c>
      <c r="AA31" s="22">
        <v>2113329</v>
      </c>
    </row>
    <row r="32" spans="1:27" ht="13.5">
      <c r="A32" s="23" t="s">
        <v>57</v>
      </c>
      <c r="B32" s="17"/>
      <c r="C32" s="18">
        <v>241192669</v>
      </c>
      <c r="D32" s="18">
        <v>241192669</v>
      </c>
      <c r="E32" s="19">
        <v>327994141</v>
      </c>
      <c r="F32" s="20">
        <v>327994141</v>
      </c>
      <c r="G32" s="20">
        <v>211679907</v>
      </c>
      <c r="H32" s="20">
        <v>211679907</v>
      </c>
      <c r="I32" s="20">
        <v>135746865</v>
      </c>
      <c r="J32" s="20">
        <v>135746865</v>
      </c>
      <c r="K32" s="20">
        <v>118642346</v>
      </c>
      <c r="L32" s="20">
        <v>227002826</v>
      </c>
      <c r="M32" s="20">
        <v>223340325</v>
      </c>
      <c r="N32" s="20">
        <v>223340325</v>
      </c>
      <c r="O32" s="20"/>
      <c r="P32" s="20"/>
      <c r="Q32" s="20"/>
      <c r="R32" s="20"/>
      <c r="S32" s="20"/>
      <c r="T32" s="20"/>
      <c r="U32" s="20"/>
      <c r="V32" s="20"/>
      <c r="W32" s="20">
        <v>223340325</v>
      </c>
      <c r="X32" s="20">
        <v>163997071</v>
      </c>
      <c r="Y32" s="20">
        <v>59343254</v>
      </c>
      <c r="Z32" s="21">
        <v>36.19</v>
      </c>
      <c r="AA32" s="22">
        <v>327994141</v>
      </c>
    </row>
    <row r="33" spans="1:27" ht="13.5">
      <c r="A33" s="23" t="s">
        <v>58</v>
      </c>
      <c r="B33" s="17"/>
      <c r="C33" s="18">
        <v>8478041</v>
      </c>
      <c r="D33" s="18">
        <v>8478041</v>
      </c>
      <c r="E33" s="19">
        <v>3879300</v>
      </c>
      <c r="F33" s="20">
        <v>3879300</v>
      </c>
      <c r="G33" s="20">
        <v>11767399</v>
      </c>
      <c r="H33" s="20">
        <v>11767399</v>
      </c>
      <c r="I33" s="20">
        <v>18346113</v>
      </c>
      <c r="J33" s="20">
        <v>18346113</v>
      </c>
      <c r="K33" s="20">
        <v>21635470</v>
      </c>
      <c r="L33" s="20">
        <v>8478041</v>
      </c>
      <c r="M33" s="20">
        <v>8478041</v>
      </c>
      <c r="N33" s="20">
        <v>8478041</v>
      </c>
      <c r="O33" s="20"/>
      <c r="P33" s="20"/>
      <c r="Q33" s="20"/>
      <c r="R33" s="20"/>
      <c r="S33" s="20"/>
      <c r="T33" s="20"/>
      <c r="U33" s="20"/>
      <c r="V33" s="20"/>
      <c r="W33" s="20">
        <v>8478041</v>
      </c>
      <c r="X33" s="20">
        <v>1939650</v>
      </c>
      <c r="Y33" s="20">
        <v>6538391</v>
      </c>
      <c r="Z33" s="21">
        <v>337.09</v>
      </c>
      <c r="AA33" s="22">
        <v>3879300</v>
      </c>
    </row>
    <row r="34" spans="1:27" ht="13.5">
      <c r="A34" s="27" t="s">
        <v>59</v>
      </c>
      <c r="B34" s="28"/>
      <c r="C34" s="29">
        <f aca="true" t="shared" si="3" ref="C34:Y34">SUM(C29:C33)</f>
        <v>252454547</v>
      </c>
      <c r="D34" s="29">
        <f>SUM(D29:D33)</f>
        <v>252454547</v>
      </c>
      <c r="E34" s="30">
        <f t="shared" si="3"/>
        <v>334262252</v>
      </c>
      <c r="F34" s="31">
        <f t="shared" si="3"/>
        <v>334262252</v>
      </c>
      <c r="G34" s="31">
        <f t="shared" si="3"/>
        <v>226254768</v>
      </c>
      <c r="H34" s="31">
        <f t="shared" si="3"/>
        <v>226254768</v>
      </c>
      <c r="I34" s="31">
        <f t="shared" si="3"/>
        <v>156990059</v>
      </c>
      <c r="J34" s="31">
        <f t="shared" si="3"/>
        <v>156990059</v>
      </c>
      <c r="K34" s="31">
        <f t="shared" si="3"/>
        <v>143211297</v>
      </c>
      <c r="L34" s="31">
        <f t="shared" si="3"/>
        <v>238478785</v>
      </c>
      <c r="M34" s="31">
        <f t="shared" si="3"/>
        <v>234825231</v>
      </c>
      <c r="N34" s="31">
        <f t="shared" si="3"/>
        <v>234825231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234825231</v>
      </c>
      <c r="X34" s="31">
        <f t="shared" si="3"/>
        <v>167131127</v>
      </c>
      <c r="Y34" s="31">
        <f t="shared" si="3"/>
        <v>67694104</v>
      </c>
      <c r="Z34" s="32">
        <f>+IF(X34&lt;&gt;0,+(Y34/X34)*100,0)</f>
        <v>40.503588538597</v>
      </c>
      <c r="AA34" s="33">
        <f>SUM(AA29:AA33)</f>
        <v>334262252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297033</v>
      </c>
      <c r="D37" s="18">
        <v>297033</v>
      </c>
      <c r="E37" s="19">
        <v>498609</v>
      </c>
      <c r="F37" s="20">
        <v>498609</v>
      </c>
      <c r="G37" s="20">
        <v>297032</v>
      </c>
      <c r="H37" s="20">
        <v>297032</v>
      </c>
      <c r="I37" s="20">
        <v>297032</v>
      </c>
      <c r="J37" s="20">
        <v>297032</v>
      </c>
      <c r="K37" s="20">
        <v>297032</v>
      </c>
      <c r="L37" s="20">
        <v>297032</v>
      </c>
      <c r="M37" s="20">
        <v>286617183</v>
      </c>
      <c r="N37" s="20">
        <v>286617183</v>
      </c>
      <c r="O37" s="20"/>
      <c r="P37" s="20"/>
      <c r="Q37" s="20"/>
      <c r="R37" s="20"/>
      <c r="S37" s="20"/>
      <c r="T37" s="20"/>
      <c r="U37" s="20"/>
      <c r="V37" s="20"/>
      <c r="W37" s="20">
        <v>286617183</v>
      </c>
      <c r="X37" s="20">
        <v>249305</v>
      </c>
      <c r="Y37" s="20">
        <v>286367878</v>
      </c>
      <c r="Z37" s="21">
        <v>114866.48</v>
      </c>
      <c r="AA37" s="22">
        <v>498609</v>
      </c>
    </row>
    <row r="38" spans="1:27" ht="13.5">
      <c r="A38" s="23" t="s">
        <v>58</v>
      </c>
      <c r="B38" s="17"/>
      <c r="C38" s="18">
        <v>187820888</v>
      </c>
      <c r="D38" s="18">
        <v>187820888</v>
      </c>
      <c r="E38" s="19">
        <v>220938756</v>
      </c>
      <c r="F38" s="20">
        <v>220938756</v>
      </c>
      <c r="G38" s="20">
        <v>187768704</v>
      </c>
      <c r="H38" s="20">
        <v>187768704</v>
      </c>
      <c r="I38" s="20">
        <v>195977088</v>
      </c>
      <c r="J38" s="20">
        <v>195977088</v>
      </c>
      <c r="K38" s="20">
        <v>194939303</v>
      </c>
      <c r="L38" s="20">
        <v>196442770</v>
      </c>
      <c r="M38" s="20">
        <v>197158805</v>
      </c>
      <c r="N38" s="20">
        <v>197158805</v>
      </c>
      <c r="O38" s="20"/>
      <c r="P38" s="20"/>
      <c r="Q38" s="20"/>
      <c r="R38" s="20"/>
      <c r="S38" s="20"/>
      <c r="T38" s="20"/>
      <c r="U38" s="20"/>
      <c r="V38" s="20"/>
      <c r="W38" s="20">
        <v>197158805</v>
      </c>
      <c r="X38" s="20">
        <v>110469378</v>
      </c>
      <c r="Y38" s="20">
        <v>86689427</v>
      </c>
      <c r="Z38" s="21">
        <v>78.47</v>
      </c>
      <c r="AA38" s="22">
        <v>220938756</v>
      </c>
    </row>
    <row r="39" spans="1:27" ht="13.5">
      <c r="A39" s="27" t="s">
        <v>61</v>
      </c>
      <c r="B39" s="35"/>
      <c r="C39" s="29">
        <f aca="true" t="shared" si="4" ref="C39:Y39">SUM(C37:C38)</f>
        <v>188117921</v>
      </c>
      <c r="D39" s="29">
        <f>SUM(D37:D38)</f>
        <v>188117921</v>
      </c>
      <c r="E39" s="36">
        <f t="shared" si="4"/>
        <v>221437365</v>
      </c>
      <c r="F39" s="37">
        <f t="shared" si="4"/>
        <v>221437365</v>
      </c>
      <c r="G39" s="37">
        <f t="shared" si="4"/>
        <v>188065736</v>
      </c>
      <c r="H39" s="37">
        <f t="shared" si="4"/>
        <v>188065736</v>
      </c>
      <c r="I39" s="37">
        <f t="shared" si="4"/>
        <v>196274120</v>
      </c>
      <c r="J39" s="37">
        <f t="shared" si="4"/>
        <v>196274120</v>
      </c>
      <c r="K39" s="37">
        <f t="shared" si="4"/>
        <v>195236335</v>
      </c>
      <c r="L39" s="37">
        <f t="shared" si="4"/>
        <v>196739802</v>
      </c>
      <c r="M39" s="37">
        <f t="shared" si="4"/>
        <v>483775988</v>
      </c>
      <c r="N39" s="37">
        <f t="shared" si="4"/>
        <v>483775988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483775988</v>
      </c>
      <c r="X39" s="37">
        <f t="shared" si="4"/>
        <v>110718683</v>
      </c>
      <c r="Y39" s="37">
        <f t="shared" si="4"/>
        <v>373057305</v>
      </c>
      <c r="Z39" s="38">
        <f>+IF(X39&lt;&gt;0,+(Y39/X39)*100,0)</f>
        <v>336.94160271035736</v>
      </c>
      <c r="AA39" s="39">
        <f>SUM(AA37:AA38)</f>
        <v>221437365</v>
      </c>
    </row>
    <row r="40" spans="1:27" ht="13.5">
      <c r="A40" s="27" t="s">
        <v>62</v>
      </c>
      <c r="B40" s="28"/>
      <c r="C40" s="29">
        <f aca="true" t="shared" si="5" ref="C40:Y40">+C34+C39</f>
        <v>440572468</v>
      </c>
      <c r="D40" s="29">
        <f>+D34+D39</f>
        <v>440572468</v>
      </c>
      <c r="E40" s="30">
        <f t="shared" si="5"/>
        <v>555699617</v>
      </c>
      <c r="F40" s="31">
        <f t="shared" si="5"/>
        <v>555699617</v>
      </c>
      <c r="G40" s="31">
        <f t="shared" si="5"/>
        <v>414320504</v>
      </c>
      <c r="H40" s="31">
        <f t="shared" si="5"/>
        <v>414320504</v>
      </c>
      <c r="I40" s="31">
        <f t="shared" si="5"/>
        <v>353264179</v>
      </c>
      <c r="J40" s="31">
        <f t="shared" si="5"/>
        <v>353264179</v>
      </c>
      <c r="K40" s="31">
        <f t="shared" si="5"/>
        <v>338447632</v>
      </c>
      <c r="L40" s="31">
        <f t="shared" si="5"/>
        <v>435218587</v>
      </c>
      <c r="M40" s="31">
        <f t="shared" si="5"/>
        <v>718601219</v>
      </c>
      <c r="N40" s="31">
        <f t="shared" si="5"/>
        <v>718601219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718601219</v>
      </c>
      <c r="X40" s="31">
        <f t="shared" si="5"/>
        <v>277849810</v>
      </c>
      <c r="Y40" s="31">
        <f t="shared" si="5"/>
        <v>440751409</v>
      </c>
      <c r="Z40" s="32">
        <f>+IF(X40&lt;&gt;0,+(Y40/X40)*100,0)</f>
        <v>158.62937210574302</v>
      </c>
      <c r="AA40" s="33">
        <f>+AA34+AA39</f>
        <v>555699617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3883344599</v>
      </c>
      <c r="D42" s="43">
        <f>+D25-D40</f>
        <v>3883344599</v>
      </c>
      <c r="E42" s="44">
        <f t="shared" si="6"/>
        <v>3593969173</v>
      </c>
      <c r="F42" s="45">
        <f t="shared" si="6"/>
        <v>3593969173</v>
      </c>
      <c r="G42" s="45">
        <f t="shared" si="6"/>
        <v>4071442095</v>
      </c>
      <c r="H42" s="45">
        <f t="shared" si="6"/>
        <v>4071442095</v>
      </c>
      <c r="I42" s="45">
        <f t="shared" si="6"/>
        <v>3939436793</v>
      </c>
      <c r="J42" s="45">
        <f t="shared" si="6"/>
        <v>3939436793</v>
      </c>
      <c r="K42" s="45">
        <f t="shared" si="6"/>
        <v>3848039040</v>
      </c>
      <c r="L42" s="45">
        <f t="shared" si="6"/>
        <v>4006672299</v>
      </c>
      <c r="M42" s="45">
        <f t="shared" si="6"/>
        <v>3809218598</v>
      </c>
      <c r="N42" s="45">
        <f t="shared" si="6"/>
        <v>3809218598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3809218598</v>
      </c>
      <c r="X42" s="45">
        <f t="shared" si="6"/>
        <v>1796984587</v>
      </c>
      <c r="Y42" s="45">
        <f t="shared" si="6"/>
        <v>2012234011</v>
      </c>
      <c r="Z42" s="46">
        <f>+IF(X42&lt;&gt;0,+(Y42/X42)*100,0)</f>
        <v>111.97836784784843</v>
      </c>
      <c r="AA42" s="47">
        <f>+AA25-AA40</f>
        <v>3593969173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3864679582</v>
      </c>
      <c r="D45" s="18">
        <v>3864679582</v>
      </c>
      <c r="E45" s="19">
        <v>3575304155</v>
      </c>
      <c r="F45" s="20">
        <v>3575304155</v>
      </c>
      <c r="G45" s="20">
        <v>4052777077</v>
      </c>
      <c r="H45" s="20">
        <v>4052777077</v>
      </c>
      <c r="I45" s="20">
        <v>3920771775</v>
      </c>
      <c r="J45" s="20">
        <v>3920771775</v>
      </c>
      <c r="K45" s="20">
        <v>3829374022</v>
      </c>
      <c r="L45" s="20">
        <v>3988007281</v>
      </c>
      <c r="M45" s="20">
        <v>3779072553</v>
      </c>
      <c r="N45" s="20">
        <v>3779072553</v>
      </c>
      <c r="O45" s="20"/>
      <c r="P45" s="20"/>
      <c r="Q45" s="20"/>
      <c r="R45" s="20"/>
      <c r="S45" s="20"/>
      <c r="T45" s="20"/>
      <c r="U45" s="20"/>
      <c r="V45" s="20"/>
      <c r="W45" s="20">
        <v>3779072553</v>
      </c>
      <c r="X45" s="20">
        <v>1787652078</v>
      </c>
      <c r="Y45" s="20">
        <v>1991420475</v>
      </c>
      <c r="Z45" s="48">
        <v>111.4</v>
      </c>
      <c r="AA45" s="22">
        <v>3575304155</v>
      </c>
    </row>
    <row r="46" spans="1:27" ht="13.5">
      <c r="A46" s="23" t="s">
        <v>67</v>
      </c>
      <c r="B46" s="17"/>
      <c r="C46" s="18">
        <v>18665017</v>
      </c>
      <c r="D46" s="18">
        <v>18665017</v>
      </c>
      <c r="E46" s="19">
        <v>18665018</v>
      </c>
      <c r="F46" s="20">
        <v>18665018</v>
      </c>
      <c r="G46" s="20">
        <v>18665018</v>
      </c>
      <c r="H46" s="20">
        <v>18665018</v>
      </c>
      <c r="I46" s="20">
        <v>18665018</v>
      </c>
      <c r="J46" s="20">
        <v>18665018</v>
      </c>
      <c r="K46" s="20">
        <v>18665018</v>
      </c>
      <c r="L46" s="20">
        <v>18665018</v>
      </c>
      <c r="M46" s="20">
        <v>30146045</v>
      </c>
      <c r="N46" s="20">
        <v>30146045</v>
      </c>
      <c r="O46" s="20"/>
      <c r="P46" s="20"/>
      <c r="Q46" s="20"/>
      <c r="R46" s="20"/>
      <c r="S46" s="20"/>
      <c r="T46" s="20"/>
      <c r="U46" s="20"/>
      <c r="V46" s="20"/>
      <c r="W46" s="20">
        <v>30146045</v>
      </c>
      <c r="X46" s="20">
        <v>9332509</v>
      </c>
      <c r="Y46" s="20">
        <v>20813536</v>
      </c>
      <c r="Z46" s="48">
        <v>223.02</v>
      </c>
      <c r="AA46" s="22">
        <v>18665018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3883344599</v>
      </c>
      <c r="D48" s="51">
        <f>SUM(D45:D47)</f>
        <v>3883344599</v>
      </c>
      <c r="E48" s="52">
        <f t="shared" si="7"/>
        <v>3593969173</v>
      </c>
      <c r="F48" s="53">
        <f t="shared" si="7"/>
        <v>3593969173</v>
      </c>
      <c r="G48" s="53">
        <f t="shared" si="7"/>
        <v>4071442095</v>
      </c>
      <c r="H48" s="53">
        <f t="shared" si="7"/>
        <v>4071442095</v>
      </c>
      <c r="I48" s="53">
        <f t="shared" si="7"/>
        <v>3939436793</v>
      </c>
      <c r="J48" s="53">
        <f t="shared" si="7"/>
        <v>3939436793</v>
      </c>
      <c r="K48" s="53">
        <f t="shared" si="7"/>
        <v>3848039040</v>
      </c>
      <c r="L48" s="53">
        <f t="shared" si="7"/>
        <v>4006672299</v>
      </c>
      <c r="M48" s="53">
        <f t="shared" si="7"/>
        <v>3809218598</v>
      </c>
      <c r="N48" s="53">
        <f t="shared" si="7"/>
        <v>3809218598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3809218598</v>
      </c>
      <c r="X48" s="53">
        <f t="shared" si="7"/>
        <v>1796984587</v>
      </c>
      <c r="Y48" s="53">
        <f t="shared" si="7"/>
        <v>2012234011</v>
      </c>
      <c r="Z48" s="54">
        <f>+IF(X48&lt;&gt;0,+(Y48/X48)*100,0)</f>
        <v>111.97836784784843</v>
      </c>
      <c r="AA48" s="55">
        <f>SUM(AA45:AA47)</f>
        <v>3593969173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89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/>
      <c r="F6" s="20"/>
      <c r="G6" s="20">
        <v>4586376</v>
      </c>
      <c r="H6" s="20">
        <v>4586376</v>
      </c>
      <c r="I6" s="20">
        <v>4586376</v>
      </c>
      <c r="J6" s="20">
        <v>4586376</v>
      </c>
      <c r="K6" s="20">
        <v>4586376</v>
      </c>
      <c r="L6" s="20">
        <v>4586376</v>
      </c>
      <c r="M6" s="20">
        <v>699813</v>
      </c>
      <c r="N6" s="20">
        <v>699813</v>
      </c>
      <c r="O6" s="20"/>
      <c r="P6" s="20"/>
      <c r="Q6" s="20"/>
      <c r="R6" s="20"/>
      <c r="S6" s="20"/>
      <c r="T6" s="20"/>
      <c r="U6" s="20"/>
      <c r="V6" s="20"/>
      <c r="W6" s="20">
        <v>699813</v>
      </c>
      <c r="X6" s="20"/>
      <c r="Y6" s="20">
        <v>699813</v>
      </c>
      <c r="Z6" s="21"/>
      <c r="AA6" s="22"/>
    </row>
    <row r="7" spans="1:27" ht="13.5">
      <c r="A7" s="23" t="s">
        <v>34</v>
      </c>
      <c r="B7" s="17"/>
      <c r="C7" s="18"/>
      <c r="D7" s="18"/>
      <c r="E7" s="19">
        <v>3821000</v>
      </c>
      <c r="F7" s="20">
        <v>3821000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1910500</v>
      </c>
      <c r="Y7" s="20">
        <v>-1910500</v>
      </c>
      <c r="Z7" s="21">
        <v>-100</v>
      </c>
      <c r="AA7" s="22">
        <v>3821000</v>
      </c>
    </row>
    <row r="8" spans="1:27" ht="13.5">
      <c r="A8" s="23" t="s">
        <v>35</v>
      </c>
      <c r="B8" s="17"/>
      <c r="C8" s="18"/>
      <c r="D8" s="18"/>
      <c r="E8" s="19">
        <v>26388000</v>
      </c>
      <c r="F8" s="20">
        <v>26388000</v>
      </c>
      <c r="G8" s="20">
        <v>-1537118</v>
      </c>
      <c r="H8" s="20">
        <v>-1537118</v>
      </c>
      <c r="I8" s="20">
        <v>-1537118</v>
      </c>
      <c r="J8" s="20">
        <v>-1537118</v>
      </c>
      <c r="K8" s="20">
        <v>-1537118</v>
      </c>
      <c r="L8" s="20">
        <v>-1537118</v>
      </c>
      <c r="M8" s="20">
        <v>31571163</v>
      </c>
      <c r="N8" s="20">
        <v>31571163</v>
      </c>
      <c r="O8" s="20"/>
      <c r="P8" s="20"/>
      <c r="Q8" s="20"/>
      <c r="R8" s="20"/>
      <c r="S8" s="20"/>
      <c r="T8" s="20"/>
      <c r="U8" s="20"/>
      <c r="V8" s="20"/>
      <c r="W8" s="20">
        <v>31571163</v>
      </c>
      <c r="X8" s="20">
        <v>13194000</v>
      </c>
      <c r="Y8" s="20">
        <v>18377163</v>
      </c>
      <c r="Z8" s="21">
        <v>139.28</v>
      </c>
      <c r="AA8" s="22">
        <v>26388000</v>
      </c>
    </row>
    <row r="9" spans="1:27" ht="13.5">
      <c r="A9" s="23" t="s">
        <v>36</v>
      </c>
      <c r="B9" s="17"/>
      <c r="C9" s="18"/>
      <c r="D9" s="18"/>
      <c r="E9" s="19"/>
      <c r="F9" s="20"/>
      <c r="G9" s="20">
        <v>27467940</v>
      </c>
      <c r="H9" s="20">
        <v>27467940</v>
      </c>
      <c r="I9" s="20">
        <v>27467940</v>
      </c>
      <c r="J9" s="20">
        <v>27467940</v>
      </c>
      <c r="K9" s="20">
        <v>27467940</v>
      </c>
      <c r="L9" s="20">
        <v>27467940</v>
      </c>
      <c r="M9" s="20">
        <v>13722848</v>
      </c>
      <c r="N9" s="20">
        <v>13722848</v>
      </c>
      <c r="O9" s="20"/>
      <c r="P9" s="20"/>
      <c r="Q9" s="20"/>
      <c r="R9" s="20"/>
      <c r="S9" s="20"/>
      <c r="T9" s="20"/>
      <c r="U9" s="20"/>
      <c r="V9" s="20"/>
      <c r="W9" s="20">
        <v>13722848</v>
      </c>
      <c r="X9" s="20"/>
      <c r="Y9" s="20">
        <v>13722848</v>
      </c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688770</v>
      </c>
      <c r="D11" s="18">
        <v>688770</v>
      </c>
      <c r="E11" s="19">
        <v>1060000</v>
      </c>
      <c r="F11" s="20">
        <v>1060000</v>
      </c>
      <c r="G11" s="20">
        <v>35995</v>
      </c>
      <c r="H11" s="20">
        <v>35995</v>
      </c>
      <c r="I11" s="20">
        <v>35995</v>
      </c>
      <c r="J11" s="20">
        <v>35995</v>
      </c>
      <c r="K11" s="20">
        <v>35995</v>
      </c>
      <c r="L11" s="20">
        <v>35995</v>
      </c>
      <c r="M11" s="20">
        <v>323716</v>
      </c>
      <c r="N11" s="20">
        <v>323716</v>
      </c>
      <c r="O11" s="20"/>
      <c r="P11" s="20"/>
      <c r="Q11" s="20"/>
      <c r="R11" s="20"/>
      <c r="S11" s="20"/>
      <c r="T11" s="20"/>
      <c r="U11" s="20"/>
      <c r="V11" s="20"/>
      <c r="W11" s="20">
        <v>323716</v>
      </c>
      <c r="X11" s="20">
        <v>530000</v>
      </c>
      <c r="Y11" s="20">
        <v>-206284</v>
      </c>
      <c r="Z11" s="21">
        <v>-38.92</v>
      </c>
      <c r="AA11" s="22">
        <v>1060000</v>
      </c>
    </row>
    <row r="12" spans="1:27" ht="13.5">
      <c r="A12" s="27" t="s">
        <v>39</v>
      </c>
      <c r="B12" s="28"/>
      <c r="C12" s="29">
        <f aca="true" t="shared" si="0" ref="C12:Y12">SUM(C6:C11)</f>
        <v>688770</v>
      </c>
      <c r="D12" s="29">
        <f>SUM(D6:D11)</f>
        <v>688770</v>
      </c>
      <c r="E12" s="30">
        <f t="shared" si="0"/>
        <v>31269000</v>
      </c>
      <c r="F12" s="31">
        <f t="shared" si="0"/>
        <v>31269000</v>
      </c>
      <c r="G12" s="31">
        <f t="shared" si="0"/>
        <v>30553193</v>
      </c>
      <c r="H12" s="31">
        <f t="shared" si="0"/>
        <v>30553193</v>
      </c>
      <c r="I12" s="31">
        <f t="shared" si="0"/>
        <v>30553193</v>
      </c>
      <c r="J12" s="31">
        <f t="shared" si="0"/>
        <v>30553193</v>
      </c>
      <c r="K12" s="31">
        <f t="shared" si="0"/>
        <v>30553193</v>
      </c>
      <c r="L12" s="31">
        <f t="shared" si="0"/>
        <v>30553193</v>
      </c>
      <c r="M12" s="31">
        <f t="shared" si="0"/>
        <v>46317540</v>
      </c>
      <c r="N12" s="31">
        <f t="shared" si="0"/>
        <v>46317540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46317540</v>
      </c>
      <c r="X12" s="31">
        <f t="shared" si="0"/>
        <v>15634500</v>
      </c>
      <c r="Y12" s="31">
        <f t="shared" si="0"/>
        <v>30683040</v>
      </c>
      <c r="Z12" s="32">
        <f>+IF(X12&lt;&gt;0,+(Y12/X12)*100,0)</f>
        <v>196.25213470210113</v>
      </c>
      <c r="AA12" s="33">
        <f>SUM(AA6:AA11)</f>
        <v>31269000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9762654</v>
      </c>
      <c r="D15" s="18">
        <v>9762654</v>
      </c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>
        <v>100</v>
      </c>
      <c r="D16" s="18">
        <v>100</v>
      </c>
      <c r="E16" s="19">
        <v>8015</v>
      </c>
      <c r="F16" s="20">
        <v>8015</v>
      </c>
      <c r="G16" s="24"/>
      <c r="H16" s="24"/>
      <c r="I16" s="24"/>
      <c r="J16" s="20"/>
      <c r="K16" s="24"/>
      <c r="L16" s="24"/>
      <c r="M16" s="20">
        <v>10947633</v>
      </c>
      <c r="N16" s="24">
        <v>10947633</v>
      </c>
      <c r="O16" s="24"/>
      <c r="P16" s="24"/>
      <c r="Q16" s="20"/>
      <c r="R16" s="24"/>
      <c r="S16" s="24"/>
      <c r="T16" s="20"/>
      <c r="U16" s="24"/>
      <c r="V16" s="24"/>
      <c r="W16" s="24">
        <v>10947633</v>
      </c>
      <c r="X16" s="20">
        <v>4008</v>
      </c>
      <c r="Y16" s="24">
        <v>10943625</v>
      </c>
      <c r="Z16" s="25">
        <v>273044.54</v>
      </c>
      <c r="AA16" s="26">
        <v>8015</v>
      </c>
    </row>
    <row r="17" spans="1:27" ht="13.5">
      <c r="A17" s="23" t="s">
        <v>43</v>
      </c>
      <c r="B17" s="17"/>
      <c r="C17" s="18"/>
      <c r="D17" s="18"/>
      <c r="E17" s="19">
        <v>46262000</v>
      </c>
      <c r="F17" s="20">
        <v>46262000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23131000</v>
      </c>
      <c r="Y17" s="20">
        <v>-23131000</v>
      </c>
      <c r="Z17" s="21">
        <v>-100</v>
      </c>
      <c r="AA17" s="22">
        <v>46262000</v>
      </c>
    </row>
    <row r="18" spans="1:27" ht="13.5">
      <c r="A18" s="23" t="s">
        <v>44</v>
      </c>
      <c r="B18" s="17"/>
      <c r="C18" s="18">
        <v>100</v>
      </c>
      <c r="D18" s="18">
        <v>100</v>
      </c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654515611</v>
      </c>
      <c r="D19" s="18">
        <v>654515611</v>
      </c>
      <c r="E19" s="19">
        <v>176110700</v>
      </c>
      <c r="F19" s="20">
        <v>176110700</v>
      </c>
      <c r="G19" s="20"/>
      <c r="H19" s="20"/>
      <c r="I19" s="20"/>
      <c r="J19" s="20"/>
      <c r="K19" s="20"/>
      <c r="L19" s="20"/>
      <c r="M19" s="20">
        <v>62102</v>
      </c>
      <c r="N19" s="20">
        <v>62102</v>
      </c>
      <c r="O19" s="20"/>
      <c r="P19" s="20"/>
      <c r="Q19" s="20"/>
      <c r="R19" s="20"/>
      <c r="S19" s="20"/>
      <c r="T19" s="20"/>
      <c r="U19" s="20"/>
      <c r="V19" s="20"/>
      <c r="W19" s="20">
        <v>62102</v>
      </c>
      <c r="X19" s="20">
        <v>88055350</v>
      </c>
      <c r="Y19" s="20">
        <v>-87993248</v>
      </c>
      <c r="Z19" s="21">
        <v>-99.93</v>
      </c>
      <c r="AA19" s="22">
        <v>176110700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-811208</v>
      </c>
      <c r="D22" s="18">
        <v>-811208</v>
      </c>
      <c r="E22" s="19">
        <v>5947</v>
      </c>
      <c r="F22" s="20">
        <v>5947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2974</v>
      </c>
      <c r="Y22" s="20">
        <v>-2974</v>
      </c>
      <c r="Z22" s="21">
        <v>-100</v>
      </c>
      <c r="AA22" s="22">
        <v>5947</v>
      </c>
    </row>
    <row r="23" spans="1:27" ht="13.5">
      <c r="A23" s="23" t="s">
        <v>49</v>
      </c>
      <c r="B23" s="17"/>
      <c r="C23" s="18">
        <v>8439</v>
      </c>
      <c r="D23" s="18">
        <v>8439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663475696</v>
      </c>
      <c r="D24" s="29">
        <f>SUM(D15:D23)</f>
        <v>663475696</v>
      </c>
      <c r="E24" s="36">
        <f t="shared" si="1"/>
        <v>222386662</v>
      </c>
      <c r="F24" s="37">
        <f t="shared" si="1"/>
        <v>222386662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11009735</v>
      </c>
      <c r="N24" s="37">
        <f t="shared" si="1"/>
        <v>11009735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11009735</v>
      </c>
      <c r="X24" s="37">
        <f t="shared" si="1"/>
        <v>111193332</v>
      </c>
      <c r="Y24" s="37">
        <f t="shared" si="1"/>
        <v>-100183597</v>
      </c>
      <c r="Z24" s="38">
        <f>+IF(X24&lt;&gt;0,+(Y24/X24)*100,0)</f>
        <v>-90.09856544275515</v>
      </c>
      <c r="AA24" s="39">
        <f>SUM(AA15:AA23)</f>
        <v>222386662</v>
      </c>
    </row>
    <row r="25" spans="1:27" ht="13.5">
      <c r="A25" s="27" t="s">
        <v>51</v>
      </c>
      <c r="B25" s="28"/>
      <c r="C25" s="29">
        <f aca="true" t="shared" si="2" ref="C25:Y25">+C12+C24</f>
        <v>664164466</v>
      </c>
      <c r="D25" s="29">
        <f>+D12+D24</f>
        <v>664164466</v>
      </c>
      <c r="E25" s="30">
        <f t="shared" si="2"/>
        <v>253655662</v>
      </c>
      <c r="F25" s="31">
        <f t="shared" si="2"/>
        <v>253655662</v>
      </c>
      <c r="G25" s="31">
        <f t="shared" si="2"/>
        <v>30553193</v>
      </c>
      <c r="H25" s="31">
        <f t="shared" si="2"/>
        <v>30553193</v>
      </c>
      <c r="I25" s="31">
        <f t="shared" si="2"/>
        <v>30553193</v>
      </c>
      <c r="J25" s="31">
        <f t="shared" si="2"/>
        <v>30553193</v>
      </c>
      <c r="K25" s="31">
        <f t="shared" si="2"/>
        <v>30553193</v>
      </c>
      <c r="L25" s="31">
        <f t="shared" si="2"/>
        <v>30553193</v>
      </c>
      <c r="M25" s="31">
        <f t="shared" si="2"/>
        <v>57327275</v>
      </c>
      <c r="N25" s="31">
        <f t="shared" si="2"/>
        <v>57327275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57327275</v>
      </c>
      <c r="X25" s="31">
        <f t="shared" si="2"/>
        <v>126827832</v>
      </c>
      <c r="Y25" s="31">
        <f t="shared" si="2"/>
        <v>-69500557</v>
      </c>
      <c r="Z25" s="32">
        <f>+IF(X25&lt;&gt;0,+(Y25/X25)*100,0)</f>
        <v>-54.7991366753001</v>
      </c>
      <c r="AA25" s="33">
        <f>+AA12+AA24</f>
        <v>253655662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>
        <v>2500000</v>
      </c>
      <c r="F29" s="20">
        <v>2500000</v>
      </c>
      <c r="G29" s="20">
        <v>13367</v>
      </c>
      <c r="H29" s="20">
        <v>13367</v>
      </c>
      <c r="I29" s="20">
        <v>13367</v>
      </c>
      <c r="J29" s="20">
        <v>13367</v>
      </c>
      <c r="K29" s="20">
        <v>13367</v>
      </c>
      <c r="L29" s="20">
        <v>13367</v>
      </c>
      <c r="M29" s="20">
        <v>11581</v>
      </c>
      <c r="N29" s="20">
        <v>11581</v>
      </c>
      <c r="O29" s="20"/>
      <c r="P29" s="20"/>
      <c r="Q29" s="20"/>
      <c r="R29" s="20"/>
      <c r="S29" s="20"/>
      <c r="T29" s="20"/>
      <c r="U29" s="20"/>
      <c r="V29" s="20"/>
      <c r="W29" s="20">
        <v>11581</v>
      </c>
      <c r="X29" s="20">
        <v>1250000</v>
      </c>
      <c r="Y29" s="20">
        <v>-1238419</v>
      </c>
      <c r="Z29" s="21">
        <v>-99.07</v>
      </c>
      <c r="AA29" s="22">
        <v>2500000</v>
      </c>
    </row>
    <row r="30" spans="1:27" ht="13.5">
      <c r="A30" s="23" t="s">
        <v>55</v>
      </c>
      <c r="B30" s="17"/>
      <c r="C30" s="18">
        <v>960045</v>
      </c>
      <c r="D30" s="18">
        <v>960045</v>
      </c>
      <c r="E30" s="19">
        <v>482476</v>
      </c>
      <c r="F30" s="20">
        <v>482476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241238</v>
      </c>
      <c r="Y30" s="20">
        <v>-241238</v>
      </c>
      <c r="Z30" s="21">
        <v>-100</v>
      </c>
      <c r="AA30" s="22">
        <v>482476</v>
      </c>
    </row>
    <row r="31" spans="1:27" ht="13.5">
      <c r="A31" s="23" t="s">
        <v>56</v>
      </c>
      <c r="B31" s="17"/>
      <c r="C31" s="18">
        <v>3241158</v>
      </c>
      <c r="D31" s="18">
        <v>3241158</v>
      </c>
      <c r="E31" s="19">
        <v>2288000</v>
      </c>
      <c r="F31" s="20">
        <v>2288000</v>
      </c>
      <c r="G31" s="20">
        <v>2654</v>
      </c>
      <c r="H31" s="20">
        <v>2654</v>
      </c>
      <c r="I31" s="20">
        <v>2654</v>
      </c>
      <c r="J31" s="20">
        <v>2654</v>
      </c>
      <c r="K31" s="20">
        <v>2654</v>
      </c>
      <c r="L31" s="20">
        <v>2654</v>
      </c>
      <c r="M31" s="20">
        <v>44770</v>
      </c>
      <c r="N31" s="20">
        <v>44770</v>
      </c>
      <c r="O31" s="20"/>
      <c r="P31" s="20"/>
      <c r="Q31" s="20"/>
      <c r="R31" s="20"/>
      <c r="S31" s="20"/>
      <c r="T31" s="20"/>
      <c r="U31" s="20"/>
      <c r="V31" s="20"/>
      <c r="W31" s="20">
        <v>44770</v>
      </c>
      <c r="X31" s="20">
        <v>1144000</v>
      </c>
      <c r="Y31" s="20">
        <v>-1099230</v>
      </c>
      <c r="Z31" s="21">
        <v>-96.09</v>
      </c>
      <c r="AA31" s="22">
        <v>2288000</v>
      </c>
    </row>
    <row r="32" spans="1:27" ht="13.5">
      <c r="A32" s="23" t="s">
        <v>57</v>
      </c>
      <c r="B32" s="17"/>
      <c r="C32" s="18">
        <v>52742629</v>
      </c>
      <c r="D32" s="18">
        <v>52742629</v>
      </c>
      <c r="E32" s="19">
        <v>21300000</v>
      </c>
      <c r="F32" s="20">
        <v>21300000</v>
      </c>
      <c r="G32" s="20">
        <v>-1558726</v>
      </c>
      <c r="H32" s="20">
        <v>-1558726</v>
      </c>
      <c r="I32" s="20">
        <v>-1558726</v>
      </c>
      <c r="J32" s="20">
        <v>-1558726</v>
      </c>
      <c r="K32" s="20">
        <v>-1558726</v>
      </c>
      <c r="L32" s="20">
        <v>-1558726</v>
      </c>
      <c r="M32" s="20">
        <v>5864655</v>
      </c>
      <c r="N32" s="20">
        <v>5864655</v>
      </c>
      <c r="O32" s="20"/>
      <c r="P32" s="20"/>
      <c r="Q32" s="20"/>
      <c r="R32" s="20"/>
      <c r="S32" s="20"/>
      <c r="T32" s="20"/>
      <c r="U32" s="20"/>
      <c r="V32" s="20"/>
      <c r="W32" s="20">
        <v>5864655</v>
      </c>
      <c r="X32" s="20">
        <v>10650000</v>
      </c>
      <c r="Y32" s="20">
        <v>-4785345</v>
      </c>
      <c r="Z32" s="21">
        <v>-44.93</v>
      </c>
      <c r="AA32" s="22">
        <v>21300000</v>
      </c>
    </row>
    <row r="33" spans="1:27" ht="13.5">
      <c r="A33" s="23" t="s">
        <v>58</v>
      </c>
      <c r="B33" s="17"/>
      <c r="C33" s="18">
        <v>2514193</v>
      </c>
      <c r="D33" s="18">
        <v>2514193</v>
      </c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59458025</v>
      </c>
      <c r="D34" s="29">
        <f>SUM(D29:D33)</f>
        <v>59458025</v>
      </c>
      <c r="E34" s="30">
        <f t="shared" si="3"/>
        <v>26570476</v>
      </c>
      <c r="F34" s="31">
        <f t="shared" si="3"/>
        <v>26570476</v>
      </c>
      <c r="G34" s="31">
        <f t="shared" si="3"/>
        <v>-1542705</v>
      </c>
      <c r="H34" s="31">
        <f t="shared" si="3"/>
        <v>-1542705</v>
      </c>
      <c r="I34" s="31">
        <f t="shared" si="3"/>
        <v>-1542705</v>
      </c>
      <c r="J34" s="31">
        <f t="shared" si="3"/>
        <v>-1542705</v>
      </c>
      <c r="K34" s="31">
        <f t="shared" si="3"/>
        <v>-1542705</v>
      </c>
      <c r="L34" s="31">
        <f t="shared" si="3"/>
        <v>-1542705</v>
      </c>
      <c r="M34" s="31">
        <f t="shared" si="3"/>
        <v>5921006</v>
      </c>
      <c r="N34" s="31">
        <f t="shared" si="3"/>
        <v>5921006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5921006</v>
      </c>
      <c r="X34" s="31">
        <f t="shared" si="3"/>
        <v>13285238</v>
      </c>
      <c r="Y34" s="31">
        <f t="shared" si="3"/>
        <v>-7364232</v>
      </c>
      <c r="Z34" s="32">
        <f>+IF(X34&lt;&gt;0,+(Y34/X34)*100,0)</f>
        <v>-55.431690422106094</v>
      </c>
      <c r="AA34" s="33">
        <f>SUM(AA29:AA33)</f>
        <v>26570476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1503792</v>
      </c>
      <c r="D37" s="18">
        <v>1503792</v>
      </c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38919069</v>
      </c>
      <c r="D38" s="18">
        <v>38919069</v>
      </c>
      <c r="E38" s="19">
        <v>132550034</v>
      </c>
      <c r="F38" s="20">
        <v>132550034</v>
      </c>
      <c r="G38" s="20"/>
      <c r="H38" s="20"/>
      <c r="I38" s="20"/>
      <c r="J38" s="20"/>
      <c r="K38" s="20"/>
      <c r="L38" s="20"/>
      <c r="M38" s="20">
        <v>10947635</v>
      </c>
      <c r="N38" s="20">
        <v>10947635</v>
      </c>
      <c r="O38" s="20"/>
      <c r="P38" s="20"/>
      <c r="Q38" s="20"/>
      <c r="R38" s="20"/>
      <c r="S38" s="20"/>
      <c r="T38" s="20"/>
      <c r="U38" s="20"/>
      <c r="V38" s="20"/>
      <c r="W38" s="20">
        <v>10947635</v>
      </c>
      <c r="X38" s="20">
        <v>66275017</v>
      </c>
      <c r="Y38" s="20">
        <v>-55327382</v>
      </c>
      <c r="Z38" s="21">
        <v>-83.48</v>
      </c>
      <c r="AA38" s="22">
        <v>132550034</v>
      </c>
    </row>
    <row r="39" spans="1:27" ht="13.5">
      <c r="A39" s="27" t="s">
        <v>61</v>
      </c>
      <c r="B39" s="35"/>
      <c r="C39" s="29">
        <f aca="true" t="shared" si="4" ref="C39:Y39">SUM(C37:C38)</f>
        <v>40422861</v>
      </c>
      <c r="D39" s="29">
        <f>SUM(D37:D38)</f>
        <v>40422861</v>
      </c>
      <c r="E39" s="36">
        <f t="shared" si="4"/>
        <v>132550034</v>
      </c>
      <c r="F39" s="37">
        <f t="shared" si="4"/>
        <v>132550034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10947635</v>
      </c>
      <c r="N39" s="37">
        <f t="shared" si="4"/>
        <v>10947635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10947635</v>
      </c>
      <c r="X39" s="37">
        <f t="shared" si="4"/>
        <v>66275017</v>
      </c>
      <c r="Y39" s="37">
        <f t="shared" si="4"/>
        <v>-55327382</v>
      </c>
      <c r="Z39" s="38">
        <f>+IF(X39&lt;&gt;0,+(Y39/X39)*100,0)</f>
        <v>-83.48150555736561</v>
      </c>
      <c r="AA39" s="39">
        <f>SUM(AA37:AA38)</f>
        <v>132550034</v>
      </c>
    </row>
    <row r="40" spans="1:27" ht="13.5">
      <c r="A40" s="27" t="s">
        <v>62</v>
      </c>
      <c r="B40" s="28"/>
      <c r="C40" s="29">
        <f aca="true" t="shared" si="5" ref="C40:Y40">+C34+C39</f>
        <v>99880886</v>
      </c>
      <c r="D40" s="29">
        <f>+D34+D39</f>
        <v>99880886</v>
      </c>
      <c r="E40" s="30">
        <f t="shared" si="5"/>
        <v>159120510</v>
      </c>
      <c r="F40" s="31">
        <f t="shared" si="5"/>
        <v>159120510</v>
      </c>
      <c r="G40" s="31">
        <f t="shared" si="5"/>
        <v>-1542705</v>
      </c>
      <c r="H40" s="31">
        <f t="shared" si="5"/>
        <v>-1542705</v>
      </c>
      <c r="I40" s="31">
        <f t="shared" si="5"/>
        <v>-1542705</v>
      </c>
      <c r="J40" s="31">
        <f t="shared" si="5"/>
        <v>-1542705</v>
      </c>
      <c r="K40" s="31">
        <f t="shared" si="5"/>
        <v>-1542705</v>
      </c>
      <c r="L40" s="31">
        <f t="shared" si="5"/>
        <v>-1542705</v>
      </c>
      <c r="M40" s="31">
        <f t="shared" si="5"/>
        <v>16868641</v>
      </c>
      <c r="N40" s="31">
        <f t="shared" si="5"/>
        <v>16868641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16868641</v>
      </c>
      <c r="X40" s="31">
        <f t="shared" si="5"/>
        <v>79560255</v>
      </c>
      <c r="Y40" s="31">
        <f t="shared" si="5"/>
        <v>-62691614</v>
      </c>
      <c r="Z40" s="32">
        <f>+IF(X40&lt;&gt;0,+(Y40/X40)*100,0)</f>
        <v>-78.79765342632449</v>
      </c>
      <c r="AA40" s="33">
        <f>+AA34+AA39</f>
        <v>159120510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564283580</v>
      </c>
      <c r="D42" s="43">
        <f>+D25-D40</f>
        <v>564283580</v>
      </c>
      <c r="E42" s="44">
        <f t="shared" si="6"/>
        <v>94535152</v>
      </c>
      <c r="F42" s="45">
        <f t="shared" si="6"/>
        <v>94535152</v>
      </c>
      <c r="G42" s="45">
        <f t="shared" si="6"/>
        <v>32095898</v>
      </c>
      <c r="H42" s="45">
        <f t="shared" si="6"/>
        <v>32095898</v>
      </c>
      <c r="I42" s="45">
        <f t="shared" si="6"/>
        <v>32095898</v>
      </c>
      <c r="J42" s="45">
        <f t="shared" si="6"/>
        <v>32095898</v>
      </c>
      <c r="K42" s="45">
        <f t="shared" si="6"/>
        <v>32095898</v>
      </c>
      <c r="L42" s="45">
        <f t="shared" si="6"/>
        <v>32095898</v>
      </c>
      <c r="M42" s="45">
        <f t="shared" si="6"/>
        <v>40458634</v>
      </c>
      <c r="N42" s="45">
        <f t="shared" si="6"/>
        <v>40458634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40458634</v>
      </c>
      <c r="X42" s="45">
        <f t="shared" si="6"/>
        <v>47267577</v>
      </c>
      <c r="Y42" s="45">
        <f t="shared" si="6"/>
        <v>-6808943</v>
      </c>
      <c r="Z42" s="46">
        <f>+IF(X42&lt;&gt;0,+(Y42/X42)*100,0)</f>
        <v>-14.40510267746536</v>
      </c>
      <c r="AA42" s="47">
        <f>+AA25-AA40</f>
        <v>94535152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564283580</v>
      </c>
      <c r="D45" s="18">
        <v>564283580</v>
      </c>
      <c r="E45" s="19">
        <v>94535152</v>
      </c>
      <c r="F45" s="20">
        <v>94535152</v>
      </c>
      <c r="G45" s="20">
        <v>32095898</v>
      </c>
      <c r="H45" s="20">
        <v>32095898</v>
      </c>
      <c r="I45" s="20">
        <v>32095898</v>
      </c>
      <c r="J45" s="20">
        <v>32095898</v>
      </c>
      <c r="K45" s="20">
        <v>32095898</v>
      </c>
      <c r="L45" s="20">
        <v>32095898</v>
      </c>
      <c r="M45" s="20">
        <v>40458634</v>
      </c>
      <c r="N45" s="20">
        <v>40458634</v>
      </c>
      <c r="O45" s="20"/>
      <c r="P45" s="20"/>
      <c r="Q45" s="20"/>
      <c r="R45" s="20"/>
      <c r="S45" s="20"/>
      <c r="T45" s="20"/>
      <c r="U45" s="20"/>
      <c r="V45" s="20"/>
      <c r="W45" s="20">
        <v>40458634</v>
      </c>
      <c r="X45" s="20">
        <v>47267576</v>
      </c>
      <c r="Y45" s="20">
        <v>-6808942</v>
      </c>
      <c r="Z45" s="48">
        <v>-14.41</v>
      </c>
      <c r="AA45" s="22">
        <v>94535152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564283580</v>
      </c>
      <c r="D48" s="51">
        <f>SUM(D45:D47)</f>
        <v>564283580</v>
      </c>
      <c r="E48" s="52">
        <f t="shared" si="7"/>
        <v>94535152</v>
      </c>
      <c r="F48" s="53">
        <f t="shared" si="7"/>
        <v>94535152</v>
      </c>
      <c r="G48" s="53">
        <f t="shared" si="7"/>
        <v>32095898</v>
      </c>
      <c r="H48" s="53">
        <f t="shared" si="7"/>
        <v>32095898</v>
      </c>
      <c r="I48" s="53">
        <f t="shared" si="7"/>
        <v>32095898</v>
      </c>
      <c r="J48" s="53">
        <f t="shared" si="7"/>
        <v>32095898</v>
      </c>
      <c r="K48" s="53">
        <f t="shared" si="7"/>
        <v>32095898</v>
      </c>
      <c r="L48" s="53">
        <f t="shared" si="7"/>
        <v>32095898</v>
      </c>
      <c r="M48" s="53">
        <f t="shared" si="7"/>
        <v>40458634</v>
      </c>
      <c r="N48" s="53">
        <f t="shared" si="7"/>
        <v>40458634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40458634</v>
      </c>
      <c r="X48" s="53">
        <f t="shared" si="7"/>
        <v>47267576</v>
      </c>
      <c r="Y48" s="53">
        <f t="shared" si="7"/>
        <v>-6808942</v>
      </c>
      <c r="Z48" s="54">
        <f>+IF(X48&lt;&gt;0,+(Y48/X48)*100,0)</f>
        <v>-14.405100866606741</v>
      </c>
      <c r="AA48" s="55">
        <f>SUM(AA45:AA47)</f>
        <v>94535152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90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13392912</v>
      </c>
      <c r="D6" s="18">
        <v>13392912</v>
      </c>
      <c r="E6" s="19">
        <v>9438400</v>
      </c>
      <c r="F6" s="20">
        <v>9438400</v>
      </c>
      <c r="G6" s="20">
        <v>25993893</v>
      </c>
      <c r="H6" s="20">
        <v>8474131</v>
      </c>
      <c r="I6" s="20">
        <v>5827094</v>
      </c>
      <c r="J6" s="20">
        <v>5827094</v>
      </c>
      <c r="K6" s="20">
        <v>3504238</v>
      </c>
      <c r="L6" s="20">
        <v>11184318</v>
      </c>
      <c r="M6" s="20">
        <v>17640726</v>
      </c>
      <c r="N6" s="20">
        <v>17640726</v>
      </c>
      <c r="O6" s="20"/>
      <c r="P6" s="20"/>
      <c r="Q6" s="20"/>
      <c r="R6" s="20"/>
      <c r="S6" s="20"/>
      <c r="T6" s="20"/>
      <c r="U6" s="20"/>
      <c r="V6" s="20"/>
      <c r="W6" s="20">
        <v>17640726</v>
      </c>
      <c r="X6" s="20">
        <v>4719200</v>
      </c>
      <c r="Y6" s="20">
        <v>12921526</v>
      </c>
      <c r="Z6" s="21">
        <v>273.81</v>
      </c>
      <c r="AA6" s="22">
        <v>9438400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2911207</v>
      </c>
      <c r="D8" s="18">
        <v>2911207</v>
      </c>
      <c r="E8" s="19">
        <v>3145439</v>
      </c>
      <c r="F8" s="20">
        <v>3145439</v>
      </c>
      <c r="G8" s="20">
        <v>3443819</v>
      </c>
      <c r="H8" s="20">
        <v>3443819</v>
      </c>
      <c r="I8" s="20">
        <v>1378459</v>
      </c>
      <c r="J8" s="20">
        <v>1378459</v>
      </c>
      <c r="K8" s="20">
        <v>1305897</v>
      </c>
      <c r="L8" s="20">
        <v>1539024</v>
      </c>
      <c r="M8" s="20">
        <v>2467397</v>
      </c>
      <c r="N8" s="20">
        <v>2467397</v>
      </c>
      <c r="O8" s="20"/>
      <c r="P8" s="20"/>
      <c r="Q8" s="20"/>
      <c r="R8" s="20"/>
      <c r="S8" s="20"/>
      <c r="T8" s="20"/>
      <c r="U8" s="20"/>
      <c r="V8" s="20"/>
      <c r="W8" s="20">
        <v>2467397</v>
      </c>
      <c r="X8" s="20">
        <v>1572720</v>
      </c>
      <c r="Y8" s="20">
        <v>894677</v>
      </c>
      <c r="Z8" s="21">
        <v>56.89</v>
      </c>
      <c r="AA8" s="22">
        <v>3145439</v>
      </c>
    </row>
    <row r="9" spans="1:27" ht="13.5">
      <c r="A9" s="23" t="s">
        <v>36</v>
      </c>
      <c r="B9" s="17"/>
      <c r="C9" s="18">
        <v>2361087</v>
      </c>
      <c r="D9" s="18">
        <v>2361087</v>
      </c>
      <c r="E9" s="19"/>
      <c r="F9" s="20"/>
      <c r="G9" s="20">
        <v>1549193</v>
      </c>
      <c r="H9" s="20">
        <v>1153792</v>
      </c>
      <c r="I9" s="20"/>
      <c r="J9" s="20"/>
      <c r="K9" s="20"/>
      <c r="L9" s="20"/>
      <c r="M9" s="20">
        <v>3322585</v>
      </c>
      <c r="N9" s="20">
        <v>3322585</v>
      </c>
      <c r="O9" s="20"/>
      <c r="P9" s="20"/>
      <c r="Q9" s="20"/>
      <c r="R9" s="20"/>
      <c r="S9" s="20"/>
      <c r="T9" s="20"/>
      <c r="U9" s="20"/>
      <c r="V9" s="20"/>
      <c r="W9" s="20">
        <v>3322585</v>
      </c>
      <c r="X9" s="20"/>
      <c r="Y9" s="20">
        <v>3322585</v>
      </c>
      <c r="Z9" s="21"/>
      <c r="AA9" s="22"/>
    </row>
    <row r="10" spans="1:27" ht="13.5">
      <c r="A10" s="23" t="s">
        <v>37</v>
      </c>
      <c r="B10" s="17"/>
      <c r="C10" s="18">
        <v>1162925</v>
      </c>
      <c r="D10" s="18">
        <v>1162925</v>
      </c>
      <c r="E10" s="19"/>
      <c r="F10" s="20"/>
      <c r="G10" s="24"/>
      <c r="H10" s="24"/>
      <c r="I10" s="24">
        <v>1850772</v>
      </c>
      <c r="J10" s="20">
        <v>1850772</v>
      </c>
      <c r="K10" s="24">
        <v>691634</v>
      </c>
      <c r="L10" s="24">
        <v>590614</v>
      </c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788131</v>
      </c>
      <c r="D11" s="18">
        <v>788131</v>
      </c>
      <c r="E11" s="19">
        <v>50000</v>
      </c>
      <c r="F11" s="20">
        <v>50000</v>
      </c>
      <c r="G11" s="20"/>
      <c r="H11" s="20"/>
      <c r="I11" s="20"/>
      <c r="J11" s="20"/>
      <c r="K11" s="20"/>
      <c r="L11" s="20"/>
      <c r="M11" s="20">
        <v>788131</v>
      </c>
      <c r="N11" s="20">
        <v>788131</v>
      </c>
      <c r="O11" s="20"/>
      <c r="P11" s="20"/>
      <c r="Q11" s="20"/>
      <c r="R11" s="20"/>
      <c r="S11" s="20"/>
      <c r="T11" s="20"/>
      <c r="U11" s="20"/>
      <c r="V11" s="20"/>
      <c r="W11" s="20">
        <v>788131</v>
      </c>
      <c r="X11" s="20">
        <v>25000</v>
      </c>
      <c r="Y11" s="20">
        <v>763131</v>
      </c>
      <c r="Z11" s="21">
        <v>3052.52</v>
      </c>
      <c r="AA11" s="22">
        <v>50000</v>
      </c>
    </row>
    <row r="12" spans="1:27" ht="13.5">
      <c r="A12" s="27" t="s">
        <v>39</v>
      </c>
      <c r="B12" s="28"/>
      <c r="C12" s="29">
        <f aca="true" t="shared" si="0" ref="C12:Y12">SUM(C6:C11)</f>
        <v>20616262</v>
      </c>
      <c r="D12" s="29">
        <f>SUM(D6:D11)</f>
        <v>20616262</v>
      </c>
      <c r="E12" s="30">
        <f t="shared" si="0"/>
        <v>12633839</v>
      </c>
      <c r="F12" s="31">
        <f t="shared" si="0"/>
        <v>12633839</v>
      </c>
      <c r="G12" s="31">
        <f t="shared" si="0"/>
        <v>30986905</v>
      </c>
      <c r="H12" s="31">
        <f t="shared" si="0"/>
        <v>13071742</v>
      </c>
      <c r="I12" s="31">
        <f t="shared" si="0"/>
        <v>9056325</v>
      </c>
      <c r="J12" s="31">
        <f t="shared" si="0"/>
        <v>9056325</v>
      </c>
      <c r="K12" s="31">
        <f t="shared" si="0"/>
        <v>5501769</v>
      </c>
      <c r="L12" s="31">
        <f t="shared" si="0"/>
        <v>13313956</v>
      </c>
      <c r="M12" s="31">
        <f t="shared" si="0"/>
        <v>24218839</v>
      </c>
      <c r="N12" s="31">
        <f t="shared" si="0"/>
        <v>24218839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24218839</v>
      </c>
      <c r="X12" s="31">
        <f t="shared" si="0"/>
        <v>6316920</v>
      </c>
      <c r="Y12" s="31">
        <f t="shared" si="0"/>
        <v>17901919</v>
      </c>
      <c r="Z12" s="32">
        <f>+IF(X12&lt;&gt;0,+(Y12/X12)*100,0)</f>
        <v>283.39632289153576</v>
      </c>
      <c r="AA12" s="33">
        <f>SUM(AA6:AA11)</f>
        <v>12633839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1886449</v>
      </c>
      <c r="D17" s="18">
        <v>1886449</v>
      </c>
      <c r="E17" s="19">
        <v>29013184</v>
      </c>
      <c r="F17" s="20">
        <v>29013184</v>
      </c>
      <c r="G17" s="20"/>
      <c r="H17" s="20"/>
      <c r="I17" s="20"/>
      <c r="J17" s="20"/>
      <c r="K17" s="20"/>
      <c r="L17" s="20"/>
      <c r="M17" s="20">
        <v>1886449</v>
      </c>
      <c r="N17" s="20">
        <v>1886449</v>
      </c>
      <c r="O17" s="20"/>
      <c r="P17" s="20"/>
      <c r="Q17" s="20"/>
      <c r="R17" s="20"/>
      <c r="S17" s="20"/>
      <c r="T17" s="20"/>
      <c r="U17" s="20"/>
      <c r="V17" s="20"/>
      <c r="W17" s="20">
        <v>1886449</v>
      </c>
      <c r="X17" s="20">
        <v>14506592</v>
      </c>
      <c r="Y17" s="20">
        <v>-12620143</v>
      </c>
      <c r="Z17" s="21">
        <v>-87</v>
      </c>
      <c r="AA17" s="22">
        <v>29013184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76169269</v>
      </c>
      <c r="D19" s="18">
        <v>76169269</v>
      </c>
      <c r="E19" s="19">
        <v>103666767</v>
      </c>
      <c r="F19" s="20">
        <v>103666767</v>
      </c>
      <c r="G19" s="20">
        <v>51240</v>
      </c>
      <c r="H19" s="20">
        <v>1111003</v>
      </c>
      <c r="I19" s="20">
        <v>2131166</v>
      </c>
      <c r="J19" s="20">
        <v>2131166</v>
      </c>
      <c r="K19" s="20">
        <v>3140537</v>
      </c>
      <c r="L19" s="20">
        <v>3897737</v>
      </c>
      <c r="M19" s="20">
        <v>81026083</v>
      </c>
      <c r="N19" s="20">
        <v>81026083</v>
      </c>
      <c r="O19" s="20"/>
      <c r="P19" s="20"/>
      <c r="Q19" s="20"/>
      <c r="R19" s="20"/>
      <c r="S19" s="20"/>
      <c r="T19" s="20"/>
      <c r="U19" s="20"/>
      <c r="V19" s="20"/>
      <c r="W19" s="20">
        <v>81026083</v>
      </c>
      <c r="X19" s="20">
        <v>51833384</v>
      </c>
      <c r="Y19" s="20">
        <v>29192699</v>
      </c>
      <c r="Z19" s="21">
        <v>56.32</v>
      </c>
      <c r="AA19" s="22">
        <v>103666767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92047</v>
      </c>
      <c r="D22" s="18">
        <v>92047</v>
      </c>
      <c r="E22" s="19">
        <v>348190</v>
      </c>
      <c r="F22" s="20">
        <v>348190</v>
      </c>
      <c r="G22" s="20"/>
      <c r="H22" s="20"/>
      <c r="I22" s="20">
        <v>479561</v>
      </c>
      <c r="J22" s="20">
        <v>479561</v>
      </c>
      <c r="K22" s="20">
        <v>479561</v>
      </c>
      <c r="L22" s="20">
        <v>479561</v>
      </c>
      <c r="M22" s="20">
        <v>571608</v>
      </c>
      <c r="N22" s="20">
        <v>571608</v>
      </c>
      <c r="O22" s="20"/>
      <c r="P22" s="20"/>
      <c r="Q22" s="20"/>
      <c r="R22" s="20"/>
      <c r="S22" s="20"/>
      <c r="T22" s="20"/>
      <c r="U22" s="20"/>
      <c r="V22" s="20"/>
      <c r="W22" s="20">
        <v>571608</v>
      </c>
      <c r="X22" s="20">
        <v>174095</v>
      </c>
      <c r="Y22" s="20">
        <v>397513</v>
      </c>
      <c r="Z22" s="21">
        <v>228.33</v>
      </c>
      <c r="AA22" s="22">
        <v>348190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78147765</v>
      </c>
      <c r="D24" s="29">
        <f>SUM(D15:D23)</f>
        <v>78147765</v>
      </c>
      <c r="E24" s="36">
        <f t="shared" si="1"/>
        <v>133028141</v>
      </c>
      <c r="F24" s="37">
        <f t="shared" si="1"/>
        <v>133028141</v>
      </c>
      <c r="G24" s="37">
        <f t="shared" si="1"/>
        <v>51240</v>
      </c>
      <c r="H24" s="37">
        <f t="shared" si="1"/>
        <v>1111003</v>
      </c>
      <c r="I24" s="37">
        <f t="shared" si="1"/>
        <v>2610727</v>
      </c>
      <c r="J24" s="37">
        <f t="shared" si="1"/>
        <v>2610727</v>
      </c>
      <c r="K24" s="37">
        <f t="shared" si="1"/>
        <v>3620098</v>
      </c>
      <c r="L24" s="37">
        <f t="shared" si="1"/>
        <v>4377298</v>
      </c>
      <c r="M24" s="37">
        <f t="shared" si="1"/>
        <v>83484140</v>
      </c>
      <c r="N24" s="37">
        <f t="shared" si="1"/>
        <v>83484140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83484140</v>
      </c>
      <c r="X24" s="37">
        <f t="shared" si="1"/>
        <v>66514071</v>
      </c>
      <c r="Y24" s="37">
        <f t="shared" si="1"/>
        <v>16970069</v>
      </c>
      <c r="Z24" s="38">
        <f>+IF(X24&lt;&gt;0,+(Y24/X24)*100,0)</f>
        <v>25.513502248268644</v>
      </c>
      <c r="AA24" s="39">
        <f>SUM(AA15:AA23)</f>
        <v>133028141</v>
      </c>
    </row>
    <row r="25" spans="1:27" ht="13.5">
      <c r="A25" s="27" t="s">
        <v>51</v>
      </c>
      <c r="B25" s="28"/>
      <c r="C25" s="29">
        <f aca="true" t="shared" si="2" ref="C25:Y25">+C12+C24</f>
        <v>98764027</v>
      </c>
      <c r="D25" s="29">
        <f>+D12+D24</f>
        <v>98764027</v>
      </c>
      <c r="E25" s="30">
        <f t="shared" si="2"/>
        <v>145661980</v>
      </c>
      <c r="F25" s="31">
        <f t="shared" si="2"/>
        <v>145661980</v>
      </c>
      <c r="G25" s="31">
        <f t="shared" si="2"/>
        <v>31038145</v>
      </c>
      <c r="H25" s="31">
        <f t="shared" si="2"/>
        <v>14182745</v>
      </c>
      <c r="I25" s="31">
        <f t="shared" si="2"/>
        <v>11667052</v>
      </c>
      <c r="J25" s="31">
        <f t="shared" si="2"/>
        <v>11667052</v>
      </c>
      <c r="K25" s="31">
        <f t="shared" si="2"/>
        <v>9121867</v>
      </c>
      <c r="L25" s="31">
        <f t="shared" si="2"/>
        <v>17691254</v>
      </c>
      <c r="M25" s="31">
        <f t="shared" si="2"/>
        <v>107702979</v>
      </c>
      <c r="N25" s="31">
        <f t="shared" si="2"/>
        <v>107702979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107702979</v>
      </c>
      <c r="X25" s="31">
        <f t="shared" si="2"/>
        <v>72830991</v>
      </c>
      <c r="Y25" s="31">
        <f t="shared" si="2"/>
        <v>34871988</v>
      </c>
      <c r="Z25" s="32">
        <f>+IF(X25&lt;&gt;0,+(Y25/X25)*100,0)</f>
        <v>47.88069957746421</v>
      </c>
      <c r="AA25" s="33">
        <f>+AA12+AA24</f>
        <v>145661980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11325</v>
      </c>
      <c r="D30" s="18">
        <v>11325</v>
      </c>
      <c r="E30" s="19"/>
      <c r="F30" s="20"/>
      <c r="G30" s="20"/>
      <c r="H30" s="20"/>
      <c r="I30" s="20"/>
      <c r="J30" s="20"/>
      <c r="K30" s="20"/>
      <c r="L30" s="20"/>
      <c r="M30" s="20">
        <v>11325</v>
      </c>
      <c r="N30" s="20">
        <v>11325</v>
      </c>
      <c r="O30" s="20"/>
      <c r="P30" s="20"/>
      <c r="Q30" s="20"/>
      <c r="R30" s="20"/>
      <c r="S30" s="20"/>
      <c r="T30" s="20"/>
      <c r="U30" s="20"/>
      <c r="V30" s="20"/>
      <c r="W30" s="20">
        <v>11325</v>
      </c>
      <c r="X30" s="20"/>
      <c r="Y30" s="20">
        <v>11325</v>
      </c>
      <c r="Z30" s="21"/>
      <c r="AA30" s="22"/>
    </row>
    <row r="31" spans="1:27" ht="13.5">
      <c r="A31" s="23" t="s">
        <v>56</v>
      </c>
      <c r="B31" s="17"/>
      <c r="C31" s="18">
        <v>101101</v>
      </c>
      <c r="D31" s="18">
        <v>101101</v>
      </c>
      <c r="E31" s="19">
        <v>100737</v>
      </c>
      <c r="F31" s="20">
        <v>100737</v>
      </c>
      <c r="G31" s="20"/>
      <c r="H31" s="20">
        <v>560</v>
      </c>
      <c r="I31" s="20">
        <v>560</v>
      </c>
      <c r="J31" s="20">
        <v>560</v>
      </c>
      <c r="K31" s="20">
        <v>2685</v>
      </c>
      <c r="L31" s="20">
        <v>3222</v>
      </c>
      <c r="M31" s="20">
        <v>102198</v>
      </c>
      <c r="N31" s="20">
        <v>102198</v>
      </c>
      <c r="O31" s="20"/>
      <c r="P31" s="20"/>
      <c r="Q31" s="20"/>
      <c r="R31" s="20"/>
      <c r="S31" s="20"/>
      <c r="T31" s="20"/>
      <c r="U31" s="20"/>
      <c r="V31" s="20"/>
      <c r="W31" s="20">
        <v>102198</v>
      </c>
      <c r="X31" s="20">
        <v>50369</v>
      </c>
      <c r="Y31" s="20">
        <v>51829</v>
      </c>
      <c r="Z31" s="21">
        <v>102.9</v>
      </c>
      <c r="AA31" s="22">
        <v>100737</v>
      </c>
    </row>
    <row r="32" spans="1:27" ht="13.5">
      <c r="A32" s="23" t="s">
        <v>57</v>
      </c>
      <c r="B32" s="17"/>
      <c r="C32" s="18">
        <v>15122261</v>
      </c>
      <c r="D32" s="18">
        <v>15122261</v>
      </c>
      <c r="E32" s="19">
        <v>7966437</v>
      </c>
      <c r="F32" s="20">
        <v>7966437</v>
      </c>
      <c r="G32" s="20">
        <v>20027622</v>
      </c>
      <c r="H32" s="20">
        <v>6300664</v>
      </c>
      <c r="I32" s="20">
        <v>6914195</v>
      </c>
      <c r="J32" s="20">
        <v>6914195</v>
      </c>
      <c r="K32" s="20">
        <v>7412687</v>
      </c>
      <c r="L32" s="20">
        <v>8858931</v>
      </c>
      <c r="M32" s="20">
        <v>12546171</v>
      </c>
      <c r="N32" s="20">
        <v>12546171</v>
      </c>
      <c r="O32" s="20"/>
      <c r="P32" s="20"/>
      <c r="Q32" s="20"/>
      <c r="R32" s="20"/>
      <c r="S32" s="20"/>
      <c r="T32" s="20"/>
      <c r="U32" s="20"/>
      <c r="V32" s="20"/>
      <c r="W32" s="20">
        <v>12546171</v>
      </c>
      <c r="X32" s="20">
        <v>3983219</v>
      </c>
      <c r="Y32" s="20">
        <v>8562952</v>
      </c>
      <c r="Z32" s="21">
        <v>214.98</v>
      </c>
      <c r="AA32" s="22">
        <v>7966437</v>
      </c>
    </row>
    <row r="33" spans="1:27" ht="13.5">
      <c r="A33" s="23" t="s">
        <v>58</v>
      </c>
      <c r="B33" s="17"/>
      <c r="C33" s="18">
        <v>935199</v>
      </c>
      <c r="D33" s="18">
        <v>935199</v>
      </c>
      <c r="E33" s="19"/>
      <c r="F33" s="20"/>
      <c r="G33" s="20"/>
      <c r="H33" s="20"/>
      <c r="I33" s="20"/>
      <c r="J33" s="20"/>
      <c r="K33" s="20"/>
      <c r="L33" s="20"/>
      <c r="M33" s="20">
        <v>765279</v>
      </c>
      <c r="N33" s="20">
        <v>765279</v>
      </c>
      <c r="O33" s="20"/>
      <c r="P33" s="20"/>
      <c r="Q33" s="20"/>
      <c r="R33" s="20"/>
      <c r="S33" s="20"/>
      <c r="T33" s="20"/>
      <c r="U33" s="20"/>
      <c r="V33" s="20"/>
      <c r="W33" s="20">
        <v>765279</v>
      </c>
      <c r="X33" s="20"/>
      <c r="Y33" s="20">
        <v>765279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16169886</v>
      </c>
      <c r="D34" s="29">
        <f>SUM(D29:D33)</f>
        <v>16169886</v>
      </c>
      <c r="E34" s="30">
        <f t="shared" si="3"/>
        <v>8067174</v>
      </c>
      <c r="F34" s="31">
        <f t="shared" si="3"/>
        <v>8067174</v>
      </c>
      <c r="G34" s="31">
        <f t="shared" si="3"/>
        <v>20027622</v>
      </c>
      <c r="H34" s="31">
        <f t="shared" si="3"/>
        <v>6301224</v>
      </c>
      <c r="I34" s="31">
        <f t="shared" si="3"/>
        <v>6914755</v>
      </c>
      <c r="J34" s="31">
        <f t="shared" si="3"/>
        <v>6914755</v>
      </c>
      <c r="K34" s="31">
        <f t="shared" si="3"/>
        <v>7415372</v>
      </c>
      <c r="L34" s="31">
        <f t="shared" si="3"/>
        <v>8862153</v>
      </c>
      <c r="M34" s="31">
        <f t="shared" si="3"/>
        <v>13424973</v>
      </c>
      <c r="N34" s="31">
        <f t="shared" si="3"/>
        <v>13424973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13424973</v>
      </c>
      <c r="X34" s="31">
        <f t="shared" si="3"/>
        <v>4033588</v>
      </c>
      <c r="Y34" s="31">
        <f t="shared" si="3"/>
        <v>9391385</v>
      </c>
      <c r="Z34" s="32">
        <f>+IF(X34&lt;&gt;0,+(Y34/X34)*100,0)</f>
        <v>232.82955522477752</v>
      </c>
      <c r="AA34" s="33">
        <f>SUM(AA29:AA33)</f>
        <v>8067174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6602442</v>
      </c>
      <c r="D38" s="18">
        <v>6602442</v>
      </c>
      <c r="E38" s="19">
        <v>9164071</v>
      </c>
      <c r="F38" s="20">
        <v>9164071</v>
      </c>
      <c r="G38" s="20"/>
      <c r="H38" s="20"/>
      <c r="I38" s="20"/>
      <c r="J38" s="20"/>
      <c r="K38" s="20"/>
      <c r="L38" s="20"/>
      <c r="M38" s="20">
        <v>6772362</v>
      </c>
      <c r="N38" s="20">
        <v>6772362</v>
      </c>
      <c r="O38" s="20"/>
      <c r="P38" s="20"/>
      <c r="Q38" s="20"/>
      <c r="R38" s="20"/>
      <c r="S38" s="20"/>
      <c r="T38" s="20"/>
      <c r="U38" s="20"/>
      <c r="V38" s="20"/>
      <c r="W38" s="20">
        <v>6772362</v>
      </c>
      <c r="X38" s="20">
        <v>4582036</v>
      </c>
      <c r="Y38" s="20">
        <v>2190326</v>
      </c>
      <c r="Z38" s="21">
        <v>47.8</v>
      </c>
      <c r="AA38" s="22">
        <v>9164071</v>
      </c>
    </row>
    <row r="39" spans="1:27" ht="13.5">
      <c r="A39" s="27" t="s">
        <v>61</v>
      </c>
      <c r="B39" s="35"/>
      <c r="C39" s="29">
        <f aca="true" t="shared" si="4" ref="C39:Y39">SUM(C37:C38)</f>
        <v>6602442</v>
      </c>
      <c r="D39" s="29">
        <f>SUM(D37:D38)</f>
        <v>6602442</v>
      </c>
      <c r="E39" s="36">
        <f t="shared" si="4"/>
        <v>9164071</v>
      </c>
      <c r="F39" s="37">
        <f t="shared" si="4"/>
        <v>9164071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6772362</v>
      </c>
      <c r="N39" s="37">
        <f t="shared" si="4"/>
        <v>6772362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6772362</v>
      </c>
      <c r="X39" s="37">
        <f t="shared" si="4"/>
        <v>4582036</v>
      </c>
      <c r="Y39" s="37">
        <f t="shared" si="4"/>
        <v>2190326</v>
      </c>
      <c r="Z39" s="38">
        <f>+IF(X39&lt;&gt;0,+(Y39/X39)*100,0)</f>
        <v>47.802461613134426</v>
      </c>
      <c r="AA39" s="39">
        <f>SUM(AA37:AA38)</f>
        <v>9164071</v>
      </c>
    </row>
    <row r="40" spans="1:27" ht="13.5">
      <c r="A40" s="27" t="s">
        <v>62</v>
      </c>
      <c r="B40" s="28"/>
      <c r="C40" s="29">
        <f aca="true" t="shared" si="5" ref="C40:Y40">+C34+C39</f>
        <v>22772328</v>
      </c>
      <c r="D40" s="29">
        <f>+D34+D39</f>
        <v>22772328</v>
      </c>
      <c r="E40" s="30">
        <f t="shared" si="5"/>
        <v>17231245</v>
      </c>
      <c r="F40" s="31">
        <f t="shared" si="5"/>
        <v>17231245</v>
      </c>
      <c r="G40" s="31">
        <f t="shared" si="5"/>
        <v>20027622</v>
      </c>
      <c r="H40" s="31">
        <f t="shared" si="5"/>
        <v>6301224</v>
      </c>
      <c r="I40" s="31">
        <f t="shared" si="5"/>
        <v>6914755</v>
      </c>
      <c r="J40" s="31">
        <f t="shared" si="5"/>
        <v>6914755</v>
      </c>
      <c r="K40" s="31">
        <f t="shared" si="5"/>
        <v>7415372</v>
      </c>
      <c r="L40" s="31">
        <f t="shared" si="5"/>
        <v>8862153</v>
      </c>
      <c r="M40" s="31">
        <f t="shared" si="5"/>
        <v>20197335</v>
      </c>
      <c r="N40" s="31">
        <f t="shared" si="5"/>
        <v>20197335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20197335</v>
      </c>
      <c r="X40" s="31">
        <f t="shared" si="5"/>
        <v>8615624</v>
      </c>
      <c r="Y40" s="31">
        <f t="shared" si="5"/>
        <v>11581711</v>
      </c>
      <c r="Z40" s="32">
        <f>+IF(X40&lt;&gt;0,+(Y40/X40)*100,0)</f>
        <v>134.42683896140315</v>
      </c>
      <c r="AA40" s="33">
        <f>+AA34+AA39</f>
        <v>17231245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75991699</v>
      </c>
      <c r="D42" s="43">
        <f>+D25-D40</f>
        <v>75991699</v>
      </c>
      <c r="E42" s="44">
        <f t="shared" si="6"/>
        <v>128430735</v>
      </c>
      <c r="F42" s="45">
        <f t="shared" si="6"/>
        <v>128430735</v>
      </c>
      <c r="G42" s="45">
        <f t="shared" si="6"/>
        <v>11010523</v>
      </c>
      <c r="H42" s="45">
        <f t="shared" si="6"/>
        <v>7881521</v>
      </c>
      <c r="I42" s="45">
        <f t="shared" si="6"/>
        <v>4752297</v>
      </c>
      <c r="J42" s="45">
        <f t="shared" si="6"/>
        <v>4752297</v>
      </c>
      <c r="K42" s="45">
        <f t="shared" si="6"/>
        <v>1706495</v>
      </c>
      <c r="L42" s="45">
        <f t="shared" si="6"/>
        <v>8829101</v>
      </c>
      <c r="M42" s="45">
        <f t="shared" si="6"/>
        <v>87505644</v>
      </c>
      <c r="N42" s="45">
        <f t="shared" si="6"/>
        <v>87505644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87505644</v>
      </c>
      <c r="X42" s="45">
        <f t="shared" si="6"/>
        <v>64215367</v>
      </c>
      <c r="Y42" s="45">
        <f t="shared" si="6"/>
        <v>23290277</v>
      </c>
      <c r="Z42" s="46">
        <f>+IF(X42&lt;&gt;0,+(Y42/X42)*100,0)</f>
        <v>36.269008631532074</v>
      </c>
      <c r="AA42" s="47">
        <f>+AA25-AA40</f>
        <v>128430735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75991699</v>
      </c>
      <c r="D45" s="18">
        <v>75991699</v>
      </c>
      <c r="E45" s="19">
        <v>128101671</v>
      </c>
      <c r="F45" s="20">
        <v>128101671</v>
      </c>
      <c r="G45" s="20">
        <v>11010524</v>
      </c>
      <c r="H45" s="20">
        <v>7881521</v>
      </c>
      <c r="I45" s="20">
        <v>4752296</v>
      </c>
      <c r="J45" s="20">
        <v>4752296</v>
      </c>
      <c r="K45" s="20">
        <v>1706496</v>
      </c>
      <c r="L45" s="20">
        <v>8829102</v>
      </c>
      <c r="M45" s="20">
        <v>87505645</v>
      </c>
      <c r="N45" s="20">
        <v>87505645</v>
      </c>
      <c r="O45" s="20"/>
      <c r="P45" s="20"/>
      <c r="Q45" s="20"/>
      <c r="R45" s="20"/>
      <c r="S45" s="20"/>
      <c r="T45" s="20"/>
      <c r="U45" s="20"/>
      <c r="V45" s="20"/>
      <c r="W45" s="20">
        <v>87505645</v>
      </c>
      <c r="X45" s="20">
        <v>64050836</v>
      </c>
      <c r="Y45" s="20">
        <v>23454809</v>
      </c>
      <c r="Z45" s="48">
        <v>36.62</v>
      </c>
      <c r="AA45" s="22">
        <v>128101671</v>
      </c>
    </row>
    <row r="46" spans="1:27" ht="13.5">
      <c r="A46" s="23" t="s">
        <v>67</v>
      </c>
      <c r="B46" s="17"/>
      <c r="C46" s="18"/>
      <c r="D46" s="18"/>
      <c r="E46" s="19">
        <v>329064</v>
      </c>
      <c r="F46" s="20">
        <v>329064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164532</v>
      </c>
      <c r="Y46" s="20">
        <v>-164532</v>
      </c>
      <c r="Z46" s="48">
        <v>-100</v>
      </c>
      <c r="AA46" s="22">
        <v>329064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75991699</v>
      </c>
      <c r="D48" s="51">
        <f>SUM(D45:D47)</f>
        <v>75991699</v>
      </c>
      <c r="E48" s="52">
        <f t="shared" si="7"/>
        <v>128430735</v>
      </c>
      <c r="F48" s="53">
        <f t="shared" si="7"/>
        <v>128430735</v>
      </c>
      <c r="G48" s="53">
        <f t="shared" si="7"/>
        <v>11010524</v>
      </c>
      <c r="H48" s="53">
        <f t="shared" si="7"/>
        <v>7881521</v>
      </c>
      <c r="I48" s="53">
        <f t="shared" si="7"/>
        <v>4752296</v>
      </c>
      <c r="J48" s="53">
        <f t="shared" si="7"/>
        <v>4752296</v>
      </c>
      <c r="K48" s="53">
        <f t="shared" si="7"/>
        <v>1706496</v>
      </c>
      <c r="L48" s="53">
        <f t="shared" si="7"/>
        <v>8829102</v>
      </c>
      <c r="M48" s="53">
        <f t="shared" si="7"/>
        <v>87505645</v>
      </c>
      <c r="N48" s="53">
        <f t="shared" si="7"/>
        <v>87505645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87505645</v>
      </c>
      <c r="X48" s="53">
        <f t="shared" si="7"/>
        <v>64215368</v>
      </c>
      <c r="Y48" s="53">
        <f t="shared" si="7"/>
        <v>23290277</v>
      </c>
      <c r="Z48" s="54">
        <f>+IF(X48&lt;&gt;0,+(Y48/X48)*100,0)</f>
        <v>36.26900806672945</v>
      </c>
      <c r="AA48" s="55">
        <f>SUM(AA45:AA47)</f>
        <v>128430735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91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147199</v>
      </c>
      <c r="D6" s="18">
        <v>147199</v>
      </c>
      <c r="E6" s="19">
        <v>70814</v>
      </c>
      <c r="F6" s="20">
        <v>70814</v>
      </c>
      <c r="G6" s="20">
        <v>1889191</v>
      </c>
      <c r="H6" s="20">
        <v>882481</v>
      </c>
      <c r="I6" s="20">
        <v>-1922797</v>
      </c>
      <c r="J6" s="20">
        <v>-1922797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35407</v>
      </c>
      <c r="Y6" s="20">
        <v>-35407</v>
      </c>
      <c r="Z6" s="21">
        <v>-100</v>
      </c>
      <c r="AA6" s="22">
        <v>70814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3482877</v>
      </c>
      <c r="D8" s="18">
        <v>3482877</v>
      </c>
      <c r="E8" s="19">
        <v>5638820</v>
      </c>
      <c r="F8" s="20">
        <v>5638820</v>
      </c>
      <c r="G8" s="20">
        <v>819094</v>
      </c>
      <c r="H8" s="20">
        <v>30346910</v>
      </c>
      <c r="I8" s="20">
        <v>62878581</v>
      </c>
      <c r="J8" s="20">
        <v>62878581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2819410</v>
      </c>
      <c r="Y8" s="20">
        <v>-2819410</v>
      </c>
      <c r="Z8" s="21">
        <v>-100</v>
      </c>
      <c r="AA8" s="22">
        <v>5638820</v>
      </c>
    </row>
    <row r="9" spans="1:27" ht="13.5">
      <c r="A9" s="23" t="s">
        <v>36</v>
      </c>
      <c r="B9" s="17"/>
      <c r="C9" s="18">
        <v>1457067</v>
      </c>
      <c r="D9" s="18">
        <v>1457067</v>
      </c>
      <c r="E9" s="19">
        <v>125917</v>
      </c>
      <c r="F9" s="20">
        <v>125917</v>
      </c>
      <c r="G9" s="20">
        <v>1525069</v>
      </c>
      <c r="H9" s="20">
        <v>-27252180</v>
      </c>
      <c r="I9" s="20">
        <v>-26555457</v>
      </c>
      <c r="J9" s="20">
        <v>-26555457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62959</v>
      </c>
      <c r="Y9" s="20">
        <v>-62959</v>
      </c>
      <c r="Z9" s="21">
        <v>-100</v>
      </c>
      <c r="AA9" s="22">
        <v>125917</v>
      </c>
    </row>
    <row r="10" spans="1:27" ht="13.5">
      <c r="A10" s="23" t="s">
        <v>37</v>
      </c>
      <c r="B10" s="17"/>
      <c r="C10" s="18"/>
      <c r="D10" s="18"/>
      <c r="E10" s="19">
        <v>3587844</v>
      </c>
      <c r="F10" s="20">
        <v>3587844</v>
      </c>
      <c r="G10" s="24"/>
      <c r="H10" s="24">
        <v>30482901</v>
      </c>
      <c r="I10" s="24">
        <v>660979</v>
      </c>
      <c r="J10" s="20">
        <v>660979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1793922</v>
      </c>
      <c r="Y10" s="24">
        <v>-1793922</v>
      </c>
      <c r="Z10" s="25">
        <v>-100</v>
      </c>
      <c r="AA10" s="26">
        <v>3587844</v>
      </c>
    </row>
    <row r="11" spans="1:27" ht="13.5">
      <c r="A11" s="23" t="s">
        <v>38</v>
      </c>
      <c r="B11" s="17"/>
      <c r="C11" s="18">
        <v>15165</v>
      </c>
      <c r="D11" s="18">
        <v>15165</v>
      </c>
      <c r="E11" s="19">
        <v>818000</v>
      </c>
      <c r="F11" s="20">
        <v>818000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409000</v>
      </c>
      <c r="Y11" s="20">
        <v>-409000</v>
      </c>
      <c r="Z11" s="21">
        <v>-100</v>
      </c>
      <c r="AA11" s="22">
        <v>818000</v>
      </c>
    </row>
    <row r="12" spans="1:27" ht="13.5">
      <c r="A12" s="27" t="s">
        <v>39</v>
      </c>
      <c r="B12" s="28"/>
      <c r="C12" s="29">
        <f aca="true" t="shared" si="0" ref="C12:Y12">SUM(C6:C11)</f>
        <v>5102308</v>
      </c>
      <c r="D12" s="29">
        <f>SUM(D6:D11)</f>
        <v>5102308</v>
      </c>
      <c r="E12" s="30">
        <f t="shared" si="0"/>
        <v>10241395</v>
      </c>
      <c r="F12" s="31">
        <f t="shared" si="0"/>
        <v>10241395</v>
      </c>
      <c r="G12" s="31">
        <f t="shared" si="0"/>
        <v>4233354</v>
      </c>
      <c r="H12" s="31">
        <f t="shared" si="0"/>
        <v>34460112</v>
      </c>
      <c r="I12" s="31">
        <f t="shared" si="0"/>
        <v>35061306</v>
      </c>
      <c r="J12" s="31">
        <f t="shared" si="0"/>
        <v>35061306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5120698</v>
      </c>
      <c r="Y12" s="31">
        <f t="shared" si="0"/>
        <v>-5120698</v>
      </c>
      <c r="Z12" s="32">
        <f>+IF(X12&lt;&gt;0,+(Y12/X12)*100,0)</f>
        <v>-100</v>
      </c>
      <c r="AA12" s="33">
        <f>SUM(AA6:AA11)</f>
        <v>10241395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286091</v>
      </c>
      <c r="D17" s="18">
        <v>286091</v>
      </c>
      <c r="E17" s="19">
        <v>333370</v>
      </c>
      <c r="F17" s="20">
        <v>333370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166685</v>
      </c>
      <c r="Y17" s="20">
        <v>-166685</v>
      </c>
      <c r="Z17" s="21">
        <v>-100</v>
      </c>
      <c r="AA17" s="22">
        <v>333370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163541698</v>
      </c>
      <c r="D19" s="18">
        <v>163541698</v>
      </c>
      <c r="E19" s="19">
        <v>151061660</v>
      </c>
      <c r="F19" s="20">
        <v>151061660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75530830</v>
      </c>
      <c r="Y19" s="20">
        <v>-75530830</v>
      </c>
      <c r="Z19" s="21">
        <v>-100</v>
      </c>
      <c r="AA19" s="22">
        <v>151061660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163827789</v>
      </c>
      <c r="D24" s="29">
        <f>SUM(D15:D23)</f>
        <v>163827789</v>
      </c>
      <c r="E24" s="36">
        <f t="shared" si="1"/>
        <v>151395030</v>
      </c>
      <c r="F24" s="37">
        <f t="shared" si="1"/>
        <v>151395030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75697515</v>
      </c>
      <c r="Y24" s="37">
        <f t="shared" si="1"/>
        <v>-75697515</v>
      </c>
      <c r="Z24" s="38">
        <f>+IF(X24&lt;&gt;0,+(Y24/X24)*100,0)</f>
        <v>-100</v>
      </c>
      <c r="AA24" s="39">
        <f>SUM(AA15:AA23)</f>
        <v>151395030</v>
      </c>
    </row>
    <row r="25" spans="1:27" ht="13.5">
      <c r="A25" s="27" t="s">
        <v>51</v>
      </c>
      <c r="B25" s="28"/>
      <c r="C25" s="29">
        <f aca="true" t="shared" si="2" ref="C25:Y25">+C12+C24</f>
        <v>168930097</v>
      </c>
      <c r="D25" s="29">
        <f>+D12+D24</f>
        <v>168930097</v>
      </c>
      <c r="E25" s="30">
        <f t="shared" si="2"/>
        <v>161636425</v>
      </c>
      <c r="F25" s="31">
        <f t="shared" si="2"/>
        <v>161636425</v>
      </c>
      <c r="G25" s="31">
        <f t="shared" si="2"/>
        <v>4233354</v>
      </c>
      <c r="H25" s="31">
        <f t="shared" si="2"/>
        <v>34460112</v>
      </c>
      <c r="I25" s="31">
        <f t="shared" si="2"/>
        <v>35061306</v>
      </c>
      <c r="J25" s="31">
        <f t="shared" si="2"/>
        <v>35061306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80818213</v>
      </c>
      <c r="Y25" s="31">
        <f t="shared" si="2"/>
        <v>-80818213</v>
      </c>
      <c r="Z25" s="32">
        <f>+IF(X25&lt;&gt;0,+(Y25/X25)*100,0)</f>
        <v>-100</v>
      </c>
      <c r="AA25" s="33">
        <f>+AA12+AA24</f>
        <v>161636425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2392692</v>
      </c>
      <c r="F30" s="20">
        <v>2392692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1196346</v>
      </c>
      <c r="Y30" s="20">
        <v>-1196346</v>
      </c>
      <c r="Z30" s="21">
        <v>-100</v>
      </c>
      <c r="AA30" s="22">
        <v>2392692</v>
      </c>
    </row>
    <row r="31" spans="1:27" ht="13.5">
      <c r="A31" s="23" t="s">
        <v>56</v>
      </c>
      <c r="B31" s="17"/>
      <c r="C31" s="18">
        <v>208907</v>
      </c>
      <c r="D31" s="18">
        <v>208907</v>
      </c>
      <c r="E31" s="19">
        <v>234169</v>
      </c>
      <c r="F31" s="20">
        <v>234169</v>
      </c>
      <c r="G31" s="20"/>
      <c r="H31" s="20">
        <v>2449</v>
      </c>
      <c r="I31" s="20">
        <v>3049</v>
      </c>
      <c r="J31" s="20">
        <v>3049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117085</v>
      </c>
      <c r="Y31" s="20">
        <v>-117085</v>
      </c>
      <c r="Z31" s="21">
        <v>-100</v>
      </c>
      <c r="AA31" s="22">
        <v>234169</v>
      </c>
    </row>
    <row r="32" spans="1:27" ht="13.5">
      <c r="A32" s="23" t="s">
        <v>57</v>
      </c>
      <c r="B32" s="17"/>
      <c r="C32" s="18">
        <v>21807374</v>
      </c>
      <c r="D32" s="18">
        <v>21807374</v>
      </c>
      <c r="E32" s="19">
        <v>28759118</v>
      </c>
      <c r="F32" s="20">
        <v>28759118</v>
      </c>
      <c r="G32" s="20">
        <v>4231015</v>
      </c>
      <c r="H32" s="20">
        <v>4974190</v>
      </c>
      <c r="I32" s="20">
        <v>5475936</v>
      </c>
      <c r="J32" s="20">
        <v>5475936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14379559</v>
      </c>
      <c r="Y32" s="20">
        <v>-14379559</v>
      </c>
      <c r="Z32" s="21">
        <v>-100</v>
      </c>
      <c r="AA32" s="22">
        <v>28759118</v>
      </c>
    </row>
    <row r="33" spans="1:27" ht="13.5">
      <c r="A33" s="23" t="s">
        <v>58</v>
      </c>
      <c r="B33" s="17"/>
      <c r="C33" s="18">
        <v>622495</v>
      </c>
      <c r="D33" s="18">
        <v>622495</v>
      </c>
      <c r="E33" s="19">
        <v>3340437</v>
      </c>
      <c r="F33" s="20">
        <v>3340437</v>
      </c>
      <c r="G33" s="20">
        <v>2339</v>
      </c>
      <c r="H33" s="20"/>
      <c r="I33" s="20">
        <v>98848</v>
      </c>
      <c r="J33" s="20">
        <v>98848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1670219</v>
      </c>
      <c r="Y33" s="20">
        <v>-1670219</v>
      </c>
      <c r="Z33" s="21">
        <v>-100</v>
      </c>
      <c r="AA33" s="22">
        <v>3340437</v>
      </c>
    </row>
    <row r="34" spans="1:27" ht="13.5">
      <c r="A34" s="27" t="s">
        <v>59</v>
      </c>
      <c r="B34" s="28"/>
      <c r="C34" s="29">
        <f aca="true" t="shared" si="3" ref="C34:Y34">SUM(C29:C33)</f>
        <v>22638776</v>
      </c>
      <c r="D34" s="29">
        <f>SUM(D29:D33)</f>
        <v>22638776</v>
      </c>
      <c r="E34" s="30">
        <f t="shared" si="3"/>
        <v>34726416</v>
      </c>
      <c r="F34" s="31">
        <f t="shared" si="3"/>
        <v>34726416</v>
      </c>
      <c r="G34" s="31">
        <f t="shared" si="3"/>
        <v>4233354</v>
      </c>
      <c r="H34" s="31">
        <f t="shared" si="3"/>
        <v>4976639</v>
      </c>
      <c r="I34" s="31">
        <f t="shared" si="3"/>
        <v>5577833</v>
      </c>
      <c r="J34" s="31">
        <f t="shared" si="3"/>
        <v>5577833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17363209</v>
      </c>
      <c r="Y34" s="31">
        <f t="shared" si="3"/>
        <v>-17363209</v>
      </c>
      <c r="Z34" s="32">
        <f>+IF(X34&lt;&gt;0,+(Y34/X34)*100,0)</f>
        <v>-100</v>
      </c>
      <c r="AA34" s="33">
        <f>SUM(AA29:AA33)</f>
        <v>34726416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356308</v>
      </c>
      <c r="F37" s="20">
        <v>356308</v>
      </c>
      <c r="G37" s="20"/>
      <c r="H37" s="20">
        <v>29483473</v>
      </c>
      <c r="I37" s="20">
        <v>29483473</v>
      </c>
      <c r="J37" s="20">
        <v>29483473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178154</v>
      </c>
      <c r="Y37" s="20">
        <v>-178154</v>
      </c>
      <c r="Z37" s="21">
        <v>-100</v>
      </c>
      <c r="AA37" s="22">
        <v>356308</v>
      </c>
    </row>
    <row r="38" spans="1:27" ht="13.5">
      <c r="A38" s="23" t="s">
        <v>58</v>
      </c>
      <c r="B38" s="17"/>
      <c r="C38" s="18">
        <v>278429</v>
      </c>
      <c r="D38" s="18">
        <v>278429</v>
      </c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278429</v>
      </c>
      <c r="D39" s="29">
        <f>SUM(D37:D38)</f>
        <v>278429</v>
      </c>
      <c r="E39" s="36">
        <f t="shared" si="4"/>
        <v>356308</v>
      </c>
      <c r="F39" s="37">
        <f t="shared" si="4"/>
        <v>356308</v>
      </c>
      <c r="G39" s="37">
        <f t="shared" si="4"/>
        <v>0</v>
      </c>
      <c r="H39" s="37">
        <f t="shared" si="4"/>
        <v>29483473</v>
      </c>
      <c r="I39" s="37">
        <f t="shared" si="4"/>
        <v>29483473</v>
      </c>
      <c r="J39" s="37">
        <f t="shared" si="4"/>
        <v>29483473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178154</v>
      </c>
      <c r="Y39" s="37">
        <f t="shared" si="4"/>
        <v>-178154</v>
      </c>
      <c r="Z39" s="38">
        <f>+IF(X39&lt;&gt;0,+(Y39/X39)*100,0)</f>
        <v>-100</v>
      </c>
      <c r="AA39" s="39">
        <f>SUM(AA37:AA38)</f>
        <v>356308</v>
      </c>
    </row>
    <row r="40" spans="1:27" ht="13.5">
      <c r="A40" s="27" t="s">
        <v>62</v>
      </c>
      <c r="B40" s="28"/>
      <c r="C40" s="29">
        <f aca="true" t="shared" si="5" ref="C40:Y40">+C34+C39</f>
        <v>22917205</v>
      </c>
      <c r="D40" s="29">
        <f>+D34+D39</f>
        <v>22917205</v>
      </c>
      <c r="E40" s="30">
        <f t="shared" si="5"/>
        <v>35082724</v>
      </c>
      <c r="F40" s="31">
        <f t="shared" si="5"/>
        <v>35082724</v>
      </c>
      <c r="G40" s="31">
        <f t="shared" si="5"/>
        <v>4233354</v>
      </c>
      <c r="H40" s="31">
        <f t="shared" si="5"/>
        <v>34460112</v>
      </c>
      <c r="I40" s="31">
        <f t="shared" si="5"/>
        <v>35061306</v>
      </c>
      <c r="J40" s="31">
        <f t="shared" si="5"/>
        <v>35061306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17541363</v>
      </c>
      <c r="Y40" s="31">
        <f t="shared" si="5"/>
        <v>-17541363</v>
      </c>
      <c r="Z40" s="32">
        <f>+IF(X40&lt;&gt;0,+(Y40/X40)*100,0)</f>
        <v>-100</v>
      </c>
      <c r="AA40" s="33">
        <f>+AA34+AA39</f>
        <v>35082724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146012892</v>
      </c>
      <c r="D42" s="43">
        <f>+D25-D40</f>
        <v>146012892</v>
      </c>
      <c r="E42" s="44">
        <f t="shared" si="6"/>
        <v>126553701</v>
      </c>
      <c r="F42" s="45">
        <f t="shared" si="6"/>
        <v>126553701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63276850</v>
      </c>
      <c r="Y42" s="45">
        <f t="shared" si="6"/>
        <v>-63276850</v>
      </c>
      <c r="Z42" s="46">
        <f>+IF(X42&lt;&gt;0,+(Y42/X42)*100,0)</f>
        <v>-100</v>
      </c>
      <c r="AA42" s="47">
        <f>+AA25-AA40</f>
        <v>126553701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146012892</v>
      </c>
      <c r="D45" s="18">
        <v>146012892</v>
      </c>
      <c r="E45" s="19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48"/>
      <c r="AA45" s="22"/>
    </row>
    <row r="46" spans="1:27" ht="13.5">
      <c r="A46" s="23" t="s">
        <v>67</v>
      </c>
      <c r="B46" s="17"/>
      <c r="C46" s="18"/>
      <c r="D46" s="18"/>
      <c r="E46" s="19">
        <v>126553701</v>
      </c>
      <c r="F46" s="20">
        <v>126553701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63276851</v>
      </c>
      <c r="Y46" s="20">
        <v>-63276851</v>
      </c>
      <c r="Z46" s="48">
        <v>-100</v>
      </c>
      <c r="AA46" s="22">
        <v>126553701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146012892</v>
      </c>
      <c r="D48" s="51">
        <f>SUM(D45:D47)</f>
        <v>146012892</v>
      </c>
      <c r="E48" s="52">
        <f t="shared" si="7"/>
        <v>126553701</v>
      </c>
      <c r="F48" s="53">
        <f t="shared" si="7"/>
        <v>126553701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63276851</v>
      </c>
      <c r="Y48" s="53">
        <f t="shared" si="7"/>
        <v>-63276851</v>
      </c>
      <c r="Z48" s="54">
        <f>+IF(X48&lt;&gt;0,+(Y48/X48)*100,0)</f>
        <v>-100</v>
      </c>
      <c r="AA48" s="55">
        <f>SUM(AA45:AA47)</f>
        <v>126553701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92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15425040</v>
      </c>
      <c r="D6" s="18">
        <v>15425040</v>
      </c>
      <c r="E6" s="19">
        <v>36818068</v>
      </c>
      <c r="F6" s="20">
        <v>36818068</v>
      </c>
      <c r="G6" s="20">
        <v>23092531</v>
      </c>
      <c r="H6" s="20">
        <v>33613124</v>
      </c>
      <c r="I6" s="20">
        <v>29015760</v>
      </c>
      <c r="J6" s="20">
        <v>29015760</v>
      </c>
      <c r="K6" s="20">
        <v>6537327</v>
      </c>
      <c r="L6" s="20"/>
      <c r="M6" s="20">
        <v>36569269</v>
      </c>
      <c r="N6" s="20">
        <v>36569269</v>
      </c>
      <c r="O6" s="20"/>
      <c r="P6" s="20"/>
      <c r="Q6" s="20"/>
      <c r="R6" s="20"/>
      <c r="S6" s="20"/>
      <c r="T6" s="20"/>
      <c r="U6" s="20"/>
      <c r="V6" s="20"/>
      <c r="W6" s="20">
        <v>36569269</v>
      </c>
      <c r="X6" s="20">
        <v>18409034</v>
      </c>
      <c r="Y6" s="20">
        <v>18160235</v>
      </c>
      <c r="Z6" s="21">
        <v>98.65</v>
      </c>
      <c r="AA6" s="22">
        <v>36818068</v>
      </c>
    </row>
    <row r="7" spans="1:27" ht="13.5">
      <c r="A7" s="23" t="s">
        <v>34</v>
      </c>
      <c r="B7" s="17"/>
      <c r="C7" s="18">
        <v>113538860</v>
      </c>
      <c r="D7" s="18">
        <v>113538860</v>
      </c>
      <c r="E7" s="19">
        <v>119733964</v>
      </c>
      <c r="F7" s="20">
        <v>119733964</v>
      </c>
      <c r="G7" s="20">
        <v>113375219</v>
      </c>
      <c r="H7" s="20">
        <v>113375219</v>
      </c>
      <c r="I7" s="20">
        <v>113843392</v>
      </c>
      <c r="J7" s="20">
        <v>113843392</v>
      </c>
      <c r="K7" s="20">
        <v>127551756</v>
      </c>
      <c r="L7" s="20"/>
      <c r="M7" s="20">
        <v>115980722</v>
      </c>
      <c r="N7" s="20">
        <v>115980722</v>
      </c>
      <c r="O7" s="20"/>
      <c r="P7" s="20"/>
      <c r="Q7" s="20"/>
      <c r="R7" s="20"/>
      <c r="S7" s="20"/>
      <c r="T7" s="20"/>
      <c r="U7" s="20"/>
      <c r="V7" s="20"/>
      <c r="W7" s="20">
        <v>115980722</v>
      </c>
      <c r="X7" s="20">
        <v>59866982</v>
      </c>
      <c r="Y7" s="20">
        <v>56113740</v>
      </c>
      <c r="Z7" s="21">
        <v>93.73</v>
      </c>
      <c r="AA7" s="22">
        <v>119733964</v>
      </c>
    </row>
    <row r="8" spans="1:27" ht="13.5">
      <c r="A8" s="23" t="s">
        <v>35</v>
      </c>
      <c r="B8" s="17"/>
      <c r="C8" s="18">
        <v>74049503</v>
      </c>
      <c r="D8" s="18">
        <v>74049503</v>
      </c>
      <c r="E8" s="19">
        <v>107843928</v>
      </c>
      <c r="F8" s="20">
        <v>107843928</v>
      </c>
      <c r="G8" s="20">
        <v>107787152</v>
      </c>
      <c r="H8" s="20">
        <v>115211295</v>
      </c>
      <c r="I8" s="20">
        <v>73041443</v>
      </c>
      <c r="J8" s="20">
        <v>73041443</v>
      </c>
      <c r="K8" s="20">
        <v>82859954</v>
      </c>
      <c r="L8" s="20"/>
      <c r="M8" s="20">
        <v>88544993</v>
      </c>
      <c r="N8" s="20">
        <v>88544993</v>
      </c>
      <c r="O8" s="20"/>
      <c r="P8" s="20"/>
      <c r="Q8" s="20"/>
      <c r="R8" s="20"/>
      <c r="S8" s="20"/>
      <c r="T8" s="20"/>
      <c r="U8" s="20"/>
      <c r="V8" s="20"/>
      <c r="W8" s="20">
        <v>88544993</v>
      </c>
      <c r="X8" s="20">
        <v>53921964</v>
      </c>
      <c r="Y8" s="20">
        <v>34623029</v>
      </c>
      <c r="Z8" s="21">
        <v>64.21</v>
      </c>
      <c r="AA8" s="22">
        <v>107843928</v>
      </c>
    </row>
    <row r="9" spans="1:27" ht="13.5">
      <c r="A9" s="23" t="s">
        <v>36</v>
      </c>
      <c r="B9" s="17"/>
      <c r="C9" s="18">
        <v>27287479</v>
      </c>
      <c r="D9" s="18">
        <v>27287479</v>
      </c>
      <c r="E9" s="19">
        <v>21421965</v>
      </c>
      <c r="F9" s="20">
        <v>21421965</v>
      </c>
      <c r="G9" s="20">
        <v>28380816</v>
      </c>
      <c r="H9" s="20">
        <v>28378695</v>
      </c>
      <c r="I9" s="20">
        <v>758209</v>
      </c>
      <c r="J9" s="20">
        <v>758209</v>
      </c>
      <c r="K9" s="20">
        <v>761782</v>
      </c>
      <c r="L9" s="20"/>
      <c r="M9" s="20">
        <v>758290</v>
      </c>
      <c r="N9" s="20">
        <v>758290</v>
      </c>
      <c r="O9" s="20"/>
      <c r="P9" s="20"/>
      <c r="Q9" s="20"/>
      <c r="R9" s="20"/>
      <c r="S9" s="20"/>
      <c r="T9" s="20"/>
      <c r="U9" s="20"/>
      <c r="V9" s="20"/>
      <c r="W9" s="20">
        <v>758290</v>
      </c>
      <c r="X9" s="20">
        <v>10710983</v>
      </c>
      <c r="Y9" s="20">
        <v>-9952693</v>
      </c>
      <c r="Z9" s="21">
        <v>-92.92</v>
      </c>
      <c r="AA9" s="22">
        <v>21421965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7496</v>
      </c>
      <c r="D11" s="18">
        <v>7496</v>
      </c>
      <c r="E11" s="19">
        <v>75603</v>
      </c>
      <c r="F11" s="20">
        <v>75603</v>
      </c>
      <c r="G11" s="20">
        <v>75603</v>
      </c>
      <c r="H11" s="20">
        <v>75603</v>
      </c>
      <c r="I11" s="20">
        <v>7496</v>
      </c>
      <c r="J11" s="20">
        <v>7496</v>
      </c>
      <c r="K11" s="20">
        <v>7496</v>
      </c>
      <c r="L11" s="20"/>
      <c r="M11" s="20">
        <v>7496</v>
      </c>
      <c r="N11" s="20">
        <v>7496</v>
      </c>
      <c r="O11" s="20"/>
      <c r="P11" s="20"/>
      <c r="Q11" s="20"/>
      <c r="R11" s="20"/>
      <c r="S11" s="20"/>
      <c r="T11" s="20"/>
      <c r="U11" s="20"/>
      <c r="V11" s="20"/>
      <c r="W11" s="20">
        <v>7496</v>
      </c>
      <c r="X11" s="20">
        <v>37802</v>
      </c>
      <c r="Y11" s="20">
        <v>-30306</v>
      </c>
      <c r="Z11" s="21">
        <v>-80.17</v>
      </c>
      <c r="AA11" s="22">
        <v>75603</v>
      </c>
    </row>
    <row r="12" spans="1:27" ht="13.5">
      <c r="A12" s="27" t="s">
        <v>39</v>
      </c>
      <c r="B12" s="28"/>
      <c r="C12" s="29">
        <f aca="true" t="shared" si="0" ref="C12:Y12">SUM(C6:C11)</f>
        <v>230308378</v>
      </c>
      <c r="D12" s="29">
        <f>SUM(D6:D11)</f>
        <v>230308378</v>
      </c>
      <c r="E12" s="30">
        <f t="shared" si="0"/>
        <v>285893528</v>
      </c>
      <c r="F12" s="31">
        <f t="shared" si="0"/>
        <v>285893528</v>
      </c>
      <c r="G12" s="31">
        <f t="shared" si="0"/>
        <v>272711321</v>
      </c>
      <c r="H12" s="31">
        <f t="shared" si="0"/>
        <v>290653936</v>
      </c>
      <c r="I12" s="31">
        <f t="shared" si="0"/>
        <v>216666300</v>
      </c>
      <c r="J12" s="31">
        <f t="shared" si="0"/>
        <v>216666300</v>
      </c>
      <c r="K12" s="31">
        <f t="shared" si="0"/>
        <v>217718315</v>
      </c>
      <c r="L12" s="31">
        <f t="shared" si="0"/>
        <v>0</v>
      </c>
      <c r="M12" s="31">
        <f t="shared" si="0"/>
        <v>241860770</v>
      </c>
      <c r="N12" s="31">
        <f t="shared" si="0"/>
        <v>241860770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241860770</v>
      </c>
      <c r="X12" s="31">
        <f t="shared" si="0"/>
        <v>142946765</v>
      </c>
      <c r="Y12" s="31">
        <f t="shared" si="0"/>
        <v>98914005</v>
      </c>
      <c r="Z12" s="32">
        <f>+IF(X12&lt;&gt;0,+(Y12/X12)*100,0)</f>
        <v>69.19639279699685</v>
      </c>
      <c r="AA12" s="33">
        <f>SUM(AA6:AA11)</f>
        <v>285893528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>
        <v>304533</v>
      </c>
      <c r="D16" s="18">
        <v>304533</v>
      </c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153473367</v>
      </c>
      <c r="D17" s="18">
        <v>153473367</v>
      </c>
      <c r="E17" s="19">
        <v>91580500</v>
      </c>
      <c r="F17" s="20">
        <v>91580500</v>
      </c>
      <c r="G17" s="20">
        <v>91580500</v>
      </c>
      <c r="H17" s="20">
        <v>91580500</v>
      </c>
      <c r="I17" s="20">
        <v>91580500</v>
      </c>
      <c r="J17" s="20">
        <v>91580500</v>
      </c>
      <c r="K17" s="20">
        <v>91580500</v>
      </c>
      <c r="L17" s="20"/>
      <c r="M17" s="20">
        <v>91580500</v>
      </c>
      <c r="N17" s="20">
        <v>91580500</v>
      </c>
      <c r="O17" s="20"/>
      <c r="P17" s="20"/>
      <c r="Q17" s="20"/>
      <c r="R17" s="20"/>
      <c r="S17" s="20"/>
      <c r="T17" s="20"/>
      <c r="U17" s="20"/>
      <c r="V17" s="20"/>
      <c r="W17" s="20">
        <v>91580500</v>
      </c>
      <c r="X17" s="20">
        <v>45790250</v>
      </c>
      <c r="Y17" s="20">
        <v>45790250</v>
      </c>
      <c r="Z17" s="21">
        <v>100</v>
      </c>
      <c r="AA17" s="22">
        <v>91580500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682528491</v>
      </c>
      <c r="D19" s="18">
        <v>682528491</v>
      </c>
      <c r="E19" s="19">
        <v>763855737</v>
      </c>
      <c r="F19" s="20">
        <v>763855737</v>
      </c>
      <c r="G19" s="20">
        <v>763855737</v>
      </c>
      <c r="H19" s="20">
        <v>763855737</v>
      </c>
      <c r="I19" s="20">
        <v>746202603</v>
      </c>
      <c r="J19" s="20">
        <v>746202603</v>
      </c>
      <c r="K19" s="20">
        <v>746202603</v>
      </c>
      <c r="L19" s="20"/>
      <c r="M19" s="20">
        <v>746202603</v>
      </c>
      <c r="N19" s="20">
        <v>746202603</v>
      </c>
      <c r="O19" s="20"/>
      <c r="P19" s="20"/>
      <c r="Q19" s="20"/>
      <c r="R19" s="20"/>
      <c r="S19" s="20"/>
      <c r="T19" s="20"/>
      <c r="U19" s="20"/>
      <c r="V19" s="20"/>
      <c r="W19" s="20">
        <v>746202603</v>
      </c>
      <c r="X19" s="20">
        <v>381927869</v>
      </c>
      <c r="Y19" s="20">
        <v>364274734</v>
      </c>
      <c r="Z19" s="21">
        <v>95.38</v>
      </c>
      <c r="AA19" s="22">
        <v>763855737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836306391</v>
      </c>
      <c r="D24" s="29">
        <f>SUM(D15:D23)</f>
        <v>836306391</v>
      </c>
      <c r="E24" s="36">
        <f t="shared" si="1"/>
        <v>855436237</v>
      </c>
      <c r="F24" s="37">
        <f t="shared" si="1"/>
        <v>855436237</v>
      </c>
      <c r="G24" s="37">
        <f t="shared" si="1"/>
        <v>855436237</v>
      </c>
      <c r="H24" s="37">
        <f t="shared" si="1"/>
        <v>855436237</v>
      </c>
      <c r="I24" s="37">
        <f t="shared" si="1"/>
        <v>837783103</v>
      </c>
      <c r="J24" s="37">
        <f t="shared" si="1"/>
        <v>837783103</v>
      </c>
      <c r="K24" s="37">
        <f t="shared" si="1"/>
        <v>837783103</v>
      </c>
      <c r="L24" s="37">
        <f t="shared" si="1"/>
        <v>0</v>
      </c>
      <c r="M24" s="37">
        <f t="shared" si="1"/>
        <v>837783103</v>
      </c>
      <c r="N24" s="37">
        <f t="shared" si="1"/>
        <v>837783103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837783103</v>
      </c>
      <c r="X24" s="37">
        <f t="shared" si="1"/>
        <v>427718119</v>
      </c>
      <c r="Y24" s="37">
        <f t="shared" si="1"/>
        <v>410064984</v>
      </c>
      <c r="Z24" s="38">
        <f>+IF(X24&lt;&gt;0,+(Y24/X24)*100,0)</f>
        <v>95.87271751749194</v>
      </c>
      <c r="AA24" s="39">
        <f>SUM(AA15:AA23)</f>
        <v>855436237</v>
      </c>
    </row>
    <row r="25" spans="1:27" ht="13.5">
      <c r="A25" s="27" t="s">
        <v>51</v>
      </c>
      <c r="B25" s="28"/>
      <c r="C25" s="29">
        <f aca="true" t="shared" si="2" ref="C25:Y25">+C12+C24</f>
        <v>1066614769</v>
      </c>
      <c r="D25" s="29">
        <f>+D12+D24</f>
        <v>1066614769</v>
      </c>
      <c r="E25" s="30">
        <f t="shared" si="2"/>
        <v>1141329765</v>
      </c>
      <c r="F25" s="31">
        <f t="shared" si="2"/>
        <v>1141329765</v>
      </c>
      <c r="G25" s="31">
        <f t="shared" si="2"/>
        <v>1128147558</v>
      </c>
      <c r="H25" s="31">
        <f t="shared" si="2"/>
        <v>1146090173</v>
      </c>
      <c r="I25" s="31">
        <f t="shared" si="2"/>
        <v>1054449403</v>
      </c>
      <c r="J25" s="31">
        <f t="shared" si="2"/>
        <v>1054449403</v>
      </c>
      <c r="K25" s="31">
        <f t="shared" si="2"/>
        <v>1055501418</v>
      </c>
      <c r="L25" s="31">
        <f t="shared" si="2"/>
        <v>0</v>
      </c>
      <c r="M25" s="31">
        <f t="shared" si="2"/>
        <v>1079643873</v>
      </c>
      <c r="N25" s="31">
        <f t="shared" si="2"/>
        <v>1079643873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1079643873</v>
      </c>
      <c r="X25" s="31">
        <f t="shared" si="2"/>
        <v>570664884</v>
      </c>
      <c r="Y25" s="31">
        <f t="shared" si="2"/>
        <v>508978989</v>
      </c>
      <c r="Z25" s="32">
        <f>+IF(X25&lt;&gt;0,+(Y25/X25)*100,0)</f>
        <v>89.19052201571948</v>
      </c>
      <c r="AA25" s="33">
        <f>+AA12+AA24</f>
        <v>1141329765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1395235</v>
      </c>
      <c r="D30" s="18">
        <v>1395235</v>
      </c>
      <c r="E30" s="19">
        <v>1161923</v>
      </c>
      <c r="F30" s="20">
        <v>1161923</v>
      </c>
      <c r="G30" s="20">
        <v>1022500</v>
      </c>
      <c r="H30" s="20">
        <v>1022500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580962</v>
      </c>
      <c r="Y30" s="20">
        <v>-580962</v>
      </c>
      <c r="Z30" s="21">
        <v>-100</v>
      </c>
      <c r="AA30" s="22">
        <v>1161923</v>
      </c>
    </row>
    <row r="31" spans="1:27" ht="13.5">
      <c r="A31" s="23" t="s">
        <v>56</v>
      </c>
      <c r="B31" s="17"/>
      <c r="C31" s="18">
        <v>8922314</v>
      </c>
      <c r="D31" s="18">
        <v>8922314</v>
      </c>
      <c r="E31" s="19">
        <v>8806479</v>
      </c>
      <c r="F31" s="20">
        <v>8806479</v>
      </c>
      <c r="G31" s="20">
        <v>8998552</v>
      </c>
      <c r="H31" s="20">
        <v>9005752</v>
      </c>
      <c r="I31" s="20">
        <v>8998552</v>
      </c>
      <c r="J31" s="20">
        <v>8998552</v>
      </c>
      <c r="K31" s="20">
        <v>145205</v>
      </c>
      <c r="L31" s="20"/>
      <c r="M31" s="20">
        <v>164336</v>
      </c>
      <c r="N31" s="20">
        <v>164336</v>
      </c>
      <c r="O31" s="20"/>
      <c r="P31" s="20"/>
      <c r="Q31" s="20"/>
      <c r="R31" s="20"/>
      <c r="S31" s="20"/>
      <c r="T31" s="20"/>
      <c r="U31" s="20"/>
      <c r="V31" s="20"/>
      <c r="W31" s="20">
        <v>164336</v>
      </c>
      <c r="X31" s="20">
        <v>4403240</v>
      </c>
      <c r="Y31" s="20">
        <v>-4238904</v>
      </c>
      <c r="Z31" s="21">
        <v>-96.27</v>
      </c>
      <c r="AA31" s="22">
        <v>8806479</v>
      </c>
    </row>
    <row r="32" spans="1:27" ht="13.5">
      <c r="A32" s="23" t="s">
        <v>57</v>
      </c>
      <c r="B32" s="17"/>
      <c r="C32" s="18">
        <v>71932961</v>
      </c>
      <c r="D32" s="18">
        <v>71932961</v>
      </c>
      <c r="E32" s="19">
        <v>-20769249</v>
      </c>
      <c r="F32" s="20">
        <v>-20769249</v>
      </c>
      <c r="G32" s="20">
        <v>-22410791</v>
      </c>
      <c r="H32" s="20">
        <v>-4508101</v>
      </c>
      <c r="I32" s="20">
        <v>24178592</v>
      </c>
      <c r="J32" s="20">
        <v>24178592</v>
      </c>
      <c r="K32" s="20">
        <v>15367854</v>
      </c>
      <c r="L32" s="20"/>
      <c r="M32" s="20">
        <v>42141753</v>
      </c>
      <c r="N32" s="20">
        <v>42141753</v>
      </c>
      <c r="O32" s="20"/>
      <c r="P32" s="20"/>
      <c r="Q32" s="20"/>
      <c r="R32" s="20"/>
      <c r="S32" s="20"/>
      <c r="T32" s="20"/>
      <c r="U32" s="20"/>
      <c r="V32" s="20"/>
      <c r="W32" s="20">
        <v>42141753</v>
      </c>
      <c r="X32" s="20">
        <v>-10384625</v>
      </c>
      <c r="Y32" s="20">
        <v>52526378</v>
      </c>
      <c r="Z32" s="21">
        <v>-505.81</v>
      </c>
      <c r="AA32" s="22">
        <v>-20769249</v>
      </c>
    </row>
    <row r="33" spans="1:27" ht="13.5">
      <c r="A33" s="23" t="s">
        <v>58</v>
      </c>
      <c r="B33" s="17"/>
      <c r="C33" s="18">
        <v>2110177</v>
      </c>
      <c r="D33" s="18">
        <v>2110177</v>
      </c>
      <c r="E33" s="19">
        <v>60596933</v>
      </c>
      <c r="F33" s="20">
        <v>60596933</v>
      </c>
      <c r="G33" s="20">
        <v>60246933</v>
      </c>
      <c r="H33" s="20">
        <v>60246933</v>
      </c>
      <c r="I33" s="20">
        <v>80454134</v>
      </c>
      <c r="J33" s="20">
        <v>80454134</v>
      </c>
      <c r="K33" s="20">
        <v>80454134</v>
      </c>
      <c r="L33" s="20"/>
      <c r="M33" s="20">
        <v>80454134</v>
      </c>
      <c r="N33" s="20">
        <v>80454134</v>
      </c>
      <c r="O33" s="20"/>
      <c r="P33" s="20"/>
      <c r="Q33" s="20"/>
      <c r="R33" s="20"/>
      <c r="S33" s="20"/>
      <c r="T33" s="20"/>
      <c r="U33" s="20"/>
      <c r="V33" s="20"/>
      <c r="W33" s="20">
        <v>80454134</v>
      </c>
      <c r="X33" s="20">
        <v>30298467</v>
      </c>
      <c r="Y33" s="20">
        <v>50155667</v>
      </c>
      <c r="Z33" s="21">
        <v>165.54</v>
      </c>
      <c r="AA33" s="22">
        <v>60596933</v>
      </c>
    </row>
    <row r="34" spans="1:27" ht="13.5">
      <c r="A34" s="27" t="s">
        <v>59</v>
      </c>
      <c r="B34" s="28"/>
      <c r="C34" s="29">
        <f aca="true" t="shared" si="3" ref="C34:Y34">SUM(C29:C33)</f>
        <v>84360687</v>
      </c>
      <c r="D34" s="29">
        <f>SUM(D29:D33)</f>
        <v>84360687</v>
      </c>
      <c r="E34" s="30">
        <f t="shared" si="3"/>
        <v>49796086</v>
      </c>
      <c r="F34" s="31">
        <f t="shared" si="3"/>
        <v>49796086</v>
      </c>
      <c r="G34" s="31">
        <f t="shared" si="3"/>
        <v>47857194</v>
      </c>
      <c r="H34" s="31">
        <f t="shared" si="3"/>
        <v>65767084</v>
      </c>
      <c r="I34" s="31">
        <f t="shared" si="3"/>
        <v>113631278</v>
      </c>
      <c r="J34" s="31">
        <f t="shared" si="3"/>
        <v>113631278</v>
      </c>
      <c r="K34" s="31">
        <f t="shared" si="3"/>
        <v>95967193</v>
      </c>
      <c r="L34" s="31">
        <f t="shared" si="3"/>
        <v>0</v>
      </c>
      <c r="M34" s="31">
        <f t="shared" si="3"/>
        <v>122760223</v>
      </c>
      <c r="N34" s="31">
        <f t="shared" si="3"/>
        <v>122760223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122760223</v>
      </c>
      <c r="X34" s="31">
        <f t="shared" si="3"/>
        <v>24898044</v>
      </c>
      <c r="Y34" s="31">
        <f t="shared" si="3"/>
        <v>97862179</v>
      </c>
      <c r="Z34" s="32">
        <f>+IF(X34&lt;&gt;0,+(Y34/X34)*100,0)</f>
        <v>393.0516750633102</v>
      </c>
      <c r="AA34" s="33">
        <f>SUM(AA29:AA33)</f>
        <v>49796086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1145169</v>
      </c>
      <c r="D37" s="18">
        <v>1145169</v>
      </c>
      <c r="E37" s="19">
        <v>1816186</v>
      </c>
      <c r="F37" s="20">
        <v>1816186</v>
      </c>
      <c r="G37" s="20">
        <v>1714186</v>
      </c>
      <c r="H37" s="20">
        <v>1743077</v>
      </c>
      <c r="I37" s="20">
        <v>2205214</v>
      </c>
      <c r="J37" s="20">
        <v>2205214</v>
      </c>
      <c r="K37" s="20">
        <v>20911784</v>
      </c>
      <c r="L37" s="20"/>
      <c r="M37" s="20">
        <v>1861166</v>
      </c>
      <c r="N37" s="20">
        <v>1861166</v>
      </c>
      <c r="O37" s="20"/>
      <c r="P37" s="20"/>
      <c r="Q37" s="20"/>
      <c r="R37" s="20"/>
      <c r="S37" s="20"/>
      <c r="T37" s="20"/>
      <c r="U37" s="20"/>
      <c r="V37" s="20"/>
      <c r="W37" s="20">
        <v>1861166</v>
      </c>
      <c r="X37" s="20">
        <v>908093</v>
      </c>
      <c r="Y37" s="20">
        <v>953073</v>
      </c>
      <c r="Z37" s="21">
        <v>104.95</v>
      </c>
      <c r="AA37" s="22">
        <v>1816186</v>
      </c>
    </row>
    <row r="38" spans="1:27" ht="13.5">
      <c r="A38" s="23" t="s">
        <v>58</v>
      </c>
      <c r="B38" s="17"/>
      <c r="C38" s="18">
        <v>72210336</v>
      </c>
      <c r="D38" s="18">
        <v>72210336</v>
      </c>
      <c r="E38" s="19">
        <v>25221285</v>
      </c>
      <c r="F38" s="20">
        <v>25221285</v>
      </c>
      <c r="G38" s="20">
        <v>12616335</v>
      </c>
      <c r="H38" s="20">
        <v>12616335</v>
      </c>
      <c r="I38" s="20">
        <v>4240830</v>
      </c>
      <c r="J38" s="20">
        <v>4240830</v>
      </c>
      <c r="K38" s="20">
        <v>4240830</v>
      </c>
      <c r="L38" s="20"/>
      <c r="M38" s="20">
        <v>4240830</v>
      </c>
      <c r="N38" s="20">
        <v>4240830</v>
      </c>
      <c r="O38" s="20"/>
      <c r="P38" s="20"/>
      <c r="Q38" s="20"/>
      <c r="R38" s="20"/>
      <c r="S38" s="20"/>
      <c r="T38" s="20"/>
      <c r="U38" s="20"/>
      <c r="V38" s="20"/>
      <c r="W38" s="20">
        <v>4240830</v>
      </c>
      <c r="X38" s="20">
        <v>12610643</v>
      </c>
      <c r="Y38" s="20">
        <v>-8369813</v>
      </c>
      <c r="Z38" s="21">
        <v>-66.37</v>
      </c>
      <c r="AA38" s="22">
        <v>25221285</v>
      </c>
    </row>
    <row r="39" spans="1:27" ht="13.5">
      <c r="A39" s="27" t="s">
        <v>61</v>
      </c>
      <c r="B39" s="35"/>
      <c r="C39" s="29">
        <f aca="true" t="shared" si="4" ref="C39:Y39">SUM(C37:C38)</f>
        <v>73355505</v>
      </c>
      <c r="D39" s="29">
        <f>SUM(D37:D38)</f>
        <v>73355505</v>
      </c>
      <c r="E39" s="36">
        <f t="shared" si="4"/>
        <v>27037471</v>
      </c>
      <c r="F39" s="37">
        <f t="shared" si="4"/>
        <v>27037471</v>
      </c>
      <c r="G39" s="37">
        <f t="shared" si="4"/>
        <v>14330521</v>
      </c>
      <c r="H39" s="37">
        <f t="shared" si="4"/>
        <v>14359412</v>
      </c>
      <c r="I39" s="37">
        <f t="shared" si="4"/>
        <v>6446044</v>
      </c>
      <c r="J39" s="37">
        <f t="shared" si="4"/>
        <v>6446044</v>
      </c>
      <c r="K39" s="37">
        <f t="shared" si="4"/>
        <v>25152614</v>
      </c>
      <c r="L39" s="37">
        <f t="shared" si="4"/>
        <v>0</v>
      </c>
      <c r="M39" s="37">
        <f t="shared" si="4"/>
        <v>6101996</v>
      </c>
      <c r="N39" s="37">
        <f t="shared" si="4"/>
        <v>6101996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6101996</v>
      </c>
      <c r="X39" s="37">
        <f t="shared" si="4"/>
        <v>13518736</v>
      </c>
      <c r="Y39" s="37">
        <f t="shared" si="4"/>
        <v>-7416740</v>
      </c>
      <c r="Z39" s="38">
        <f>+IF(X39&lt;&gt;0,+(Y39/X39)*100,0)</f>
        <v>-54.862673551728506</v>
      </c>
      <c r="AA39" s="39">
        <f>SUM(AA37:AA38)</f>
        <v>27037471</v>
      </c>
    </row>
    <row r="40" spans="1:27" ht="13.5">
      <c r="A40" s="27" t="s">
        <v>62</v>
      </c>
      <c r="B40" s="28"/>
      <c r="C40" s="29">
        <f aca="true" t="shared" si="5" ref="C40:Y40">+C34+C39</f>
        <v>157716192</v>
      </c>
      <c r="D40" s="29">
        <f>+D34+D39</f>
        <v>157716192</v>
      </c>
      <c r="E40" s="30">
        <f t="shared" si="5"/>
        <v>76833557</v>
      </c>
      <c r="F40" s="31">
        <f t="shared" si="5"/>
        <v>76833557</v>
      </c>
      <c r="G40" s="31">
        <f t="shared" si="5"/>
        <v>62187715</v>
      </c>
      <c r="H40" s="31">
        <f t="shared" si="5"/>
        <v>80126496</v>
      </c>
      <c r="I40" s="31">
        <f t="shared" si="5"/>
        <v>120077322</v>
      </c>
      <c r="J40" s="31">
        <f t="shared" si="5"/>
        <v>120077322</v>
      </c>
      <c r="K40" s="31">
        <f t="shared" si="5"/>
        <v>121119807</v>
      </c>
      <c r="L40" s="31">
        <f t="shared" si="5"/>
        <v>0</v>
      </c>
      <c r="M40" s="31">
        <f t="shared" si="5"/>
        <v>128862219</v>
      </c>
      <c r="N40" s="31">
        <f t="shared" si="5"/>
        <v>128862219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128862219</v>
      </c>
      <c r="X40" s="31">
        <f t="shared" si="5"/>
        <v>38416780</v>
      </c>
      <c r="Y40" s="31">
        <f t="shared" si="5"/>
        <v>90445439</v>
      </c>
      <c r="Z40" s="32">
        <f>+IF(X40&lt;&gt;0,+(Y40/X40)*100,0)</f>
        <v>235.4321184649</v>
      </c>
      <c r="AA40" s="33">
        <f>+AA34+AA39</f>
        <v>76833557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908898577</v>
      </c>
      <c r="D42" s="43">
        <f>+D25-D40</f>
        <v>908898577</v>
      </c>
      <c r="E42" s="44">
        <f t="shared" si="6"/>
        <v>1064496208</v>
      </c>
      <c r="F42" s="45">
        <f t="shared" si="6"/>
        <v>1064496208</v>
      </c>
      <c r="G42" s="45">
        <f t="shared" si="6"/>
        <v>1065959843</v>
      </c>
      <c r="H42" s="45">
        <f t="shared" si="6"/>
        <v>1065963677</v>
      </c>
      <c r="I42" s="45">
        <f t="shared" si="6"/>
        <v>934372081</v>
      </c>
      <c r="J42" s="45">
        <f t="shared" si="6"/>
        <v>934372081</v>
      </c>
      <c r="K42" s="45">
        <f t="shared" si="6"/>
        <v>934381611</v>
      </c>
      <c r="L42" s="45">
        <f t="shared" si="6"/>
        <v>0</v>
      </c>
      <c r="M42" s="45">
        <f t="shared" si="6"/>
        <v>950781654</v>
      </c>
      <c r="N42" s="45">
        <f t="shared" si="6"/>
        <v>950781654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950781654</v>
      </c>
      <c r="X42" s="45">
        <f t="shared" si="6"/>
        <v>532248104</v>
      </c>
      <c r="Y42" s="45">
        <f t="shared" si="6"/>
        <v>418533550</v>
      </c>
      <c r="Z42" s="46">
        <f>+IF(X42&lt;&gt;0,+(Y42/X42)*100,0)</f>
        <v>78.63504761305829</v>
      </c>
      <c r="AA42" s="47">
        <f>+AA25-AA40</f>
        <v>1064496208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908898577</v>
      </c>
      <c r="D45" s="18">
        <v>908898577</v>
      </c>
      <c r="E45" s="19">
        <v>1064496208</v>
      </c>
      <c r="F45" s="20">
        <v>1064496208</v>
      </c>
      <c r="G45" s="20">
        <v>1065959843</v>
      </c>
      <c r="H45" s="20">
        <v>1065963677</v>
      </c>
      <c r="I45" s="20">
        <v>934372081</v>
      </c>
      <c r="J45" s="20">
        <v>934372081</v>
      </c>
      <c r="K45" s="20">
        <v>934381611</v>
      </c>
      <c r="L45" s="20"/>
      <c r="M45" s="20">
        <v>950781654</v>
      </c>
      <c r="N45" s="20">
        <v>950781654</v>
      </c>
      <c r="O45" s="20"/>
      <c r="P45" s="20"/>
      <c r="Q45" s="20"/>
      <c r="R45" s="20"/>
      <c r="S45" s="20"/>
      <c r="T45" s="20"/>
      <c r="U45" s="20"/>
      <c r="V45" s="20"/>
      <c r="W45" s="20">
        <v>950781654</v>
      </c>
      <c r="X45" s="20">
        <v>532248104</v>
      </c>
      <c r="Y45" s="20">
        <v>418533550</v>
      </c>
      <c r="Z45" s="48">
        <v>78.64</v>
      </c>
      <c r="AA45" s="22">
        <v>1064496208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908898577</v>
      </c>
      <c r="D48" s="51">
        <f>SUM(D45:D47)</f>
        <v>908898577</v>
      </c>
      <c r="E48" s="52">
        <f t="shared" si="7"/>
        <v>1064496208</v>
      </c>
      <c r="F48" s="53">
        <f t="shared" si="7"/>
        <v>1064496208</v>
      </c>
      <c r="G48" s="53">
        <f t="shared" si="7"/>
        <v>1065959843</v>
      </c>
      <c r="H48" s="53">
        <f t="shared" si="7"/>
        <v>1065963677</v>
      </c>
      <c r="I48" s="53">
        <f t="shared" si="7"/>
        <v>934372081</v>
      </c>
      <c r="J48" s="53">
        <f t="shared" si="7"/>
        <v>934372081</v>
      </c>
      <c r="K48" s="53">
        <f t="shared" si="7"/>
        <v>934381611</v>
      </c>
      <c r="L48" s="53">
        <f t="shared" si="7"/>
        <v>0</v>
      </c>
      <c r="M48" s="53">
        <f t="shared" si="7"/>
        <v>950781654</v>
      </c>
      <c r="N48" s="53">
        <f t="shared" si="7"/>
        <v>950781654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950781654</v>
      </c>
      <c r="X48" s="53">
        <f t="shared" si="7"/>
        <v>532248104</v>
      </c>
      <c r="Y48" s="53">
        <f t="shared" si="7"/>
        <v>418533550</v>
      </c>
      <c r="Z48" s="54">
        <f>+IF(X48&lt;&gt;0,+(Y48/X48)*100,0)</f>
        <v>78.63504761305829</v>
      </c>
      <c r="AA48" s="55">
        <f>SUM(AA45:AA47)</f>
        <v>1064496208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93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16013529</v>
      </c>
      <c r="D6" s="18">
        <v>16013529</v>
      </c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5134532</v>
      </c>
      <c r="D8" s="18">
        <v>5134532</v>
      </c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3.5">
      <c r="A9" s="23" t="s">
        <v>36</v>
      </c>
      <c r="B9" s="17"/>
      <c r="C9" s="18">
        <v>6361210</v>
      </c>
      <c r="D9" s="18">
        <v>6361210</v>
      </c>
      <c r="E9" s="19">
        <v>4865251</v>
      </c>
      <c r="F9" s="20">
        <v>4865251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2432626</v>
      </c>
      <c r="Y9" s="20">
        <v>-2432626</v>
      </c>
      <c r="Z9" s="21">
        <v>-100</v>
      </c>
      <c r="AA9" s="22">
        <v>4865251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52199652</v>
      </c>
      <c r="D11" s="18">
        <v>52199652</v>
      </c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79708923</v>
      </c>
      <c r="D12" s="29">
        <f>SUM(D6:D11)</f>
        <v>79708923</v>
      </c>
      <c r="E12" s="30">
        <f t="shared" si="0"/>
        <v>4865251</v>
      </c>
      <c r="F12" s="31">
        <f t="shared" si="0"/>
        <v>4865251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2432626</v>
      </c>
      <c r="Y12" s="31">
        <f t="shared" si="0"/>
        <v>-2432626</v>
      </c>
      <c r="Z12" s="32">
        <f>+IF(X12&lt;&gt;0,+(Y12/X12)*100,0)</f>
        <v>-100</v>
      </c>
      <c r="AA12" s="33">
        <f>SUM(AA6:AA11)</f>
        <v>4865251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71870049</v>
      </c>
      <c r="D17" s="18">
        <v>71870049</v>
      </c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438487961</v>
      </c>
      <c r="D19" s="18">
        <v>438487961</v>
      </c>
      <c r="E19" s="19">
        <v>36551749</v>
      </c>
      <c r="F19" s="20">
        <v>36551749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18275875</v>
      </c>
      <c r="Y19" s="20">
        <v>-18275875</v>
      </c>
      <c r="Z19" s="21">
        <v>-100</v>
      </c>
      <c r="AA19" s="22">
        <v>36551749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358564</v>
      </c>
      <c r="D22" s="18">
        <v>358564</v>
      </c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510716574</v>
      </c>
      <c r="D24" s="29">
        <f>SUM(D15:D23)</f>
        <v>510716574</v>
      </c>
      <c r="E24" s="36">
        <f t="shared" si="1"/>
        <v>36551749</v>
      </c>
      <c r="F24" s="37">
        <f t="shared" si="1"/>
        <v>36551749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18275875</v>
      </c>
      <c r="Y24" s="37">
        <f t="shared" si="1"/>
        <v>-18275875</v>
      </c>
      <c r="Z24" s="38">
        <f>+IF(X24&lt;&gt;0,+(Y24/X24)*100,0)</f>
        <v>-100</v>
      </c>
      <c r="AA24" s="39">
        <f>SUM(AA15:AA23)</f>
        <v>36551749</v>
      </c>
    </row>
    <row r="25" spans="1:27" ht="13.5">
      <c r="A25" s="27" t="s">
        <v>51</v>
      </c>
      <c r="B25" s="28"/>
      <c r="C25" s="29">
        <f aca="true" t="shared" si="2" ref="C25:Y25">+C12+C24</f>
        <v>590425497</v>
      </c>
      <c r="D25" s="29">
        <f>+D12+D24</f>
        <v>590425497</v>
      </c>
      <c r="E25" s="30">
        <f t="shared" si="2"/>
        <v>41417000</v>
      </c>
      <c r="F25" s="31">
        <f t="shared" si="2"/>
        <v>41417000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20708501</v>
      </c>
      <c r="Y25" s="31">
        <f t="shared" si="2"/>
        <v>-20708501</v>
      </c>
      <c r="Z25" s="32">
        <f>+IF(X25&lt;&gt;0,+(Y25/X25)*100,0)</f>
        <v>-100</v>
      </c>
      <c r="AA25" s="33">
        <f>+AA12+AA24</f>
        <v>41417000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512186</v>
      </c>
      <c r="D31" s="18">
        <v>512186</v>
      </c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40043338</v>
      </c>
      <c r="D32" s="18">
        <v>40043338</v>
      </c>
      <c r="E32" s="19">
        <v>41417000</v>
      </c>
      <c r="F32" s="20">
        <v>41417000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20708500</v>
      </c>
      <c r="Y32" s="20">
        <v>-20708500</v>
      </c>
      <c r="Z32" s="21">
        <v>-100</v>
      </c>
      <c r="AA32" s="22">
        <v>41417000</v>
      </c>
    </row>
    <row r="33" spans="1:27" ht="13.5">
      <c r="A33" s="23" t="s">
        <v>58</v>
      </c>
      <c r="B33" s="17"/>
      <c r="C33" s="18">
        <v>3222227</v>
      </c>
      <c r="D33" s="18">
        <v>3222227</v>
      </c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43777751</v>
      </c>
      <c r="D34" s="29">
        <f>SUM(D29:D33)</f>
        <v>43777751</v>
      </c>
      <c r="E34" s="30">
        <f t="shared" si="3"/>
        <v>41417000</v>
      </c>
      <c r="F34" s="31">
        <f t="shared" si="3"/>
        <v>41417000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20708500</v>
      </c>
      <c r="Y34" s="31">
        <f t="shared" si="3"/>
        <v>-20708500</v>
      </c>
      <c r="Z34" s="32">
        <f>+IF(X34&lt;&gt;0,+(Y34/X34)*100,0)</f>
        <v>-100</v>
      </c>
      <c r="AA34" s="33">
        <f>SUM(AA29:AA33)</f>
        <v>41417000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7971830</v>
      </c>
      <c r="D38" s="18">
        <v>7971830</v>
      </c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7971830</v>
      </c>
      <c r="D39" s="29">
        <f>SUM(D37:D38)</f>
        <v>7971830</v>
      </c>
      <c r="E39" s="36">
        <f t="shared" si="4"/>
        <v>0</v>
      </c>
      <c r="F39" s="37">
        <f t="shared" si="4"/>
        <v>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0</v>
      </c>
      <c r="Y39" s="37">
        <f t="shared" si="4"/>
        <v>0</v>
      </c>
      <c r="Z39" s="38">
        <f>+IF(X39&lt;&gt;0,+(Y39/X39)*100,0)</f>
        <v>0</v>
      </c>
      <c r="AA39" s="39">
        <f>SUM(AA37:AA38)</f>
        <v>0</v>
      </c>
    </row>
    <row r="40" spans="1:27" ht="13.5">
      <c r="A40" s="27" t="s">
        <v>62</v>
      </c>
      <c r="B40" s="28"/>
      <c r="C40" s="29">
        <f aca="true" t="shared" si="5" ref="C40:Y40">+C34+C39</f>
        <v>51749581</v>
      </c>
      <c r="D40" s="29">
        <f>+D34+D39</f>
        <v>51749581</v>
      </c>
      <c r="E40" s="30">
        <f t="shared" si="5"/>
        <v>41417000</v>
      </c>
      <c r="F40" s="31">
        <f t="shared" si="5"/>
        <v>41417000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20708500</v>
      </c>
      <c r="Y40" s="31">
        <f t="shared" si="5"/>
        <v>-20708500</v>
      </c>
      <c r="Z40" s="32">
        <f>+IF(X40&lt;&gt;0,+(Y40/X40)*100,0)</f>
        <v>-100</v>
      </c>
      <c r="AA40" s="33">
        <f>+AA34+AA39</f>
        <v>41417000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538675916</v>
      </c>
      <c r="D42" s="43">
        <f>+D25-D40</f>
        <v>538675916</v>
      </c>
      <c r="E42" s="44">
        <f t="shared" si="6"/>
        <v>0</v>
      </c>
      <c r="F42" s="45">
        <f t="shared" si="6"/>
        <v>0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1</v>
      </c>
      <c r="Y42" s="45">
        <f t="shared" si="6"/>
        <v>-1</v>
      </c>
      <c r="Z42" s="46">
        <f>+IF(X42&lt;&gt;0,+(Y42/X42)*100,0)</f>
        <v>-100</v>
      </c>
      <c r="AA42" s="47">
        <f>+AA25-AA40</f>
        <v>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538675916</v>
      </c>
      <c r="D45" s="18">
        <v>538675916</v>
      </c>
      <c r="E45" s="19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48"/>
      <c r="AA45" s="22"/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538675916</v>
      </c>
      <c r="D48" s="51">
        <f>SUM(D45:D47)</f>
        <v>538675916</v>
      </c>
      <c r="E48" s="52">
        <f t="shared" si="7"/>
        <v>0</v>
      </c>
      <c r="F48" s="53">
        <f t="shared" si="7"/>
        <v>0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0</v>
      </c>
      <c r="Y48" s="53">
        <f t="shared" si="7"/>
        <v>0</v>
      </c>
      <c r="Z48" s="54">
        <f>+IF(X48&lt;&gt;0,+(Y48/X48)*100,0)</f>
        <v>0</v>
      </c>
      <c r="AA48" s="55">
        <f>SUM(AA45:AA47)</f>
        <v>0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94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50993250</v>
      </c>
      <c r="D6" s="18">
        <v>50993250</v>
      </c>
      <c r="E6" s="19"/>
      <c r="F6" s="20"/>
      <c r="G6" s="20">
        <v>51170971</v>
      </c>
      <c r="H6" s="20">
        <v>41078975</v>
      </c>
      <c r="I6" s="20">
        <v>792300</v>
      </c>
      <c r="J6" s="20">
        <v>792300</v>
      </c>
      <c r="K6" s="20">
        <v>-663470</v>
      </c>
      <c r="L6" s="20">
        <v>24722292</v>
      </c>
      <c r="M6" s="20"/>
      <c r="N6" s="20">
        <v>24722292</v>
      </c>
      <c r="O6" s="20"/>
      <c r="P6" s="20"/>
      <c r="Q6" s="20"/>
      <c r="R6" s="20"/>
      <c r="S6" s="20"/>
      <c r="T6" s="20"/>
      <c r="U6" s="20"/>
      <c r="V6" s="20"/>
      <c r="W6" s="20">
        <v>24722292</v>
      </c>
      <c r="X6" s="20"/>
      <c r="Y6" s="20">
        <v>24722292</v>
      </c>
      <c r="Z6" s="21"/>
      <c r="AA6" s="22"/>
    </row>
    <row r="7" spans="1:27" ht="13.5">
      <c r="A7" s="23" t="s">
        <v>34</v>
      </c>
      <c r="B7" s="17"/>
      <c r="C7" s="18"/>
      <c r="D7" s="18"/>
      <c r="E7" s="19">
        <v>14000000</v>
      </c>
      <c r="F7" s="20">
        <v>14000000</v>
      </c>
      <c r="G7" s="20">
        <v>30276109</v>
      </c>
      <c r="H7" s="20">
        <v>30618976</v>
      </c>
      <c r="I7" s="20">
        <v>59459952</v>
      </c>
      <c r="J7" s="20">
        <v>59459952</v>
      </c>
      <c r="K7" s="20">
        <v>49835392</v>
      </c>
      <c r="L7" s="20">
        <v>48082741</v>
      </c>
      <c r="M7" s="20"/>
      <c r="N7" s="20">
        <v>48082741</v>
      </c>
      <c r="O7" s="20"/>
      <c r="P7" s="20"/>
      <c r="Q7" s="20"/>
      <c r="R7" s="20"/>
      <c r="S7" s="20"/>
      <c r="T7" s="20"/>
      <c r="U7" s="20"/>
      <c r="V7" s="20"/>
      <c r="W7" s="20">
        <v>48082741</v>
      </c>
      <c r="X7" s="20">
        <v>7000000</v>
      </c>
      <c r="Y7" s="20">
        <v>41082741</v>
      </c>
      <c r="Z7" s="21">
        <v>586.9</v>
      </c>
      <c r="AA7" s="22">
        <v>14000000</v>
      </c>
    </row>
    <row r="8" spans="1:27" ht="13.5">
      <c r="A8" s="23" t="s">
        <v>35</v>
      </c>
      <c r="B8" s="17"/>
      <c r="C8" s="18">
        <v>10686536</v>
      </c>
      <c r="D8" s="18">
        <v>10686536</v>
      </c>
      <c r="E8" s="19">
        <v>17557996</v>
      </c>
      <c r="F8" s="20">
        <v>17557996</v>
      </c>
      <c r="G8" s="20">
        <v>-15068221</v>
      </c>
      <c r="H8" s="20">
        <v>-14991341</v>
      </c>
      <c r="I8" s="20">
        <v>-10671841</v>
      </c>
      <c r="J8" s="20">
        <v>-10671841</v>
      </c>
      <c r="K8" s="20">
        <v>-10104301</v>
      </c>
      <c r="L8" s="20">
        <v>-9772110</v>
      </c>
      <c r="M8" s="20"/>
      <c r="N8" s="20">
        <v>-9772110</v>
      </c>
      <c r="O8" s="20"/>
      <c r="P8" s="20"/>
      <c r="Q8" s="20"/>
      <c r="R8" s="20"/>
      <c r="S8" s="20"/>
      <c r="T8" s="20"/>
      <c r="U8" s="20"/>
      <c r="V8" s="20"/>
      <c r="W8" s="20">
        <v>-9772110</v>
      </c>
      <c r="X8" s="20">
        <v>8778998</v>
      </c>
      <c r="Y8" s="20">
        <v>-18551108</v>
      </c>
      <c r="Z8" s="21">
        <v>-211.31</v>
      </c>
      <c r="AA8" s="22">
        <v>17557996</v>
      </c>
    </row>
    <row r="9" spans="1:27" ht="13.5">
      <c r="A9" s="23" t="s">
        <v>36</v>
      </c>
      <c r="B9" s="17"/>
      <c r="C9" s="18">
        <v>8542981</v>
      </c>
      <c r="D9" s="18">
        <v>8542981</v>
      </c>
      <c r="E9" s="19">
        <v>968337</v>
      </c>
      <c r="F9" s="20">
        <v>968337</v>
      </c>
      <c r="G9" s="20">
        <v>2835661</v>
      </c>
      <c r="H9" s="20">
        <v>2840360</v>
      </c>
      <c r="I9" s="20">
        <v>2623727</v>
      </c>
      <c r="J9" s="20">
        <v>2623727</v>
      </c>
      <c r="K9" s="20">
        <v>496818</v>
      </c>
      <c r="L9" s="20">
        <v>1248544</v>
      </c>
      <c r="M9" s="20"/>
      <c r="N9" s="20">
        <v>1248544</v>
      </c>
      <c r="O9" s="20"/>
      <c r="P9" s="20"/>
      <c r="Q9" s="20"/>
      <c r="R9" s="20"/>
      <c r="S9" s="20"/>
      <c r="T9" s="20"/>
      <c r="U9" s="20"/>
      <c r="V9" s="20"/>
      <c r="W9" s="20">
        <v>1248544</v>
      </c>
      <c r="X9" s="20">
        <v>484169</v>
      </c>
      <c r="Y9" s="20">
        <v>764375</v>
      </c>
      <c r="Z9" s="21">
        <v>157.87</v>
      </c>
      <c r="AA9" s="22">
        <v>968337</v>
      </c>
    </row>
    <row r="10" spans="1:27" ht="13.5">
      <c r="A10" s="23" t="s">
        <v>37</v>
      </c>
      <c r="B10" s="17"/>
      <c r="C10" s="18"/>
      <c r="D10" s="18"/>
      <c r="E10" s="19">
        <v>2395366</v>
      </c>
      <c r="F10" s="20">
        <v>2395366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1197683</v>
      </c>
      <c r="Y10" s="24">
        <v>-1197683</v>
      </c>
      <c r="Z10" s="25">
        <v>-100</v>
      </c>
      <c r="AA10" s="26">
        <v>2395366</v>
      </c>
    </row>
    <row r="11" spans="1:27" ht="13.5">
      <c r="A11" s="23" t="s">
        <v>38</v>
      </c>
      <c r="B11" s="17"/>
      <c r="C11" s="18">
        <v>618865</v>
      </c>
      <c r="D11" s="18">
        <v>618865</v>
      </c>
      <c r="E11" s="19">
        <v>424000</v>
      </c>
      <c r="F11" s="20">
        <v>424000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212000</v>
      </c>
      <c r="Y11" s="20">
        <v>-212000</v>
      </c>
      <c r="Z11" s="21">
        <v>-100</v>
      </c>
      <c r="AA11" s="22">
        <v>424000</v>
      </c>
    </row>
    <row r="12" spans="1:27" ht="13.5">
      <c r="A12" s="27" t="s">
        <v>39</v>
      </c>
      <c r="B12" s="28"/>
      <c r="C12" s="29">
        <f aca="true" t="shared" si="0" ref="C12:Y12">SUM(C6:C11)</f>
        <v>70841632</v>
      </c>
      <c r="D12" s="29">
        <f>SUM(D6:D11)</f>
        <v>70841632</v>
      </c>
      <c r="E12" s="30">
        <f t="shared" si="0"/>
        <v>35345699</v>
      </c>
      <c r="F12" s="31">
        <f t="shared" si="0"/>
        <v>35345699</v>
      </c>
      <c r="G12" s="31">
        <f t="shared" si="0"/>
        <v>69214520</v>
      </c>
      <c r="H12" s="31">
        <f t="shared" si="0"/>
        <v>59546970</v>
      </c>
      <c r="I12" s="31">
        <f t="shared" si="0"/>
        <v>52204138</v>
      </c>
      <c r="J12" s="31">
        <f t="shared" si="0"/>
        <v>52204138</v>
      </c>
      <c r="K12" s="31">
        <f t="shared" si="0"/>
        <v>39564439</v>
      </c>
      <c r="L12" s="31">
        <f t="shared" si="0"/>
        <v>64281467</v>
      </c>
      <c r="M12" s="31">
        <f t="shared" si="0"/>
        <v>0</v>
      </c>
      <c r="N12" s="31">
        <f t="shared" si="0"/>
        <v>64281467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64281467</v>
      </c>
      <c r="X12" s="31">
        <f t="shared" si="0"/>
        <v>17672850</v>
      </c>
      <c r="Y12" s="31">
        <f t="shared" si="0"/>
        <v>46608617</v>
      </c>
      <c r="Z12" s="32">
        <f>+IF(X12&lt;&gt;0,+(Y12/X12)*100,0)</f>
        <v>263.7300548581581</v>
      </c>
      <c r="AA12" s="33">
        <f>SUM(AA6:AA11)</f>
        <v>35345699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>
        <v>23230</v>
      </c>
      <c r="J16" s="20">
        <v>23230</v>
      </c>
      <c r="K16" s="24"/>
      <c r="L16" s="24">
        <v>9710</v>
      </c>
      <c r="M16" s="20"/>
      <c r="N16" s="24">
        <v>9710</v>
      </c>
      <c r="O16" s="24"/>
      <c r="P16" s="24"/>
      <c r="Q16" s="20"/>
      <c r="R16" s="24"/>
      <c r="S16" s="24"/>
      <c r="T16" s="20"/>
      <c r="U16" s="24"/>
      <c r="V16" s="24"/>
      <c r="W16" s="24">
        <v>9710</v>
      </c>
      <c r="X16" s="20"/>
      <c r="Y16" s="24">
        <v>9710</v>
      </c>
      <c r="Z16" s="25"/>
      <c r="AA16" s="26"/>
    </row>
    <row r="17" spans="1:27" ht="13.5">
      <c r="A17" s="23" t="s">
        <v>43</v>
      </c>
      <c r="B17" s="17"/>
      <c r="C17" s="18">
        <v>8394358</v>
      </c>
      <c r="D17" s="18">
        <v>8394358</v>
      </c>
      <c r="E17" s="19">
        <v>25416900</v>
      </c>
      <c r="F17" s="20">
        <v>25416900</v>
      </c>
      <c r="G17" s="20">
        <v>14184358</v>
      </c>
      <c r="H17" s="20">
        <v>14184358</v>
      </c>
      <c r="I17" s="20">
        <v>14184358</v>
      </c>
      <c r="J17" s="20">
        <v>14184358</v>
      </c>
      <c r="K17" s="20">
        <v>14184358</v>
      </c>
      <c r="L17" s="20">
        <v>14184358</v>
      </c>
      <c r="M17" s="20"/>
      <c r="N17" s="20">
        <v>14184358</v>
      </c>
      <c r="O17" s="20"/>
      <c r="P17" s="20"/>
      <c r="Q17" s="20"/>
      <c r="R17" s="20"/>
      <c r="S17" s="20"/>
      <c r="T17" s="20"/>
      <c r="U17" s="20"/>
      <c r="V17" s="20"/>
      <c r="W17" s="20">
        <v>14184358</v>
      </c>
      <c r="X17" s="20">
        <v>12708450</v>
      </c>
      <c r="Y17" s="20">
        <v>1475908</v>
      </c>
      <c r="Z17" s="21">
        <v>11.61</v>
      </c>
      <c r="AA17" s="22">
        <v>25416900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421797594</v>
      </c>
      <c r="D19" s="18">
        <v>421797594</v>
      </c>
      <c r="E19" s="19">
        <v>415888514</v>
      </c>
      <c r="F19" s="20">
        <v>415888514</v>
      </c>
      <c r="G19" s="20">
        <v>420529518</v>
      </c>
      <c r="H19" s="20">
        <v>420664361</v>
      </c>
      <c r="I19" s="20">
        <v>418400644</v>
      </c>
      <c r="J19" s="20">
        <v>418400644</v>
      </c>
      <c r="K19" s="20">
        <v>417361797</v>
      </c>
      <c r="L19" s="20">
        <v>416563456</v>
      </c>
      <c r="M19" s="20"/>
      <c r="N19" s="20">
        <v>416563456</v>
      </c>
      <c r="O19" s="20"/>
      <c r="P19" s="20"/>
      <c r="Q19" s="20"/>
      <c r="R19" s="20"/>
      <c r="S19" s="20"/>
      <c r="T19" s="20"/>
      <c r="U19" s="20"/>
      <c r="V19" s="20"/>
      <c r="W19" s="20">
        <v>416563456</v>
      </c>
      <c r="X19" s="20">
        <v>207944257</v>
      </c>
      <c r="Y19" s="20">
        <v>208619199</v>
      </c>
      <c r="Z19" s="21">
        <v>100.32</v>
      </c>
      <c r="AA19" s="22">
        <v>415888514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258565</v>
      </c>
      <c r="D22" s="18">
        <v>258565</v>
      </c>
      <c r="E22" s="19">
        <v>255000</v>
      </c>
      <c r="F22" s="20">
        <v>255000</v>
      </c>
      <c r="G22" s="20">
        <v>250221</v>
      </c>
      <c r="H22" s="20">
        <v>250221</v>
      </c>
      <c r="I22" s="20">
        <v>250221</v>
      </c>
      <c r="J22" s="20">
        <v>250221</v>
      </c>
      <c r="K22" s="20">
        <v>250221</v>
      </c>
      <c r="L22" s="20">
        <v>250221</v>
      </c>
      <c r="M22" s="20"/>
      <c r="N22" s="20">
        <v>250221</v>
      </c>
      <c r="O22" s="20"/>
      <c r="P22" s="20"/>
      <c r="Q22" s="20"/>
      <c r="R22" s="20"/>
      <c r="S22" s="20"/>
      <c r="T22" s="20"/>
      <c r="U22" s="20"/>
      <c r="V22" s="20"/>
      <c r="W22" s="20">
        <v>250221</v>
      </c>
      <c r="X22" s="20">
        <v>127500</v>
      </c>
      <c r="Y22" s="20">
        <v>122721</v>
      </c>
      <c r="Z22" s="21">
        <v>96.25</v>
      </c>
      <c r="AA22" s="22">
        <v>255000</v>
      </c>
    </row>
    <row r="23" spans="1:27" ht="13.5">
      <c r="A23" s="23" t="s">
        <v>49</v>
      </c>
      <c r="B23" s="17"/>
      <c r="C23" s="18">
        <v>1075638</v>
      </c>
      <c r="D23" s="18">
        <v>1075638</v>
      </c>
      <c r="E23" s="19"/>
      <c r="F23" s="20"/>
      <c r="G23" s="24">
        <v>124000</v>
      </c>
      <c r="H23" s="24">
        <v>124000</v>
      </c>
      <c r="I23" s="24">
        <v>124000</v>
      </c>
      <c r="J23" s="20">
        <v>124000</v>
      </c>
      <c r="K23" s="24">
        <v>124000</v>
      </c>
      <c r="L23" s="24">
        <v>124000</v>
      </c>
      <c r="M23" s="20"/>
      <c r="N23" s="24">
        <v>124000</v>
      </c>
      <c r="O23" s="24"/>
      <c r="P23" s="24"/>
      <c r="Q23" s="20"/>
      <c r="R23" s="24"/>
      <c r="S23" s="24"/>
      <c r="T23" s="20"/>
      <c r="U23" s="24"/>
      <c r="V23" s="24"/>
      <c r="W23" s="24">
        <v>124000</v>
      </c>
      <c r="X23" s="20"/>
      <c r="Y23" s="24">
        <v>124000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431526155</v>
      </c>
      <c r="D24" s="29">
        <f>SUM(D15:D23)</f>
        <v>431526155</v>
      </c>
      <c r="E24" s="36">
        <f t="shared" si="1"/>
        <v>441560414</v>
      </c>
      <c r="F24" s="37">
        <f t="shared" si="1"/>
        <v>441560414</v>
      </c>
      <c r="G24" s="37">
        <f t="shared" si="1"/>
        <v>435088097</v>
      </c>
      <c r="H24" s="37">
        <f t="shared" si="1"/>
        <v>435222940</v>
      </c>
      <c r="I24" s="37">
        <f t="shared" si="1"/>
        <v>432982453</v>
      </c>
      <c r="J24" s="37">
        <f t="shared" si="1"/>
        <v>432982453</v>
      </c>
      <c r="K24" s="37">
        <f t="shared" si="1"/>
        <v>431920376</v>
      </c>
      <c r="L24" s="37">
        <f t="shared" si="1"/>
        <v>431131745</v>
      </c>
      <c r="M24" s="37">
        <f t="shared" si="1"/>
        <v>0</v>
      </c>
      <c r="N24" s="37">
        <f t="shared" si="1"/>
        <v>431131745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431131745</v>
      </c>
      <c r="X24" s="37">
        <f t="shared" si="1"/>
        <v>220780207</v>
      </c>
      <c r="Y24" s="37">
        <f t="shared" si="1"/>
        <v>210351538</v>
      </c>
      <c r="Z24" s="38">
        <f>+IF(X24&lt;&gt;0,+(Y24/X24)*100,0)</f>
        <v>95.27644749422669</v>
      </c>
      <c r="AA24" s="39">
        <f>SUM(AA15:AA23)</f>
        <v>441560414</v>
      </c>
    </row>
    <row r="25" spans="1:27" ht="13.5">
      <c r="A25" s="27" t="s">
        <v>51</v>
      </c>
      <c r="B25" s="28"/>
      <c r="C25" s="29">
        <f aca="true" t="shared" si="2" ref="C25:Y25">+C12+C24</f>
        <v>502367787</v>
      </c>
      <c r="D25" s="29">
        <f>+D12+D24</f>
        <v>502367787</v>
      </c>
      <c r="E25" s="30">
        <f t="shared" si="2"/>
        <v>476906113</v>
      </c>
      <c r="F25" s="31">
        <f t="shared" si="2"/>
        <v>476906113</v>
      </c>
      <c r="G25" s="31">
        <f t="shared" si="2"/>
        <v>504302617</v>
      </c>
      <c r="H25" s="31">
        <f t="shared" si="2"/>
        <v>494769910</v>
      </c>
      <c r="I25" s="31">
        <f t="shared" si="2"/>
        <v>485186591</v>
      </c>
      <c r="J25" s="31">
        <f t="shared" si="2"/>
        <v>485186591</v>
      </c>
      <c r="K25" s="31">
        <f t="shared" si="2"/>
        <v>471484815</v>
      </c>
      <c r="L25" s="31">
        <f t="shared" si="2"/>
        <v>495413212</v>
      </c>
      <c r="M25" s="31">
        <f t="shared" si="2"/>
        <v>0</v>
      </c>
      <c r="N25" s="31">
        <f t="shared" si="2"/>
        <v>495413212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495413212</v>
      </c>
      <c r="X25" s="31">
        <f t="shared" si="2"/>
        <v>238453057</v>
      </c>
      <c r="Y25" s="31">
        <f t="shared" si="2"/>
        <v>256960155</v>
      </c>
      <c r="Z25" s="32">
        <f>+IF(X25&lt;&gt;0,+(Y25/X25)*100,0)</f>
        <v>107.7613171467959</v>
      </c>
      <c r="AA25" s="33">
        <f>+AA12+AA24</f>
        <v>476906113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>
        <v>1519187</v>
      </c>
      <c r="H29" s="20">
        <v>4113941</v>
      </c>
      <c r="I29" s="20">
        <v>2434337</v>
      </c>
      <c r="J29" s="20">
        <v>2434337</v>
      </c>
      <c r="K29" s="20">
        <v>102461</v>
      </c>
      <c r="L29" s="20">
        <v>726254</v>
      </c>
      <c r="M29" s="20"/>
      <c r="N29" s="20">
        <v>726254</v>
      </c>
      <c r="O29" s="20"/>
      <c r="P29" s="20"/>
      <c r="Q29" s="20"/>
      <c r="R29" s="20"/>
      <c r="S29" s="20"/>
      <c r="T29" s="20"/>
      <c r="U29" s="20"/>
      <c r="V29" s="20"/>
      <c r="W29" s="20">
        <v>726254</v>
      </c>
      <c r="X29" s="20"/>
      <c r="Y29" s="20">
        <v>726254</v>
      </c>
      <c r="Z29" s="21"/>
      <c r="AA29" s="22"/>
    </row>
    <row r="30" spans="1:27" ht="13.5">
      <c r="A30" s="23" t="s">
        <v>55</v>
      </c>
      <c r="B30" s="17"/>
      <c r="C30" s="18">
        <v>311299</v>
      </c>
      <c r="D30" s="18">
        <v>311299</v>
      </c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16694744</v>
      </c>
      <c r="D32" s="18">
        <v>16694744</v>
      </c>
      <c r="E32" s="19">
        <v>9316213</v>
      </c>
      <c r="F32" s="20">
        <v>9316213</v>
      </c>
      <c r="G32" s="20">
        <v>11116056</v>
      </c>
      <c r="H32" s="20">
        <v>22831550</v>
      </c>
      <c r="I32" s="20">
        <v>-6610125</v>
      </c>
      <c r="J32" s="20">
        <v>-6610125</v>
      </c>
      <c r="K32" s="20">
        <v>-990203</v>
      </c>
      <c r="L32" s="20">
        <v>-8892955</v>
      </c>
      <c r="M32" s="20"/>
      <c r="N32" s="20">
        <v>-8892955</v>
      </c>
      <c r="O32" s="20"/>
      <c r="P32" s="20"/>
      <c r="Q32" s="20"/>
      <c r="R32" s="20"/>
      <c r="S32" s="20"/>
      <c r="T32" s="20"/>
      <c r="U32" s="20"/>
      <c r="V32" s="20"/>
      <c r="W32" s="20">
        <v>-8892955</v>
      </c>
      <c r="X32" s="20">
        <v>4658107</v>
      </c>
      <c r="Y32" s="20">
        <v>-13551062</v>
      </c>
      <c r="Z32" s="21">
        <v>-290.91</v>
      </c>
      <c r="AA32" s="22">
        <v>9316213</v>
      </c>
    </row>
    <row r="33" spans="1:27" ht="13.5">
      <c r="A33" s="23" t="s">
        <v>58</v>
      </c>
      <c r="B33" s="17"/>
      <c r="C33" s="18">
        <v>6766928</v>
      </c>
      <c r="D33" s="18">
        <v>6766928</v>
      </c>
      <c r="E33" s="19">
        <v>6921600</v>
      </c>
      <c r="F33" s="20">
        <v>6921600</v>
      </c>
      <c r="G33" s="20">
        <v>-109716</v>
      </c>
      <c r="H33" s="20">
        <v>-204271</v>
      </c>
      <c r="I33" s="20">
        <v>-440687</v>
      </c>
      <c r="J33" s="20">
        <v>-440687</v>
      </c>
      <c r="K33" s="20">
        <v>-552941</v>
      </c>
      <c r="L33" s="20">
        <v>-665195</v>
      </c>
      <c r="M33" s="20"/>
      <c r="N33" s="20">
        <v>-665195</v>
      </c>
      <c r="O33" s="20"/>
      <c r="P33" s="20"/>
      <c r="Q33" s="20"/>
      <c r="R33" s="20"/>
      <c r="S33" s="20"/>
      <c r="T33" s="20"/>
      <c r="U33" s="20"/>
      <c r="V33" s="20"/>
      <c r="W33" s="20">
        <v>-665195</v>
      </c>
      <c r="X33" s="20">
        <v>3460800</v>
      </c>
      <c r="Y33" s="20">
        <v>-4125995</v>
      </c>
      <c r="Z33" s="21">
        <v>-119.22</v>
      </c>
      <c r="AA33" s="22">
        <v>6921600</v>
      </c>
    </row>
    <row r="34" spans="1:27" ht="13.5">
      <c r="A34" s="27" t="s">
        <v>59</v>
      </c>
      <c r="B34" s="28"/>
      <c r="C34" s="29">
        <f aca="true" t="shared" si="3" ref="C34:Y34">SUM(C29:C33)</f>
        <v>23772971</v>
      </c>
      <c r="D34" s="29">
        <f>SUM(D29:D33)</f>
        <v>23772971</v>
      </c>
      <c r="E34" s="30">
        <f t="shared" si="3"/>
        <v>16237813</v>
      </c>
      <c r="F34" s="31">
        <f t="shared" si="3"/>
        <v>16237813</v>
      </c>
      <c r="G34" s="31">
        <f t="shared" si="3"/>
        <v>12525527</v>
      </c>
      <c r="H34" s="31">
        <f t="shared" si="3"/>
        <v>26741220</v>
      </c>
      <c r="I34" s="31">
        <f t="shared" si="3"/>
        <v>-4616475</v>
      </c>
      <c r="J34" s="31">
        <f t="shared" si="3"/>
        <v>-4616475</v>
      </c>
      <c r="K34" s="31">
        <f t="shared" si="3"/>
        <v>-1440683</v>
      </c>
      <c r="L34" s="31">
        <f t="shared" si="3"/>
        <v>-8831896</v>
      </c>
      <c r="M34" s="31">
        <f t="shared" si="3"/>
        <v>0</v>
      </c>
      <c r="N34" s="31">
        <f t="shared" si="3"/>
        <v>-8831896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-8831896</v>
      </c>
      <c r="X34" s="31">
        <f t="shared" si="3"/>
        <v>8118907</v>
      </c>
      <c r="Y34" s="31">
        <f t="shared" si="3"/>
        <v>-16950803</v>
      </c>
      <c r="Z34" s="32">
        <f>+IF(X34&lt;&gt;0,+(Y34/X34)*100,0)</f>
        <v>-208.7818347962355</v>
      </c>
      <c r="AA34" s="33">
        <f>SUM(AA29:AA33)</f>
        <v>16237813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234735</v>
      </c>
      <c r="D37" s="18">
        <v>234735</v>
      </c>
      <c r="E37" s="19">
        <v>657020</v>
      </c>
      <c r="F37" s="20">
        <v>657020</v>
      </c>
      <c r="G37" s="20">
        <v>-41101</v>
      </c>
      <c r="H37" s="20">
        <v>-82031</v>
      </c>
      <c r="I37" s="20">
        <v>-122881</v>
      </c>
      <c r="J37" s="20">
        <v>-122881</v>
      </c>
      <c r="K37" s="20">
        <v>-160072</v>
      </c>
      <c r="L37" s="20">
        <v>-161848</v>
      </c>
      <c r="M37" s="20"/>
      <c r="N37" s="20">
        <v>-161848</v>
      </c>
      <c r="O37" s="20"/>
      <c r="P37" s="20"/>
      <c r="Q37" s="20"/>
      <c r="R37" s="20"/>
      <c r="S37" s="20"/>
      <c r="T37" s="20"/>
      <c r="U37" s="20"/>
      <c r="V37" s="20"/>
      <c r="W37" s="20">
        <v>-161848</v>
      </c>
      <c r="X37" s="20">
        <v>328510</v>
      </c>
      <c r="Y37" s="20">
        <v>-490358</v>
      </c>
      <c r="Z37" s="21">
        <v>-149.27</v>
      </c>
      <c r="AA37" s="22">
        <v>657020</v>
      </c>
    </row>
    <row r="38" spans="1:27" ht="13.5">
      <c r="A38" s="23" t="s">
        <v>58</v>
      </c>
      <c r="B38" s="17"/>
      <c r="C38" s="18">
        <v>8576934</v>
      </c>
      <c r="D38" s="18">
        <v>8576934</v>
      </c>
      <c r="E38" s="19">
        <v>13683970</v>
      </c>
      <c r="F38" s="20">
        <v>13683970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6841985</v>
      </c>
      <c r="Y38" s="20">
        <v>-6841985</v>
      </c>
      <c r="Z38" s="21">
        <v>-100</v>
      </c>
      <c r="AA38" s="22">
        <v>13683970</v>
      </c>
    </row>
    <row r="39" spans="1:27" ht="13.5">
      <c r="A39" s="27" t="s">
        <v>61</v>
      </c>
      <c r="B39" s="35"/>
      <c r="C39" s="29">
        <f aca="true" t="shared" si="4" ref="C39:Y39">SUM(C37:C38)</f>
        <v>8811669</v>
      </c>
      <c r="D39" s="29">
        <f>SUM(D37:D38)</f>
        <v>8811669</v>
      </c>
      <c r="E39" s="36">
        <f t="shared" si="4"/>
        <v>14340990</v>
      </c>
      <c r="F39" s="37">
        <f t="shared" si="4"/>
        <v>14340990</v>
      </c>
      <c r="G39" s="37">
        <f t="shared" si="4"/>
        <v>-41101</v>
      </c>
      <c r="H39" s="37">
        <f t="shared" si="4"/>
        <v>-82031</v>
      </c>
      <c r="I39" s="37">
        <f t="shared" si="4"/>
        <v>-122881</v>
      </c>
      <c r="J39" s="37">
        <f t="shared" si="4"/>
        <v>-122881</v>
      </c>
      <c r="K39" s="37">
        <f t="shared" si="4"/>
        <v>-160072</v>
      </c>
      <c r="L39" s="37">
        <f t="shared" si="4"/>
        <v>-161848</v>
      </c>
      <c r="M39" s="37">
        <f t="shared" si="4"/>
        <v>0</v>
      </c>
      <c r="N39" s="37">
        <f t="shared" si="4"/>
        <v>-161848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-161848</v>
      </c>
      <c r="X39" s="37">
        <f t="shared" si="4"/>
        <v>7170495</v>
      </c>
      <c r="Y39" s="37">
        <f t="shared" si="4"/>
        <v>-7332343</v>
      </c>
      <c r="Z39" s="38">
        <f>+IF(X39&lt;&gt;0,+(Y39/X39)*100,0)</f>
        <v>-102.25713845417926</v>
      </c>
      <c r="AA39" s="39">
        <f>SUM(AA37:AA38)</f>
        <v>14340990</v>
      </c>
    </row>
    <row r="40" spans="1:27" ht="13.5">
      <c r="A40" s="27" t="s">
        <v>62</v>
      </c>
      <c r="B40" s="28"/>
      <c r="C40" s="29">
        <f aca="true" t="shared" si="5" ref="C40:Y40">+C34+C39</f>
        <v>32584640</v>
      </c>
      <c r="D40" s="29">
        <f>+D34+D39</f>
        <v>32584640</v>
      </c>
      <c r="E40" s="30">
        <f t="shared" si="5"/>
        <v>30578803</v>
      </c>
      <c r="F40" s="31">
        <f t="shared" si="5"/>
        <v>30578803</v>
      </c>
      <c r="G40" s="31">
        <f t="shared" si="5"/>
        <v>12484426</v>
      </c>
      <c r="H40" s="31">
        <f t="shared" si="5"/>
        <v>26659189</v>
      </c>
      <c r="I40" s="31">
        <f t="shared" si="5"/>
        <v>-4739356</v>
      </c>
      <c r="J40" s="31">
        <f t="shared" si="5"/>
        <v>-4739356</v>
      </c>
      <c r="K40" s="31">
        <f t="shared" si="5"/>
        <v>-1600755</v>
      </c>
      <c r="L40" s="31">
        <f t="shared" si="5"/>
        <v>-8993744</v>
      </c>
      <c r="M40" s="31">
        <f t="shared" si="5"/>
        <v>0</v>
      </c>
      <c r="N40" s="31">
        <f t="shared" si="5"/>
        <v>-8993744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-8993744</v>
      </c>
      <c r="X40" s="31">
        <f t="shared" si="5"/>
        <v>15289402</v>
      </c>
      <c r="Y40" s="31">
        <f t="shared" si="5"/>
        <v>-24283146</v>
      </c>
      <c r="Z40" s="32">
        <f>+IF(X40&lt;&gt;0,+(Y40/X40)*100,0)</f>
        <v>-158.823386290713</v>
      </c>
      <c r="AA40" s="33">
        <f>+AA34+AA39</f>
        <v>30578803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469783147</v>
      </c>
      <c r="D42" s="43">
        <f>+D25-D40</f>
        <v>469783147</v>
      </c>
      <c r="E42" s="44">
        <f t="shared" si="6"/>
        <v>446327310</v>
      </c>
      <c r="F42" s="45">
        <f t="shared" si="6"/>
        <v>446327310</v>
      </c>
      <c r="G42" s="45">
        <f t="shared" si="6"/>
        <v>491818191</v>
      </c>
      <c r="H42" s="45">
        <f t="shared" si="6"/>
        <v>468110721</v>
      </c>
      <c r="I42" s="45">
        <f t="shared" si="6"/>
        <v>489925947</v>
      </c>
      <c r="J42" s="45">
        <f t="shared" si="6"/>
        <v>489925947</v>
      </c>
      <c r="K42" s="45">
        <f t="shared" si="6"/>
        <v>473085570</v>
      </c>
      <c r="L42" s="45">
        <f t="shared" si="6"/>
        <v>504406956</v>
      </c>
      <c r="M42" s="45">
        <f t="shared" si="6"/>
        <v>0</v>
      </c>
      <c r="N42" s="45">
        <f t="shared" si="6"/>
        <v>504406956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504406956</v>
      </c>
      <c r="X42" s="45">
        <f t="shared" si="6"/>
        <v>223163655</v>
      </c>
      <c r="Y42" s="45">
        <f t="shared" si="6"/>
        <v>281243301</v>
      </c>
      <c r="Z42" s="46">
        <f>+IF(X42&lt;&gt;0,+(Y42/X42)*100,0)</f>
        <v>126.02558467685967</v>
      </c>
      <c r="AA42" s="47">
        <f>+AA25-AA40</f>
        <v>446327310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469783147</v>
      </c>
      <c r="D45" s="18">
        <v>469783147</v>
      </c>
      <c r="E45" s="19">
        <v>446327310</v>
      </c>
      <c r="F45" s="20">
        <v>446327310</v>
      </c>
      <c r="G45" s="20">
        <v>491818191</v>
      </c>
      <c r="H45" s="20">
        <v>468110721</v>
      </c>
      <c r="I45" s="20">
        <v>489925947</v>
      </c>
      <c r="J45" s="20">
        <v>489925947</v>
      </c>
      <c r="K45" s="20">
        <v>473085570</v>
      </c>
      <c r="L45" s="20">
        <v>504406956</v>
      </c>
      <c r="M45" s="20"/>
      <c r="N45" s="20">
        <v>504406956</v>
      </c>
      <c r="O45" s="20"/>
      <c r="P45" s="20"/>
      <c r="Q45" s="20"/>
      <c r="R45" s="20"/>
      <c r="S45" s="20"/>
      <c r="T45" s="20"/>
      <c r="U45" s="20"/>
      <c r="V45" s="20"/>
      <c r="W45" s="20">
        <v>504406956</v>
      </c>
      <c r="X45" s="20">
        <v>223163655</v>
      </c>
      <c r="Y45" s="20">
        <v>281243301</v>
      </c>
      <c r="Z45" s="48">
        <v>126.03</v>
      </c>
      <c r="AA45" s="22">
        <v>446327310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469783147</v>
      </c>
      <c r="D48" s="51">
        <f>SUM(D45:D47)</f>
        <v>469783147</v>
      </c>
      <c r="E48" s="52">
        <f t="shared" si="7"/>
        <v>446327310</v>
      </c>
      <c r="F48" s="53">
        <f t="shared" si="7"/>
        <v>446327310</v>
      </c>
      <c r="G48" s="53">
        <f t="shared" si="7"/>
        <v>491818191</v>
      </c>
      <c r="H48" s="53">
        <f t="shared" si="7"/>
        <v>468110721</v>
      </c>
      <c r="I48" s="53">
        <f t="shared" si="7"/>
        <v>489925947</v>
      </c>
      <c r="J48" s="53">
        <f t="shared" si="7"/>
        <v>489925947</v>
      </c>
      <c r="K48" s="53">
        <f t="shared" si="7"/>
        <v>473085570</v>
      </c>
      <c r="L48" s="53">
        <f t="shared" si="7"/>
        <v>504406956</v>
      </c>
      <c r="M48" s="53">
        <f t="shared" si="7"/>
        <v>0</v>
      </c>
      <c r="N48" s="53">
        <f t="shared" si="7"/>
        <v>504406956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504406956</v>
      </c>
      <c r="X48" s="53">
        <f t="shared" si="7"/>
        <v>223163655</v>
      </c>
      <c r="Y48" s="53">
        <f t="shared" si="7"/>
        <v>281243301</v>
      </c>
      <c r="Z48" s="54">
        <f>+IF(X48&lt;&gt;0,+(Y48/X48)*100,0)</f>
        <v>126.02558467685967</v>
      </c>
      <c r="AA48" s="55">
        <f>SUM(AA45:AA47)</f>
        <v>446327310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95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49210593</v>
      </c>
      <c r="D6" s="18">
        <v>49210593</v>
      </c>
      <c r="E6" s="19">
        <v>4677302</v>
      </c>
      <c r="F6" s="20">
        <v>4677302</v>
      </c>
      <c r="G6" s="20">
        <v>2826</v>
      </c>
      <c r="H6" s="20">
        <v>2825</v>
      </c>
      <c r="I6" s="20">
        <v>2825</v>
      </c>
      <c r="J6" s="20">
        <v>2825</v>
      </c>
      <c r="K6" s="20">
        <v>2825</v>
      </c>
      <c r="L6" s="20">
        <v>4458</v>
      </c>
      <c r="M6" s="20">
        <v>4458</v>
      </c>
      <c r="N6" s="20">
        <v>4458</v>
      </c>
      <c r="O6" s="20"/>
      <c r="P6" s="20"/>
      <c r="Q6" s="20"/>
      <c r="R6" s="20"/>
      <c r="S6" s="20"/>
      <c r="T6" s="20"/>
      <c r="U6" s="20"/>
      <c r="V6" s="20"/>
      <c r="W6" s="20">
        <v>4458</v>
      </c>
      <c r="X6" s="20">
        <v>2338651</v>
      </c>
      <c r="Y6" s="20">
        <v>-2334193</v>
      </c>
      <c r="Z6" s="21">
        <v>-99.81</v>
      </c>
      <c r="AA6" s="22">
        <v>4677302</v>
      </c>
    </row>
    <row r="7" spans="1:27" ht="13.5">
      <c r="A7" s="23" t="s">
        <v>34</v>
      </c>
      <c r="B7" s="17"/>
      <c r="C7" s="18"/>
      <c r="D7" s="18"/>
      <c r="E7" s="19">
        <v>101706158</v>
      </c>
      <c r="F7" s="20">
        <v>101706158</v>
      </c>
      <c r="G7" s="20">
        <v>112573538</v>
      </c>
      <c r="H7" s="20">
        <v>109018095</v>
      </c>
      <c r="I7" s="20">
        <v>89747112</v>
      </c>
      <c r="J7" s="20">
        <v>89747112</v>
      </c>
      <c r="K7" s="20">
        <v>90064338</v>
      </c>
      <c r="L7" s="20">
        <v>77335476</v>
      </c>
      <c r="M7" s="20">
        <v>98800309</v>
      </c>
      <c r="N7" s="20">
        <v>98800309</v>
      </c>
      <c r="O7" s="20"/>
      <c r="P7" s="20"/>
      <c r="Q7" s="20"/>
      <c r="R7" s="20"/>
      <c r="S7" s="20"/>
      <c r="T7" s="20"/>
      <c r="U7" s="20"/>
      <c r="V7" s="20"/>
      <c r="W7" s="20">
        <v>98800309</v>
      </c>
      <c r="X7" s="20">
        <v>50853079</v>
      </c>
      <c r="Y7" s="20">
        <v>47947230</v>
      </c>
      <c r="Z7" s="21">
        <v>94.29</v>
      </c>
      <c r="AA7" s="22">
        <v>101706158</v>
      </c>
    </row>
    <row r="8" spans="1:27" ht="13.5">
      <c r="A8" s="23" t="s">
        <v>35</v>
      </c>
      <c r="B8" s="17"/>
      <c r="C8" s="18">
        <v>2587396</v>
      </c>
      <c r="D8" s="18">
        <v>2587396</v>
      </c>
      <c r="E8" s="19">
        <v>133205</v>
      </c>
      <c r="F8" s="20">
        <v>133205</v>
      </c>
      <c r="G8" s="20">
        <v>10978339</v>
      </c>
      <c r="H8" s="20">
        <v>10550261</v>
      </c>
      <c r="I8" s="20">
        <v>9976349</v>
      </c>
      <c r="J8" s="20">
        <v>9976349</v>
      </c>
      <c r="K8" s="20">
        <v>9976349</v>
      </c>
      <c r="L8" s="20">
        <v>9616790</v>
      </c>
      <c r="M8" s="20">
        <v>9616790</v>
      </c>
      <c r="N8" s="20">
        <v>9616790</v>
      </c>
      <c r="O8" s="20"/>
      <c r="P8" s="20"/>
      <c r="Q8" s="20"/>
      <c r="R8" s="20"/>
      <c r="S8" s="20"/>
      <c r="T8" s="20"/>
      <c r="U8" s="20"/>
      <c r="V8" s="20"/>
      <c r="W8" s="20">
        <v>9616790</v>
      </c>
      <c r="X8" s="20">
        <v>66603</v>
      </c>
      <c r="Y8" s="20">
        <v>9550187</v>
      </c>
      <c r="Z8" s="21">
        <v>14338.97</v>
      </c>
      <c r="AA8" s="22">
        <v>133205</v>
      </c>
    </row>
    <row r="9" spans="1:27" ht="13.5">
      <c r="A9" s="23" t="s">
        <v>36</v>
      </c>
      <c r="B9" s="17"/>
      <c r="C9" s="18">
        <v>5225779</v>
      </c>
      <c r="D9" s="18">
        <v>5225779</v>
      </c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762418</v>
      </c>
      <c r="D11" s="18">
        <v>762418</v>
      </c>
      <c r="E11" s="19"/>
      <c r="F11" s="20"/>
      <c r="G11" s="20">
        <v>1093566</v>
      </c>
      <c r="H11" s="20">
        <v>1093566</v>
      </c>
      <c r="I11" s="20">
        <v>1093566</v>
      </c>
      <c r="J11" s="20">
        <v>1093566</v>
      </c>
      <c r="K11" s="20">
        <v>1093566</v>
      </c>
      <c r="L11" s="20">
        <v>1093566</v>
      </c>
      <c r="M11" s="20">
        <v>1093566</v>
      </c>
      <c r="N11" s="20">
        <v>1093566</v>
      </c>
      <c r="O11" s="20"/>
      <c r="P11" s="20"/>
      <c r="Q11" s="20"/>
      <c r="R11" s="20"/>
      <c r="S11" s="20"/>
      <c r="T11" s="20"/>
      <c r="U11" s="20"/>
      <c r="V11" s="20"/>
      <c r="W11" s="20">
        <v>1093566</v>
      </c>
      <c r="X11" s="20"/>
      <c r="Y11" s="20">
        <v>1093566</v>
      </c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57786186</v>
      </c>
      <c r="D12" s="29">
        <f>SUM(D6:D11)</f>
        <v>57786186</v>
      </c>
      <c r="E12" s="30">
        <f t="shared" si="0"/>
        <v>106516665</v>
      </c>
      <c r="F12" s="31">
        <f t="shared" si="0"/>
        <v>106516665</v>
      </c>
      <c r="G12" s="31">
        <f t="shared" si="0"/>
        <v>124648269</v>
      </c>
      <c r="H12" s="31">
        <f t="shared" si="0"/>
        <v>120664747</v>
      </c>
      <c r="I12" s="31">
        <f t="shared" si="0"/>
        <v>100819852</v>
      </c>
      <c r="J12" s="31">
        <f t="shared" si="0"/>
        <v>100819852</v>
      </c>
      <c r="K12" s="31">
        <f t="shared" si="0"/>
        <v>101137078</v>
      </c>
      <c r="L12" s="31">
        <f t="shared" si="0"/>
        <v>88050290</v>
      </c>
      <c r="M12" s="31">
        <f t="shared" si="0"/>
        <v>109515123</v>
      </c>
      <c r="N12" s="31">
        <f t="shared" si="0"/>
        <v>109515123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109515123</v>
      </c>
      <c r="X12" s="31">
        <f t="shared" si="0"/>
        <v>53258333</v>
      </c>
      <c r="Y12" s="31">
        <f t="shared" si="0"/>
        <v>56256790</v>
      </c>
      <c r="Z12" s="32">
        <f>+IF(X12&lt;&gt;0,+(Y12/X12)*100,0)</f>
        <v>105.63002413162275</v>
      </c>
      <c r="AA12" s="33">
        <f>SUM(AA6:AA11)</f>
        <v>106516665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292974656</v>
      </c>
      <c r="D19" s="18">
        <v>292974656</v>
      </c>
      <c r="E19" s="19">
        <v>341733270</v>
      </c>
      <c r="F19" s="20">
        <v>341733270</v>
      </c>
      <c r="G19" s="20">
        <v>329597023</v>
      </c>
      <c r="H19" s="20">
        <v>327041171</v>
      </c>
      <c r="I19" s="20">
        <v>330304413</v>
      </c>
      <c r="J19" s="20">
        <v>330304413</v>
      </c>
      <c r="K19" s="20">
        <v>330304413</v>
      </c>
      <c r="L19" s="20">
        <v>334932119</v>
      </c>
      <c r="M19" s="20">
        <v>340713216</v>
      </c>
      <c r="N19" s="20">
        <v>340713216</v>
      </c>
      <c r="O19" s="20"/>
      <c r="P19" s="20"/>
      <c r="Q19" s="20"/>
      <c r="R19" s="20"/>
      <c r="S19" s="20"/>
      <c r="T19" s="20"/>
      <c r="U19" s="20"/>
      <c r="V19" s="20"/>
      <c r="W19" s="20">
        <v>340713216</v>
      </c>
      <c r="X19" s="20">
        <v>170866635</v>
      </c>
      <c r="Y19" s="20">
        <v>169846581</v>
      </c>
      <c r="Z19" s="21">
        <v>99.4</v>
      </c>
      <c r="AA19" s="22">
        <v>341733270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393145</v>
      </c>
      <c r="D22" s="18">
        <v>393145</v>
      </c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293367801</v>
      </c>
      <c r="D24" s="29">
        <f>SUM(D15:D23)</f>
        <v>293367801</v>
      </c>
      <c r="E24" s="36">
        <f t="shared" si="1"/>
        <v>341733270</v>
      </c>
      <c r="F24" s="37">
        <f t="shared" si="1"/>
        <v>341733270</v>
      </c>
      <c r="G24" s="37">
        <f t="shared" si="1"/>
        <v>329597023</v>
      </c>
      <c r="H24" s="37">
        <f t="shared" si="1"/>
        <v>327041171</v>
      </c>
      <c r="I24" s="37">
        <f t="shared" si="1"/>
        <v>330304413</v>
      </c>
      <c r="J24" s="37">
        <f t="shared" si="1"/>
        <v>330304413</v>
      </c>
      <c r="K24" s="37">
        <f t="shared" si="1"/>
        <v>330304413</v>
      </c>
      <c r="L24" s="37">
        <f t="shared" si="1"/>
        <v>334932119</v>
      </c>
      <c r="M24" s="37">
        <f t="shared" si="1"/>
        <v>340713216</v>
      </c>
      <c r="N24" s="37">
        <f t="shared" si="1"/>
        <v>340713216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340713216</v>
      </c>
      <c r="X24" s="37">
        <f t="shared" si="1"/>
        <v>170866635</v>
      </c>
      <c r="Y24" s="37">
        <f t="shared" si="1"/>
        <v>169846581</v>
      </c>
      <c r="Z24" s="38">
        <f>+IF(X24&lt;&gt;0,+(Y24/X24)*100,0)</f>
        <v>99.40301159439349</v>
      </c>
      <c r="AA24" s="39">
        <f>SUM(AA15:AA23)</f>
        <v>341733270</v>
      </c>
    </row>
    <row r="25" spans="1:27" ht="13.5">
      <c r="A25" s="27" t="s">
        <v>51</v>
      </c>
      <c r="B25" s="28"/>
      <c r="C25" s="29">
        <f aca="true" t="shared" si="2" ref="C25:Y25">+C12+C24</f>
        <v>351153987</v>
      </c>
      <c r="D25" s="29">
        <f>+D12+D24</f>
        <v>351153987</v>
      </c>
      <c r="E25" s="30">
        <f t="shared" si="2"/>
        <v>448249935</v>
      </c>
      <c r="F25" s="31">
        <f t="shared" si="2"/>
        <v>448249935</v>
      </c>
      <c r="G25" s="31">
        <f t="shared" si="2"/>
        <v>454245292</v>
      </c>
      <c r="H25" s="31">
        <f t="shared" si="2"/>
        <v>447705918</v>
      </c>
      <c r="I25" s="31">
        <f t="shared" si="2"/>
        <v>431124265</v>
      </c>
      <c r="J25" s="31">
        <f t="shared" si="2"/>
        <v>431124265</v>
      </c>
      <c r="K25" s="31">
        <f t="shared" si="2"/>
        <v>431441491</v>
      </c>
      <c r="L25" s="31">
        <f t="shared" si="2"/>
        <v>422982409</v>
      </c>
      <c r="M25" s="31">
        <f t="shared" si="2"/>
        <v>450228339</v>
      </c>
      <c r="N25" s="31">
        <f t="shared" si="2"/>
        <v>450228339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450228339</v>
      </c>
      <c r="X25" s="31">
        <f t="shared" si="2"/>
        <v>224124968</v>
      </c>
      <c r="Y25" s="31">
        <f t="shared" si="2"/>
        <v>226103371</v>
      </c>
      <c r="Z25" s="32">
        <f>+IF(X25&lt;&gt;0,+(Y25/X25)*100,0)</f>
        <v>100.88272316005418</v>
      </c>
      <c r="AA25" s="33">
        <f>+AA12+AA24</f>
        <v>448249935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238485</v>
      </c>
      <c r="D31" s="18">
        <v>238485</v>
      </c>
      <c r="E31" s="19"/>
      <c r="F31" s="20"/>
      <c r="G31" s="20">
        <v>256609</v>
      </c>
      <c r="H31" s="20">
        <v>278361</v>
      </c>
      <c r="I31" s="20">
        <v>436731</v>
      </c>
      <c r="J31" s="20">
        <v>436731</v>
      </c>
      <c r="K31" s="20">
        <v>753957</v>
      </c>
      <c r="L31" s="20">
        <v>500950</v>
      </c>
      <c r="M31" s="20">
        <v>500950</v>
      </c>
      <c r="N31" s="20">
        <v>500950</v>
      </c>
      <c r="O31" s="20"/>
      <c r="P31" s="20"/>
      <c r="Q31" s="20"/>
      <c r="R31" s="20"/>
      <c r="S31" s="20"/>
      <c r="T31" s="20"/>
      <c r="U31" s="20"/>
      <c r="V31" s="20"/>
      <c r="W31" s="20">
        <v>500950</v>
      </c>
      <c r="X31" s="20"/>
      <c r="Y31" s="20">
        <v>500950</v>
      </c>
      <c r="Z31" s="21"/>
      <c r="AA31" s="22"/>
    </row>
    <row r="32" spans="1:27" ht="13.5">
      <c r="A32" s="23" t="s">
        <v>57</v>
      </c>
      <c r="B32" s="17"/>
      <c r="C32" s="18">
        <v>21980559</v>
      </c>
      <c r="D32" s="18">
        <v>21980559</v>
      </c>
      <c r="E32" s="19">
        <v>104211552</v>
      </c>
      <c r="F32" s="20">
        <v>104211552</v>
      </c>
      <c r="G32" s="20">
        <v>126730451</v>
      </c>
      <c r="H32" s="20">
        <v>117298301</v>
      </c>
      <c r="I32" s="20">
        <v>100558278</v>
      </c>
      <c r="J32" s="20">
        <v>100558278</v>
      </c>
      <c r="K32" s="20">
        <v>100558278</v>
      </c>
      <c r="L32" s="20">
        <v>82480517</v>
      </c>
      <c r="M32" s="20">
        <v>82480517</v>
      </c>
      <c r="N32" s="20">
        <v>82480517</v>
      </c>
      <c r="O32" s="20"/>
      <c r="P32" s="20"/>
      <c r="Q32" s="20"/>
      <c r="R32" s="20"/>
      <c r="S32" s="20"/>
      <c r="T32" s="20"/>
      <c r="U32" s="20"/>
      <c r="V32" s="20"/>
      <c r="W32" s="20">
        <v>82480517</v>
      </c>
      <c r="X32" s="20">
        <v>52105776</v>
      </c>
      <c r="Y32" s="20">
        <v>30374741</v>
      </c>
      <c r="Z32" s="21">
        <v>58.29</v>
      </c>
      <c r="AA32" s="22">
        <v>104211552</v>
      </c>
    </row>
    <row r="33" spans="1:27" ht="13.5">
      <c r="A33" s="23" t="s">
        <v>58</v>
      </c>
      <c r="B33" s="17"/>
      <c r="C33" s="18">
        <v>2270864</v>
      </c>
      <c r="D33" s="18">
        <v>2270864</v>
      </c>
      <c r="E33" s="19"/>
      <c r="F33" s="20"/>
      <c r="G33" s="20">
        <v>8717427</v>
      </c>
      <c r="H33" s="20">
        <v>10971506</v>
      </c>
      <c r="I33" s="20">
        <v>10971506</v>
      </c>
      <c r="J33" s="20">
        <v>10971506</v>
      </c>
      <c r="K33" s="20">
        <v>10971506</v>
      </c>
      <c r="L33" s="20">
        <v>20843192</v>
      </c>
      <c r="M33" s="20">
        <v>48089122</v>
      </c>
      <c r="N33" s="20">
        <v>48089122</v>
      </c>
      <c r="O33" s="20"/>
      <c r="P33" s="20"/>
      <c r="Q33" s="20"/>
      <c r="R33" s="20"/>
      <c r="S33" s="20"/>
      <c r="T33" s="20"/>
      <c r="U33" s="20"/>
      <c r="V33" s="20"/>
      <c r="W33" s="20">
        <v>48089122</v>
      </c>
      <c r="X33" s="20"/>
      <c r="Y33" s="20">
        <v>48089122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24489908</v>
      </c>
      <c r="D34" s="29">
        <f>SUM(D29:D33)</f>
        <v>24489908</v>
      </c>
      <c r="E34" s="30">
        <f t="shared" si="3"/>
        <v>104211552</v>
      </c>
      <c r="F34" s="31">
        <f t="shared" si="3"/>
        <v>104211552</v>
      </c>
      <c r="G34" s="31">
        <f t="shared" si="3"/>
        <v>135704487</v>
      </c>
      <c r="H34" s="31">
        <f t="shared" si="3"/>
        <v>128548168</v>
      </c>
      <c r="I34" s="31">
        <f t="shared" si="3"/>
        <v>111966515</v>
      </c>
      <c r="J34" s="31">
        <f t="shared" si="3"/>
        <v>111966515</v>
      </c>
      <c r="K34" s="31">
        <f t="shared" si="3"/>
        <v>112283741</v>
      </c>
      <c r="L34" s="31">
        <f t="shared" si="3"/>
        <v>103824659</v>
      </c>
      <c r="M34" s="31">
        <f t="shared" si="3"/>
        <v>131070589</v>
      </c>
      <c r="N34" s="31">
        <f t="shared" si="3"/>
        <v>131070589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131070589</v>
      </c>
      <c r="X34" s="31">
        <f t="shared" si="3"/>
        <v>52105776</v>
      </c>
      <c r="Y34" s="31">
        <f t="shared" si="3"/>
        <v>78964813</v>
      </c>
      <c r="Z34" s="32">
        <f>+IF(X34&lt;&gt;0,+(Y34/X34)*100,0)</f>
        <v>151.54713941886214</v>
      </c>
      <c r="AA34" s="33">
        <f>SUM(AA29:AA33)</f>
        <v>104211552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/>
      <c r="D38" s="18"/>
      <c r="E38" s="19">
        <v>11387000</v>
      </c>
      <c r="F38" s="20">
        <v>11387000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5693500</v>
      </c>
      <c r="Y38" s="20">
        <v>-5693500</v>
      </c>
      <c r="Z38" s="21">
        <v>-100</v>
      </c>
      <c r="AA38" s="22">
        <v>11387000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11387000</v>
      </c>
      <c r="F39" s="37">
        <f t="shared" si="4"/>
        <v>11387000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5693500</v>
      </c>
      <c r="Y39" s="37">
        <f t="shared" si="4"/>
        <v>-5693500</v>
      </c>
      <c r="Z39" s="38">
        <f>+IF(X39&lt;&gt;0,+(Y39/X39)*100,0)</f>
        <v>-100</v>
      </c>
      <c r="AA39" s="39">
        <f>SUM(AA37:AA38)</f>
        <v>11387000</v>
      </c>
    </row>
    <row r="40" spans="1:27" ht="13.5">
      <c r="A40" s="27" t="s">
        <v>62</v>
      </c>
      <c r="B40" s="28"/>
      <c r="C40" s="29">
        <f aca="true" t="shared" si="5" ref="C40:Y40">+C34+C39</f>
        <v>24489908</v>
      </c>
      <c r="D40" s="29">
        <f>+D34+D39</f>
        <v>24489908</v>
      </c>
      <c r="E40" s="30">
        <f t="shared" si="5"/>
        <v>115598552</v>
      </c>
      <c r="F40" s="31">
        <f t="shared" si="5"/>
        <v>115598552</v>
      </c>
      <c r="G40" s="31">
        <f t="shared" si="5"/>
        <v>135704487</v>
      </c>
      <c r="H40" s="31">
        <f t="shared" si="5"/>
        <v>128548168</v>
      </c>
      <c r="I40" s="31">
        <f t="shared" si="5"/>
        <v>111966515</v>
      </c>
      <c r="J40" s="31">
        <f t="shared" si="5"/>
        <v>111966515</v>
      </c>
      <c r="K40" s="31">
        <f t="shared" si="5"/>
        <v>112283741</v>
      </c>
      <c r="L40" s="31">
        <f t="shared" si="5"/>
        <v>103824659</v>
      </c>
      <c r="M40" s="31">
        <f t="shared" si="5"/>
        <v>131070589</v>
      </c>
      <c r="N40" s="31">
        <f t="shared" si="5"/>
        <v>131070589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131070589</v>
      </c>
      <c r="X40" s="31">
        <f t="shared" si="5"/>
        <v>57799276</v>
      </c>
      <c r="Y40" s="31">
        <f t="shared" si="5"/>
        <v>73271313</v>
      </c>
      <c r="Z40" s="32">
        <f>+IF(X40&lt;&gt;0,+(Y40/X40)*100,0)</f>
        <v>126.76856540555974</v>
      </c>
      <c r="AA40" s="33">
        <f>+AA34+AA39</f>
        <v>115598552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326664079</v>
      </c>
      <c r="D42" s="43">
        <f>+D25-D40</f>
        <v>326664079</v>
      </c>
      <c r="E42" s="44">
        <f t="shared" si="6"/>
        <v>332651383</v>
      </c>
      <c r="F42" s="45">
        <f t="shared" si="6"/>
        <v>332651383</v>
      </c>
      <c r="G42" s="45">
        <f t="shared" si="6"/>
        <v>318540805</v>
      </c>
      <c r="H42" s="45">
        <f t="shared" si="6"/>
        <v>319157750</v>
      </c>
      <c r="I42" s="45">
        <f t="shared" si="6"/>
        <v>319157750</v>
      </c>
      <c r="J42" s="45">
        <f t="shared" si="6"/>
        <v>319157750</v>
      </c>
      <c r="K42" s="45">
        <f t="shared" si="6"/>
        <v>319157750</v>
      </c>
      <c r="L42" s="45">
        <f t="shared" si="6"/>
        <v>319157750</v>
      </c>
      <c r="M42" s="45">
        <f t="shared" si="6"/>
        <v>319157750</v>
      </c>
      <c r="N42" s="45">
        <f t="shared" si="6"/>
        <v>319157750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319157750</v>
      </c>
      <c r="X42" s="45">
        <f t="shared" si="6"/>
        <v>166325692</v>
      </c>
      <c r="Y42" s="45">
        <f t="shared" si="6"/>
        <v>152832058</v>
      </c>
      <c r="Z42" s="46">
        <f>+IF(X42&lt;&gt;0,+(Y42/X42)*100,0)</f>
        <v>91.88722208953743</v>
      </c>
      <c r="AA42" s="47">
        <f>+AA25-AA40</f>
        <v>332651383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323239617</v>
      </c>
      <c r="D45" s="18">
        <v>323239617</v>
      </c>
      <c r="E45" s="19">
        <v>329226921</v>
      </c>
      <c r="F45" s="20">
        <v>329226921</v>
      </c>
      <c r="G45" s="20">
        <v>315116343</v>
      </c>
      <c r="H45" s="20">
        <v>315733288</v>
      </c>
      <c r="I45" s="20">
        <v>315733288</v>
      </c>
      <c r="J45" s="20">
        <v>315733288</v>
      </c>
      <c r="K45" s="20">
        <v>315733288</v>
      </c>
      <c r="L45" s="20">
        <v>315733288</v>
      </c>
      <c r="M45" s="20">
        <v>315733288</v>
      </c>
      <c r="N45" s="20">
        <v>315733288</v>
      </c>
      <c r="O45" s="20"/>
      <c r="P45" s="20"/>
      <c r="Q45" s="20"/>
      <c r="R45" s="20"/>
      <c r="S45" s="20"/>
      <c r="T45" s="20"/>
      <c r="U45" s="20"/>
      <c r="V45" s="20"/>
      <c r="W45" s="20">
        <v>315733288</v>
      </c>
      <c r="X45" s="20">
        <v>164613461</v>
      </c>
      <c r="Y45" s="20">
        <v>151119827</v>
      </c>
      <c r="Z45" s="48">
        <v>91.8</v>
      </c>
      <c r="AA45" s="22">
        <v>329226921</v>
      </c>
    </row>
    <row r="46" spans="1:27" ht="13.5">
      <c r="A46" s="23" t="s">
        <v>67</v>
      </c>
      <c r="B46" s="17"/>
      <c r="C46" s="18">
        <v>3424462</v>
      </c>
      <c r="D46" s="18">
        <v>3424462</v>
      </c>
      <c r="E46" s="19">
        <v>3424462</v>
      </c>
      <c r="F46" s="20">
        <v>3424462</v>
      </c>
      <c r="G46" s="20">
        <v>3424462</v>
      </c>
      <c r="H46" s="20">
        <v>3424462</v>
      </c>
      <c r="I46" s="20">
        <v>3424462</v>
      </c>
      <c r="J46" s="20">
        <v>3424462</v>
      </c>
      <c r="K46" s="20">
        <v>3424462</v>
      </c>
      <c r="L46" s="20">
        <v>3424462</v>
      </c>
      <c r="M46" s="20">
        <v>3424462</v>
      </c>
      <c r="N46" s="20">
        <v>3424462</v>
      </c>
      <c r="O46" s="20"/>
      <c r="P46" s="20"/>
      <c r="Q46" s="20"/>
      <c r="R46" s="20"/>
      <c r="S46" s="20"/>
      <c r="T46" s="20"/>
      <c r="U46" s="20"/>
      <c r="V46" s="20"/>
      <c r="W46" s="20">
        <v>3424462</v>
      </c>
      <c r="X46" s="20">
        <v>1712231</v>
      </c>
      <c r="Y46" s="20">
        <v>1712231</v>
      </c>
      <c r="Z46" s="48">
        <v>100</v>
      </c>
      <c r="AA46" s="22">
        <v>3424462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326664079</v>
      </c>
      <c r="D48" s="51">
        <f>SUM(D45:D47)</f>
        <v>326664079</v>
      </c>
      <c r="E48" s="52">
        <f t="shared" si="7"/>
        <v>332651383</v>
      </c>
      <c r="F48" s="53">
        <f t="shared" si="7"/>
        <v>332651383</v>
      </c>
      <c r="G48" s="53">
        <f t="shared" si="7"/>
        <v>318540805</v>
      </c>
      <c r="H48" s="53">
        <f t="shared" si="7"/>
        <v>319157750</v>
      </c>
      <c r="I48" s="53">
        <f t="shared" si="7"/>
        <v>319157750</v>
      </c>
      <c r="J48" s="53">
        <f t="shared" si="7"/>
        <v>319157750</v>
      </c>
      <c r="K48" s="53">
        <f t="shared" si="7"/>
        <v>319157750</v>
      </c>
      <c r="L48" s="53">
        <f t="shared" si="7"/>
        <v>319157750</v>
      </c>
      <c r="M48" s="53">
        <f t="shared" si="7"/>
        <v>319157750</v>
      </c>
      <c r="N48" s="53">
        <f t="shared" si="7"/>
        <v>319157750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319157750</v>
      </c>
      <c r="X48" s="53">
        <f t="shared" si="7"/>
        <v>166325692</v>
      </c>
      <c r="Y48" s="53">
        <f t="shared" si="7"/>
        <v>152832058</v>
      </c>
      <c r="Z48" s="54">
        <f>+IF(X48&lt;&gt;0,+(Y48/X48)*100,0)</f>
        <v>91.88722208953743</v>
      </c>
      <c r="AA48" s="55">
        <f>SUM(AA45:AA47)</f>
        <v>332651383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96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5859000</v>
      </c>
      <c r="F6" s="20">
        <v>5859000</v>
      </c>
      <c r="G6" s="20">
        <v>214486</v>
      </c>
      <c r="H6" s="20">
        <v>183724</v>
      </c>
      <c r="I6" s="20">
        <v>151476</v>
      </c>
      <c r="J6" s="20">
        <v>151476</v>
      </c>
      <c r="K6" s="20"/>
      <c r="L6" s="20">
        <v>1498131</v>
      </c>
      <c r="M6" s="20"/>
      <c r="N6" s="20">
        <v>1498131</v>
      </c>
      <c r="O6" s="20"/>
      <c r="P6" s="20"/>
      <c r="Q6" s="20"/>
      <c r="R6" s="20"/>
      <c r="S6" s="20"/>
      <c r="T6" s="20"/>
      <c r="U6" s="20"/>
      <c r="V6" s="20"/>
      <c r="W6" s="20">
        <v>1498131</v>
      </c>
      <c r="X6" s="20">
        <v>2929500</v>
      </c>
      <c r="Y6" s="20">
        <v>-1431369</v>
      </c>
      <c r="Z6" s="21">
        <v>-48.86</v>
      </c>
      <c r="AA6" s="22">
        <v>5859000</v>
      </c>
    </row>
    <row r="7" spans="1:27" ht="13.5">
      <c r="A7" s="23" t="s">
        <v>34</v>
      </c>
      <c r="B7" s="17"/>
      <c r="C7" s="18">
        <v>8000000</v>
      </c>
      <c r="D7" s="18">
        <v>8000000</v>
      </c>
      <c r="E7" s="19">
        <v>7949000</v>
      </c>
      <c r="F7" s="20">
        <v>7949000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3974500</v>
      </c>
      <c r="Y7" s="20">
        <v>-3974500</v>
      </c>
      <c r="Z7" s="21">
        <v>-100</v>
      </c>
      <c r="AA7" s="22">
        <v>7949000</v>
      </c>
    </row>
    <row r="8" spans="1:27" ht="13.5">
      <c r="A8" s="23" t="s">
        <v>35</v>
      </c>
      <c r="B8" s="17"/>
      <c r="C8" s="18">
        <v>8905000</v>
      </c>
      <c r="D8" s="18">
        <v>8905000</v>
      </c>
      <c r="E8" s="19">
        <v>668000</v>
      </c>
      <c r="F8" s="20">
        <v>668000</v>
      </c>
      <c r="G8" s="20">
        <v>36559334</v>
      </c>
      <c r="H8" s="20">
        <v>36075321</v>
      </c>
      <c r="I8" s="20">
        <v>36094614</v>
      </c>
      <c r="J8" s="20">
        <v>36094614</v>
      </c>
      <c r="K8" s="20">
        <v>35293488</v>
      </c>
      <c r="L8" s="20">
        <v>33767113</v>
      </c>
      <c r="M8" s="20"/>
      <c r="N8" s="20">
        <v>33767113</v>
      </c>
      <c r="O8" s="20"/>
      <c r="P8" s="20"/>
      <c r="Q8" s="20"/>
      <c r="R8" s="20"/>
      <c r="S8" s="20"/>
      <c r="T8" s="20"/>
      <c r="U8" s="20"/>
      <c r="V8" s="20"/>
      <c r="W8" s="20">
        <v>33767113</v>
      </c>
      <c r="X8" s="20">
        <v>334000</v>
      </c>
      <c r="Y8" s="20">
        <v>33433113</v>
      </c>
      <c r="Z8" s="21">
        <v>10009.91</v>
      </c>
      <c r="AA8" s="22">
        <v>668000</v>
      </c>
    </row>
    <row r="9" spans="1:27" ht="13.5">
      <c r="A9" s="23" t="s">
        <v>36</v>
      </c>
      <c r="B9" s="17"/>
      <c r="C9" s="18">
        <v>8491000</v>
      </c>
      <c r="D9" s="18">
        <v>8491000</v>
      </c>
      <c r="E9" s="19">
        <v>5166000</v>
      </c>
      <c r="F9" s="20">
        <v>5166000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2583000</v>
      </c>
      <c r="Y9" s="20">
        <v>-2583000</v>
      </c>
      <c r="Z9" s="21">
        <v>-100</v>
      </c>
      <c r="AA9" s="22">
        <v>5166000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35000</v>
      </c>
      <c r="D11" s="18">
        <v>35000</v>
      </c>
      <c r="E11" s="19">
        <v>76000</v>
      </c>
      <c r="F11" s="20">
        <v>76000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38000</v>
      </c>
      <c r="Y11" s="20">
        <v>-38000</v>
      </c>
      <c r="Z11" s="21">
        <v>-100</v>
      </c>
      <c r="AA11" s="22">
        <v>76000</v>
      </c>
    </row>
    <row r="12" spans="1:27" ht="13.5">
      <c r="A12" s="27" t="s">
        <v>39</v>
      </c>
      <c r="B12" s="28"/>
      <c r="C12" s="29">
        <f aca="true" t="shared" si="0" ref="C12:Y12">SUM(C6:C11)</f>
        <v>25431000</v>
      </c>
      <c r="D12" s="29">
        <f>SUM(D6:D11)</f>
        <v>25431000</v>
      </c>
      <c r="E12" s="30">
        <f t="shared" si="0"/>
        <v>19718000</v>
      </c>
      <c r="F12" s="31">
        <f t="shared" si="0"/>
        <v>19718000</v>
      </c>
      <c r="G12" s="31">
        <f t="shared" si="0"/>
        <v>36773820</v>
      </c>
      <c r="H12" s="31">
        <f t="shared" si="0"/>
        <v>36259045</v>
      </c>
      <c r="I12" s="31">
        <f t="shared" si="0"/>
        <v>36246090</v>
      </c>
      <c r="J12" s="31">
        <f t="shared" si="0"/>
        <v>36246090</v>
      </c>
      <c r="K12" s="31">
        <f t="shared" si="0"/>
        <v>35293488</v>
      </c>
      <c r="L12" s="31">
        <f t="shared" si="0"/>
        <v>35265244</v>
      </c>
      <c r="M12" s="31">
        <f t="shared" si="0"/>
        <v>0</v>
      </c>
      <c r="N12" s="31">
        <f t="shared" si="0"/>
        <v>35265244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35265244</v>
      </c>
      <c r="X12" s="31">
        <f t="shared" si="0"/>
        <v>9859000</v>
      </c>
      <c r="Y12" s="31">
        <f t="shared" si="0"/>
        <v>25406244</v>
      </c>
      <c r="Z12" s="32">
        <f>+IF(X12&lt;&gt;0,+(Y12/X12)*100,0)</f>
        <v>257.69595293640333</v>
      </c>
      <c r="AA12" s="33">
        <f>SUM(AA6:AA11)</f>
        <v>19718000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>
        <v>36630000</v>
      </c>
      <c r="D16" s="18">
        <v>36630000</v>
      </c>
      <c r="E16" s="19"/>
      <c r="F16" s="20"/>
      <c r="G16" s="24">
        <v>23890198</v>
      </c>
      <c r="H16" s="24">
        <v>15487642</v>
      </c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>
        <v>34590000</v>
      </c>
      <c r="F17" s="20">
        <v>34590000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17295000</v>
      </c>
      <c r="Y17" s="20">
        <v>-17295000</v>
      </c>
      <c r="Z17" s="21">
        <v>-100</v>
      </c>
      <c r="AA17" s="22">
        <v>34590000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>
        <v>9733305</v>
      </c>
      <c r="J18" s="20">
        <v>9733305</v>
      </c>
      <c r="K18" s="20">
        <v>5467218</v>
      </c>
      <c r="L18" s="20">
        <v>16720470</v>
      </c>
      <c r="M18" s="20"/>
      <c r="N18" s="20">
        <v>16720470</v>
      </c>
      <c r="O18" s="20"/>
      <c r="P18" s="20"/>
      <c r="Q18" s="20"/>
      <c r="R18" s="20"/>
      <c r="S18" s="20"/>
      <c r="T18" s="20"/>
      <c r="U18" s="20"/>
      <c r="V18" s="20"/>
      <c r="W18" s="20">
        <v>16720470</v>
      </c>
      <c r="X18" s="20"/>
      <c r="Y18" s="20">
        <v>16720470</v>
      </c>
      <c r="Z18" s="21"/>
      <c r="AA18" s="22"/>
    </row>
    <row r="19" spans="1:27" ht="13.5">
      <c r="A19" s="23" t="s">
        <v>45</v>
      </c>
      <c r="B19" s="17"/>
      <c r="C19" s="18">
        <v>100407000</v>
      </c>
      <c r="D19" s="18">
        <v>100407000</v>
      </c>
      <c r="E19" s="19">
        <v>137244000</v>
      </c>
      <c r="F19" s="20">
        <v>137244000</v>
      </c>
      <c r="G19" s="20"/>
      <c r="H19" s="20">
        <v>152632</v>
      </c>
      <c r="I19" s="20">
        <v>1868328</v>
      </c>
      <c r="J19" s="20">
        <v>1868328</v>
      </c>
      <c r="K19" s="20">
        <v>3678803</v>
      </c>
      <c r="L19" s="20">
        <v>3897515</v>
      </c>
      <c r="M19" s="20"/>
      <c r="N19" s="20">
        <v>3897515</v>
      </c>
      <c r="O19" s="20"/>
      <c r="P19" s="20"/>
      <c r="Q19" s="20"/>
      <c r="R19" s="20"/>
      <c r="S19" s="20"/>
      <c r="T19" s="20"/>
      <c r="U19" s="20"/>
      <c r="V19" s="20"/>
      <c r="W19" s="20">
        <v>3897515</v>
      </c>
      <c r="X19" s="20">
        <v>68622000</v>
      </c>
      <c r="Y19" s="20">
        <v>-64724485</v>
      </c>
      <c r="Z19" s="21">
        <v>-94.32</v>
      </c>
      <c r="AA19" s="22">
        <v>137244000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137037000</v>
      </c>
      <c r="D24" s="29">
        <f>SUM(D15:D23)</f>
        <v>137037000</v>
      </c>
      <c r="E24" s="36">
        <f t="shared" si="1"/>
        <v>171834000</v>
      </c>
      <c r="F24" s="37">
        <f t="shared" si="1"/>
        <v>171834000</v>
      </c>
      <c r="G24" s="37">
        <f t="shared" si="1"/>
        <v>23890198</v>
      </c>
      <c r="H24" s="37">
        <f t="shared" si="1"/>
        <v>15640274</v>
      </c>
      <c r="I24" s="37">
        <f t="shared" si="1"/>
        <v>11601633</v>
      </c>
      <c r="J24" s="37">
        <f t="shared" si="1"/>
        <v>11601633</v>
      </c>
      <c r="K24" s="37">
        <f t="shared" si="1"/>
        <v>9146021</v>
      </c>
      <c r="L24" s="37">
        <f t="shared" si="1"/>
        <v>20617985</v>
      </c>
      <c r="M24" s="37">
        <f t="shared" si="1"/>
        <v>0</v>
      </c>
      <c r="N24" s="37">
        <f t="shared" si="1"/>
        <v>20617985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20617985</v>
      </c>
      <c r="X24" s="37">
        <f t="shared" si="1"/>
        <v>85917000</v>
      </c>
      <c r="Y24" s="37">
        <f t="shared" si="1"/>
        <v>-65299015</v>
      </c>
      <c r="Z24" s="38">
        <f>+IF(X24&lt;&gt;0,+(Y24/X24)*100,0)</f>
        <v>-76.00243839985103</v>
      </c>
      <c r="AA24" s="39">
        <f>SUM(AA15:AA23)</f>
        <v>171834000</v>
      </c>
    </row>
    <row r="25" spans="1:27" ht="13.5">
      <c r="A25" s="27" t="s">
        <v>51</v>
      </c>
      <c r="B25" s="28"/>
      <c r="C25" s="29">
        <f aca="true" t="shared" si="2" ref="C25:Y25">+C12+C24</f>
        <v>162468000</v>
      </c>
      <c r="D25" s="29">
        <f>+D12+D24</f>
        <v>162468000</v>
      </c>
      <c r="E25" s="30">
        <f t="shared" si="2"/>
        <v>191552000</v>
      </c>
      <c r="F25" s="31">
        <f t="shared" si="2"/>
        <v>191552000</v>
      </c>
      <c r="G25" s="31">
        <f t="shared" si="2"/>
        <v>60664018</v>
      </c>
      <c r="H25" s="31">
        <f t="shared" si="2"/>
        <v>51899319</v>
      </c>
      <c r="I25" s="31">
        <f t="shared" si="2"/>
        <v>47847723</v>
      </c>
      <c r="J25" s="31">
        <f t="shared" si="2"/>
        <v>47847723</v>
      </c>
      <c r="K25" s="31">
        <f t="shared" si="2"/>
        <v>44439509</v>
      </c>
      <c r="L25" s="31">
        <f t="shared" si="2"/>
        <v>55883229</v>
      </c>
      <c r="M25" s="31">
        <f t="shared" si="2"/>
        <v>0</v>
      </c>
      <c r="N25" s="31">
        <f t="shared" si="2"/>
        <v>55883229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55883229</v>
      </c>
      <c r="X25" s="31">
        <f t="shared" si="2"/>
        <v>95776000</v>
      </c>
      <c r="Y25" s="31">
        <f t="shared" si="2"/>
        <v>-39892771</v>
      </c>
      <c r="Z25" s="32">
        <f>+IF(X25&lt;&gt;0,+(Y25/X25)*100,0)</f>
        <v>-41.65215816070832</v>
      </c>
      <c r="AA25" s="33">
        <f>+AA12+AA24</f>
        <v>191552000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5000000</v>
      </c>
      <c r="D30" s="18">
        <v>5000000</v>
      </c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365000</v>
      </c>
      <c r="D31" s="18">
        <v>365000</v>
      </c>
      <c r="E31" s="19">
        <v>744000</v>
      </c>
      <c r="F31" s="20">
        <v>744000</v>
      </c>
      <c r="G31" s="20">
        <v>18655</v>
      </c>
      <c r="H31" s="20">
        <v>19805</v>
      </c>
      <c r="I31" s="20">
        <v>20805</v>
      </c>
      <c r="J31" s="20">
        <v>20805</v>
      </c>
      <c r="K31" s="20">
        <v>21128</v>
      </c>
      <c r="L31" s="20">
        <v>21864</v>
      </c>
      <c r="M31" s="20"/>
      <c r="N31" s="20">
        <v>21864</v>
      </c>
      <c r="O31" s="20"/>
      <c r="P31" s="20"/>
      <c r="Q31" s="20"/>
      <c r="R31" s="20"/>
      <c r="S31" s="20"/>
      <c r="T31" s="20"/>
      <c r="U31" s="20"/>
      <c r="V31" s="20"/>
      <c r="W31" s="20">
        <v>21864</v>
      </c>
      <c r="X31" s="20">
        <v>372000</v>
      </c>
      <c r="Y31" s="20">
        <v>-350136</v>
      </c>
      <c r="Z31" s="21">
        <v>-94.12</v>
      </c>
      <c r="AA31" s="22">
        <v>744000</v>
      </c>
    </row>
    <row r="32" spans="1:27" ht="13.5">
      <c r="A32" s="23" t="s">
        <v>57</v>
      </c>
      <c r="B32" s="17"/>
      <c r="C32" s="18">
        <v>18567000</v>
      </c>
      <c r="D32" s="18">
        <v>18567000</v>
      </c>
      <c r="E32" s="19">
        <v>3527000</v>
      </c>
      <c r="F32" s="20">
        <v>3527000</v>
      </c>
      <c r="G32" s="20">
        <v>20366100</v>
      </c>
      <c r="H32" s="20">
        <v>20272593</v>
      </c>
      <c r="I32" s="20">
        <v>19548009</v>
      </c>
      <c r="J32" s="20">
        <v>19548009</v>
      </c>
      <c r="K32" s="20">
        <v>19062382</v>
      </c>
      <c r="L32" s="20">
        <v>19123866</v>
      </c>
      <c r="M32" s="20"/>
      <c r="N32" s="20">
        <v>19123866</v>
      </c>
      <c r="O32" s="20"/>
      <c r="P32" s="20"/>
      <c r="Q32" s="20"/>
      <c r="R32" s="20"/>
      <c r="S32" s="20"/>
      <c r="T32" s="20"/>
      <c r="U32" s="20"/>
      <c r="V32" s="20"/>
      <c r="W32" s="20">
        <v>19123866</v>
      </c>
      <c r="X32" s="20">
        <v>1763500</v>
      </c>
      <c r="Y32" s="20">
        <v>17360366</v>
      </c>
      <c r="Z32" s="21">
        <v>984.43</v>
      </c>
      <c r="AA32" s="22">
        <v>3527000</v>
      </c>
    </row>
    <row r="33" spans="1:27" ht="13.5">
      <c r="A33" s="23" t="s">
        <v>58</v>
      </c>
      <c r="B33" s="17"/>
      <c r="C33" s="18"/>
      <c r="D33" s="18"/>
      <c r="E33" s="19">
        <v>5783000</v>
      </c>
      <c r="F33" s="20">
        <v>5783000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2891500</v>
      </c>
      <c r="Y33" s="20">
        <v>-2891500</v>
      </c>
      <c r="Z33" s="21">
        <v>-100</v>
      </c>
      <c r="AA33" s="22">
        <v>5783000</v>
      </c>
    </row>
    <row r="34" spans="1:27" ht="13.5">
      <c r="A34" s="27" t="s">
        <v>59</v>
      </c>
      <c r="B34" s="28"/>
      <c r="C34" s="29">
        <f aca="true" t="shared" si="3" ref="C34:Y34">SUM(C29:C33)</f>
        <v>23932000</v>
      </c>
      <c r="D34" s="29">
        <f>SUM(D29:D33)</f>
        <v>23932000</v>
      </c>
      <c r="E34" s="30">
        <f t="shared" si="3"/>
        <v>10054000</v>
      </c>
      <c r="F34" s="31">
        <f t="shared" si="3"/>
        <v>10054000</v>
      </c>
      <c r="G34" s="31">
        <f t="shared" si="3"/>
        <v>20384755</v>
      </c>
      <c r="H34" s="31">
        <f t="shared" si="3"/>
        <v>20292398</v>
      </c>
      <c r="I34" s="31">
        <f t="shared" si="3"/>
        <v>19568814</v>
      </c>
      <c r="J34" s="31">
        <f t="shared" si="3"/>
        <v>19568814</v>
      </c>
      <c r="K34" s="31">
        <f t="shared" si="3"/>
        <v>19083510</v>
      </c>
      <c r="L34" s="31">
        <f t="shared" si="3"/>
        <v>19145730</v>
      </c>
      <c r="M34" s="31">
        <f t="shared" si="3"/>
        <v>0</v>
      </c>
      <c r="N34" s="31">
        <f t="shared" si="3"/>
        <v>19145730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19145730</v>
      </c>
      <c r="X34" s="31">
        <f t="shared" si="3"/>
        <v>5027000</v>
      </c>
      <c r="Y34" s="31">
        <f t="shared" si="3"/>
        <v>14118730</v>
      </c>
      <c r="Z34" s="32">
        <f>+IF(X34&lt;&gt;0,+(Y34/X34)*100,0)</f>
        <v>280.8579669783171</v>
      </c>
      <c r="AA34" s="33">
        <f>SUM(AA29:AA33)</f>
        <v>10054000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2635000</v>
      </c>
      <c r="D37" s="18">
        <v>2635000</v>
      </c>
      <c r="E37" s="19">
        <v>5736000</v>
      </c>
      <c r="F37" s="20">
        <v>5736000</v>
      </c>
      <c r="G37" s="20">
        <v>242949</v>
      </c>
      <c r="H37" s="20">
        <v>486060</v>
      </c>
      <c r="I37" s="20">
        <v>735857</v>
      </c>
      <c r="J37" s="20">
        <v>735857</v>
      </c>
      <c r="K37" s="20">
        <v>987115</v>
      </c>
      <c r="L37" s="20">
        <v>1242367</v>
      </c>
      <c r="M37" s="20"/>
      <c r="N37" s="20">
        <v>1242367</v>
      </c>
      <c r="O37" s="20"/>
      <c r="P37" s="20"/>
      <c r="Q37" s="20"/>
      <c r="R37" s="20"/>
      <c r="S37" s="20"/>
      <c r="T37" s="20"/>
      <c r="U37" s="20"/>
      <c r="V37" s="20"/>
      <c r="W37" s="20">
        <v>1242367</v>
      </c>
      <c r="X37" s="20">
        <v>2868000</v>
      </c>
      <c r="Y37" s="20">
        <v>-1625633</v>
      </c>
      <c r="Z37" s="21">
        <v>-56.68</v>
      </c>
      <c r="AA37" s="22">
        <v>5736000</v>
      </c>
    </row>
    <row r="38" spans="1:27" ht="13.5">
      <c r="A38" s="23" t="s">
        <v>58</v>
      </c>
      <c r="B38" s="17"/>
      <c r="C38" s="18">
        <v>4150000</v>
      </c>
      <c r="D38" s="18">
        <v>4150000</v>
      </c>
      <c r="E38" s="19">
        <v>5222000</v>
      </c>
      <c r="F38" s="20">
        <v>5222000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2611000</v>
      </c>
      <c r="Y38" s="20">
        <v>-2611000</v>
      </c>
      <c r="Z38" s="21">
        <v>-100</v>
      </c>
      <c r="AA38" s="22">
        <v>5222000</v>
      </c>
    </row>
    <row r="39" spans="1:27" ht="13.5">
      <c r="A39" s="27" t="s">
        <v>61</v>
      </c>
      <c r="B39" s="35"/>
      <c r="C39" s="29">
        <f aca="true" t="shared" si="4" ref="C39:Y39">SUM(C37:C38)</f>
        <v>6785000</v>
      </c>
      <c r="D39" s="29">
        <f>SUM(D37:D38)</f>
        <v>6785000</v>
      </c>
      <c r="E39" s="36">
        <f t="shared" si="4"/>
        <v>10958000</v>
      </c>
      <c r="F39" s="37">
        <f t="shared" si="4"/>
        <v>10958000</v>
      </c>
      <c r="G39" s="37">
        <f t="shared" si="4"/>
        <v>242949</v>
      </c>
      <c r="H39" s="37">
        <f t="shared" si="4"/>
        <v>486060</v>
      </c>
      <c r="I39" s="37">
        <f t="shared" si="4"/>
        <v>735857</v>
      </c>
      <c r="J39" s="37">
        <f t="shared" si="4"/>
        <v>735857</v>
      </c>
      <c r="K39" s="37">
        <f t="shared" si="4"/>
        <v>987115</v>
      </c>
      <c r="L39" s="37">
        <f t="shared" si="4"/>
        <v>1242367</v>
      </c>
      <c r="M39" s="37">
        <f t="shared" si="4"/>
        <v>0</v>
      </c>
      <c r="N39" s="37">
        <f t="shared" si="4"/>
        <v>1242367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1242367</v>
      </c>
      <c r="X39" s="37">
        <f t="shared" si="4"/>
        <v>5479000</v>
      </c>
      <c r="Y39" s="37">
        <f t="shared" si="4"/>
        <v>-4236633</v>
      </c>
      <c r="Z39" s="38">
        <f>+IF(X39&lt;&gt;0,+(Y39/X39)*100,0)</f>
        <v>-77.32493155685344</v>
      </c>
      <c r="AA39" s="39">
        <f>SUM(AA37:AA38)</f>
        <v>10958000</v>
      </c>
    </row>
    <row r="40" spans="1:27" ht="13.5">
      <c r="A40" s="27" t="s">
        <v>62</v>
      </c>
      <c r="B40" s="28"/>
      <c r="C40" s="29">
        <f aca="true" t="shared" si="5" ref="C40:Y40">+C34+C39</f>
        <v>30717000</v>
      </c>
      <c r="D40" s="29">
        <f>+D34+D39</f>
        <v>30717000</v>
      </c>
      <c r="E40" s="30">
        <f t="shared" si="5"/>
        <v>21012000</v>
      </c>
      <c r="F40" s="31">
        <f t="shared" si="5"/>
        <v>21012000</v>
      </c>
      <c r="G40" s="31">
        <f t="shared" si="5"/>
        <v>20627704</v>
      </c>
      <c r="H40" s="31">
        <f t="shared" si="5"/>
        <v>20778458</v>
      </c>
      <c r="I40" s="31">
        <f t="shared" si="5"/>
        <v>20304671</v>
      </c>
      <c r="J40" s="31">
        <f t="shared" si="5"/>
        <v>20304671</v>
      </c>
      <c r="K40" s="31">
        <f t="shared" si="5"/>
        <v>20070625</v>
      </c>
      <c r="L40" s="31">
        <f t="shared" si="5"/>
        <v>20388097</v>
      </c>
      <c r="M40" s="31">
        <f t="shared" si="5"/>
        <v>0</v>
      </c>
      <c r="N40" s="31">
        <f t="shared" si="5"/>
        <v>20388097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20388097</v>
      </c>
      <c r="X40" s="31">
        <f t="shared" si="5"/>
        <v>10506000</v>
      </c>
      <c r="Y40" s="31">
        <f t="shared" si="5"/>
        <v>9882097</v>
      </c>
      <c r="Z40" s="32">
        <f>+IF(X40&lt;&gt;0,+(Y40/X40)*100,0)</f>
        <v>94.0614601180278</v>
      </c>
      <c r="AA40" s="33">
        <f>+AA34+AA39</f>
        <v>21012000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131751000</v>
      </c>
      <c r="D42" s="43">
        <f>+D25-D40</f>
        <v>131751000</v>
      </c>
      <c r="E42" s="44">
        <f t="shared" si="6"/>
        <v>170540000</v>
      </c>
      <c r="F42" s="45">
        <f t="shared" si="6"/>
        <v>170540000</v>
      </c>
      <c r="G42" s="45">
        <f t="shared" si="6"/>
        <v>40036314</v>
      </c>
      <c r="H42" s="45">
        <f t="shared" si="6"/>
        <v>31120861</v>
      </c>
      <c r="I42" s="45">
        <f t="shared" si="6"/>
        <v>27543052</v>
      </c>
      <c r="J42" s="45">
        <f t="shared" si="6"/>
        <v>27543052</v>
      </c>
      <c r="K42" s="45">
        <f t="shared" si="6"/>
        <v>24368884</v>
      </c>
      <c r="L42" s="45">
        <f t="shared" si="6"/>
        <v>35495132</v>
      </c>
      <c r="M42" s="45">
        <f t="shared" si="6"/>
        <v>0</v>
      </c>
      <c r="N42" s="45">
        <f t="shared" si="6"/>
        <v>35495132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35495132</v>
      </c>
      <c r="X42" s="45">
        <f t="shared" si="6"/>
        <v>85270000</v>
      </c>
      <c r="Y42" s="45">
        <f t="shared" si="6"/>
        <v>-49774868</v>
      </c>
      <c r="Z42" s="46">
        <f>+IF(X42&lt;&gt;0,+(Y42/X42)*100,0)</f>
        <v>-58.37324733200422</v>
      </c>
      <c r="AA42" s="47">
        <f>+AA25-AA40</f>
        <v>170540000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131751000</v>
      </c>
      <c r="D45" s="18">
        <v>131751000</v>
      </c>
      <c r="E45" s="19">
        <v>170540000</v>
      </c>
      <c r="F45" s="20">
        <v>170540000</v>
      </c>
      <c r="G45" s="20">
        <v>40036314</v>
      </c>
      <c r="H45" s="20">
        <v>31120861</v>
      </c>
      <c r="I45" s="20">
        <v>27543052</v>
      </c>
      <c r="J45" s="20">
        <v>27543052</v>
      </c>
      <c r="K45" s="20">
        <v>24368884</v>
      </c>
      <c r="L45" s="20">
        <v>35495132</v>
      </c>
      <c r="M45" s="20"/>
      <c r="N45" s="20">
        <v>35495132</v>
      </c>
      <c r="O45" s="20"/>
      <c r="P45" s="20"/>
      <c r="Q45" s="20"/>
      <c r="R45" s="20"/>
      <c r="S45" s="20"/>
      <c r="T45" s="20"/>
      <c r="U45" s="20"/>
      <c r="V45" s="20"/>
      <c r="W45" s="20">
        <v>35495132</v>
      </c>
      <c r="X45" s="20">
        <v>85270000</v>
      </c>
      <c r="Y45" s="20">
        <v>-49774868</v>
      </c>
      <c r="Z45" s="48">
        <v>-58.37</v>
      </c>
      <c r="AA45" s="22">
        <v>170540000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131751000</v>
      </c>
      <c r="D48" s="51">
        <f>SUM(D45:D47)</f>
        <v>131751000</v>
      </c>
      <c r="E48" s="52">
        <f t="shared" si="7"/>
        <v>170540000</v>
      </c>
      <c r="F48" s="53">
        <f t="shared" si="7"/>
        <v>170540000</v>
      </c>
      <c r="G48" s="53">
        <f t="shared" si="7"/>
        <v>40036314</v>
      </c>
      <c r="H48" s="53">
        <f t="shared" si="7"/>
        <v>31120861</v>
      </c>
      <c r="I48" s="53">
        <f t="shared" si="7"/>
        <v>27543052</v>
      </c>
      <c r="J48" s="53">
        <f t="shared" si="7"/>
        <v>27543052</v>
      </c>
      <c r="K48" s="53">
        <f t="shared" si="7"/>
        <v>24368884</v>
      </c>
      <c r="L48" s="53">
        <f t="shared" si="7"/>
        <v>35495132</v>
      </c>
      <c r="M48" s="53">
        <f t="shared" si="7"/>
        <v>0</v>
      </c>
      <c r="N48" s="53">
        <f t="shared" si="7"/>
        <v>35495132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35495132</v>
      </c>
      <c r="X48" s="53">
        <f t="shared" si="7"/>
        <v>85270000</v>
      </c>
      <c r="Y48" s="53">
        <f t="shared" si="7"/>
        <v>-49774868</v>
      </c>
      <c r="Z48" s="54">
        <f>+IF(X48&lt;&gt;0,+(Y48/X48)*100,0)</f>
        <v>-58.37324733200422</v>
      </c>
      <c r="AA48" s="55">
        <f>SUM(AA45:AA47)</f>
        <v>170540000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70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186617048</v>
      </c>
      <c r="D6" s="18">
        <v>186617048</v>
      </c>
      <c r="E6" s="19">
        <v>200120000</v>
      </c>
      <c r="F6" s="20">
        <v>200120000</v>
      </c>
      <c r="G6" s="20">
        <v>106388182</v>
      </c>
      <c r="H6" s="20">
        <v>92046002</v>
      </c>
      <c r="I6" s="20">
        <v>196812705</v>
      </c>
      <c r="J6" s="20">
        <v>196812705</v>
      </c>
      <c r="K6" s="20">
        <v>261930399</v>
      </c>
      <c r="L6" s="20">
        <v>375047544</v>
      </c>
      <c r="M6" s="20">
        <v>155406920</v>
      </c>
      <c r="N6" s="20">
        <v>155406920</v>
      </c>
      <c r="O6" s="20"/>
      <c r="P6" s="20"/>
      <c r="Q6" s="20"/>
      <c r="R6" s="20"/>
      <c r="S6" s="20"/>
      <c r="T6" s="20"/>
      <c r="U6" s="20"/>
      <c r="V6" s="20"/>
      <c r="W6" s="20">
        <v>155406920</v>
      </c>
      <c r="X6" s="20">
        <v>100060000</v>
      </c>
      <c r="Y6" s="20">
        <v>55346920</v>
      </c>
      <c r="Z6" s="21">
        <v>55.31</v>
      </c>
      <c r="AA6" s="22">
        <v>200120000</v>
      </c>
    </row>
    <row r="7" spans="1:27" ht="13.5">
      <c r="A7" s="23" t="s">
        <v>34</v>
      </c>
      <c r="B7" s="17"/>
      <c r="C7" s="18">
        <v>1424006836</v>
      </c>
      <c r="D7" s="18">
        <v>1424006836</v>
      </c>
      <c r="E7" s="19">
        <v>1016716217</v>
      </c>
      <c r="F7" s="20">
        <v>1016716217</v>
      </c>
      <c r="G7" s="20">
        <v>1253780317</v>
      </c>
      <c r="H7" s="20">
        <v>1184253810</v>
      </c>
      <c r="I7" s="20">
        <v>884533937</v>
      </c>
      <c r="J7" s="20">
        <v>884533937</v>
      </c>
      <c r="K7" s="20">
        <v>905080384</v>
      </c>
      <c r="L7" s="20">
        <v>858127536</v>
      </c>
      <c r="M7" s="20">
        <v>1227409815</v>
      </c>
      <c r="N7" s="20">
        <v>1227409815</v>
      </c>
      <c r="O7" s="20"/>
      <c r="P7" s="20"/>
      <c r="Q7" s="20"/>
      <c r="R7" s="20"/>
      <c r="S7" s="20"/>
      <c r="T7" s="20"/>
      <c r="U7" s="20"/>
      <c r="V7" s="20"/>
      <c r="W7" s="20">
        <v>1227409815</v>
      </c>
      <c r="X7" s="20">
        <v>508358109</v>
      </c>
      <c r="Y7" s="20">
        <v>719051706</v>
      </c>
      <c r="Z7" s="21">
        <v>141.45</v>
      </c>
      <c r="AA7" s="22">
        <v>1016716217</v>
      </c>
    </row>
    <row r="8" spans="1:27" ht="13.5">
      <c r="A8" s="23" t="s">
        <v>35</v>
      </c>
      <c r="B8" s="17"/>
      <c r="C8" s="18">
        <v>1036735584</v>
      </c>
      <c r="D8" s="18">
        <v>1036735584</v>
      </c>
      <c r="E8" s="19">
        <v>673449000</v>
      </c>
      <c r="F8" s="20">
        <v>673449000</v>
      </c>
      <c r="G8" s="20">
        <v>763060760</v>
      </c>
      <c r="H8" s="20">
        <v>679566155</v>
      </c>
      <c r="I8" s="20">
        <v>914646140</v>
      </c>
      <c r="J8" s="20">
        <v>914646140</v>
      </c>
      <c r="K8" s="20">
        <v>1017602414</v>
      </c>
      <c r="L8" s="20">
        <v>735557170</v>
      </c>
      <c r="M8" s="20">
        <v>1065271559</v>
      </c>
      <c r="N8" s="20">
        <v>1065271559</v>
      </c>
      <c r="O8" s="20"/>
      <c r="P8" s="20"/>
      <c r="Q8" s="20"/>
      <c r="R8" s="20"/>
      <c r="S8" s="20"/>
      <c r="T8" s="20"/>
      <c r="U8" s="20"/>
      <c r="V8" s="20"/>
      <c r="W8" s="20">
        <v>1065271559</v>
      </c>
      <c r="X8" s="20">
        <v>336724500</v>
      </c>
      <c r="Y8" s="20">
        <v>728547059</v>
      </c>
      <c r="Z8" s="21">
        <v>216.36</v>
      </c>
      <c r="AA8" s="22">
        <v>673449000</v>
      </c>
    </row>
    <row r="9" spans="1:27" ht="13.5">
      <c r="A9" s="23" t="s">
        <v>36</v>
      </c>
      <c r="B9" s="17"/>
      <c r="C9" s="18">
        <v>445405849</v>
      </c>
      <c r="D9" s="18">
        <v>445405849</v>
      </c>
      <c r="E9" s="19">
        <v>324977523</v>
      </c>
      <c r="F9" s="20">
        <v>324977523</v>
      </c>
      <c r="G9" s="20">
        <v>313250903</v>
      </c>
      <c r="H9" s="20">
        <v>327814057</v>
      </c>
      <c r="I9" s="20">
        <v>306549191</v>
      </c>
      <c r="J9" s="20">
        <v>306549191</v>
      </c>
      <c r="K9" s="20">
        <v>305048398</v>
      </c>
      <c r="L9" s="20">
        <v>373637066</v>
      </c>
      <c r="M9" s="20">
        <v>309503547</v>
      </c>
      <c r="N9" s="20">
        <v>309503547</v>
      </c>
      <c r="O9" s="20"/>
      <c r="P9" s="20"/>
      <c r="Q9" s="20"/>
      <c r="R9" s="20"/>
      <c r="S9" s="20"/>
      <c r="T9" s="20"/>
      <c r="U9" s="20"/>
      <c r="V9" s="20"/>
      <c r="W9" s="20">
        <v>309503547</v>
      </c>
      <c r="X9" s="20">
        <v>162488762</v>
      </c>
      <c r="Y9" s="20">
        <v>147014785</v>
      </c>
      <c r="Z9" s="21">
        <v>90.48</v>
      </c>
      <c r="AA9" s="22">
        <v>324977523</v>
      </c>
    </row>
    <row r="10" spans="1:27" ht="13.5">
      <c r="A10" s="23" t="s">
        <v>37</v>
      </c>
      <c r="B10" s="17"/>
      <c r="C10" s="18">
        <v>80</v>
      </c>
      <c r="D10" s="18">
        <v>80</v>
      </c>
      <c r="E10" s="19">
        <v>5000</v>
      </c>
      <c r="F10" s="20">
        <v>5000</v>
      </c>
      <c r="G10" s="24">
        <v>80</v>
      </c>
      <c r="H10" s="24">
        <v>80</v>
      </c>
      <c r="I10" s="24">
        <v>80</v>
      </c>
      <c r="J10" s="20">
        <v>80</v>
      </c>
      <c r="K10" s="24">
        <v>80</v>
      </c>
      <c r="L10" s="24">
        <v>80</v>
      </c>
      <c r="M10" s="20">
        <v>80</v>
      </c>
      <c r="N10" s="24">
        <v>80</v>
      </c>
      <c r="O10" s="24"/>
      <c r="P10" s="24"/>
      <c r="Q10" s="20"/>
      <c r="R10" s="24"/>
      <c r="S10" s="24"/>
      <c r="T10" s="20"/>
      <c r="U10" s="24"/>
      <c r="V10" s="24"/>
      <c r="W10" s="24">
        <v>80</v>
      </c>
      <c r="X10" s="20">
        <v>2500</v>
      </c>
      <c r="Y10" s="24">
        <v>-2420</v>
      </c>
      <c r="Z10" s="25">
        <v>-96.8</v>
      </c>
      <c r="AA10" s="26">
        <v>5000</v>
      </c>
    </row>
    <row r="11" spans="1:27" ht="13.5">
      <c r="A11" s="23" t="s">
        <v>38</v>
      </c>
      <c r="B11" s="17"/>
      <c r="C11" s="18">
        <v>107225607</v>
      </c>
      <c r="D11" s="18">
        <v>107225607</v>
      </c>
      <c r="E11" s="19">
        <v>113000000</v>
      </c>
      <c r="F11" s="20">
        <v>113000000</v>
      </c>
      <c r="G11" s="20">
        <v>104194635</v>
      </c>
      <c r="H11" s="20">
        <v>104851389</v>
      </c>
      <c r="I11" s="20">
        <v>111489624</v>
      </c>
      <c r="J11" s="20">
        <v>111489624</v>
      </c>
      <c r="K11" s="20">
        <v>105509720</v>
      </c>
      <c r="L11" s="20">
        <v>106383035</v>
      </c>
      <c r="M11" s="20">
        <v>106849513</v>
      </c>
      <c r="N11" s="20">
        <v>106849513</v>
      </c>
      <c r="O11" s="20"/>
      <c r="P11" s="20"/>
      <c r="Q11" s="20"/>
      <c r="R11" s="20"/>
      <c r="S11" s="20"/>
      <c r="T11" s="20"/>
      <c r="U11" s="20"/>
      <c r="V11" s="20"/>
      <c r="W11" s="20">
        <v>106849513</v>
      </c>
      <c r="X11" s="20">
        <v>56500000</v>
      </c>
      <c r="Y11" s="20">
        <v>50349513</v>
      </c>
      <c r="Z11" s="21">
        <v>89.11</v>
      </c>
      <c r="AA11" s="22">
        <v>113000000</v>
      </c>
    </row>
    <row r="12" spans="1:27" ht="13.5">
      <c r="A12" s="27" t="s">
        <v>39</v>
      </c>
      <c r="B12" s="28"/>
      <c r="C12" s="29">
        <f aca="true" t="shared" si="0" ref="C12:Y12">SUM(C6:C11)</f>
        <v>3199991004</v>
      </c>
      <c r="D12" s="29">
        <f>SUM(D6:D11)</f>
        <v>3199991004</v>
      </c>
      <c r="E12" s="30">
        <f t="shared" si="0"/>
        <v>2328267740</v>
      </c>
      <c r="F12" s="31">
        <f t="shared" si="0"/>
        <v>2328267740</v>
      </c>
      <c r="G12" s="31">
        <f t="shared" si="0"/>
        <v>2540674877</v>
      </c>
      <c r="H12" s="31">
        <f t="shared" si="0"/>
        <v>2388531493</v>
      </c>
      <c r="I12" s="31">
        <f t="shared" si="0"/>
        <v>2414031677</v>
      </c>
      <c r="J12" s="31">
        <f t="shared" si="0"/>
        <v>2414031677</v>
      </c>
      <c r="K12" s="31">
        <f t="shared" si="0"/>
        <v>2595171395</v>
      </c>
      <c r="L12" s="31">
        <f t="shared" si="0"/>
        <v>2448752431</v>
      </c>
      <c r="M12" s="31">
        <f t="shared" si="0"/>
        <v>2864441434</v>
      </c>
      <c r="N12" s="31">
        <f t="shared" si="0"/>
        <v>2864441434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2864441434</v>
      </c>
      <c r="X12" s="31">
        <f t="shared" si="0"/>
        <v>1164133871</v>
      </c>
      <c r="Y12" s="31">
        <f t="shared" si="0"/>
        <v>1700307563</v>
      </c>
      <c r="Z12" s="32">
        <f>+IF(X12&lt;&gt;0,+(Y12/X12)*100,0)</f>
        <v>146.0577348839977</v>
      </c>
      <c r="AA12" s="33">
        <f>SUM(AA6:AA11)</f>
        <v>2328267740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12091250</v>
      </c>
      <c r="D15" s="18">
        <v>12091250</v>
      </c>
      <c r="E15" s="19">
        <v>31911000</v>
      </c>
      <c r="F15" s="20">
        <v>31911000</v>
      </c>
      <c r="G15" s="20">
        <v>29996766</v>
      </c>
      <c r="H15" s="20">
        <v>31910665</v>
      </c>
      <c r="I15" s="20">
        <v>12091250</v>
      </c>
      <c r="J15" s="20">
        <v>12091250</v>
      </c>
      <c r="K15" s="20">
        <v>12091250</v>
      </c>
      <c r="L15" s="20">
        <v>12091251</v>
      </c>
      <c r="M15" s="20">
        <v>12091251</v>
      </c>
      <c r="N15" s="20">
        <v>12091251</v>
      </c>
      <c r="O15" s="20"/>
      <c r="P15" s="20"/>
      <c r="Q15" s="20"/>
      <c r="R15" s="20"/>
      <c r="S15" s="20"/>
      <c r="T15" s="20"/>
      <c r="U15" s="20"/>
      <c r="V15" s="20"/>
      <c r="W15" s="20">
        <v>12091251</v>
      </c>
      <c r="X15" s="20">
        <v>15955500</v>
      </c>
      <c r="Y15" s="20">
        <v>-3864249</v>
      </c>
      <c r="Z15" s="21">
        <v>-24.22</v>
      </c>
      <c r="AA15" s="22">
        <v>31911000</v>
      </c>
    </row>
    <row r="16" spans="1:27" ht="13.5">
      <c r="A16" s="23" t="s">
        <v>42</v>
      </c>
      <c r="B16" s="17"/>
      <c r="C16" s="18"/>
      <c r="D16" s="18"/>
      <c r="E16" s="19">
        <v>20000</v>
      </c>
      <c r="F16" s="20">
        <v>20000</v>
      </c>
      <c r="G16" s="24">
        <v>20000</v>
      </c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10000</v>
      </c>
      <c r="Y16" s="24">
        <v>-10000</v>
      </c>
      <c r="Z16" s="25">
        <v>-100</v>
      </c>
      <c r="AA16" s="26">
        <v>20000</v>
      </c>
    </row>
    <row r="17" spans="1:27" ht="13.5">
      <c r="A17" s="23" t="s">
        <v>43</v>
      </c>
      <c r="B17" s="17"/>
      <c r="C17" s="18">
        <v>199439155</v>
      </c>
      <c r="D17" s="18">
        <v>199439155</v>
      </c>
      <c r="E17" s="19">
        <v>199262490</v>
      </c>
      <c r="F17" s="20">
        <v>199262490</v>
      </c>
      <c r="G17" s="20">
        <v>194779151</v>
      </c>
      <c r="H17" s="20">
        <v>199262490</v>
      </c>
      <c r="I17" s="20">
        <v>199439155</v>
      </c>
      <c r="J17" s="20">
        <v>199439155</v>
      </c>
      <c r="K17" s="20">
        <v>199439155</v>
      </c>
      <c r="L17" s="20">
        <v>199439155</v>
      </c>
      <c r="M17" s="20">
        <v>199439155</v>
      </c>
      <c r="N17" s="20">
        <v>199439155</v>
      </c>
      <c r="O17" s="20"/>
      <c r="P17" s="20"/>
      <c r="Q17" s="20"/>
      <c r="R17" s="20"/>
      <c r="S17" s="20"/>
      <c r="T17" s="20"/>
      <c r="U17" s="20"/>
      <c r="V17" s="20"/>
      <c r="W17" s="20">
        <v>199439155</v>
      </c>
      <c r="X17" s="20">
        <v>99631245</v>
      </c>
      <c r="Y17" s="20">
        <v>99807910</v>
      </c>
      <c r="Z17" s="21">
        <v>100.18</v>
      </c>
      <c r="AA17" s="22">
        <v>199262490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13080977738</v>
      </c>
      <c r="D19" s="18">
        <v>13080977738</v>
      </c>
      <c r="E19" s="19">
        <v>13691587997</v>
      </c>
      <c r="F19" s="20">
        <v>13691587997</v>
      </c>
      <c r="G19" s="20">
        <v>13430348701</v>
      </c>
      <c r="H19" s="20">
        <v>12733754936</v>
      </c>
      <c r="I19" s="20">
        <v>13025116878</v>
      </c>
      <c r="J19" s="20">
        <v>13025116878</v>
      </c>
      <c r="K19" s="20">
        <v>13065879704</v>
      </c>
      <c r="L19" s="20">
        <v>13093143162</v>
      </c>
      <c r="M19" s="20">
        <v>13149167546</v>
      </c>
      <c r="N19" s="20">
        <v>13149167546</v>
      </c>
      <c r="O19" s="20"/>
      <c r="P19" s="20"/>
      <c r="Q19" s="20"/>
      <c r="R19" s="20"/>
      <c r="S19" s="20"/>
      <c r="T19" s="20"/>
      <c r="U19" s="20"/>
      <c r="V19" s="20"/>
      <c r="W19" s="20">
        <v>13149167546</v>
      </c>
      <c r="X19" s="20">
        <v>6845793999</v>
      </c>
      <c r="Y19" s="20">
        <v>6303373547</v>
      </c>
      <c r="Z19" s="21">
        <v>92.08</v>
      </c>
      <c r="AA19" s="22">
        <v>13691587997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167213016</v>
      </c>
      <c r="D22" s="18">
        <v>167213016</v>
      </c>
      <c r="E22" s="19">
        <v>234947761</v>
      </c>
      <c r="F22" s="20">
        <v>234947761</v>
      </c>
      <c r="G22" s="20">
        <v>234893658</v>
      </c>
      <c r="H22" s="20">
        <v>207029358</v>
      </c>
      <c r="I22" s="20">
        <v>167215213</v>
      </c>
      <c r="J22" s="20">
        <v>167215213</v>
      </c>
      <c r="K22" s="20">
        <v>167214275</v>
      </c>
      <c r="L22" s="20">
        <v>167213337</v>
      </c>
      <c r="M22" s="20">
        <v>167212399</v>
      </c>
      <c r="N22" s="20">
        <v>167212399</v>
      </c>
      <c r="O22" s="20"/>
      <c r="P22" s="20"/>
      <c r="Q22" s="20"/>
      <c r="R22" s="20"/>
      <c r="S22" s="20"/>
      <c r="T22" s="20"/>
      <c r="U22" s="20"/>
      <c r="V22" s="20"/>
      <c r="W22" s="20">
        <v>167212399</v>
      </c>
      <c r="X22" s="20">
        <v>117473881</v>
      </c>
      <c r="Y22" s="20">
        <v>49738518</v>
      </c>
      <c r="Z22" s="21">
        <v>42.34</v>
      </c>
      <c r="AA22" s="22">
        <v>234947761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13459721159</v>
      </c>
      <c r="D24" s="29">
        <f>SUM(D15:D23)</f>
        <v>13459721159</v>
      </c>
      <c r="E24" s="36">
        <f t="shared" si="1"/>
        <v>14157729248</v>
      </c>
      <c r="F24" s="37">
        <f t="shared" si="1"/>
        <v>14157729248</v>
      </c>
      <c r="G24" s="37">
        <f t="shared" si="1"/>
        <v>13890038276</v>
      </c>
      <c r="H24" s="37">
        <f t="shared" si="1"/>
        <v>13171957449</v>
      </c>
      <c r="I24" s="37">
        <f t="shared" si="1"/>
        <v>13403862496</v>
      </c>
      <c r="J24" s="37">
        <f t="shared" si="1"/>
        <v>13403862496</v>
      </c>
      <c r="K24" s="37">
        <f t="shared" si="1"/>
        <v>13444624384</v>
      </c>
      <c r="L24" s="37">
        <f t="shared" si="1"/>
        <v>13471886905</v>
      </c>
      <c r="M24" s="37">
        <f t="shared" si="1"/>
        <v>13527910351</v>
      </c>
      <c r="N24" s="37">
        <f t="shared" si="1"/>
        <v>13527910351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13527910351</v>
      </c>
      <c r="X24" s="37">
        <f t="shared" si="1"/>
        <v>7078864625</v>
      </c>
      <c r="Y24" s="37">
        <f t="shared" si="1"/>
        <v>6449045726</v>
      </c>
      <c r="Z24" s="38">
        <f>+IF(X24&lt;&gt;0,+(Y24/X24)*100,0)</f>
        <v>91.1028260552447</v>
      </c>
      <c r="AA24" s="39">
        <f>SUM(AA15:AA23)</f>
        <v>14157729248</v>
      </c>
    </row>
    <row r="25" spans="1:27" ht="13.5">
      <c r="A25" s="27" t="s">
        <v>51</v>
      </c>
      <c r="B25" s="28"/>
      <c r="C25" s="29">
        <f aca="true" t="shared" si="2" ref="C25:Y25">+C12+C24</f>
        <v>16659712163</v>
      </c>
      <c r="D25" s="29">
        <f>+D12+D24</f>
        <v>16659712163</v>
      </c>
      <c r="E25" s="30">
        <f t="shared" si="2"/>
        <v>16485996988</v>
      </c>
      <c r="F25" s="31">
        <f t="shared" si="2"/>
        <v>16485996988</v>
      </c>
      <c r="G25" s="31">
        <f t="shared" si="2"/>
        <v>16430713153</v>
      </c>
      <c r="H25" s="31">
        <f t="shared" si="2"/>
        <v>15560488942</v>
      </c>
      <c r="I25" s="31">
        <f t="shared" si="2"/>
        <v>15817894173</v>
      </c>
      <c r="J25" s="31">
        <f t="shared" si="2"/>
        <v>15817894173</v>
      </c>
      <c r="K25" s="31">
        <f t="shared" si="2"/>
        <v>16039795779</v>
      </c>
      <c r="L25" s="31">
        <f t="shared" si="2"/>
        <v>15920639336</v>
      </c>
      <c r="M25" s="31">
        <f t="shared" si="2"/>
        <v>16392351785</v>
      </c>
      <c r="N25" s="31">
        <f t="shared" si="2"/>
        <v>16392351785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16392351785</v>
      </c>
      <c r="X25" s="31">
        <f t="shared" si="2"/>
        <v>8242998496</v>
      </c>
      <c r="Y25" s="31">
        <f t="shared" si="2"/>
        <v>8149353289</v>
      </c>
      <c r="Z25" s="32">
        <f>+IF(X25&lt;&gt;0,+(Y25/X25)*100,0)</f>
        <v>98.8639424470908</v>
      </c>
      <c r="AA25" s="33">
        <f>+AA12+AA24</f>
        <v>16485996988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113978027</v>
      </c>
      <c r="D30" s="18">
        <v>113978027</v>
      </c>
      <c r="E30" s="19">
        <v>104092767</v>
      </c>
      <c r="F30" s="20">
        <v>104092767</v>
      </c>
      <c r="G30" s="20">
        <v>104092767</v>
      </c>
      <c r="H30" s="20">
        <v>104092767</v>
      </c>
      <c r="I30" s="20">
        <v>104092767</v>
      </c>
      <c r="J30" s="20">
        <v>104092767</v>
      </c>
      <c r="K30" s="20">
        <v>104092767</v>
      </c>
      <c r="L30" s="20">
        <v>104092767</v>
      </c>
      <c r="M30" s="20">
        <v>104092767</v>
      </c>
      <c r="N30" s="20">
        <v>104092767</v>
      </c>
      <c r="O30" s="20"/>
      <c r="P30" s="20"/>
      <c r="Q30" s="20"/>
      <c r="R30" s="20"/>
      <c r="S30" s="20"/>
      <c r="T30" s="20"/>
      <c r="U30" s="20"/>
      <c r="V30" s="20"/>
      <c r="W30" s="20">
        <v>104092767</v>
      </c>
      <c r="X30" s="20">
        <v>52046384</v>
      </c>
      <c r="Y30" s="20">
        <v>52046383</v>
      </c>
      <c r="Z30" s="21">
        <v>100</v>
      </c>
      <c r="AA30" s="22">
        <v>104092767</v>
      </c>
    </row>
    <row r="31" spans="1:27" ht="13.5">
      <c r="A31" s="23" t="s">
        <v>56</v>
      </c>
      <c r="B31" s="17"/>
      <c r="C31" s="18">
        <v>100347533</v>
      </c>
      <c r="D31" s="18">
        <v>100347533</v>
      </c>
      <c r="E31" s="19">
        <v>93158571</v>
      </c>
      <c r="F31" s="20">
        <v>93158571</v>
      </c>
      <c r="G31" s="20">
        <v>93158571</v>
      </c>
      <c r="H31" s="20">
        <v>93158571</v>
      </c>
      <c r="I31" s="20">
        <v>104480243</v>
      </c>
      <c r="J31" s="20">
        <v>104480243</v>
      </c>
      <c r="K31" s="20">
        <v>110044222</v>
      </c>
      <c r="L31" s="20">
        <v>100347533</v>
      </c>
      <c r="M31" s="20">
        <v>110517898</v>
      </c>
      <c r="N31" s="20">
        <v>110517898</v>
      </c>
      <c r="O31" s="20"/>
      <c r="P31" s="20"/>
      <c r="Q31" s="20"/>
      <c r="R31" s="20"/>
      <c r="S31" s="20"/>
      <c r="T31" s="20"/>
      <c r="U31" s="20"/>
      <c r="V31" s="20"/>
      <c r="W31" s="20">
        <v>110517898</v>
      </c>
      <c r="X31" s="20">
        <v>46579286</v>
      </c>
      <c r="Y31" s="20">
        <v>63938612</v>
      </c>
      <c r="Z31" s="21">
        <v>137.27</v>
      </c>
      <c r="AA31" s="22">
        <v>93158571</v>
      </c>
    </row>
    <row r="32" spans="1:27" ht="13.5">
      <c r="A32" s="23" t="s">
        <v>57</v>
      </c>
      <c r="B32" s="17"/>
      <c r="C32" s="18">
        <v>1893411840</v>
      </c>
      <c r="D32" s="18">
        <v>1893411840</v>
      </c>
      <c r="E32" s="19">
        <v>1712870760</v>
      </c>
      <c r="F32" s="20">
        <v>1712870760</v>
      </c>
      <c r="G32" s="20">
        <v>1716600218</v>
      </c>
      <c r="H32" s="20">
        <v>1146375199</v>
      </c>
      <c r="I32" s="20">
        <v>1720497896</v>
      </c>
      <c r="J32" s="20">
        <v>1720497896</v>
      </c>
      <c r="K32" s="20">
        <v>1719753074</v>
      </c>
      <c r="L32" s="20">
        <v>1725487857</v>
      </c>
      <c r="M32" s="20">
        <v>1895071204</v>
      </c>
      <c r="N32" s="20">
        <v>1895071204</v>
      </c>
      <c r="O32" s="20"/>
      <c r="P32" s="20"/>
      <c r="Q32" s="20"/>
      <c r="R32" s="20"/>
      <c r="S32" s="20"/>
      <c r="T32" s="20"/>
      <c r="U32" s="20"/>
      <c r="V32" s="20"/>
      <c r="W32" s="20">
        <v>1895071204</v>
      </c>
      <c r="X32" s="20">
        <v>856435380</v>
      </c>
      <c r="Y32" s="20">
        <v>1038635824</v>
      </c>
      <c r="Z32" s="21">
        <v>121.27</v>
      </c>
      <c r="AA32" s="22">
        <v>1712870760</v>
      </c>
    </row>
    <row r="33" spans="1:27" ht="13.5">
      <c r="A33" s="23" t="s">
        <v>58</v>
      </c>
      <c r="B33" s="17"/>
      <c r="C33" s="18">
        <v>160734148</v>
      </c>
      <c r="D33" s="18">
        <v>160734148</v>
      </c>
      <c r="E33" s="19">
        <v>248788419</v>
      </c>
      <c r="F33" s="20">
        <v>248788419</v>
      </c>
      <c r="G33" s="20">
        <v>202170356</v>
      </c>
      <c r="H33" s="20">
        <v>248330624</v>
      </c>
      <c r="I33" s="20">
        <v>248382627</v>
      </c>
      <c r="J33" s="20">
        <v>248382627</v>
      </c>
      <c r="K33" s="20">
        <v>248434629</v>
      </c>
      <c r="L33" s="20">
        <v>248226619</v>
      </c>
      <c r="M33" s="20">
        <v>248544935</v>
      </c>
      <c r="N33" s="20">
        <v>248544935</v>
      </c>
      <c r="O33" s="20"/>
      <c r="P33" s="20"/>
      <c r="Q33" s="20"/>
      <c r="R33" s="20"/>
      <c r="S33" s="20"/>
      <c r="T33" s="20"/>
      <c r="U33" s="20"/>
      <c r="V33" s="20"/>
      <c r="W33" s="20">
        <v>248544935</v>
      </c>
      <c r="X33" s="20">
        <v>124394210</v>
      </c>
      <c r="Y33" s="20">
        <v>124150725</v>
      </c>
      <c r="Z33" s="21">
        <v>99.8</v>
      </c>
      <c r="AA33" s="22">
        <v>248788419</v>
      </c>
    </row>
    <row r="34" spans="1:27" ht="13.5">
      <c r="A34" s="27" t="s">
        <v>59</v>
      </c>
      <c r="B34" s="28"/>
      <c r="C34" s="29">
        <f aca="true" t="shared" si="3" ref="C34:Y34">SUM(C29:C33)</f>
        <v>2268471548</v>
      </c>
      <c r="D34" s="29">
        <f>SUM(D29:D33)</f>
        <v>2268471548</v>
      </c>
      <c r="E34" s="30">
        <f t="shared" si="3"/>
        <v>2158910517</v>
      </c>
      <c r="F34" s="31">
        <f t="shared" si="3"/>
        <v>2158910517</v>
      </c>
      <c r="G34" s="31">
        <f t="shared" si="3"/>
        <v>2116021912</v>
      </c>
      <c r="H34" s="31">
        <f t="shared" si="3"/>
        <v>1591957161</v>
      </c>
      <c r="I34" s="31">
        <f t="shared" si="3"/>
        <v>2177453533</v>
      </c>
      <c r="J34" s="31">
        <f t="shared" si="3"/>
        <v>2177453533</v>
      </c>
      <c r="K34" s="31">
        <f t="shared" si="3"/>
        <v>2182324692</v>
      </c>
      <c r="L34" s="31">
        <f t="shared" si="3"/>
        <v>2178154776</v>
      </c>
      <c r="M34" s="31">
        <f t="shared" si="3"/>
        <v>2358226804</v>
      </c>
      <c r="N34" s="31">
        <f t="shared" si="3"/>
        <v>2358226804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2358226804</v>
      </c>
      <c r="X34" s="31">
        <f t="shared" si="3"/>
        <v>1079455260</v>
      </c>
      <c r="Y34" s="31">
        <f t="shared" si="3"/>
        <v>1278771544</v>
      </c>
      <c r="Z34" s="32">
        <f>+IF(X34&lt;&gt;0,+(Y34/X34)*100,0)</f>
        <v>118.46452478262044</v>
      </c>
      <c r="AA34" s="33">
        <f>SUM(AA29:AA33)</f>
        <v>2158910517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1579062215</v>
      </c>
      <c r="D37" s="18">
        <v>1579062215</v>
      </c>
      <c r="E37" s="19">
        <v>1411952143</v>
      </c>
      <c r="F37" s="20">
        <v>1411952143</v>
      </c>
      <c r="G37" s="20">
        <v>1411952143</v>
      </c>
      <c r="H37" s="20">
        <v>1411952143</v>
      </c>
      <c r="I37" s="20">
        <v>1411952143</v>
      </c>
      <c r="J37" s="20">
        <v>1411952143</v>
      </c>
      <c r="K37" s="20">
        <v>1411952143</v>
      </c>
      <c r="L37" s="20">
        <v>1411952143</v>
      </c>
      <c r="M37" s="20">
        <v>1411952143</v>
      </c>
      <c r="N37" s="20">
        <v>1411952143</v>
      </c>
      <c r="O37" s="20"/>
      <c r="P37" s="20"/>
      <c r="Q37" s="20"/>
      <c r="R37" s="20"/>
      <c r="S37" s="20"/>
      <c r="T37" s="20"/>
      <c r="U37" s="20"/>
      <c r="V37" s="20"/>
      <c r="W37" s="20">
        <v>1411952143</v>
      </c>
      <c r="X37" s="20">
        <v>705976072</v>
      </c>
      <c r="Y37" s="20">
        <v>705976071</v>
      </c>
      <c r="Z37" s="21">
        <v>100</v>
      </c>
      <c r="AA37" s="22">
        <v>1411952143</v>
      </c>
    </row>
    <row r="38" spans="1:27" ht="13.5">
      <c r="A38" s="23" t="s">
        <v>58</v>
      </c>
      <c r="B38" s="17"/>
      <c r="C38" s="18">
        <v>1615914540</v>
      </c>
      <c r="D38" s="18">
        <v>1615914540</v>
      </c>
      <c r="E38" s="19">
        <v>1763570320</v>
      </c>
      <c r="F38" s="20">
        <v>1763570320</v>
      </c>
      <c r="G38" s="20">
        <v>1697099311</v>
      </c>
      <c r="H38" s="20">
        <v>1763570320</v>
      </c>
      <c r="I38" s="20">
        <v>1763570320</v>
      </c>
      <c r="J38" s="20">
        <v>1763570320</v>
      </c>
      <c r="K38" s="20">
        <v>1763570320</v>
      </c>
      <c r="L38" s="20">
        <v>1763570320</v>
      </c>
      <c r="M38" s="20">
        <v>1763570320</v>
      </c>
      <c r="N38" s="20">
        <v>1763570320</v>
      </c>
      <c r="O38" s="20"/>
      <c r="P38" s="20"/>
      <c r="Q38" s="20"/>
      <c r="R38" s="20"/>
      <c r="S38" s="20"/>
      <c r="T38" s="20"/>
      <c r="U38" s="20"/>
      <c r="V38" s="20"/>
      <c r="W38" s="20">
        <v>1763570320</v>
      </c>
      <c r="X38" s="20">
        <v>881785160</v>
      </c>
      <c r="Y38" s="20">
        <v>881785160</v>
      </c>
      <c r="Z38" s="21">
        <v>100</v>
      </c>
      <c r="AA38" s="22">
        <v>1763570320</v>
      </c>
    </row>
    <row r="39" spans="1:27" ht="13.5">
      <c r="A39" s="27" t="s">
        <v>61</v>
      </c>
      <c r="B39" s="35"/>
      <c r="C39" s="29">
        <f aca="true" t="shared" si="4" ref="C39:Y39">SUM(C37:C38)</f>
        <v>3194976755</v>
      </c>
      <c r="D39" s="29">
        <f>SUM(D37:D38)</f>
        <v>3194976755</v>
      </c>
      <c r="E39" s="36">
        <f t="shared" si="4"/>
        <v>3175522463</v>
      </c>
      <c r="F39" s="37">
        <f t="shared" si="4"/>
        <v>3175522463</v>
      </c>
      <c r="G39" s="37">
        <f t="shared" si="4"/>
        <v>3109051454</v>
      </c>
      <c r="H39" s="37">
        <f t="shared" si="4"/>
        <v>3175522463</v>
      </c>
      <c r="I39" s="37">
        <f t="shared" si="4"/>
        <v>3175522463</v>
      </c>
      <c r="J39" s="37">
        <f t="shared" si="4"/>
        <v>3175522463</v>
      </c>
      <c r="K39" s="37">
        <f t="shared" si="4"/>
        <v>3175522463</v>
      </c>
      <c r="L39" s="37">
        <f t="shared" si="4"/>
        <v>3175522463</v>
      </c>
      <c r="M39" s="37">
        <f t="shared" si="4"/>
        <v>3175522463</v>
      </c>
      <c r="N39" s="37">
        <f t="shared" si="4"/>
        <v>3175522463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3175522463</v>
      </c>
      <c r="X39" s="37">
        <f t="shared" si="4"/>
        <v>1587761232</v>
      </c>
      <c r="Y39" s="37">
        <f t="shared" si="4"/>
        <v>1587761231</v>
      </c>
      <c r="Z39" s="38">
        <f>+IF(X39&lt;&gt;0,+(Y39/X39)*100,0)</f>
        <v>99.99999993701823</v>
      </c>
      <c r="AA39" s="39">
        <f>SUM(AA37:AA38)</f>
        <v>3175522463</v>
      </c>
    </row>
    <row r="40" spans="1:27" ht="13.5">
      <c r="A40" s="27" t="s">
        <v>62</v>
      </c>
      <c r="B40" s="28"/>
      <c r="C40" s="29">
        <f aca="true" t="shared" si="5" ref="C40:Y40">+C34+C39</f>
        <v>5463448303</v>
      </c>
      <c r="D40" s="29">
        <f>+D34+D39</f>
        <v>5463448303</v>
      </c>
      <c r="E40" s="30">
        <f t="shared" si="5"/>
        <v>5334432980</v>
      </c>
      <c r="F40" s="31">
        <f t="shared" si="5"/>
        <v>5334432980</v>
      </c>
      <c r="G40" s="31">
        <f t="shared" si="5"/>
        <v>5225073366</v>
      </c>
      <c r="H40" s="31">
        <f t="shared" si="5"/>
        <v>4767479624</v>
      </c>
      <c r="I40" s="31">
        <f t="shared" si="5"/>
        <v>5352975996</v>
      </c>
      <c r="J40" s="31">
        <f t="shared" si="5"/>
        <v>5352975996</v>
      </c>
      <c r="K40" s="31">
        <f t="shared" si="5"/>
        <v>5357847155</v>
      </c>
      <c r="L40" s="31">
        <f t="shared" si="5"/>
        <v>5353677239</v>
      </c>
      <c r="M40" s="31">
        <f t="shared" si="5"/>
        <v>5533749267</v>
      </c>
      <c r="N40" s="31">
        <f t="shared" si="5"/>
        <v>5533749267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5533749267</v>
      </c>
      <c r="X40" s="31">
        <f t="shared" si="5"/>
        <v>2667216492</v>
      </c>
      <c r="Y40" s="31">
        <f t="shared" si="5"/>
        <v>2866532775</v>
      </c>
      <c r="Z40" s="32">
        <f>+IF(X40&lt;&gt;0,+(Y40/X40)*100,0)</f>
        <v>107.47281983287917</v>
      </c>
      <c r="AA40" s="33">
        <f>+AA34+AA39</f>
        <v>5334432980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11196263860</v>
      </c>
      <c r="D42" s="43">
        <f>+D25-D40</f>
        <v>11196263860</v>
      </c>
      <c r="E42" s="44">
        <f t="shared" si="6"/>
        <v>11151564008</v>
      </c>
      <c r="F42" s="45">
        <f t="shared" si="6"/>
        <v>11151564008</v>
      </c>
      <c r="G42" s="45">
        <f t="shared" si="6"/>
        <v>11205639787</v>
      </c>
      <c r="H42" s="45">
        <f t="shared" si="6"/>
        <v>10793009318</v>
      </c>
      <c r="I42" s="45">
        <f t="shared" si="6"/>
        <v>10464918177</v>
      </c>
      <c r="J42" s="45">
        <f t="shared" si="6"/>
        <v>10464918177</v>
      </c>
      <c r="K42" s="45">
        <f t="shared" si="6"/>
        <v>10681948624</v>
      </c>
      <c r="L42" s="45">
        <f t="shared" si="6"/>
        <v>10566962097</v>
      </c>
      <c r="M42" s="45">
        <f t="shared" si="6"/>
        <v>10858602518</v>
      </c>
      <c r="N42" s="45">
        <f t="shared" si="6"/>
        <v>10858602518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10858602518</v>
      </c>
      <c r="X42" s="45">
        <f t="shared" si="6"/>
        <v>5575782004</v>
      </c>
      <c r="Y42" s="45">
        <f t="shared" si="6"/>
        <v>5282820514</v>
      </c>
      <c r="Z42" s="46">
        <f>+IF(X42&lt;&gt;0,+(Y42/X42)*100,0)</f>
        <v>94.74582238348212</v>
      </c>
      <c r="AA42" s="47">
        <f>+AA25-AA40</f>
        <v>11151564008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10858544266</v>
      </c>
      <c r="D45" s="18">
        <v>10858544266</v>
      </c>
      <c r="E45" s="19">
        <v>11101964007</v>
      </c>
      <c r="F45" s="20">
        <v>11101964007</v>
      </c>
      <c r="G45" s="20">
        <v>11029879319</v>
      </c>
      <c r="H45" s="20">
        <v>10435110604</v>
      </c>
      <c r="I45" s="20">
        <v>10127198583</v>
      </c>
      <c r="J45" s="20">
        <v>10127198583</v>
      </c>
      <c r="K45" s="20">
        <v>10344229030</v>
      </c>
      <c r="L45" s="20">
        <v>10206426516</v>
      </c>
      <c r="M45" s="20">
        <v>10498197810</v>
      </c>
      <c r="N45" s="20">
        <v>10498197810</v>
      </c>
      <c r="O45" s="20"/>
      <c r="P45" s="20"/>
      <c r="Q45" s="20"/>
      <c r="R45" s="20"/>
      <c r="S45" s="20"/>
      <c r="T45" s="20"/>
      <c r="U45" s="20"/>
      <c r="V45" s="20"/>
      <c r="W45" s="20">
        <v>10498197810</v>
      </c>
      <c r="X45" s="20">
        <v>5550982004</v>
      </c>
      <c r="Y45" s="20">
        <v>4947215806</v>
      </c>
      <c r="Z45" s="48">
        <v>89.12</v>
      </c>
      <c r="AA45" s="22">
        <v>11101964007</v>
      </c>
    </row>
    <row r="46" spans="1:27" ht="13.5">
      <c r="A46" s="23" t="s">
        <v>67</v>
      </c>
      <c r="B46" s="17"/>
      <c r="C46" s="18">
        <v>337719594</v>
      </c>
      <c r="D46" s="18">
        <v>337719594</v>
      </c>
      <c r="E46" s="19">
        <v>49600000</v>
      </c>
      <c r="F46" s="20">
        <v>49600000</v>
      </c>
      <c r="G46" s="20">
        <v>175760468</v>
      </c>
      <c r="H46" s="20">
        <v>357898713</v>
      </c>
      <c r="I46" s="20">
        <v>337719594</v>
      </c>
      <c r="J46" s="20">
        <v>337719594</v>
      </c>
      <c r="K46" s="20">
        <v>337719594</v>
      </c>
      <c r="L46" s="20">
        <v>360535581</v>
      </c>
      <c r="M46" s="20">
        <v>360404706</v>
      </c>
      <c r="N46" s="20">
        <v>360404706</v>
      </c>
      <c r="O46" s="20"/>
      <c r="P46" s="20"/>
      <c r="Q46" s="20"/>
      <c r="R46" s="20"/>
      <c r="S46" s="20"/>
      <c r="T46" s="20"/>
      <c r="U46" s="20"/>
      <c r="V46" s="20"/>
      <c r="W46" s="20">
        <v>360404706</v>
      </c>
      <c r="X46" s="20">
        <v>24800000</v>
      </c>
      <c r="Y46" s="20">
        <v>335604706</v>
      </c>
      <c r="Z46" s="48">
        <v>1353.24</v>
      </c>
      <c r="AA46" s="22">
        <v>49600000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11196263860</v>
      </c>
      <c r="D48" s="51">
        <f>SUM(D45:D47)</f>
        <v>11196263860</v>
      </c>
      <c r="E48" s="52">
        <f t="shared" si="7"/>
        <v>11151564007</v>
      </c>
      <c r="F48" s="53">
        <f t="shared" si="7"/>
        <v>11151564007</v>
      </c>
      <c r="G48" s="53">
        <f t="shared" si="7"/>
        <v>11205639787</v>
      </c>
      <c r="H48" s="53">
        <f t="shared" si="7"/>
        <v>10793009317</v>
      </c>
      <c r="I48" s="53">
        <f t="shared" si="7"/>
        <v>10464918177</v>
      </c>
      <c r="J48" s="53">
        <f t="shared" si="7"/>
        <v>10464918177</v>
      </c>
      <c r="K48" s="53">
        <f t="shared" si="7"/>
        <v>10681948624</v>
      </c>
      <c r="L48" s="53">
        <f t="shared" si="7"/>
        <v>10566962097</v>
      </c>
      <c r="M48" s="53">
        <f t="shared" si="7"/>
        <v>10858602516</v>
      </c>
      <c r="N48" s="53">
        <f t="shared" si="7"/>
        <v>10858602516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10858602516</v>
      </c>
      <c r="X48" s="53">
        <f t="shared" si="7"/>
        <v>5575782004</v>
      </c>
      <c r="Y48" s="53">
        <f t="shared" si="7"/>
        <v>5282820512</v>
      </c>
      <c r="Z48" s="54">
        <f>+IF(X48&lt;&gt;0,+(Y48/X48)*100,0)</f>
        <v>94.74582234761272</v>
      </c>
      <c r="AA48" s="55">
        <f>SUM(AA45:AA47)</f>
        <v>11151564007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97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244178100</v>
      </c>
      <c r="D6" s="18">
        <v>244178100</v>
      </c>
      <c r="E6" s="19">
        <v>371000000</v>
      </c>
      <c r="F6" s="20">
        <v>371000000</v>
      </c>
      <c r="G6" s="20">
        <v>547376579</v>
      </c>
      <c r="H6" s="20">
        <v>334008216</v>
      </c>
      <c r="I6" s="20">
        <v>334008216</v>
      </c>
      <c r="J6" s="20">
        <v>334008216</v>
      </c>
      <c r="K6" s="20">
        <v>301954981</v>
      </c>
      <c r="L6" s="20"/>
      <c r="M6" s="20">
        <v>12945111</v>
      </c>
      <c r="N6" s="20">
        <v>12945111</v>
      </c>
      <c r="O6" s="20"/>
      <c r="P6" s="20"/>
      <c r="Q6" s="20"/>
      <c r="R6" s="20"/>
      <c r="S6" s="20"/>
      <c r="T6" s="20"/>
      <c r="U6" s="20"/>
      <c r="V6" s="20"/>
      <c r="W6" s="20">
        <v>12945111</v>
      </c>
      <c r="X6" s="20">
        <v>185500000</v>
      </c>
      <c r="Y6" s="20">
        <v>-172554889</v>
      </c>
      <c r="Z6" s="21">
        <v>-93.02</v>
      </c>
      <c r="AA6" s="22">
        <v>371000000</v>
      </c>
    </row>
    <row r="7" spans="1:27" ht="13.5">
      <c r="A7" s="23" t="s">
        <v>34</v>
      </c>
      <c r="B7" s="17"/>
      <c r="C7" s="18">
        <v>129043449</v>
      </c>
      <c r="D7" s="18">
        <v>129043449</v>
      </c>
      <c r="E7" s="19">
        <v>380443540</v>
      </c>
      <c r="F7" s="20">
        <v>380443540</v>
      </c>
      <c r="G7" s="20"/>
      <c r="H7" s="20">
        <v>200000000</v>
      </c>
      <c r="I7" s="20">
        <v>200000000</v>
      </c>
      <c r="J7" s="20">
        <v>200000000</v>
      </c>
      <c r="K7" s="20">
        <v>100000000</v>
      </c>
      <c r="L7" s="20"/>
      <c r="M7" s="20">
        <v>365130641</v>
      </c>
      <c r="N7" s="20">
        <v>365130641</v>
      </c>
      <c r="O7" s="20"/>
      <c r="P7" s="20"/>
      <c r="Q7" s="20"/>
      <c r="R7" s="20"/>
      <c r="S7" s="20"/>
      <c r="T7" s="20"/>
      <c r="U7" s="20"/>
      <c r="V7" s="20"/>
      <c r="W7" s="20">
        <v>365130641</v>
      </c>
      <c r="X7" s="20">
        <v>190221770</v>
      </c>
      <c r="Y7" s="20">
        <v>174908871</v>
      </c>
      <c r="Z7" s="21">
        <v>91.95</v>
      </c>
      <c r="AA7" s="22">
        <v>380443540</v>
      </c>
    </row>
    <row r="8" spans="1:27" ht="13.5">
      <c r="A8" s="23" t="s">
        <v>35</v>
      </c>
      <c r="B8" s="17"/>
      <c r="C8" s="18"/>
      <c r="D8" s="18"/>
      <c r="E8" s="19">
        <v>68604545</v>
      </c>
      <c r="F8" s="20">
        <v>68604545</v>
      </c>
      <c r="G8" s="20">
        <v>50749263</v>
      </c>
      <c r="H8" s="20">
        <v>50749263</v>
      </c>
      <c r="I8" s="20">
        <v>50749263</v>
      </c>
      <c r="J8" s="20">
        <v>50749263</v>
      </c>
      <c r="K8" s="20">
        <v>16165928</v>
      </c>
      <c r="L8" s="20"/>
      <c r="M8" s="20">
        <v>435605031</v>
      </c>
      <c r="N8" s="20">
        <v>435605031</v>
      </c>
      <c r="O8" s="20"/>
      <c r="P8" s="20"/>
      <c r="Q8" s="20"/>
      <c r="R8" s="20"/>
      <c r="S8" s="20"/>
      <c r="T8" s="20"/>
      <c r="U8" s="20"/>
      <c r="V8" s="20"/>
      <c r="W8" s="20">
        <v>435605031</v>
      </c>
      <c r="X8" s="20">
        <v>34302273</v>
      </c>
      <c r="Y8" s="20">
        <v>401302758</v>
      </c>
      <c r="Z8" s="21">
        <v>1169.9</v>
      </c>
      <c r="AA8" s="22">
        <v>68604545</v>
      </c>
    </row>
    <row r="9" spans="1:27" ht="13.5">
      <c r="A9" s="23" t="s">
        <v>36</v>
      </c>
      <c r="B9" s="17"/>
      <c r="C9" s="18">
        <v>56033891</v>
      </c>
      <c r="D9" s="18">
        <v>56033891</v>
      </c>
      <c r="E9" s="19">
        <v>19080000</v>
      </c>
      <c r="F9" s="20">
        <v>19080000</v>
      </c>
      <c r="G9" s="20">
        <v>56033891</v>
      </c>
      <c r="H9" s="20">
        <v>56033891</v>
      </c>
      <c r="I9" s="20">
        <v>56033891</v>
      </c>
      <c r="J9" s="20">
        <v>56033891</v>
      </c>
      <c r="K9" s="20">
        <v>423867847</v>
      </c>
      <c r="L9" s="20"/>
      <c r="M9" s="20">
        <v>2623979</v>
      </c>
      <c r="N9" s="20">
        <v>2623979</v>
      </c>
      <c r="O9" s="20"/>
      <c r="P9" s="20"/>
      <c r="Q9" s="20"/>
      <c r="R9" s="20"/>
      <c r="S9" s="20"/>
      <c r="T9" s="20"/>
      <c r="U9" s="20"/>
      <c r="V9" s="20"/>
      <c r="W9" s="20">
        <v>2623979</v>
      </c>
      <c r="X9" s="20">
        <v>9540000</v>
      </c>
      <c r="Y9" s="20">
        <v>-6916021</v>
      </c>
      <c r="Z9" s="21">
        <v>-72.49</v>
      </c>
      <c r="AA9" s="22">
        <v>19080000</v>
      </c>
    </row>
    <row r="10" spans="1:27" ht="13.5">
      <c r="A10" s="23" t="s">
        <v>37</v>
      </c>
      <c r="B10" s="17"/>
      <c r="C10" s="18">
        <v>50749263</v>
      </c>
      <c r="D10" s="18">
        <v>50749263</v>
      </c>
      <c r="E10" s="19"/>
      <c r="F10" s="20"/>
      <c r="G10" s="24">
        <v>9131185</v>
      </c>
      <c r="H10" s="24">
        <v>281435262</v>
      </c>
      <c r="I10" s="24">
        <v>281435262</v>
      </c>
      <c r="J10" s="20">
        <v>281435262</v>
      </c>
      <c r="K10" s="24">
        <v>281435262</v>
      </c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1622688</v>
      </c>
      <c r="D11" s="18">
        <v>1622688</v>
      </c>
      <c r="E11" s="19">
        <v>848000</v>
      </c>
      <c r="F11" s="20">
        <v>848000</v>
      </c>
      <c r="G11" s="20">
        <v>1622688</v>
      </c>
      <c r="H11" s="20">
        <v>1622688</v>
      </c>
      <c r="I11" s="20">
        <v>1622688</v>
      </c>
      <c r="J11" s="20">
        <v>1622688</v>
      </c>
      <c r="K11" s="20">
        <v>1622687</v>
      </c>
      <c r="L11" s="20"/>
      <c r="M11" s="20">
        <v>1622687</v>
      </c>
      <c r="N11" s="20">
        <v>1622687</v>
      </c>
      <c r="O11" s="20"/>
      <c r="P11" s="20"/>
      <c r="Q11" s="20"/>
      <c r="R11" s="20"/>
      <c r="S11" s="20"/>
      <c r="T11" s="20"/>
      <c r="U11" s="20"/>
      <c r="V11" s="20"/>
      <c r="W11" s="20">
        <v>1622687</v>
      </c>
      <c r="X11" s="20">
        <v>424000</v>
      </c>
      <c r="Y11" s="20">
        <v>1198687</v>
      </c>
      <c r="Z11" s="21">
        <v>282.71</v>
      </c>
      <c r="AA11" s="22">
        <v>848000</v>
      </c>
    </row>
    <row r="12" spans="1:27" ht="13.5">
      <c r="A12" s="27" t="s">
        <v>39</v>
      </c>
      <c r="B12" s="28"/>
      <c r="C12" s="29">
        <f aca="true" t="shared" si="0" ref="C12:Y12">SUM(C6:C11)</f>
        <v>481627391</v>
      </c>
      <c r="D12" s="29">
        <f>SUM(D6:D11)</f>
        <v>481627391</v>
      </c>
      <c r="E12" s="30">
        <f t="shared" si="0"/>
        <v>839976085</v>
      </c>
      <c r="F12" s="31">
        <f t="shared" si="0"/>
        <v>839976085</v>
      </c>
      <c r="G12" s="31">
        <f t="shared" si="0"/>
        <v>664913606</v>
      </c>
      <c r="H12" s="31">
        <f t="shared" si="0"/>
        <v>923849320</v>
      </c>
      <c r="I12" s="31">
        <f t="shared" si="0"/>
        <v>923849320</v>
      </c>
      <c r="J12" s="31">
        <f t="shared" si="0"/>
        <v>923849320</v>
      </c>
      <c r="K12" s="31">
        <f t="shared" si="0"/>
        <v>1125046705</v>
      </c>
      <c r="L12" s="31">
        <f t="shared" si="0"/>
        <v>0</v>
      </c>
      <c r="M12" s="31">
        <f t="shared" si="0"/>
        <v>817927449</v>
      </c>
      <c r="N12" s="31">
        <f t="shared" si="0"/>
        <v>817927449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817927449</v>
      </c>
      <c r="X12" s="31">
        <f t="shared" si="0"/>
        <v>419988043</v>
      </c>
      <c r="Y12" s="31">
        <f t="shared" si="0"/>
        <v>397939406</v>
      </c>
      <c r="Z12" s="32">
        <f>+IF(X12&lt;&gt;0,+(Y12/X12)*100,0)</f>
        <v>94.7501750662935</v>
      </c>
      <c r="AA12" s="33">
        <f>SUM(AA6:AA11)</f>
        <v>839976085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>
        <v>1500000</v>
      </c>
      <c r="N16" s="24">
        <v>1500000</v>
      </c>
      <c r="O16" s="24"/>
      <c r="P16" s="24"/>
      <c r="Q16" s="20"/>
      <c r="R16" s="24"/>
      <c r="S16" s="24"/>
      <c r="T16" s="20"/>
      <c r="U16" s="24"/>
      <c r="V16" s="24"/>
      <c r="W16" s="24">
        <v>1500000</v>
      </c>
      <c r="X16" s="20"/>
      <c r="Y16" s="24">
        <v>1500000</v>
      </c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>
        <v>2150891</v>
      </c>
      <c r="D18" s="18">
        <v>2150891</v>
      </c>
      <c r="E18" s="19"/>
      <c r="F18" s="20"/>
      <c r="G18" s="20">
        <v>2150891</v>
      </c>
      <c r="H18" s="20">
        <v>2150891</v>
      </c>
      <c r="I18" s="20">
        <v>2150891</v>
      </c>
      <c r="J18" s="20">
        <v>2150891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3275919752</v>
      </c>
      <c r="D19" s="18">
        <v>3275919752</v>
      </c>
      <c r="E19" s="19">
        <v>3333943326</v>
      </c>
      <c r="F19" s="20">
        <v>3333943326</v>
      </c>
      <c r="G19" s="20">
        <v>3276490062</v>
      </c>
      <c r="H19" s="20">
        <v>3298141812</v>
      </c>
      <c r="I19" s="20">
        <v>3298141812</v>
      </c>
      <c r="J19" s="20">
        <v>3298141812</v>
      </c>
      <c r="K19" s="20">
        <v>3348160548</v>
      </c>
      <c r="L19" s="20"/>
      <c r="M19" s="20">
        <v>3454219692</v>
      </c>
      <c r="N19" s="20">
        <v>3454219692</v>
      </c>
      <c r="O19" s="20"/>
      <c r="P19" s="20"/>
      <c r="Q19" s="20"/>
      <c r="R19" s="20"/>
      <c r="S19" s="20"/>
      <c r="T19" s="20"/>
      <c r="U19" s="20"/>
      <c r="V19" s="20"/>
      <c r="W19" s="20">
        <v>3454219692</v>
      </c>
      <c r="X19" s="20">
        <v>1666971663</v>
      </c>
      <c r="Y19" s="20">
        <v>1787248029</v>
      </c>
      <c r="Z19" s="21">
        <v>107.22</v>
      </c>
      <c r="AA19" s="22">
        <v>3333943326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1488241</v>
      </c>
      <c r="D22" s="18">
        <v>1488241</v>
      </c>
      <c r="E22" s="19"/>
      <c r="F22" s="20"/>
      <c r="G22" s="20">
        <v>1488241</v>
      </c>
      <c r="H22" s="20">
        <v>1488241</v>
      </c>
      <c r="I22" s="20">
        <v>1488241</v>
      </c>
      <c r="J22" s="20">
        <v>1488241</v>
      </c>
      <c r="K22" s="20">
        <v>1488240</v>
      </c>
      <c r="L22" s="20"/>
      <c r="M22" s="20">
        <v>915282</v>
      </c>
      <c r="N22" s="20">
        <v>915282</v>
      </c>
      <c r="O22" s="20"/>
      <c r="P22" s="20"/>
      <c r="Q22" s="20"/>
      <c r="R22" s="20"/>
      <c r="S22" s="20"/>
      <c r="T22" s="20"/>
      <c r="U22" s="20"/>
      <c r="V22" s="20"/>
      <c r="W22" s="20">
        <v>915282</v>
      </c>
      <c r="X22" s="20"/>
      <c r="Y22" s="20">
        <v>915282</v>
      </c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3279558884</v>
      </c>
      <c r="D24" s="29">
        <f>SUM(D15:D23)</f>
        <v>3279558884</v>
      </c>
      <c r="E24" s="36">
        <f t="shared" si="1"/>
        <v>3333943326</v>
      </c>
      <c r="F24" s="37">
        <f t="shared" si="1"/>
        <v>3333943326</v>
      </c>
      <c r="G24" s="37">
        <f t="shared" si="1"/>
        <v>3280129194</v>
      </c>
      <c r="H24" s="37">
        <f t="shared" si="1"/>
        <v>3301780944</v>
      </c>
      <c r="I24" s="37">
        <f t="shared" si="1"/>
        <v>3301780944</v>
      </c>
      <c r="J24" s="37">
        <f t="shared" si="1"/>
        <v>3301780944</v>
      </c>
      <c r="K24" s="37">
        <f t="shared" si="1"/>
        <v>3349648788</v>
      </c>
      <c r="L24" s="37">
        <f t="shared" si="1"/>
        <v>0</v>
      </c>
      <c r="M24" s="37">
        <f t="shared" si="1"/>
        <v>3456634974</v>
      </c>
      <c r="N24" s="37">
        <f t="shared" si="1"/>
        <v>3456634974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3456634974</v>
      </c>
      <c r="X24" s="37">
        <f t="shared" si="1"/>
        <v>1666971663</v>
      </c>
      <c r="Y24" s="37">
        <f t="shared" si="1"/>
        <v>1789663311</v>
      </c>
      <c r="Z24" s="38">
        <f>+IF(X24&lt;&gt;0,+(Y24/X24)*100,0)</f>
        <v>107.36015198837848</v>
      </c>
      <c r="AA24" s="39">
        <f>SUM(AA15:AA23)</f>
        <v>3333943326</v>
      </c>
    </row>
    <row r="25" spans="1:27" ht="13.5">
      <c r="A25" s="27" t="s">
        <v>51</v>
      </c>
      <c r="B25" s="28"/>
      <c r="C25" s="29">
        <f aca="true" t="shared" si="2" ref="C25:Y25">+C12+C24</f>
        <v>3761186275</v>
      </c>
      <c r="D25" s="29">
        <f>+D12+D24</f>
        <v>3761186275</v>
      </c>
      <c r="E25" s="30">
        <f t="shared" si="2"/>
        <v>4173919411</v>
      </c>
      <c r="F25" s="31">
        <f t="shared" si="2"/>
        <v>4173919411</v>
      </c>
      <c r="G25" s="31">
        <f t="shared" si="2"/>
        <v>3945042800</v>
      </c>
      <c r="H25" s="31">
        <f t="shared" si="2"/>
        <v>4225630264</v>
      </c>
      <c r="I25" s="31">
        <f t="shared" si="2"/>
        <v>4225630264</v>
      </c>
      <c r="J25" s="31">
        <f t="shared" si="2"/>
        <v>4225630264</v>
      </c>
      <c r="K25" s="31">
        <f t="shared" si="2"/>
        <v>4474695493</v>
      </c>
      <c r="L25" s="31">
        <f t="shared" si="2"/>
        <v>0</v>
      </c>
      <c r="M25" s="31">
        <f t="shared" si="2"/>
        <v>4274562423</v>
      </c>
      <c r="N25" s="31">
        <f t="shared" si="2"/>
        <v>4274562423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4274562423</v>
      </c>
      <c r="X25" s="31">
        <f t="shared" si="2"/>
        <v>2086959706</v>
      </c>
      <c r="Y25" s="31">
        <f t="shared" si="2"/>
        <v>2187602717</v>
      </c>
      <c r="Z25" s="32">
        <f>+IF(X25&lt;&gt;0,+(Y25/X25)*100,0)</f>
        <v>104.82247025233174</v>
      </c>
      <c r="AA25" s="33">
        <f>+AA12+AA24</f>
        <v>4173919411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10464592</v>
      </c>
      <c r="D29" s="18">
        <v>10464592</v>
      </c>
      <c r="E29" s="19"/>
      <c r="F29" s="20"/>
      <c r="G29" s="20">
        <v>10464592</v>
      </c>
      <c r="H29" s="20">
        <v>10464592</v>
      </c>
      <c r="I29" s="20">
        <v>10464592</v>
      </c>
      <c r="J29" s="20">
        <v>10464592</v>
      </c>
      <c r="K29" s="20">
        <v>10464592</v>
      </c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164834071</v>
      </c>
      <c r="D32" s="18">
        <v>164834071</v>
      </c>
      <c r="E32" s="19">
        <v>231179667</v>
      </c>
      <c r="F32" s="20">
        <v>231179667</v>
      </c>
      <c r="G32" s="20">
        <v>122737579</v>
      </c>
      <c r="H32" s="20">
        <v>89331991</v>
      </c>
      <c r="I32" s="20">
        <v>89331991</v>
      </c>
      <c r="J32" s="20">
        <v>89331991</v>
      </c>
      <c r="K32" s="20">
        <v>80786317</v>
      </c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115589834</v>
      </c>
      <c r="Y32" s="20">
        <v>-115589834</v>
      </c>
      <c r="Z32" s="21">
        <v>-100</v>
      </c>
      <c r="AA32" s="22">
        <v>231179667</v>
      </c>
    </row>
    <row r="33" spans="1:27" ht="13.5">
      <c r="A33" s="23" t="s">
        <v>58</v>
      </c>
      <c r="B33" s="17"/>
      <c r="C33" s="18">
        <v>3680558</v>
      </c>
      <c r="D33" s="18">
        <v>3680558</v>
      </c>
      <c r="E33" s="19"/>
      <c r="F33" s="20"/>
      <c r="G33" s="20">
        <v>3680558</v>
      </c>
      <c r="H33" s="20">
        <v>3680558</v>
      </c>
      <c r="I33" s="20">
        <v>3680558</v>
      </c>
      <c r="J33" s="20">
        <v>3680558</v>
      </c>
      <c r="K33" s="20">
        <v>3680558</v>
      </c>
      <c r="L33" s="20"/>
      <c r="M33" s="20">
        <v>6759070</v>
      </c>
      <c r="N33" s="20">
        <v>6759070</v>
      </c>
      <c r="O33" s="20"/>
      <c r="P33" s="20"/>
      <c r="Q33" s="20"/>
      <c r="R33" s="20"/>
      <c r="S33" s="20"/>
      <c r="T33" s="20"/>
      <c r="U33" s="20"/>
      <c r="V33" s="20"/>
      <c r="W33" s="20">
        <v>6759070</v>
      </c>
      <c r="X33" s="20"/>
      <c r="Y33" s="20">
        <v>6759070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178979221</v>
      </c>
      <c r="D34" s="29">
        <f>SUM(D29:D33)</f>
        <v>178979221</v>
      </c>
      <c r="E34" s="30">
        <f t="shared" si="3"/>
        <v>231179667</v>
      </c>
      <c r="F34" s="31">
        <f t="shared" si="3"/>
        <v>231179667</v>
      </c>
      <c r="G34" s="31">
        <f t="shared" si="3"/>
        <v>136882729</v>
      </c>
      <c r="H34" s="31">
        <f t="shared" si="3"/>
        <v>103477141</v>
      </c>
      <c r="I34" s="31">
        <f t="shared" si="3"/>
        <v>103477141</v>
      </c>
      <c r="J34" s="31">
        <f t="shared" si="3"/>
        <v>103477141</v>
      </c>
      <c r="K34" s="31">
        <f t="shared" si="3"/>
        <v>94931467</v>
      </c>
      <c r="L34" s="31">
        <f t="shared" si="3"/>
        <v>0</v>
      </c>
      <c r="M34" s="31">
        <f t="shared" si="3"/>
        <v>6759070</v>
      </c>
      <c r="N34" s="31">
        <f t="shared" si="3"/>
        <v>6759070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6759070</v>
      </c>
      <c r="X34" s="31">
        <f t="shared" si="3"/>
        <v>115589834</v>
      </c>
      <c r="Y34" s="31">
        <f t="shared" si="3"/>
        <v>-108830764</v>
      </c>
      <c r="Z34" s="32">
        <f>+IF(X34&lt;&gt;0,+(Y34/X34)*100,0)</f>
        <v>-94.15253940065352</v>
      </c>
      <c r="AA34" s="33">
        <f>SUM(AA29:AA33)</f>
        <v>231179667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32878000</v>
      </c>
      <c r="D38" s="18">
        <v>32878000</v>
      </c>
      <c r="E38" s="19">
        <v>31270000</v>
      </c>
      <c r="F38" s="20">
        <v>31270000</v>
      </c>
      <c r="G38" s="20">
        <v>32878000</v>
      </c>
      <c r="H38" s="20">
        <v>32878000</v>
      </c>
      <c r="I38" s="20">
        <v>32878000</v>
      </c>
      <c r="J38" s="20">
        <v>32878000</v>
      </c>
      <c r="K38" s="20">
        <v>32878000</v>
      </c>
      <c r="L38" s="20"/>
      <c r="M38" s="20">
        <v>32878000</v>
      </c>
      <c r="N38" s="20">
        <v>32878000</v>
      </c>
      <c r="O38" s="20"/>
      <c r="P38" s="20"/>
      <c r="Q38" s="20"/>
      <c r="R38" s="20"/>
      <c r="S38" s="20"/>
      <c r="T38" s="20"/>
      <c r="U38" s="20"/>
      <c r="V38" s="20"/>
      <c r="W38" s="20">
        <v>32878000</v>
      </c>
      <c r="X38" s="20">
        <v>15635000</v>
      </c>
      <c r="Y38" s="20">
        <v>17243000</v>
      </c>
      <c r="Z38" s="21">
        <v>110.28</v>
      </c>
      <c r="AA38" s="22">
        <v>31270000</v>
      </c>
    </row>
    <row r="39" spans="1:27" ht="13.5">
      <c r="A39" s="27" t="s">
        <v>61</v>
      </c>
      <c r="B39" s="35"/>
      <c r="C39" s="29">
        <f aca="true" t="shared" si="4" ref="C39:Y39">SUM(C37:C38)</f>
        <v>32878000</v>
      </c>
      <c r="D39" s="29">
        <f>SUM(D37:D38)</f>
        <v>32878000</v>
      </c>
      <c r="E39" s="36">
        <f t="shared" si="4"/>
        <v>31270000</v>
      </c>
      <c r="F39" s="37">
        <f t="shared" si="4"/>
        <v>31270000</v>
      </c>
      <c r="G39" s="37">
        <f t="shared" si="4"/>
        <v>32878000</v>
      </c>
      <c r="H39" s="37">
        <f t="shared" si="4"/>
        <v>32878000</v>
      </c>
      <c r="I39" s="37">
        <f t="shared" si="4"/>
        <v>32878000</v>
      </c>
      <c r="J39" s="37">
        <f t="shared" si="4"/>
        <v>32878000</v>
      </c>
      <c r="K39" s="37">
        <f t="shared" si="4"/>
        <v>32878000</v>
      </c>
      <c r="L39" s="37">
        <f t="shared" si="4"/>
        <v>0</v>
      </c>
      <c r="M39" s="37">
        <f t="shared" si="4"/>
        <v>32878000</v>
      </c>
      <c r="N39" s="37">
        <f t="shared" si="4"/>
        <v>32878000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32878000</v>
      </c>
      <c r="X39" s="37">
        <f t="shared" si="4"/>
        <v>15635000</v>
      </c>
      <c r="Y39" s="37">
        <f t="shared" si="4"/>
        <v>17243000</v>
      </c>
      <c r="Z39" s="38">
        <f>+IF(X39&lt;&gt;0,+(Y39/X39)*100,0)</f>
        <v>110.28461784457949</v>
      </c>
      <c r="AA39" s="39">
        <f>SUM(AA37:AA38)</f>
        <v>31270000</v>
      </c>
    </row>
    <row r="40" spans="1:27" ht="13.5">
      <c r="A40" s="27" t="s">
        <v>62</v>
      </c>
      <c r="B40" s="28"/>
      <c r="C40" s="29">
        <f aca="true" t="shared" si="5" ref="C40:Y40">+C34+C39</f>
        <v>211857221</v>
      </c>
      <c r="D40" s="29">
        <f>+D34+D39</f>
        <v>211857221</v>
      </c>
      <c r="E40" s="30">
        <f t="shared" si="5"/>
        <v>262449667</v>
      </c>
      <c r="F40" s="31">
        <f t="shared" si="5"/>
        <v>262449667</v>
      </c>
      <c r="G40" s="31">
        <f t="shared" si="5"/>
        <v>169760729</v>
      </c>
      <c r="H40" s="31">
        <f t="shared" si="5"/>
        <v>136355141</v>
      </c>
      <c r="I40" s="31">
        <f t="shared" si="5"/>
        <v>136355141</v>
      </c>
      <c r="J40" s="31">
        <f t="shared" si="5"/>
        <v>136355141</v>
      </c>
      <c r="K40" s="31">
        <f t="shared" si="5"/>
        <v>127809467</v>
      </c>
      <c r="L40" s="31">
        <f t="shared" si="5"/>
        <v>0</v>
      </c>
      <c r="M40" s="31">
        <f t="shared" si="5"/>
        <v>39637070</v>
      </c>
      <c r="N40" s="31">
        <f t="shared" si="5"/>
        <v>39637070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39637070</v>
      </c>
      <c r="X40" s="31">
        <f t="shared" si="5"/>
        <v>131224834</v>
      </c>
      <c r="Y40" s="31">
        <f t="shared" si="5"/>
        <v>-91587764</v>
      </c>
      <c r="Z40" s="32">
        <f>+IF(X40&lt;&gt;0,+(Y40/X40)*100,0)</f>
        <v>-69.79453599461212</v>
      </c>
      <c r="AA40" s="33">
        <f>+AA34+AA39</f>
        <v>262449667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3549329054</v>
      </c>
      <c r="D42" s="43">
        <f>+D25-D40</f>
        <v>3549329054</v>
      </c>
      <c r="E42" s="44">
        <f t="shared" si="6"/>
        <v>3911469744</v>
      </c>
      <c r="F42" s="45">
        <f t="shared" si="6"/>
        <v>3911469744</v>
      </c>
      <c r="G42" s="45">
        <f t="shared" si="6"/>
        <v>3775282071</v>
      </c>
      <c r="H42" s="45">
        <f t="shared" si="6"/>
        <v>4089275123</v>
      </c>
      <c r="I42" s="45">
        <f t="shared" si="6"/>
        <v>4089275123</v>
      </c>
      <c r="J42" s="45">
        <f t="shared" si="6"/>
        <v>4089275123</v>
      </c>
      <c r="K42" s="45">
        <f t="shared" si="6"/>
        <v>4346886026</v>
      </c>
      <c r="L42" s="45">
        <f t="shared" si="6"/>
        <v>0</v>
      </c>
      <c r="M42" s="45">
        <f t="shared" si="6"/>
        <v>4234925353</v>
      </c>
      <c r="N42" s="45">
        <f t="shared" si="6"/>
        <v>4234925353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4234925353</v>
      </c>
      <c r="X42" s="45">
        <f t="shared" si="6"/>
        <v>1955734872</v>
      </c>
      <c r="Y42" s="45">
        <f t="shared" si="6"/>
        <v>2279190481</v>
      </c>
      <c r="Z42" s="46">
        <f>+IF(X42&lt;&gt;0,+(Y42/X42)*100,0)</f>
        <v>116.5388270992593</v>
      </c>
      <c r="AA42" s="47">
        <f>+AA25-AA40</f>
        <v>3911469744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3549329054</v>
      </c>
      <c r="D45" s="18">
        <v>3549329054</v>
      </c>
      <c r="E45" s="19">
        <v>2178334687</v>
      </c>
      <c r="F45" s="20">
        <v>2178334687</v>
      </c>
      <c r="G45" s="20">
        <v>3775282071</v>
      </c>
      <c r="H45" s="20">
        <v>4089275123</v>
      </c>
      <c r="I45" s="20">
        <v>4089275123</v>
      </c>
      <c r="J45" s="20">
        <v>4089275123</v>
      </c>
      <c r="K45" s="20">
        <v>4346886026</v>
      </c>
      <c r="L45" s="20"/>
      <c r="M45" s="20">
        <v>4234925353</v>
      </c>
      <c r="N45" s="20">
        <v>4234925353</v>
      </c>
      <c r="O45" s="20"/>
      <c r="P45" s="20"/>
      <c r="Q45" s="20"/>
      <c r="R45" s="20"/>
      <c r="S45" s="20"/>
      <c r="T45" s="20"/>
      <c r="U45" s="20"/>
      <c r="V45" s="20"/>
      <c r="W45" s="20">
        <v>4234925353</v>
      </c>
      <c r="X45" s="20">
        <v>1089167344</v>
      </c>
      <c r="Y45" s="20">
        <v>3145758009</v>
      </c>
      <c r="Z45" s="48">
        <v>288.82</v>
      </c>
      <c r="AA45" s="22">
        <v>2178334687</v>
      </c>
    </row>
    <row r="46" spans="1:27" ht="13.5">
      <c r="A46" s="23" t="s">
        <v>67</v>
      </c>
      <c r="B46" s="17"/>
      <c r="C46" s="18"/>
      <c r="D46" s="18"/>
      <c r="E46" s="19">
        <v>1107429001</v>
      </c>
      <c r="F46" s="20">
        <v>1107429001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553714501</v>
      </c>
      <c r="Y46" s="20">
        <v>-553714501</v>
      </c>
      <c r="Z46" s="48">
        <v>-100</v>
      </c>
      <c r="AA46" s="22">
        <v>1107429001</v>
      </c>
    </row>
    <row r="47" spans="1:27" ht="13.5">
      <c r="A47" s="23" t="s">
        <v>68</v>
      </c>
      <c r="B47" s="17"/>
      <c r="C47" s="18"/>
      <c r="D47" s="18"/>
      <c r="E47" s="19">
        <v>625706056</v>
      </c>
      <c r="F47" s="20">
        <v>625706056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>
        <v>312853028</v>
      </c>
      <c r="Y47" s="20">
        <v>-312853028</v>
      </c>
      <c r="Z47" s="48">
        <v>-100</v>
      </c>
      <c r="AA47" s="22">
        <v>625706056</v>
      </c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3549329054</v>
      </c>
      <c r="D48" s="51">
        <f>SUM(D45:D47)</f>
        <v>3549329054</v>
      </c>
      <c r="E48" s="52">
        <f t="shared" si="7"/>
        <v>3911469744</v>
      </c>
      <c r="F48" s="53">
        <f t="shared" si="7"/>
        <v>3911469744</v>
      </c>
      <c r="G48" s="53">
        <f t="shared" si="7"/>
        <v>3775282071</v>
      </c>
      <c r="H48" s="53">
        <f t="shared" si="7"/>
        <v>4089275123</v>
      </c>
      <c r="I48" s="53">
        <f t="shared" si="7"/>
        <v>4089275123</v>
      </c>
      <c r="J48" s="53">
        <f t="shared" si="7"/>
        <v>4089275123</v>
      </c>
      <c r="K48" s="53">
        <f t="shared" si="7"/>
        <v>4346886026</v>
      </c>
      <c r="L48" s="53">
        <f t="shared" si="7"/>
        <v>0</v>
      </c>
      <c r="M48" s="53">
        <f t="shared" si="7"/>
        <v>4234925353</v>
      </c>
      <c r="N48" s="53">
        <f t="shared" si="7"/>
        <v>4234925353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4234925353</v>
      </c>
      <c r="X48" s="53">
        <f t="shared" si="7"/>
        <v>1955734873</v>
      </c>
      <c r="Y48" s="53">
        <f t="shared" si="7"/>
        <v>2279190480</v>
      </c>
      <c r="Z48" s="54">
        <f>+IF(X48&lt;&gt;0,+(Y48/X48)*100,0)</f>
        <v>116.53882698853937</v>
      </c>
      <c r="AA48" s="55">
        <f>SUM(AA45:AA47)</f>
        <v>3911469744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98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24232607</v>
      </c>
      <c r="D6" s="18">
        <v>24232607</v>
      </c>
      <c r="E6" s="19">
        <v>728000</v>
      </c>
      <c r="F6" s="20">
        <v>728000</v>
      </c>
      <c r="G6" s="20">
        <v>816617</v>
      </c>
      <c r="H6" s="20">
        <v>3196974</v>
      </c>
      <c r="I6" s="20">
        <v>3196974</v>
      </c>
      <c r="J6" s="20">
        <v>3196974</v>
      </c>
      <c r="K6" s="20">
        <v>4473136</v>
      </c>
      <c r="L6" s="20">
        <v>2360000</v>
      </c>
      <c r="M6" s="20">
        <v>4943000</v>
      </c>
      <c r="N6" s="20">
        <v>4943000</v>
      </c>
      <c r="O6" s="20"/>
      <c r="P6" s="20"/>
      <c r="Q6" s="20"/>
      <c r="R6" s="20"/>
      <c r="S6" s="20"/>
      <c r="T6" s="20"/>
      <c r="U6" s="20"/>
      <c r="V6" s="20"/>
      <c r="W6" s="20">
        <v>4943000</v>
      </c>
      <c r="X6" s="20">
        <v>364000</v>
      </c>
      <c r="Y6" s="20">
        <v>4579000</v>
      </c>
      <c r="Z6" s="21">
        <v>1257.97</v>
      </c>
      <c r="AA6" s="22">
        <v>728000</v>
      </c>
    </row>
    <row r="7" spans="1:27" ht="13.5">
      <c r="A7" s="23" t="s">
        <v>34</v>
      </c>
      <c r="B7" s="17"/>
      <c r="C7" s="18"/>
      <c r="D7" s="18"/>
      <c r="E7" s="19">
        <v>8605000</v>
      </c>
      <c r="F7" s="20">
        <v>8605000</v>
      </c>
      <c r="G7" s="20">
        <v>53003229</v>
      </c>
      <c r="H7" s="20">
        <v>22305986</v>
      </c>
      <c r="I7" s="20">
        <v>22305986</v>
      </c>
      <c r="J7" s="20">
        <v>22305986</v>
      </c>
      <c r="K7" s="20">
        <v>23837072</v>
      </c>
      <c r="L7" s="20">
        <v>52841000</v>
      </c>
      <c r="M7" s="20">
        <v>34559000</v>
      </c>
      <c r="N7" s="20">
        <v>34559000</v>
      </c>
      <c r="O7" s="20"/>
      <c r="P7" s="20"/>
      <c r="Q7" s="20"/>
      <c r="R7" s="20"/>
      <c r="S7" s="20"/>
      <c r="T7" s="20"/>
      <c r="U7" s="20"/>
      <c r="V7" s="20"/>
      <c r="W7" s="20">
        <v>34559000</v>
      </c>
      <c r="X7" s="20">
        <v>4302500</v>
      </c>
      <c r="Y7" s="20">
        <v>30256500</v>
      </c>
      <c r="Z7" s="21">
        <v>703.23</v>
      </c>
      <c r="AA7" s="22">
        <v>8605000</v>
      </c>
    </row>
    <row r="8" spans="1:27" ht="13.5">
      <c r="A8" s="23" t="s">
        <v>35</v>
      </c>
      <c r="B8" s="17"/>
      <c r="C8" s="18">
        <v>4210823</v>
      </c>
      <c r="D8" s="18">
        <v>4210823</v>
      </c>
      <c r="E8" s="19">
        <v>12875000</v>
      </c>
      <c r="F8" s="20">
        <v>12875000</v>
      </c>
      <c r="G8" s="20">
        <v>26660167</v>
      </c>
      <c r="H8" s="20">
        <v>12934870</v>
      </c>
      <c r="I8" s="20">
        <v>12934870</v>
      </c>
      <c r="J8" s="20">
        <v>12934870</v>
      </c>
      <c r="K8" s="20">
        <v>24764180</v>
      </c>
      <c r="L8" s="20">
        <v>23937184</v>
      </c>
      <c r="M8" s="20">
        <v>13570000</v>
      </c>
      <c r="N8" s="20">
        <v>13570000</v>
      </c>
      <c r="O8" s="20"/>
      <c r="P8" s="20"/>
      <c r="Q8" s="20"/>
      <c r="R8" s="20"/>
      <c r="S8" s="20"/>
      <c r="T8" s="20"/>
      <c r="U8" s="20"/>
      <c r="V8" s="20"/>
      <c r="W8" s="20">
        <v>13570000</v>
      </c>
      <c r="X8" s="20">
        <v>6437500</v>
      </c>
      <c r="Y8" s="20">
        <v>7132500</v>
      </c>
      <c r="Z8" s="21">
        <v>110.8</v>
      </c>
      <c r="AA8" s="22">
        <v>12875000</v>
      </c>
    </row>
    <row r="9" spans="1:27" ht="13.5">
      <c r="A9" s="23" t="s">
        <v>36</v>
      </c>
      <c r="B9" s="17"/>
      <c r="C9" s="18">
        <v>10389610</v>
      </c>
      <c r="D9" s="18">
        <v>10389610</v>
      </c>
      <c r="E9" s="19">
        <v>6311000</v>
      </c>
      <c r="F9" s="20">
        <v>6311000</v>
      </c>
      <c r="G9" s="20">
        <v>17202106</v>
      </c>
      <c r="H9" s="20">
        <v>100938</v>
      </c>
      <c r="I9" s="20">
        <v>100938</v>
      </c>
      <c r="J9" s="20">
        <v>100938</v>
      </c>
      <c r="K9" s="20">
        <v>15551989</v>
      </c>
      <c r="L9" s="20">
        <v>8706458</v>
      </c>
      <c r="M9" s="20">
        <v>6435000</v>
      </c>
      <c r="N9" s="20">
        <v>6435000</v>
      </c>
      <c r="O9" s="20"/>
      <c r="P9" s="20"/>
      <c r="Q9" s="20"/>
      <c r="R9" s="20"/>
      <c r="S9" s="20"/>
      <c r="T9" s="20"/>
      <c r="U9" s="20"/>
      <c r="V9" s="20"/>
      <c r="W9" s="20">
        <v>6435000</v>
      </c>
      <c r="X9" s="20">
        <v>3155500</v>
      </c>
      <c r="Y9" s="20">
        <v>3279500</v>
      </c>
      <c r="Z9" s="21">
        <v>103.93</v>
      </c>
      <c r="AA9" s="22">
        <v>6311000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7286532</v>
      </c>
      <c r="D11" s="18">
        <v>7286532</v>
      </c>
      <c r="E11" s="19">
        <v>8700000</v>
      </c>
      <c r="F11" s="20">
        <v>8700000</v>
      </c>
      <c r="G11" s="20">
        <v>505273</v>
      </c>
      <c r="H11" s="20">
        <v>-339</v>
      </c>
      <c r="I11" s="20">
        <v>-339</v>
      </c>
      <c r="J11" s="20">
        <v>-339</v>
      </c>
      <c r="K11" s="20">
        <v>534937</v>
      </c>
      <c r="L11" s="20">
        <v>611597</v>
      </c>
      <c r="M11" s="20">
        <v>526000</v>
      </c>
      <c r="N11" s="20">
        <v>526000</v>
      </c>
      <c r="O11" s="20"/>
      <c r="P11" s="20"/>
      <c r="Q11" s="20"/>
      <c r="R11" s="20"/>
      <c r="S11" s="20"/>
      <c r="T11" s="20"/>
      <c r="U11" s="20"/>
      <c r="V11" s="20"/>
      <c r="W11" s="20">
        <v>526000</v>
      </c>
      <c r="X11" s="20">
        <v>4350000</v>
      </c>
      <c r="Y11" s="20">
        <v>-3824000</v>
      </c>
      <c r="Z11" s="21">
        <v>-87.91</v>
      </c>
      <c r="AA11" s="22">
        <v>8700000</v>
      </c>
    </row>
    <row r="12" spans="1:27" ht="13.5">
      <c r="A12" s="27" t="s">
        <v>39</v>
      </c>
      <c r="B12" s="28"/>
      <c r="C12" s="29">
        <f aca="true" t="shared" si="0" ref="C12:Y12">SUM(C6:C11)</f>
        <v>46119572</v>
      </c>
      <c r="D12" s="29">
        <f>SUM(D6:D11)</f>
        <v>46119572</v>
      </c>
      <c r="E12" s="30">
        <f t="shared" si="0"/>
        <v>37219000</v>
      </c>
      <c r="F12" s="31">
        <f t="shared" si="0"/>
        <v>37219000</v>
      </c>
      <c r="G12" s="31">
        <f t="shared" si="0"/>
        <v>98187392</v>
      </c>
      <c r="H12" s="31">
        <f t="shared" si="0"/>
        <v>38538429</v>
      </c>
      <c r="I12" s="31">
        <f t="shared" si="0"/>
        <v>38538429</v>
      </c>
      <c r="J12" s="31">
        <f t="shared" si="0"/>
        <v>38538429</v>
      </c>
      <c r="K12" s="31">
        <f t="shared" si="0"/>
        <v>69161314</v>
      </c>
      <c r="L12" s="31">
        <f t="shared" si="0"/>
        <v>88456239</v>
      </c>
      <c r="M12" s="31">
        <f t="shared" si="0"/>
        <v>60033000</v>
      </c>
      <c r="N12" s="31">
        <f t="shared" si="0"/>
        <v>60033000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60033000</v>
      </c>
      <c r="X12" s="31">
        <f t="shared" si="0"/>
        <v>18609500</v>
      </c>
      <c r="Y12" s="31">
        <f t="shared" si="0"/>
        <v>41423500</v>
      </c>
      <c r="Z12" s="32">
        <f>+IF(X12&lt;&gt;0,+(Y12/X12)*100,0)</f>
        <v>222.59329912141646</v>
      </c>
      <c r="AA12" s="33">
        <f>SUM(AA6:AA11)</f>
        <v>37219000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38432384</v>
      </c>
      <c r="D17" s="18">
        <v>38432384</v>
      </c>
      <c r="E17" s="19">
        <v>27369000</v>
      </c>
      <c r="F17" s="20">
        <v>27369000</v>
      </c>
      <c r="G17" s="20">
        <v>28286184</v>
      </c>
      <c r="H17" s="20"/>
      <c r="I17" s="20"/>
      <c r="J17" s="20"/>
      <c r="K17" s="20">
        <v>28286184</v>
      </c>
      <c r="L17" s="20">
        <v>28286000</v>
      </c>
      <c r="M17" s="20">
        <v>38432000</v>
      </c>
      <c r="N17" s="20">
        <v>38432000</v>
      </c>
      <c r="O17" s="20"/>
      <c r="P17" s="20"/>
      <c r="Q17" s="20"/>
      <c r="R17" s="20"/>
      <c r="S17" s="20"/>
      <c r="T17" s="20"/>
      <c r="U17" s="20"/>
      <c r="V17" s="20"/>
      <c r="W17" s="20">
        <v>38432000</v>
      </c>
      <c r="X17" s="20">
        <v>13684500</v>
      </c>
      <c r="Y17" s="20">
        <v>24747500</v>
      </c>
      <c r="Z17" s="21">
        <v>180.84</v>
      </c>
      <c r="AA17" s="22">
        <v>27369000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308011842</v>
      </c>
      <c r="D19" s="18">
        <v>308011842</v>
      </c>
      <c r="E19" s="19">
        <v>336831000</v>
      </c>
      <c r="F19" s="20">
        <v>336831000</v>
      </c>
      <c r="G19" s="20">
        <v>324153248</v>
      </c>
      <c r="H19" s="20">
        <v>1649026</v>
      </c>
      <c r="I19" s="20">
        <v>1649026</v>
      </c>
      <c r="J19" s="20">
        <v>1649026</v>
      </c>
      <c r="K19" s="20">
        <v>324153248</v>
      </c>
      <c r="L19" s="20">
        <v>324153000</v>
      </c>
      <c r="M19" s="20">
        <v>308012000</v>
      </c>
      <c r="N19" s="20">
        <v>308012000</v>
      </c>
      <c r="O19" s="20"/>
      <c r="P19" s="20"/>
      <c r="Q19" s="20"/>
      <c r="R19" s="20"/>
      <c r="S19" s="20"/>
      <c r="T19" s="20"/>
      <c r="U19" s="20"/>
      <c r="V19" s="20"/>
      <c r="W19" s="20">
        <v>308012000</v>
      </c>
      <c r="X19" s="20">
        <v>168415500</v>
      </c>
      <c r="Y19" s="20">
        <v>139596500</v>
      </c>
      <c r="Z19" s="21">
        <v>82.89</v>
      </c>
      <c r="AA19" s="22">
        <v>336831000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347172</v>
      </c>
      <c r="D22" s="18">
        <v>347172</v>
      </c>
      <c r="E22" s="19">
        <v>88000</v>
      </c>
      <c r="F22" s="20">
        <v>88000</v>
      </c>
      <c r="G22" s="20">
        <v>99418</v>
      </c>
      <c r="H22" s="20"/>
      <c r="I22" s="20"/>
      <c r="J22" s="20"/>
      <c r="K22" s="20">
        <v>99418</v>
      </c>
      <c r="L22" s="20">
        <v>99000</v>
      </c>
      <c r="M22" s="20">
        <v>347000</v>
      </c>
      <c r="N22" s="20">
        <v>347000</v>
      </c>
      <c r="O22" s="20"/>
      <c r="P22" s="20"/>
      <c r="Q22" s="20"/>
      <c r="R22" s="20"/>
      <c r="S22" s="20"/>
      <c r="T22" s="20"/>
      <c r="U22" s="20"/>
      <c r="V22" s="20"/>
      <c r="W22" s="20">
        <v>347000</v>
      </c>
      <c r="X22" s="20">
        <v>44000</v>
      </c>
      <c r="Y22" s="20">
        <v>303000</v>
      </c>
      <c r="Z22" s="21">
        <v>688.64</v>
      </c>
      <c r="AA22" s="22">
        <v>88000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346791398</v>
      </c>
      <c r="D24" s="29">
        <f>SUM(D15:D23)</f>
        <v>346791398</v>
      </c>
      <c r="E24" s="36">
        <f t="shared" si="1"/>
        <v>364288000</v>
      </c>
      <c r="F24" s="37">
        <f t="shared" si="1"/>
        <v>364288000</v>
      </c>
      <c r="G24" s="37">
        <f t="shared" si="1"/>
        <v>352538850</v>
      </c>
      <c r="H24" s="37">
        <f t="shared" si="1"/>
        <v>1649026</v>
      </c>
      <c r="I24" s="37">
        <f t="shared" si="1"/>
        <v>1649026</v>
      </c>
      <c r="J24" s="37">
        <f t="shared" si="1"/>
        <v>1649026</v>
      </c>
      <c r="K24" s="37">
        <f t="shared" si="1"/>
        <v>352538850</v>
      </c>
      <c r="L24" s="37">
        <f t="shared" si="1"/>
        <v>352538000</v>
      </c>
      <c r="M24" s="37">
        <f t="shared" si="1"/>
        <v>346791000</v>
      </c>
      <c r="N24" s="37">
        <f t="shared" si="1"/>
        <v>346791000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346791000</v>
      </c>
      <c r="X24" s="37">
        <f t="shared" si="1"/>
        <v>182144000</v>
      </c>
      <c r="Y24" s="37">
        <f t="shared" si="1"/>
        <v>164647000</v>
      </c>
      <c r="Z24" s="38">
        <f>+IF(X24&lt;&gt;0,+(Y24/X24)*100,0)</f>
        <v>90.3938641953619</v>
      </c>
      <c r="AA24" s="39">
        <f>SUM(AA15:AA23)</f>
        <v>364288000</v>
      </c>
    </row>
    <row r="25" spans="1:27" ht="13.5">
      <c r="A25" s="27" t="s">
        <v>51</v>
      </c>
      <c r="B25" s="28"/>
      <c r="C25" s="29">
        <f aca="true" t="shared" si="2" ref="C25:Y25">+C12+C24</f>
        <v>392910970</v>
      </c>
      <c r="D25" s="29">
        <f>+D12+D24</f>
        <v>392910970</v>
      </c>
      <c r="E25" s="30">
        <f t="shared" si="2"/>
        <v>401507000</v>
      </c>
      <c r="F25" s="31">
        <f t="shared" si="2"/>
        <v>401507000</v>
      </c>
      <c r="G25" s="31">
        <f t="shared" si="2"/>
        <v>450726242</v>
      </c>
      <c r="H25" s="31">
        <f t="shared" si="2"/>
        <v>40187455</v>
      </c>
      <c r="I25" s="31">
        <f t="shared" si="2"/>
        <v>40187455</v>
      </c>
      <c r="J25" s="31">
        <f t="shared" si="2"/>
        <v>40187455</v>
      </c>
      <c r="K25" s="31">
        <f t="shared" si="2"/>
        <v>421700164</v>
      </c>
      <c r="L25" s="31">
        <f t="shared" si="2"/>
        <v>440994239</v>
      </c>
      <c r="M25" s="31">
        <f t="shared" si="2"/>
        <v>406824000</v>
      </c>
      <c r="N25" s="31">
        <f t="shared" si="2"/>
        <v>406824000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406824000</v>
      </c>
      <c r="X25" s="31">
        <f t="shared" si="2"/>
        <v>200753500</v>
      </c>
      <c r="Y25" s="31">
        <f t="shared" si="2"/>
        <v>206070500</v>
      </c>
      <c r="Z25" s="32">
        <f>+IF(X25&lt;&gt;0,+(Y25/X25)*100,0)</f>
        <v>102.6485216945159</v>
      </c>
      <c r="AA25" s="33">
        <f>+AA12+AA24</f>
        <v>401507000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>
        <v>27189</v>
      </c>
      <c r="I29" s="20">
        <v>27188</v>
      </c>
      <c r="J29" s="20">
        <v>27188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274709</v>
      </c>
      <c r="D30" s="18">
        <v>274709</v>
      </c>
      <c r="E30" s="19"/>
      <c r="F30" s="20"/>
      <c r="G30" s="20">
        <v>769944</v>
      </c>
      <c r="H30" s="20"/>
      <c r="I30" s="20"/>
      <c r="J30" s="20"/>
      <c r="K30" s="20">
        <v>769944</v>
      </c>
      <c r="L30" s="20">
        <v>769944</v>
      </c>
      <c r="M30" s="20">
        <v>69000</v>
      </c>
      <c r="N30" s="20">
        <v>69000</v>
      </c>
      <c r="O30" s="20"/>
      <c r="P30" s="20"/>
      <c r="Q30" s="20"/>
      <c r="R30" s="20"/>
      <c r="S30" s="20"/>
      <c r="T30" s="20"/>
      <c r="U30" s="20"/>
      <c r="V30" s="20"/>
      <c r="W30" s="20">
        <v>69000</v>
      </c>
      <c r="X30" s="20"/>
      <c r="Y30" s="20">
        <v>69000</v>
      </c>
      <c r="Z30" s="21"/>
      <c r="AA30" s="22"/>
    </row>
    <row r="31" spans="1:27" ht="13.5">
      <c r="A31" s="23" t="s">
        <v>56</v>
      </c>
      <c r="B31" s="17"/>
      <c r="C31" s="18">
        <v>344192</v>
      </c>
      <c r="D31" s="18">
        <v>344192</v>
      </c>
      <c r="E31" s="19">
        <v>263000</v>
      </c>
      <c r="F31" s="20">
        <v>263000</v>
      </c>
      <c r="G31" s="20">
        <v>397888</v>
      </c>
      <c r="H31" s="20"/>
      <c r="I31" s="20"/>
      <c r="J31" s="20"/>
      <c r="K31" s="20">
        <v>498802</v>
      </c>
      <c r="L31" s="20">
        <v>371000</v>
      </c>
      <c r="M31" s="20">
        <v>662000</v>
      </c>
      <c r="N31" s="20">
        <v>662000</v>
      </c>
      <c r="O31" s="20"/>
      <c r="P31" s="20"/>
      <c r="Q31" s="20"/>
      <c r="R31" s="20"/>
      <c r="S31" s="20"/>
      <c r="T31" s="20"/>
      <c r="U31" s="20"/>
      <c r="V31" s="20"/>
      <c r="W31" s="20">
        <v>662000</v>
      </c>
      <c r="X31" s="20">
        <v>131500</v>
      </c>
      <c r="Y31" s="20">
        <v>530500</v>
      </c>
      <c r="Z31" s="21">
        <v>403.42</v>
      </c>
      <c r="AA31" s="22">
        <v>263000</v>
      </c>
    </row>
    <row r="32" spans="1:27" ht="13.5">
      <c r="A32" s="23" t="s">
        <v>57</v>
      </c>
      <c r="B32" s="17"/>
      <c r="C32" s="18">
        <v>39773079</v>
      </c>
      <c r="D32" s="18">
        <v>39773079</v>
      </c>
      <c r="E32" s="19">
        <v>17950000</v>
      </c>
      <c r="F32" s="20">
        <v>17950000</v>
      </c>
      <c r="G32" s="20">
        <v>39448861</v>
      </c>
      <c r="H32" s="20">
        <v>1209225</v>
      </c>
      <c r="I32" s="20">
        <v>1209226</v>
      </c>
      <c r="J32" s="20">
        <v>1209226</v>
      </c>
      <c r="K32" s="20">
        <v>78935643</v>
      </c>
      <c r="L32" s="20">
        <v>43759752</v>
      </c>
      <c r="M32" s="20">
        <v>28705000</v>
      </c>
      <c r="N32" s="20">
        <v>28705000</v>
      </c>
      <c r="O32" s="20"/>
      <c r="P32" s="20"/>
      <c r="Q32" s="20"/>
      <c r="R32" s="20"/>
      <c r="S32" s="20"/>
      <c r="T32" s="20"/>
      <c r="U32" s="20"/>
      <c r="V32" s="20"/>
      <c r="W32" s="20">
        <v>28705000</v>
      </c>
      <c r="X32" s="20">
        <v>8975000</v>
      </c>
      <c r="Y32" s="20">
        <v>19730000</v>
      </c>
      <c r="Z32" s="21">
        <v>219.83</v>
      </c>
      <c r="AA32" s="22">
        <v>17950000</v>
      </c>
    </row>
    <row r="33" spans="1:27" ht="13.5">
      <c r="A33" s="23" t="s">
        <v>58</v>
      </c>
      <c r="B33" s="17"/>
      <c r="C33" s="18">
        <v>8048128</v>
      </c>
      <c r="D33" s="18">
        <v>8048128</v>
      </c>
      <c r="E33" s="19">
        <v>6469000</v>
      </c>
      <c r="F33" s="20">
        <v>6469000</v>
      </c>
      <c r="G33" s="20">
        <v>1170500</v>
      </c>
      <c r="H33" s="20">
        <v>-438647</v>
      </c>
      <c r="I33" s="20">
        <v>-438647</v>
      </c>
      <c r="J33" s="20">
        <v>-438647</v>
      </c>
      <c r="K33" s="20">
        <v>1170500</v>
      </c>
      <c r="L33" s="20">
        <v>8417000</v>
      </c>
      <c r="M33" s="20">
        <v>2449000</v>
      </c>
      <c r="N33" s="20">
        <v>2449000</v>
      </c>
      <c r="O33" s="20"/>
      <c r="P33" s="20"/>
      <c r="Q33" s="20"/>
      <c r="R33" s="20"/>
      <c r="S33" s="20"/>
      <c r="T33" s="20"/>
      <c r="U33" s="20"/>
      <c r="V33" s="20"/>
      <c r="W33" s="20">
        <v>2449000</v>
      </c>
      <c r="X33" s="20">
        <v>3234500</v>
      </c>
      <c r="Y33" s="20">
        <v>-785500</v>
      </c>
      <c r="Z33" s="21">
        <v>-24.29</v>
      </c>
      <c r="AA33" s="22">
        <v>6469000</v>
      </c>
    </row>
    <row r="34" spans="1:27" ht="13.5">
      <c r="A34" s="27" t="s">
        <v>59</v>
      </c>
      <c r="B34" s="28"/>
      <c r="C34" s="29">
        <f aca="true" t="shared" si="3" ref="C34:Y34">SUM(C29:C33)</f>
        <v>48440108</v>
      </c>
      <c r="D34" s="29">
        <f>SUM(D29:D33)</f>
        <v>48440108</v>
      </c>
      <c r="E34" s="30">
        <f t="shared" si="3"/>
        <v>24682000</v>
      </c>
      <c r="F34" s="31">
        <f t="shared" si="3"/>
        <v>24682000</v>
      </c>
      <c r="G34" s="31">
        <f t="shared" si="3"/>
        <v>41787193</v>
      </c>
      <c r="H34" s="31">
        <f t="shared" si="3"/>
        <v>797767</v>
      </c>
      <c r="I34" s="31">
        <f t="shared" si="3"/>
        <v>797767</v>
      </c>
      <c r="J34" s="31">
        <f t="shared" si="3"/>
        <v>797767</v>
      </c>
      <c r="K34" s="31">
        <f t="shared" si="3"/>
        <v>81374889</v>
      </c>
      <c r="L34" s="31">
        <f t="shared" si="3"/>
        <v>53317696</v>
      </c>
      <c r="M34" s="31">
        <f t="shared" si="3"/>
        <v>31885000</v>
      </c>
      <c r="N34" s="31">
        <f t="shared" si="3"/>
        <v>31885000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31885000</v>
      </c>
      <c r="X34" s="31">
        <f t="shared" si="3"/>
        <v>12341000</v>
      </c>
      <c r="Y34" s="31">
        <f t="shared" si="3"/>
        <v>19544000</v>
      </c>
      <c r="Z34" s="32">
        <f>+IF(X34&lt;&gt;0,+(Y34/X34)*100,0)</f>
        <v>158.36642087351106</v>
      </c>
      <c r="AA34" s="33">
        <f>SUM(AA29:AA33)</f>
        <v>24682000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68594</v>
      </c>
      <c r="D37" s="18">
        <v>68594</v>
      </c>
      <c r="E37" s="19">
        <v>69000</v>
      </c>
      <c r="F37" s="20">
        <v>69000</v>
      </c>
      <c r="G37" s="20">
        <v>79497</v>
      </c>
      <c r="H37" s="20"/>
      <c r="I37" s="20"/>
      <c r="J37" s="20"/>
      <c r="K37" s="20">
        <v>79497</v>
      </c>
      <c r="L37" s="20"/>
      <c r="M37" s="20">
        <v>275000</v>
      </c>
      <c r="N37" s="20">
        <v>275000</v>
      </c>
      <c r="O37" s="20"/>
      <c r="P37" s="20"/>
      <c r="Q37" s="20"/>
      <c r="R37" s="20"/>
      <c r="S37" s="20"/>
      <c r="T37" s="20"/>
      <c r="U37" s="20"/>
      <c r="V37" s="20"/>
      <c r="W37" s="20">
        <v>275000</v>
      </c>
      <c r="X37" s="20">
        <v>34500</v>
      </c>
      <c r="Y37" s="20">
        <v>240500</v>
      </c>
      <c r="Z37" s="21">
        <v>697.1</v>
      </c>
      <c r="AA37" s="22">
        <v>69000</v>
      </c>
    </row>
    <row r="38" spans="1:27" ht="13.5">
      <c r="A38" s="23" t="s">
        <v>58</v>
      </c>
      <c r="B38" s="17"/>
      <c r="C38" s="18">
        <v>9233070</v>
      </c>
      <c r="D38" s="18">
        <v>9233070</v>
      </c>
      <c r="E38" s="19">
        <v>10088000</v>
      </c>
      <c r="F38" s="20">
        <v>10088000</v>
      </c>
      <c r="G38" s="20">
        <v>7246104</v>
      </c>
      <c r="H38" s="20">
        <v>-37872</v>
      </c>
      <c r="I38" s="20">
        <v>-37872</v>
      </c>
      <c r="J38" s="20">
        <v>-37872</v>
      </c>
      <c r="K38" s="20">
        <v>7246104</v>
      </c>
      <c r="L38" s="20"/>
      <c r="M38" s="20">
        <v>7400000</v>
      </c>
      <c r="N38" s="20">
        <v>7400000</v>
      </c>
      <c r="O38" s="20"/>
      <c r="P38" s="20"/>
      <c r="Q38" s="20"/>
      <c r="R38" s="20"/>
      <c r="S38" s="20"/>
      <c r="T38" s="20"/>
      <c r="U38" s="20"/>
      <c r="V38" s="20"/>
      <c r="W38" s="20">
        <v>7400000</v>
      </c>
      <c r="X38" s="20">
        <v>5044000</v>
      </c>
      <c r="Y38" s="20">
        <v>2356000</v>
      </c>
      <c r="Z38" s="21">
        <v>46.71</v>
      </c>
      <c r="AA38" s="22">
        <v>10088000</v>
      </c>
    </row>
    <row r="39" spans="1:27" ht="13.5">
      <c r="A39" s="27" t="s">
        <v>61</v>
      </c>
      <c r="B39" s="35"/>
      <c r="C39" s="29">
        <f aca="true" t="shared" si="4" ref="C39:Y39">SUM(C37:C38)</f>
        <v>9301664</v>
      </c>
      <c r="D39" s="29">
        <f>SUM(D37:D38)</f>
        <v>9301664</v>
      </c>
      <c r="E39" s="36">
        <f t="shared" si="4"/>
        <v>10157000</v>
      </c>
      <c r="F39" s="37">
        <f t="shared" si="4"/>
        <v>10157000</v>
      </c>
      <c r="G39" s="37">
        <f t="shared" si="4"/>
        <v>7325601</v>
      </c>
      <c r="H39" s="37">
        <f t="shared" si="4"/>
        <v>-37872</v>
      </c>
      <c r="I39" s="37">
        <f t="shared" si="4"/>
        <v>-37872</v>
      </c>
      <c r="J39" s="37">
        <f t="shared" si="4"/>
        <v>-37872</v>
      </c>
      <c r="K39" s="37">
        <f t="shared" si="4"/>
        <v>7325601</v>
      </c>
      <c r="L39" s="37">
        <f t="shared" si="4"/>
        <v>0</v>
      </c>
      <c r="M39" s="37">
        <f t="shared" si="4"/>
        <v>7675000</v>
      </c>
      <c r="N39" s="37">
        <f t="shared" si="4"/>
        <v>7675000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7675000</v>
      </c>
      <c r="X39" s="37">
        <f t="shared" si="4"/>
        <v>5078500</v>
      </c>
      <c r="Y39" s="37">
        <f t="shared" si="4"/>
        <v>2596500</v>
      </c>
      <c r="Z39" s="38">
        <f>+IF(X39&lt;&gt;0,+(Y39/X39)*100,0)</f>
        <v>51.127301368514324</v>
      </c>
      <c r="AA39" s="39">
        <f>SUM(AA37:AA38)</f>
        <v>10157000</v>
      </c>
    </row>
    <row r="40" spans="1:27" ht="13.5">
      <c r="A40" s="27" t="s">
        <v>62</v>
      </c>
      <c r="B40" s="28"/>
      <c r="C40" s="29">
        <f aca="true" t="shared" si="5" ref="C40:Y40">+C34+C39</f>
        <v>57741772</v>
      </c>
      <c r="D40" s="29">
        <f>+D34+D39</f>
        <v>57741772</v>
      </c>
      <c r="E40" s="30">
        <f t="shared" si="5"/>
        <v>34839000</v>
      </c>
      <c r="F40" s="31">
        <f t="shared" si="5"/>
        <v>34839000</v>
      </c>
      <c r="G40" s="31">
        <f t="shared" si="5"/>
        <v>49112794</v>
      </c>
      <c r="H40" s="31">
        <f t="shared" si="5"/>
        <v>759895</v>
      </c>
      <c r="I40" s="31">
        <f t="shared" si="5"/>
        <v>759895</v>
      </c>
      <c r="J40" s="31">
        <f t="shared" si="5"/>
        <v>759895</v>
      </c>
      <c r="K40" s="31">
        <f t="shared" si="5"/>
        <v>88700490</v>
      </c>
      <c r="L40" s="31">
        <f t="shared" si="5"/>
        <v>53317696</v>
      </c>
      <c r="M40" s="31">
        <f t="shared" si="5"/>
        <v>39560000</v>
      </c>
      <c r="N40" s="31">
        <f t="shared" si="5"/>
        <v>39560000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39560000</v>
      </c>
      <c r="X40" s="31">
        <f t="shared" si="5"/>
        <v>17419500</v>
      </c>
      <c r="Y40" s="31">
        <f t="shared" si="5"/>
        <v>22140500</v>
      </c>
      <c r="Z40" s="32">
        <f>+IF(X40&lt;&gt;0,+(Y40/X40)*100,0)</f>
        <v>127.10181118861045</v>
      </c>
      <c r="AA40" s="33">
        <f>+AA34+AA39</f>
        <v>34839000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335169198</v>
      </c>
      <c r="D42" s="43">
        <f>+D25-D40</f>
        <v>335169198</v>
      </c>
      <c r="E42" s="44">
        <f t="shared" si="6"/>
        <v>366668000</v>
      </c>
      <c r="F42" s="45">
        <f t="shared" si="6"/>
        <v>366668000</v>
      </c>
      <c r="G42" s="45">
        <f t="shared" si="6"/>
        <v>401613448</v>
      </c>
      <c r="H42" s="45">
        <f t="shared" si="6"/>
        <v>39427560</v>
      </c>
      <c r="I42" s="45">
        <f t="shared" si="6"/>
        <v>39427560</v>
      </c>
      <c r="J42" s="45">
        <f t="shared" si="6"/>
        <v>39427560</v>
      </c>
      <c r="K42" s="45">
        <f t="shared" si="6"/>
        <v>332999674</v>
      </c>
      <c r="L42" s="45">
        <f t="shared" si="6"/>
        <v>387676543</v>
      </c>
      <c r="M42" s="45">
        <f t="shared" si="6"/>
        <v>367264000</v>
      </c>
      <c r="N42" s="45">
        <f t="shared" si="6"/>
        <v>367264000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367264000</v>
      </c>
      <c r="X42" s="45">
        <f t="shared" si="6"/>
        <v>183334000</v>
      </c>
      <c r="Y42" s="45">
        <f t="shared" si="6"/>
        <v>183930000</v>
      </c>
      <c r="Z42" s="46">
        <f>+IF(X42&lt;&gt;0,+(Y42/X42)*100,0)</f>
        <v>100.32508972694644</v>
      </c>
      <c r="AA42" s="47">
        <f>+AA25-AA40</f>
        <v>366668000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335169198</v>
      </c>
      <c r="D45" s="18">
        <v>335169198</v>
      </c>
      <c r="E45" s="19">
        <v>366668000</v>
      </c>
      <c r="F45" s="20">
        <v>366668000</v>
      </c>
      <c r="G45" s="20">
        <v>401613448</v>
      </c>
      <c r="H45" s="20">
        <v>39427560</v>
      </c>
      <c r="I45" s="20">
        <v>39427560</v>
      </c>
      <c r="J45" s="20">
        <v>39427560</v>
      </c>
      <c r="K45" s="20">
        <v>332999674</v>
      </c>
      <c r="L45" s="20"/>
      <c r="M45" s="20">
        <v>367264000</v>
      </c>
      <c r="N45" s="20">
        <v>367264000</v>
      </c>
      <c r="O45" s="20"/>
      <c r="P45" s="20"/>
      <c r="Q45" s="20"/>
      <c r="R45" s="20"/>
      <c r="S45" s="20"/>
      <c r="T45" s="20"/>
      <c r="U45" s="20"/>
      <c r="V45" s="20"/>
      <c r="W45" s="20">
        <v>367264000</v>
      </c>
      <c r="X45" s="20">
        <v>183334000</v>
      </c>
      <c r="Y45" s="20">
        <v>183930000</v>
      </c>
      <c r="Z45" s="48">
        <v>100.33</v>
      </c>
      <c r="AA45" s="22">
        <v>366668000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>
        <v>387676543</v>
      </c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335169198</v>
      </c>
      <c r="D48" s="51">
        <f>SUM(D45:D47)</f>
        <v>335169198</v>
      </c>
      <c r="E48" s="52">
        <f t="shared" si="7"/>
        <v>366668000</v>
      </c>
      <c r="F48" s="53">
        <f t="shared" si="7"/>
        <v>366668000</v>
      </c>
      <c r="G48" s="53">
        <f t="shared" si="7"/>
        <v>401613448</v>
      </c>
      <c r="H48" s="53">
        <f t="shared" si="7"/>
        <v>39427560</v>
      </c>
      <c r="I48" s="53">
        <f t="shared" si="7"/>
        <v>39427560</v>
      </c>
      <c r="J48" s="53">
        <f t="shared" si="7"/>
        <v>39427560</v>
      </c>
      <c r="K48" s="53">
        <f t="shared" si="7"/>
        <v>332999674</v>
      </c>
      <c r="L48" s="53">
        <f t="shared" si="7"/>
        <v>387676543</v>
      </c>
      <c r="M48" s="53">
        <f t="shared" si="7"/>
        <v>367264000</v>
      </c>
      <c r="N48" s="53">
        <f t="shared" si="7"/>
        <v>367264000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367264000</v>
      </c>
      <c r="X48" s="53">
        <f t="shared" si="7"/>
        <v>183334000</v>
      </c>
      <c r="Y48" s="53">
        <f t="shared" si="7"/>
        <v>183930000</v>
      </c>
      <c r="Z48" s="54">
        <f>+IF(X48&lt;&gt;0,+(Y48/X48)*100,0)</f>
        <v>100.32508972694644</v>
      </c>
      <c r="AA48" s="55">
        <f>SUM(AA45:AA47)</f>
        <v>366668000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99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1198464</v>
      </c>
      <c r="D6" s="18">
        <v>1198464</v>
      </c>
      <c r="E6" s="19">
        <v>1200000</v>
      </c>
      <c r="F6" s="20">
        <v>1200000</v>
      </c>
      <c r="G6" s="20">
        <v>46699057</v>
      </c>
      <c r="H6" s="20">
        <v>39058092</v>
      </c>
      <c r="I6" s="20">
        <v>22021162</v>
      </c>
      <c r="J6" s="20">
        <v>22021162</v>
      </c>
      <c r="K6" s="20">
        <v>11453159</v>
      </c>
      <c r="L6" s="20">
        <v>51365945</v>
      </c>
      <c r="M6" s="20">
        <v>2971875</v>
      </c>
      <c r="N6" s="20">
        <v>2971875</v>
      </c>
      <c r="O6" s="20"/>
      <c r="P6" s="20"/>
      <c r="Q6" s="20"/>
      <c r="R6" s="20"/>
      <c r="S6" s="20"/>
      <c r="T6" s="20"/>
      <c r="U6" s="20"/>
      <c r="V6" s="20"/>
      <c r="W6" s="20">
        <v>2971875</v>
      </c>
      <c r="X6" s="20">
        <v>600000</v>
      </c>
      <c r="Y6" s="20">
        <v>2371875</v>
      </c>
      <c r="Z6" s="21">
        <v>395.31</v>
      </c>
      <c r="AA6" s="22">
        <v>1200000</v>
      </c>
    </row>
    <row r="7" spans="1:27" ht="13.5">
      <c r="A7" s="23" t="s">
        <v>34</v>
      </c>
      <c r="B7" s="17"/>
      <c r="C7" s="18">
        <v>161791490</v>
      </c>
      <c r="D7" s="18">
        <v>161791490</v>
      </c>
      <c r="E7" s="19">
        <v>77750258</v>
      </c>
      <c r="F7" s="20">
        <v>77750258</v>
      </c>
      <c r="G7" s="20"/>
      <c r="H7" s="20"/>
      <c r="I7" s="20"/>
      <c r="J7" s="20"/>
      <c r="K7" s="20"/>
      <c r="L7" s="20"/>
      <c r="M7" s="20">
        <v>202706125</v>
      </c>
      <c r="N7" s="20">
        <v>202706125</v>
      </c>
      <c r="O7" s="20"/>
      <c r="P7" s="20"/>
      <c r="Q7" s="20"/>
      <c r="R7" s="20"/>
      <c r="S7" s="20"/>
      <c r="T7" s="20"/>
      <c r="U7" s="20"/>
      <c r="V7" s="20"/>
      <c r="W7" s="20">
        <v>202706125</v>
      </c>
      <c r="X7" s="20">
        <v>38875129</v>
      </c>
      <c r="Y7" s="20">
        <v>163830996</v>
      </c>
      <c r="Z7" s="21">
        <v>421.43</v>
      </c>
      <c r="AA7" s="22">
        <v>77750258</v>
      </c>
    </row>
    <row r="8" spans="1:27" ht="13.5">
      <c r="A8" s="23" t="s">
        <v>35</v>
      </c>
      <c r="B8" s="17"/>
      <c r="C8" s="18">
        <v>10757033</v>
      </c>
      <c r="D8" s="18">
        <v>10757033</v>
      </c>
      <c r="E8" s="19">
        <v>14922694</v>
      </c>
      <c r="F8" s="20">
        <v>14922694</v>
      </c>
      <c r="G8" s="20">
        <v>1233519</v>
      </c>
      <c r="H8" s="20">
        <v>2313414</v>
      </c>
      <c r="I8" s="20">
        <v>2826616</v>
      </c>
      <c r="J8" s="20">
        <v>2826616</v>
      </c>
      <c r="K8" s="20">
        <v>1844739</v>
      </c>
      <c r="L8" s="20">
        <v>2717070</v>
      </c>
      <c r="M8" s="20">
        <v>2886662</v>
      </c>
      <c r="N8" s="20">
        <v>2886662</v>
      </c>
      <c r="O8" s="20"/>
      <c r="P8" s="20"/>
      <c r="Q8" s="20"/>
      <c r="R8" s="20"/>
      <c r="S8" s="20"/>
      <c r="T8" s="20"/>
      <c r="U8" s="20"/>
      <c r="V8" s="20"/>
      <c r="W8" s="20">
        <v>2886662</v>
      </c>
      <c r="X8" s="20">
        <v>7461347</v>
      </c>
      <c r="Y8" s="20">
        <v>-4574685</v>
      </c>
      <c r="Z8" s="21">
        <v>-61.31</v>
      </c>
      <c r="AA8" s="22">
        <v>14922694</v>
      </c>
    </row>
    <row r="9" spans="1:27" ht="13.5">
      <c r="A9" s="23" t="s">
        <v>36</v>
      </c>
      <c r="B9" s="17"/>
      <c r="C9" s="18">
        <v>5708532</v>
      </c>
      <c r="D9" s="18">
        <v>5708532</v>
      </c>
      <c r="E9" s="19">
        <v>2555093</v>
      </c>
      <c r="F9" s="20">
        <v>2555093</v>
      </c>
      <c r="G9" s="20">
        <v>3817911</v>
      </c>
      <c r="H9" s="20">
        <v>4366767</v>
      </c>
      <c r="I9" s="20">
        <v>4906672</v>
      </c>
      <c r="J9" s="20">
        <v>4906672</v>
      </c>
      <c r="K9" s="20">
        <v>5407782</v>
      </c>
      <c r="L9" s="20">
        <v>5375174</v>
      </c>
      <c r="M9" s="20">
        <v>18461988</v>
      </c>
      <c r="N9" s="20">
        <v>18461988</v>
      </c>
      <c r="O9" s="20"/>
      <c r="P9" s="20"/>
      <c r="Q9" s="20"/>
      <c r="R9" s="20"/>
      <c r="S9" s="20"/>
      <c r="T9" s="20"/>
      <c r="U9" s="20"/>
      <c r="V9" s="20"/>
      <c r="W9" s="20">
        <v>18461988</v>
      </c>
      <c r="X9" s="20">
        <v>1277547</v>
      </c>
      <c r="Y9" s="20">
        <v>17184441</v>
      </c>
      <c r="Z9" s="21">
        <v>1345.11</v>
      </c>
      <c r="AA9" s="22">
        <v>2555093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1606271</v>
      </c>
      <c r="D11" s="18">
        <v>1606271</v>
      </c>
      <c r="E11" s="19">
        <v>4410517</v>
      </c>
      <c r="F11" s="20">
        <v>4410517</v>
      </c>
      <c r="G11" s="20"/>
      <c r="H11" s="20"/>
      <c r="I11" s="20"/>
      <c r="J11" s="20"/>
      <c r="K11" s="20"/>
      <c r="L11" s="20"/>
      <c r="M11" s="20">
        <v>1606271</v>
      </c>
      <c r="N11" s="20">
        <v>1606271</v>
      </c>
      <c r="O11" s="20"/>
      <c r="P11" s="20"/>
      <c r="Q11" s="20"/>
      <c r="R11" s="20"/>
      <c r="S11" s="20"/>
      <c r="T11" s="20"/>
      <c r="U11" s="20"/>
      <c r="V11" s="20"/>
      <c r="W11" s="20">
        <v>1606271</v>
      </c>
      <c r="X11" s="20">
        <v>2205259</v>
      </c>
      <c r="Y11" s="20">
        <v>-598988</v>
      </c>
      <c r="Z11" s="21">
        <v>-27.16</v>
      </c>
      <c r="AA11" s="22">
        <v>4410517</v>
      </c>
    </row>
    <row r="12" spans="1:27" ht="13.5">
      <c r="A12" s="27" t="s">
        <v>39</v>
      </c>
      <c r="B12" s="28"/>
      <c r="C12" s="29">
        <f aca="true" t="shared" si="0" ref="C12:Y12">SUM(C6:C11)</f>
        <v>181061790</v>
      </c>
      <c r="D12" s="29">
        <f>SUM(D6:D11)</f>
        <v>181061790</v>
      </c>
      <c r="E12" s="30">
        <f t="shared" si="0"/>
        <v>100838562</v>
      </c>
      <c r="F12" s="31">
        <f t="shared" si="0"/>
        <v>100838562</v>
      </c>
      <c r="G12" s="31">
        <f t="shared" si="0"/>
        <v>51750487</v>
      </c>
      <c r="H12" s="31">
        <f t="shared" si="0"/>
        <v>45738273</v>
      </c>
      <c r="I12" s="31">
        <f t="shared" si="0"/>
        <v>29754450</v>
      </c>
      <c r="J12" s="31">
        <f t="shared" si="0"/>
        <v>29754450</v>
      </c>
      <c r="K12" s="31">
        <f t="shared" si="0"/>
        <v>18705680</v>
      </c>
      <c r="L12" s="31">
        <f t="shared" si="0"/>
        <v>59458189</v>
      </c>
      <c r="M12" s="31">
        <f t="shared" si="0"/>
        <v>228632921</v>
      </c>
      <c r="N12" s="31">
        <f t="shared" si="0"/>
        <v>228632921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228632921</v>
      </c>
      <c r="X12" s="31">
        <f t="shared" si="0"/>
        <v>50419282</v>
      </c>
      <c r="Y12" s="31">
        <f t="shared" si="0"/>
        <v>178213639</v>
      </c>
      <c r="Z12" s="32">
        <f>+IF(X12&lt;&gt;0,+(Y12/X12)*100,0)</f>
        <v>353.4632623288844</v>
      </c>
      <c r="AA12" s="33">
        <f>SUM(AA6:AA11)</f>
        <v>100838562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8663500</v>
      </c>
      <c r="D17" s="18">
        <v>8663500</v>
      </c>
      <c r="E17" s="19">
        <v>10262000</v>
      </c>
      <c r="F17" s="20">
        <v>10262000</v>
      </c>
      <c r="G17" s="20"/>
      <c r="H17" s="20"/>
      <c r="I17" s="20"/>
      <c r="J17" s="20"/>
      <c r="K17" s="20"/>
      <c r="L17" s="20"/>
      <c r="M17" s="20">
        <v>8663500</v>
      </c>
      <c r="N17" s="20">
        <v>8663500</v>
      </c>
      <c r="O17" s="20"/>
      <c r="P17" s="20"/>
      <c r="Q17" s="20"/>
      <c r="R17" s="20"/>
      <c r="S17" s="20"/>
      <c r="T17" s="20"/>
      <c r="U17" s="20"/>
      <c r="V17" s="20"/>
      <c r="W17" s="20">
        <v>8663500</v>
      </c>
      <c r="X17" s="20">
        <v>5131000</v>
      </c>
      <c r="Y17" s="20">
        <v>3532500</v>
      </c>
      <c r="Z17" s="21">
        <v>68.85</v>
      </c>
      <c r="AA17" s="22">
        <v>10262000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236764090</v>
      </c>
      <c r="D19" s="18">
        <v>236764090</v>
      </c>
      <c r="E19" s="19">
        <v>295347832</v>
      </c>
      <c r="F19" s="20">
        <v>295347832</v>
      </c>
      <c r="G19" s="20"/>
      <c r="H19" s="20"/>
      <c r="I19" s="20"/>
      <c r="J19" s="20"/>
      <c r="K19" s="20"/>
      <c r="L19" s="20"/>
      <c r="M19" s="20">
        <v>227363174</v>
      </c>
      <c r="N19" s="20">
        <v>227363174</v>
      </c>
      <c r="O19" s="20"/>
      <c r="P19" s="20"/>
      <c r="Q19" s="20"/>
      <c r="R19" s="20"/>
      <c r="S19" s="20"/>
      <c r="T19" s="20"/>
      <c r="U19" s="20"/>
      <c r="V19" s="20"/>
      <c r="W19" s="20">
        <v>227363174</v>
      </c>
      <c r="X19" s="20">
        <v>147673916</v>
      </c>
      <c r="Y19" s="20">
        <v>79689258</v>
      </c>
      <c r="Z19" s="21">
        <v>53.96</v>
      </c>
      <c r="AA19" s="22">
        <v>295347832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160005</v>
      </c>
      <c r="D22" s="18">
        <v>160005</v>
      </c>
      <c r="E22" s="19">
        <v>133132</v>
      </c>
      <c r="F22" s="20">
        <v>133132</v>
      </c>
      <c r="G22" s="20"/>
      <c r="H22" s="20"/>
      <c r="I22" s="20"/>
      <c r="J22" s="20"/>
      <c r="K22" s="20"/>
      <c r="L22" s="20"/>
      <c r="M22" s="20">
        <v>160005</v>
      </c>
      <c r="N22" s="20">
        <v>160005</v>
      </c>
      <c r="O22" s="20"/>
      <c r="P22" s="20"/>
      <c r="Q22" s="20"/>
      <c r="R22" s="20"/>
      <c r="S22" s="20"/>
      <c r="T22" s="20"/>
      <c r="U22" s="20"/>
      <c r="V22" s="20"/>
      <c r="W22" s="20">
        <v>160005</v>
      </c>
      <c r="X22" s="20">
        <v>66566</v>
      </c>
      <c r="Y22" s="20">
        <v>93439</v>
      </c>
      <c r="Z22" s="21">
        <v>140.37</v>
      </c>
      <c r="AA22" s="22">
        <v>133132</v>
      </c>
    </row>
    <row r="23" spans="1:27" ht="13.5">
      <c r="A23" s="23" t="s">
        <v>49</v>
      </c>
      <c r="B23" s="17"/>
      <c r="C23" s="18">
        <v>1161510</v>
      </c>
      <c r="D23" s="18">
        <v>1161510</v>
      </c>
      <c r="E23" s="19"/>
      <c r="F23" s="20"/>
      <c r="G23" s="24"/>
      <c r="H23" s="24"/>
      <c r="I23" s="24"/>
      <c r="J23" s="20"/>
      <c r="K23" s="24"/>
      <c r="L23" s="24"/>
      <c r="M23" s="20">
        <v>1161510</v>
      </c>
      <c r="N23" s="24">
        <v>1161510</v>
      </c>
      <c r="O23" s="24"/>
      <c r="P23" s="24"/>
      <c r="Q23" s="20"/>
      <c r="R23" s="24"/>
      <c r="S23" s="24"/>
      <c r="T23" s="20"/>
      <c r="U23" s="24"/>
      <c r="V23" s="24"/>
      <c r="W23" s="24">
        <v>1161510</v>
      </c>
      <c r="X23" s="20"/>
      <c r="Y23" s="24">
        <v>1161510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246749105</v>
      </c>
      <c r="D24" s="29">
        <f>SUM(D15:D23)</f>
        <v>246749105</v>
      </c>
      <c r="E24" s="36">
        <f t="shared" si="1"/>
        <v>305742964</v>
      </c>
      <c r="F24" s="37">
        <f t="shared" si="1"/>
        <v>305742964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237348189</v>
      </c>
      <c r="N24" s="37">
        <f t="shared" si="1"/>
        <v>237348189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237348189</v>
      </c>
      <c r="X24" s="37">
        <f t="shared" si="1"/>
        <v>152871482</v>
      </c>
      <c r="Y24" s="37">
        <f t="shared" si="1"/>
        <v>84476707</v>
      </c>
      <c r="Z24" s="38">
        <f>+IF(X24&lt;&gt;0,+(Y24/X24)*100,0)</f>
        <v>55.259951623939905</v>
      </c>
      <c r="AA24" s="39">
        <f>SUM(AA15:AA23)</f>
        <v>305742964</v>
      </c>
    </row>
    <row r="25" spans="1:27" ht="13.5">
      <c r="A25" s="27" t="s">
        <v>51</v>
      </c>
      <c r="B25" s="28"/>
      <c r="C25" s="29">
        <f aca="true" t="shared" si="2" ref="C25:Y25">+C12+C24</f>
        <v>427810895</v>
      </c>
      <c r="D25" s="29">
        <f>+D12+D24</f>
        <v>427810895</v>
      </c>
      <c r="E25" s="30">
        <f t="shared" si="2"/>
        <v>406581526</v>
      </c>
      <c r="F25" s="31">
        <f t="shared" si="2"/>
        <v>406581526</v>
      </c>
      <c r="G25" s="31">
        <f t="shared" si="2"/>
        <v>51750487</v>
      </c>
      <c r="H25" s="31">
        <f t="shared" si="2"/>
        <v>45738273</v>
      </c>
      <c r="I25" s="31">
        <f t="shared" si="2"/>
        <v>29754450</v>
      </c>
      <c r="J25" s="31">
        <f t="shared" si="2"/>
        <v>29754450</v>
      </c>
      <c r="K25" s="31">
        <f t="shared" si="2"/>
        <v>18705680</v>
      </c>
      <c r="L25" s="31">
        <f t="shared" si="2"/>
        <v>59458189</v>
      </c>
      <c r="M25" s="31">
        <f t="shared" si="2"/>
        <v>465981110</v>
      </c>
      <c r="N25" s="31">
        <f t="shared" si="2"/>
        <v>465981110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465981110</v>
      </c>
      <c r="X25" s="31">
        <f t="shared" si="2"/>
        <v>203290764</v>
      </c>
      <c r="Y25" s="31">
        <f t="shared" si="2"/>
        <v>262690346</v>
      </c>
      <c r="Z25" s="32">
        <f>+IF(X25&lt;&gt;0,+(Y25/X25)*100,0)</f>
        <v>129.2190263990547</v>
      </c>
      <c r="AA25" s="33">
        <f>+AA12+AA24</f>
        <v>406581526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791775</v>
      </c>
      <c r="D30" s="18">
        <v>791775</v>
      </c>
      <c r="E30" s="19">
        <v>893324</v>
      </c>
      <c r="F30" s="20">
        <v>893324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446662</v>
      </c>
      <c r="Y30" s="20">
        <v>-446662</v>
      </c>
      <c r="Z30" s="21">
        <v>-100</v>
      </c>
      <c r="AA30" s="22">
        <v>893324</v>
      </c>
    </row>
    <row r="31" spans="1:27" ht="13.5">
      <c r="A31" s="23" t="s">
        <v>56</v>
      </c>
      <c r="B31" s="17"/>
      <c r="C31" s="18">
        <v>1118521</v>
      </c>
      <c r="D31" s="18">
        <v>1118521</v>
      </c>
      <c r="E31" s="19">
        <v>1105967</v>
      </c>
      <c r="F31" s="20">
        <v>1105967</v>
      </c>
      <c r="G31" s="20">
        <v>5260</v>
      </c>
      <c r="H31" s="20">
        <v>20382</v>
      </c>
      <c r="I31" s="20">
        <v>49145</v>
      </c>
      <c r="J31" s="20">
        <v>49145</v>
      </c>
      <c r="K31" s="20">
        <v>55533</v>
      </c>
      <c r="L31" s="20">
        <v>58454</v>
      </c>
      <c r="M31" s="20">
        <v>1181435</v>
      </c>
      <c r="N31" s="20">
        <v>1181435</v>
      </c>
      <c r="O31" s="20"/>
      <c r="P31" s="20"/>
      <c r="Q31" s="20"/>
      <c r="R31" s="20"/>
      <c r="S31" s="20"/>
      <c r="T31" s="20"/>
      <c r="U31" s="20"/>
      <c r="V31" s="20"/>
      <c r="W31" s="20">
        <v>1181435</v>
      </c>
      <c r="X31" s="20">
        <v>552984</v>
      </c>
      <c r="Y31" s="20">
        <v>628451</v>
      </c>
      <c r="Z31" s="21">
        <v>113.65</v>
      </c>
      <c r="AA31" s="22">
        <v>1105967</v>
      </c>
    </row>
    <row r="32" spans="1:27" ht="13.5">
      <c r="A32" s="23" t="s">
        <v>57</v>
      </c>
      <c r="B32" s="17"/>
      <c r="C32" s="18">
        <v>21228191</v>
      </c>
      <c r="D32" s="18">
        <v>21228191</v>
      </c>
      <c r="E32" s="19">
        <v>1983780</v>
      </c>
      <c r="F32" s="20">
        <v>1983780</v>
      </c>
      <c r="G32" s="20">
        <v>1542225</v>
      </c>
      <c r="H32" s="20">
        <v>8900147</v>
      </c>
      <c r="I32" s="20">
        <v>1115061</v>
      </c>
      <c r="J32" s="20">
        <v>1115061</v>
      </c>
      <c r="K32" s="20">
        <v>925933</v>
      </c>
      <c r="L32" s="20">
        <v>1009323</v>
      </c>
      <c r="M32" s="20">
        <v>10653712</v>
      </c>
      <c r="N32" s="20">
        <v>10653712</v>
      </c>
      <c r="O32" s="20"/>
      <c r="P32" s="20"/>
      <c r="Q32" s="20"/>
      <c r="R32" s="20"/>
      <c r="S32" s="20"/>
      <c r="T32" s="20"/>
      <c r="U32" s="20"/>
      <c r="V32" s="20"/>
      <c r="W32" s="20">
        <v>10653712</v>
      </c>
      <c r="X32" s="20">
        <v>991890</v>
      </c>
      <c r="Y32" s="20">
        <v>9661822</v>
      </c>
      <c r="Z32" s="21">
        <v>974.08</v>
      </c>
      <c r="AA32" s="22">
        <v>1983780</v>
      </c>
    </row>
    <row r="33" spans="1:27" ht="13.5">
      <c r="A33" s="23" t="s">
        <v>58</v>
      </c>
      <c r="B33" s="17"/>
      <c r="C33" s="18">
        <v>6295047</v>
      </c>
      <c r="D33" s="18">
        <v>6295047</v>
      </c>
      <c r="E33" s="19">
        <v>5971030</v>
      </c>
      <c r="F33" s="20">
        <v>5971030</v>
      </c>
      <c r="G33" s="20">
        <v>8901481</v>
      </c>
      <c r="H33" s="20">
        <v>3939002</v>
      </c>
      <c r="I33" s="20">
        <v>11337297</v>
      </c>
      <c r="J33" s="20">
        <v>11337297</v>
      </c>
      <c r="K33" s="20">
        <v>11277609</v>
      </c>
      <c r="L33" s="20">
        <v>23782873</v>
      </c>
      <c r="M33" s="20">
        <v>15787939</v>
      </c>
      <c r="N33" s="20">
        <v>15787939</v>
      </c>
      <c r="O33" s="20"/>
      <c r="P33" s="20"/>
      <c r="Q33" s="20"/>
      <c r="R33" s="20"/>
      <c r="S33" s="20"/>
      <c r="T33" s="20"/>
      <c r="U33" s="20"/>
      <c r="V33" s="20"/>
      <c r="W33" s="20">
        <v>15787939</v>
      </c>
      <c r="X33" s="20">
        <v>2985515</v>
      </c>
      <c r="Y33" s="20">
        <v>12802424</v>
      </c>
      <c r="Z33" s="21">
        <v>428.82</v>
      </c>
      <c r="AA33" s="22">
        <v>5971030</v>
      </c>
    </row>
    <row r="34" spans="1:27" ht="13.5">
      <c r="A34" s="27" t="s">
        <v>59</v>
      </c>
      <c r="B34" s="28"/>
      <c r="C34" s="29">
        <f aca="true" t="shared" si="3" ref="C34:Y34">SUM(C29:C33)</f>
        <v>29433534</v>
      </c>
      <c r="D34" s="29">
        <f>SUM(D29:D33)</f>
        <v>29433534</v>
      </c>
      <c r="E34" s="30">
        <f t="shared" si="3"/>
        <v>9954101</v>
      </c>
      <c r="F34" s="31">
        <f t="shared" si="3"/>
        <v>9954101</v>
      </c>
      <c r="G34" s="31">
        <f t="shared" si="3"/>
        <v>10448966</v>
      </c>
      <c r="H34" s="31">
        <f t="shared" si="3"/>
        <v>12859531</v>
      </c>
      <c r="I34" s="31">
        <f t="shared" si="3"/>
        <v>12501503</v>
      </c>
      <c r="J34" s="31">
        <f t="shared" si="3"/>
        <v>12501503</v>
      </c>
      <c r="K34" s="31">
        <f t="shared" si="3"/>
        <v>12259075</v>
      </c>
      <c r="L34" s="31">
        <f t="shared" si="3"/>
        <v>24850650</v>
      </c>
      <c r="M34" s="31">
        <f t="shared" si="3"/>
        <v>27623086</v>
      </c>
      <c r="N34" s="31">
        <f t="shared" si="3"/>
        <v>27623086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27623086</v>
      </c>
      <c r="X34" s="31">
        <f t="shared" si="3"/>
        <v>4977051</v>
      </c>
      <c r="Y34" s="31">
        <f t="shared" si="3"/>
        <v>22646035</v>
      </c>
      <c r="Z34" s="32">
        <f>+IF(X34&lt;&gt;0,+(Y34/X34)*100,0)</f>
        <v>455.00910077071745</v>
      </c>
      <c r="AA34" s="33">
        <f>SUM(AA29:AA33)</f>
        <v>9954101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13645472</v>
      </c>
      <c r="D37" s="18">
        <v>13645472</v>
      </c>
      <c r="E37" s="19">
        <v>12718896</v>
      </c>
      <c r="F37" s="20">
        <v>12718896</v>
      </c>
      <c r="G37" s="20"/>
      <c r="H37" s="20"/>
      <c r="I37" s="20"/>
      <c r="J37" s="20"/>
      <c r="K37" s="20"/>
      <c r="L37" s="20"/>
      <c r="M37" s="20">
        <v>14437246</v>
      </c>
      <c r="N37" s="20">
        <v>14437246</v>
      </c>
      <c r="O37" s="20"/>
      <c r="P37" s="20"/>
      <c r="Q37" s="20"/>
      <c r="R37" s="20"/>
      <c r="S37" s="20"/>
      <c r="T37" s="20"/>
      <c r="U37" s="20"/>
      <c r="V37" s="20"/>
      <c r="W37" s="20">
        <v>14437246</v>
      </c>
      <c r="X37" s="20">
        <v>6359448</v>
      </c>
      <c r="Y37" s="20">
        <v>8077798</v>
      </c>
      <c r="Z37" s="21">
        <v>127.02</v>
      </c>
      <c r="AA37" s="22">
        <v>12718896</v>
      </c>
    </row>
    <row r="38" spans="1:27" ht="13.5">
      <c r="A38" s="23" t="s">
        <v>58</v>
      </c>
      <c r="B38" s="17"/>
      <c r="C38" s="18">
        <v>14829033</v>
      </c>
      <c r="D38" s="18">
        <v>14829033</v>
      </c>
      <c r="E38" s="19">
        <v>18742560</v>
      </c>
      <c r="F38" s="20">
        <v>18742560</v>
      </c>
      <c r="G38" s="20">
        <v>-18087</v>
      </c>
      <c r="H38" s="20">
        <v>-40730</v>
      </c>
      <c r="I38" s="20">
        <v>-58817</v>
      </c>
      <c r="J38" s="20">
        <v>-58817</v>
      </c>
      <c r="K38" s="20">
        <v>-82549</v>
      </c>
      <c r="L38" s="20">
        <v>-115246</v>
      </c>
      <c r="M38" s="20">
        <v>15071836</v>
      </c>
      <c r="N38" s="20">
        <v>15071836</v>
      </c>
      <c r="O38" s="20"/>
      <c r="P38" s="20"/>
      <c r="Q38" s="20"/>
      <c r="R38" s="20"/>
      <c r="S38" s="20"/>
      <c r="T38" s="20"/>
      <c r="U38" s="20"/>
      <c r="V38" s="20"/>
      <c r="W38" s="20">
        <v>15071836</v>
      </c>
      <c r="X38" s="20">
        <v>9371280</v>
      </c>
      <c r="Y38" s="20">
        <v>5700556</v>
      </c>
      <c r="Z38" s="21">
        <v>60.83</v>
      </c>
      <c r="AA38" s="22">
        <v>18742560</v>
      </c>
    </row>
    <row r="39" spans="1:27" ht="13.5">
      <c r="A39" s="27" t="s">
        <v>61</v>
      </c>
      <c r="B39" s="35"/>
      <c r="C39" s="29">
        <f aca="true" t="shared" si="4" ref="C39:Y39">SUM(C37:C38)</f>
        <v>28474505</v>
      </c>
      <c r="D39" s="29">
        <f>SUM(D37:D38)</f>
        <v>28474505</v>
      </c>
      <c r="E39" s="36">
        <f t="shared" si="4"/>
        <v>31461456</v>
      </c>
      <c r="F39" s="37">
        <f t="shared" si="4"/>
        <v>31461456</v>
      </c>
      <c r="G39" s="37">
        <f t="shared" si="4"/>
        <v>-18087</v>
      </c>
      <c r="H39" s="37">
        <f t="shared" si="4"/>
        <v>-40730</v>
      </c>
      <c r="I39" s="37">
        <f t="shared" si="4"/>
        <v>-58817</v>
      </c>
      <c r="J39" s="37">
        <f t="shared" si="4"/>
        <v>-58817</v>
      </c>
      <c r="K39" s="37">
        <f t="shared" si="4"/>
        <v>-82549</v>
      </c>
      <c r="L39" s="37">
        <f t="shared" si="4"/>
        <v>-115246</v>
      </c>
      <c r="M39" s="37">
        <f t="shared" si="4"/>
        <v>29509082</v>
      </c>
      <c r="N39" s="37">
        <f t="shared" si="4"/>
        <v>29509082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29509082</v>
      </c>
      <c r="X39" s="37">
        <f t="shared" si="4"/>
        <v>15730728</v>
      </c>
      <c r="Y39" s="37">
        <f t="shared" si="4"/>
        <v>13778354</v>
      </c>
      <c r="Z39" s="38">
        <f>+IF(X39&lt;&gt;0,+(Y39/X39)*100,0)</f>
        <v>87.58878800777688</v>
      </c>
      <c r="AA39" s="39">
        <f>SUM(AA37:AA38)</f>
        <v>31461456</v>
      </c>
    </row>
    <row r="40" spans="1:27" ht="13.5">
      <c r="A40" s="27" t="s">
        <v>62</v>
      </c>
      <c r="B40" s="28"/>
      <c r="C40" s="29">
        <f aca="true" t="shared" si="5" ref="C40:Y40">+C34+C39</f>
        <v>57908039</v>
      </c>
      <c r="D40" s="29">
        <f>+D34+D39</f>
        <v>57908039</v>
      </c>
      <c r="E40" s="30">
        <f t="shared" si="5"/>
        <v>41415557</v>
      </c>
      <c r="F40" s="31">
        <f t="shared" si="5"/>
        <v>41415557</v>
      </c>
      <c r="G40" s="31">
        <f t="shared" si="5"/>
        <v>10430879</v>
      </c>
      <c r="H40" s="31">
        <f t="shared" si="5"/>
        <v>12818801</v>
      </c>
      <c r="I40" s="31">
        <f t="shared" si="5"/>
        <v>12442686</v>
      </c>
      <c r="J40" s="31">
        <f t="shared" si="5"/>
        <v>12442686</v>
      </c>
      <c r="K40" s="31">
        <f t="shared" si="5"/>
        <v>12176526</v>
      </c>
      <c r="L40" s="31">
        <f t="shared" si="5"/>
        <v>24735404</v>
      </c>
      <c r="M40" s="31">
        <f t="shared" si="5"/>
        <v>57132168</v>
      </c>
      <c r="N40" s="31">
        <f t="shared" si="5"/>
        <v>57132168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57132168</v>
      </c>
      <c r="X40" s="31">
        <f t="shared" si="5"/>
        <v>20707779</v>
      </c>
      <c r="Y40" s="31">
        <f t="shared" si="5"/>
        <v>36424389</v>
      </c>
      <c r="Z40" s="32">
        <f>+IF(X40&lt;&gt;0,+(Y40/X40)*100,0)</f>
        <v>175.8971302523559</v>
      </c>
      <c r="AA40" s="33">
        <f>+AA34+AA39</f>
        <v>41415557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369902856</v>
      </c>
      <c r="D42" s="43">
        <f>+D25-D40</f>
        <v>369902856</v>
      </c>
      <c r="E42" s="44">
        <f t="shared" si="6"/>
        <v>365165969</v>
      </c>
      <c r="F42" s="45">
        <f t="shared" si="6"/>
        <v>365165969</v>
      </c>
      <c r="G42" s="45">
        <f t="shared" si="6"/>
        <v>41319608</v>
      </c>
      <c r="H42" s="45">
        <f t="shared" si="6"/>
        <v>32919472</v>
      </c>
      <c r="I42" s="45">
        <f t="shared" si="6"/>
        <v>17311764</v>
      </c>
      <c r="J42" s="45">
        <f t="shared" si="6"/>
        <v>17311764</v>
      </c>
      <c r="K42" s="45">
        <f t="shared" si="6"/>
        <v>6529154</v>
      </c>
      <c r="L42" s="45">
        <f t="shared" si="6"/>
        <v>34722785</v>
      </c>
      <c r="M42" s="45">
        <f t="shared" si="6"/>
        <v>408848942</v>
      </c>
      <c r="N42" s="45">
        <f t="shared" si="6"/>
        <v>408848942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408848942</v>
      </c>
      <c r="X42" s="45">
        <f t="shared" si="6"/>
        <v>182582985</v>
      </c>
      <c r="Y42" s="45">
        <f t="shared" si="6"/>
        <v>226265957</v>
      </c>
      <c r="Z42" s="46">
        <f>+IF(X42&lt;&gt;0,+(Y42/X42)*100,0)</f>
        <v>123.92499607781087</v>
      </c>
      <c r="AA42" s="47">
        <f>+AA25-AA40</f>
        <v>365165969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367844466</v>
      </c>
      <c r="D45" s="18">
        <v>367844466</v>
      </c>
      <c r="E45" s="19">
        <v>271175039</v>
      </c>
      <c r="F45" s="20">
        <v>271175039</v>
      </c>
      <c r="G45" s="20">
        <v>41319609</v>
      </c>
      <c r="H45" s="20">
        <v>32919473</v>
      </c>
      <c r="I45" s="20">
        <v>17311763</v>
      </c>
      <c r="J45" s="20">
        <v>17311763</v>
      </c>
      <c r="K45" s="20">
        <v>6529154</v>
      </c>
      <c r="L45" s="20">
        <v>34722785</v>
      </c>
      <c r="M45" s="20">
        <v>289634619</v>
      </c>
      <c r="N45" s="20">
        <v>289634619</v>
      </c>
      <c r="O45" s="20"/>
      <c r="P45" s="20"/>
      <c r="Q45" s="20"/>
      <c r="R45" s="20"/>
      <c r="S45" s="20"/>
      <c r="T45" s="20"/>
      <c r="U45" s="20"/>
      <c r="V45" s="20"/>
      <c r="W45" s="20">
        <v>289634619</v>
      </c>
      <c r="X45" s="20">
        <v>135587520</v>
      </c>
      <c r="Y45" s="20">
        <v>154047099</v>
      </c>
      <c r="Z45" s="48">
        <v>113.61</v>
      </c>
      <c r="AA45" s="22">
        <v>271175039</v>
      </c>
    </row>
    <row r="46" spans="1:27" ht="13.5">
      <c r="A46" s="23" t="s">
        <v>67</v>
      </c>
      <c r="B46" s="17"/>
      <c r="C46" s="18">
        <v>2058390</v>
      </c>
      <c r="D46" s="18">
        <v>2058390</v>
      </c>
      <c r="E46" s="19">
        <v>93990930</v>
      </c>
      <c r="F46" s="20">
        <v>93990930</v>
      </c>
      <c r="G46" s="20"/>
      <c r="H46" s="20"/>
      <c r="I46" s="20"/>
      <c r="J46" s="20"/>
      <c r="K46" s="20"/>
      <c r="L46" s="20"/>
      <c r="M46" s="20">
        <v>119214324</v>
      </c>
      <c r="N46" s="20">
        <v>119214324</v>
      </c>
      <c r="O46" s="20"/>
      <c r="P46" s="20"/>
      <c r="Q46" s="20"/>
      <c r="R46" s="20"/>
      <c r="S46" s="20"/>
      <c r="T46" s="20"/>
      <c r="U46" s="20"/>
      <c r="V46" s="20"/>
      <c r="W46" s="20">
        <v>119214324</v>
      </c>
      <c r="X46" s="20">
        <v>46995465</v>
      </c>
      <c r="Y46" s="20">
        <v>72218859</v>
      </c>
      <c r="Z46" s="48">
        <v>153.67</v>
      </c>
      <c r="AA46" s="22">
        <v>93990930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369902856</v>
      </c>
      <c r="D48" s="51">
        <f>SUM(D45:D47)</f>
        <v>369902856</v>
      </c>
      <c r="E48" s="52">
        <f t="shared" si="7"/>
        <v>365165969</v>
      </c>
      <c r="F48" s="53">
        <f t="shared" si="7"/>
        <v>365165969</v>
      </c>
      <c r="G48" s="53">
        <f t="shared" si="7"/>
        <v>41319609</v>
      </c>
      <c r="H48" s="53">
        <f t="shared" si="7"/>
        <v>32919473</v>
      </c>
      <c r="I48" s="53">
        <f t="shared" si="7"/>
        <v>17311763</v>
      </c>
      <c r="J48" s="53">
        <f t="shared" si="7"/>
        <v>17311763</v>
      </c>
      <c r="K48" s="53">
        <f t="shared" si="7"/>
        <v>6529154</v>
      </c>
      <c r="L48" s="53">
        <f t="shared" si="7"/>
        <v>34722785</v>
      </c>
      <c r="M48" s="53">
        <f t="shared" si="7"/>
        <v>408848943</v>
      </c>
      <c r="N48" s="53">
        <f t="shared" si="7"/>
        <v>408848943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408848943</v>
      </c>
      <c r="X48" s="53">
        <f t="shared" si="7"/>
        <v>182582985</v>
      </c>
      <c r="Y48" s="53">
        <f t="shared" si="7"/>
        <v>226265958</v>
      </c>
      <c r="Z48" s="54">
        <f>+IF(X48&lt;&gt;0,+(Y48/X48)*100,0)</f>
        <v>123.92499662550702</v>
      </c>
      <c r="AA48" s="55">
        <f>SUM(AA45:AA47)</f>
        <v>365165969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100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8895481</v>
      </c>
      <c r="D6" s="18">
        <v>8895481</v>
      </c>
      <c r="E6" s="19">
        <v>2513393</v>
      </c>
      <c r="F6" s="20">
        <v>2513393</v>
      </c>
      <c r="G6" s="20">
        <v>2998162</v>
      </c>
      <c r="H6" s="20">
        <v>6863769</v>
      </c>
      <c r="I6" s="20">
        <v>2068917</v>
      </c>
      <c r="J6" s="20">
        <v>2068917</v>
      </c>
      <c r="K6" s="20">
        <v>516805</v>
      </c>
      <c r="L6" s="20">
        <v>3010505</v>
      </c>
      <c r="M6" s="20">
        <v>960698</v>
      </c>
      <c r="N6" s="20">
        <v>960698</v>
      </c>
      <c r="O6" s="20"/>
      <c r="P6" s="20"/>
      <c r="Q6" s="20"/>
      <c r="R6" s="20"/>
      <c r="S6" s="20"/>
      <c r="T6" s="20"/>
      <c r="U6" s="20"/>
      <c r="V6" s="20"/>
      <c r="W6" s="20">
        <v>960698</v>
      </c>
      <c r="X6" s="20">
        <v>1256697</v>
      </c>
      <c r="Y6" s="20">
        <v>-295999</v>
      </c>
      <c r="Z6" s="21">
        <v>-23.55</v>
      </c>
      <c r="AA6" s="22">
        <v>2513393</v>
      </c>
    </row>
    <row r="7" spans="1:27" ht="13.5">
      <c r="A7" s="23" t="s">
        <v>34</v>
      </c>
      <c r="B7" s="17"/>
      <c r="C7" s="18"/>
      <c r="D7" s="18"/>
      <c r="E7" s="19"/>
      <c r="F7" s="20"/>
      <c r="G7" s="20">
        <v>975144</v>
      </c>
      <c r="H7" s="20">
        <v>1013513</v>
      </c>
      <c r="I7" s="20">
        <v>7641091</v>
      </c>
      <c r="J7" s="20">
        <v>7641091</v>
      </c>
      <c r="K7" s="20">
        <v>7705253</v>
      </c>
      <c r="L7" s="20">
        <v>10444080</v>
      </c>
      <c r="M7" s="20">
        <v>8722684</v>
      </c>
      <c r="N7" s="20">
        <v>8722684</v>
      </c>
      <c r="O7" s="20"/>
      <c r="P7" s="20"/>
      <c r="Q7" s="20"/>
      <c r="R7" s="20"/>
      <c r="S7" s="20"/>
      <c r="T7" s="20"/>
      <c r="U7" s="20"/>
      <c r="V7" s="20"/>
      <c r="W7" s="20">
        <v>8722684</v>
      </c>
      <c r="X7" s="20"/>
      <c r="Y7" s="20">
        <v>8722684</v>
      </c>
      <c r="Z7" s="21"/>
      <c r="AA7" s="22"/>
    </row>
    <row r="8" spans="1:27" ht="13.5">
      <c r="A8" s="23" t="s">
        <v>35</v>
      </c>
      <c r="B8" s="17"/>
      <c r="C8" s="18">
        <v>10893099</v>
      </c>
      <c r="D8" s="18">
        <v>10893099</v>
      </c>
      <c r="E8" s="19">
        <v>11556125</v>
      </c>
      <c r="F8" s="20">
        <v>11556125</v>
      </c>
      <c r="G8" s="20">
        <v>14170282</v>
      </c>
      <c r="H8" s="20">
        <v>15206284</v>
      </c>
      <c r="I8" s="20">
        <v>14361593</v>
      </c>
      <c r="J8" s="20">
        <v>14361593</v>
      </c>
      <c r="K8" s="20">
        <v>14742274</v>
      </c>
      <c r="L8" s="20">
        <v>6930</v>
      </c>
      <c r="M8" s="20">
        <v>5603823</v>
      </c>
      <c r="N8" s="20">
        <v>5603823</v>
      </c>
      <c r="O8" s="20"/>
      <c r="P8" s="20"/>
      <c r="Q8" s="20"/>
      <c r="R8" s="20"/>
      <c r="S8" s="20"/>
      <c r="T8" s="20"/>
      <c r="U8" s="20"/>
      <c r="V8" s="20"/>
      <c r="W8" s="20">
        <v>5603823</v>
      </c>
      <c r="X8" s="20">
        <v>5778063</v>
      </c>
      <c r="Y8" s="20">
        <v>-174240</v>
      </c>
      <c r="Z8" s="21">
        <v>-3.02</v>
      </c>
      <c r="AA8" s="22">
        <v>11556125</v>
      </c>
    </row>
    <row r="9" spans="1:27" ht="13.5">
      <c r="A9" s="23" t="s">
        <v>36</v>
      </c>
      <c r="B9" s="17"/>
      <c r="C9" s="18">
        <v>5204915</v>
      </c>
      <c r="D9" s="18">
        <v>5204915</v>
      </c>
      <c r="E9" s="19">
        <v>2062441</v>
      </c>
      <c r="F9" s="20">
        <v>2062441</v>
      </c>
      <c r="G9" s="20">
        <v>119911</v>
      </c>
      <c r="H9" s="20">
        <v>8892711</v>
      </c>
      <c r="I9" s="20">
        <v>14892835</v>
      </c>
      <c r="J9" s="20">
        <v>14892835</v>
      </c>
      <c r="K9" s="20">
        <v>13678152</v>
      </c>
      <c r="L9" s="20">
        <v>2698</v>
      </c>
      <c r="M9" s="20">
        <v>2723208</v>
      </c>
      <c r="N9" s="20">
        <v>2723208</v>
      </c>
      <c r="O9" s="20"/>
      <c r="P9" s="20"/>
      <c r="Q9" s="20"/>
      <c r="R9" s="20"/>
      <c r="S9" s="20"/>
      <c r="T9" s="20"/>
      <c r="U9" s="20"/>
      <c r="V9" s="20"/>
      <c r="W9" s="20">
        <v>2723208</v>
      </c>
      <c r="X9" s="20">
        <v>1031221</v>
      </c>
      <c r="Y9" s="20">
        <v>1691987</v>
      </c>
      <c r="Z9" s="21">
        <v>164.08</v>
      </c>
      <c r="AA9" s="22">
        <v>2062441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755524</v>
      </c>
      <c r="D11" s="18">
        <v>755524</v>
      </c>
      <c r="E11" s="19">
        <v>903695</v>
      </c>
      <c r="F11" s="20">
        <v>903695</v>
      </c>
      <c r="G11" s="20">
        <v>755524</v>
      </c>
      <c r="H11" s="20">
        <v>755524</v>
      </c>
      <c r="I11" s="20">
        <v>755524</v>
      </c>
      <c r="J11" s="20">
        <v>755524</v>
      </c>
      <c r="K11" s="20">
        <v>755524</v>
      </c>
      <c r="L11" s="20">
        <v>755524</v>
      </c>
      <c r="M11" s="20">
        <v>755524</v>
      </c>
      <c r="N11" s="20">
        <v>755524</v>
      </c>
      <c r="O11" s="20"/>
      <c r="P11" s="20"/>
      <c r="Q11" s="20"/>
      <c r="R11" s="20"/>
      <c r="S11" s="20"/>
      <c r="T11" s="20"/>
      <c r="U11" s="20"/>
      <c r="V11" s="20"/>
      <c r="W11" s="20">
        <v>755524</v>
      </c>
      <c r="X11" s="20">
        <v>451848</v>
      </c>
      <c r="Y11" s="20">
        <v>303676</v>
      </c>
      <c r="Z11" s="21">
        <v>67.21</v>
      </c>
      <c r="AA11" s="22">
        <v>903695</v>
      </c>
    </row>
    <row r="12" spans="1:27" ht="13.5">
      <c r="A12" s="27" t="s">
        <v>39</v>
      </c>
      <c r="B12" s="28"/>
      <c r="C12" s="29">
        <f aca="true" t="shared" si="0" ref="C12:Y12">SUM(C6:C11)</f>
        <v>25749019</v>
      </c>
      <c r="D12" s="29">
        <f>SUM(D6:D11)</f>
        <v>25749019</v>
      </c>
      <c r="E12" s="30">
        <f t="shared" si="0"/>
        <v>17035654</v>
      </c>
      <c r="F12" s="31">
        <f t="shared" si="0"/>
        <v>17035654</v>
      </c>
      <c r="G12" s="31">
        <f t="shared" si="0"/>
        <v>19019023</v>
      </c>
      <c r="H12" s="31">
        <f t="shared" si="0"/>
        <v>32731801</v>
      </c>
      <c r="I12" s="31">
        <f t="shared" si="0"/>
        <v>39719960</v>
      </c>
      <c r="J12" s="31">
        <f t="shared" si="0"/>
        <v>39719960</v>
      </c>
      <c r="K12" s="31">
        <f t="shared" si="0"/>
        <v>37398008</v>
      </c>
      <c r="L12" s="31">
        <f t="shared" si="0"/>
        <v>14219737</v>
      </c>
      <c r="M12" s="31">
        <f t="shared" si="0"/>
        <v>18765937</v>
      </c>
      <c r="N12" s="31">
        <f t="shared" si="0"/>
        <v>18765937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18765937</v>
      </c>
      <c r="X12" s="31">
        <f t="shared" si="0"/>
        <v>8517829</v>
      </c>
      <c r="Y12" s="31">
        <f t="shared" si="0"/>
        <v>10248108</v>
      </c>
      <c r="Z12" s="32">
        <f>+IF(X12&lt;&gt;0,+(Y12/X12)*100,0)</f>
        <v>120.31361512422943</v>
      </c>
      <c r="AA12" s="33">
        <f>SUM(AA6:AA11)</f>
        <v>17035654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>
        <v>740904</v>
      </c>
      <c r="D16" s="18">
        <v>740904</v>
      </c>
      <c r="E16" s="19">
        <v>777614</v>
      </c>
      <c r="F16" s="20">
        <v>777614</v>
      </c>
      <c r="G16" s="24">
        <v>740904</v>
      </c>
      <c r="H16" s="24">
        <v>740904</v>
      </c>
      <c r="I16" s="24">
        <v>740904</v>
      </c>
      <c r="J16" s="20">
        <v>740904</v>
      </c>
      <c r="K16" s="24">
        <v>740904</v>
      </c>
      <c r="L16" s="24">
        <v>779277</v>
      </c>
      <c r="M16" s="20">
        <v>779277</v>
      </c>
      <c r="N16" s="24">
        <v>779277</v>
      </c>
      <c r="O16" s="24"/>
      <c r="P16" s="24"/>
      <c r="Q16" s="20"/>
      <c r="R16" s="24"/>
      <c r="S16" s="24"/>
      <c r="T16" s="20"/>
      <c r="U16" s="24"/>
      <c r="V16" s="24"/>
      <c r="W16" s="24">
        <v>779277</v>
      </c>
      <c r="X16" s="20">
        <v>388807</v>
      </c>
      <c r="Y16" s="24">
        <v>390470</v>
      </c>
      <c r="Z16" s="25">
        <v>100.43</v>
      </c>
      <c r="AA16" s="26">
        <v>777614</v>
      </c>
    </row>
    <row r="17" spans="1:27" ht="13.5">
      <c r="A17" s="23" t="s">
        <v>43</v>
      </c>
      <c r="B17" s="17"/>
      <c r="C17" s="18">
        <v>49931264</v>
      </c>
      <c r="D17" s="18">
        <v>49931264</v>
      </c>
      <c r="E17" s="19">
        <v>44102262</v>
      </c>
      <c r="F17" s="20">
        <v>44102262</v>
      </c>
      <c r="G17" s="20">
        <v>39799493</v>
      </c>
      <c r="H17" s="20">
        <v>39799493</v>
      </c>
      <c r="I17" s="20">
        <v>39799493</v>
      </c>
      <c r="J17" s="20">
        <v>39799493</v>
      </c>
      <c r="K17" s="20">
        <v>39799493</v>
      </c>
      <c r="L17" s="20">
        <v>45628495</v>
      </c>
      <c r="M17" s="20">
        <v>45628495</v>
      </c>
      <c r="N17" s="20">
        <v>45628495</v>
      </c>
      <c r="O17" s="20"/>
      <c r="P17" s="20"/>
      <c r="Q17" s="20"/>
      <c r="R17" s="20"/>
      <c r="S17" s="20"/>
      <c r="T17" s="20"/>
      <c r="U17" s="20"/>
      <c r="V17" s="20"/>
      <c r="W17" s="20">
        <v>45628495</v>
      </c>
      <c r="X17" s="20">
        <v>22051131</v>
      </c>
      <c r="Y17" s="20">
        <v>23577364</v>
      </c>
      <c r="Z17" s="21">
        <v>106.92</v>
      </c>
      <c r="AA17" s="22">
        <v>44102262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208135060</v>
      </c>
      <c r="D19" s="18">
        <v>208135060</v>
      </c>
      <c r="E19" s="19">
        <v>210188522</v>
      </c>
      <c r="F19" s="20">
        <v>210188522</v>
      </c>
      <c r="G19" s="20">
        <v>226505297</v>
      </c>
      <c r="H19" s="20">
        <v>226505297</v>
      </c>
      <c r="I19" s="20">
        <v>226505297</v>
      </c>
      <c r="J19" s="20">
        <v>226505297</v>
      </c>
      <c r="K19" s="20">
        <v>226505297</v>
      </c>
      <c r="L19" s="20">
        <v>212437829</v>
      </c>
      <c r="M19" s="20">
        <v>212437829</v>
      </c>
      <c r="N19" s="20">
        <v>212437829</v>
      </c>
      <c r="O19" s="20"/>
      <c r="P19" s="20"/>
      <c r="Q19" s="20"/>
      <c r="R19" s="20"/>
      <c r="S19" s="20"/>
      <c r="T19" s="20"/>
      <c r="U19" s="20"/>
      <c r="V19" s="20"/>
      <c r="W19" s="20">
        <v>212437829</v>
      </c>
      <c r="X19" s="20">
        <v>105094261</v>
      </c>
      <c r="Y19" s="20">
        <v>107343568</v>
      </c>
      <c r="Z19" s="21">
        <v>102.14</v>
      </c>
      <c r="AA19" s="22">
        <v>210188522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1867509</v>
      </c>
      <c r="D21" s="18">
        <v>1867509</v>
      </c>
      <c r="E21" s="19">
        <v>1399800</v>
      </c>
      <c r="F21" s="20">
        <v>1399800</v>
      </c>
      <c r="G21" s="20">
        <v>1299800</v>
      </c>
      <c r="H21" s="20">
        <v>1299800</v>
      </c>
      <c r="I21" s="20">
        <v>1299800</v>
      </c>
      <c r="J21" s="20">
        <v>1299800</v>
      </c>
      <c r="K21" s="20">
        <v>1299800</v>
      </c>
      <c r="L21" s="20">
        <v>1867509</v>
      </c>
      <c r="M21" s="20">
        <v>1867509</v>
      </c>
      <c r="N21" s="20">
        <v>1867509</v>
      </c>
      <c r="O21" s="20"/>
      <c r="P21" s="20"/>
      <c r="Q21" s="20"/>
      <c r="R21" s="20"/>
      <c r="S21" s="20"/>
      <c r="T21" s="20"/>
      <c r="U21" s="20"/>
      <c r="V21" s="20"/>
      <c r="W21" s="20">
        <v>1867509</v>
      </c>
      <c r="X21" s="20">
        <v>699900</v>
      </c>
      <c r="Y21" s="20">
        <v>1167609</v>
      </c>
      <c r="Z21" s="21">
        <v>166.83</v>
      </c>
      <c r="AA21" s="22">
        <v>1399800</v>
      </c>
    </row>
    <row r="22" spans="1:27" ht="13.5">
      <c r="A22" s="23" t="s">
        <v>48</v>
      </c>
      <c r="B22" s="17"/>
      <c r="C22" s="18">
        <v>303386</v>
      </c>
      <c r="D22" s="18">
        <v>303386</v>
      </c>
      <c r="E22" s="19">
        <v>321120</v>
      </c>
      <c r="F22" s="20">
        <v>321120</v>
      </c>
      <c r="G22" s="20">
        <v>419959</v>
      </c>
      <c r="H22" s="20">
        <v>419959</v>
      </c>
      <c r="I22" s="20">
        <v>419959</v>
      </c>
      <c r="J22" s="20">
        <v>419959</v>
      </c>
      <c r="K22" s="20">
        <v>419959</v>
      </c>
      <c r="L22" s="20">
        <v>307768</v>
      </c>
      <c r="M22" s="20">
        <v>312329</v>
      </c>
      <c r="N22" s="20">
        <v>312329</v>
      </c>
      <c r="O22" s="20"/>
      <c r="P22" s="20"/>
      <c r="Q22" s="20"/>
      <c r="R22" s="20"/>
      <c r="S22" s="20"/>
      <c r="T22" s="20"/>
      <c r="U22" s="20"/>
      <c r="V22" s="20"/>
      <c r="W22" s="20">
        <v>312329</v>
      </c>
      <c r="X22" s="20">
        <v>160560</v>
      </c>
      <c r="Y22" s="20">
        <v>151769</v>
      </c>
      <c r="Z22" s="21">
        <v>94.52</v>
      </c>
      <c r="AA22" s="22">
        <v>321120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260978123</v>
      </c>
      <c r="D24" s="29">
        <f>SUM(D15:D23)</f>
        <v>260978123</v>
      </c>
      <c r="E24" s="36">
        <f t="shared" si="1"/>
        <v>256789318</v>
      </c>
      <c r="F24" s="37">
        <f t="shared" si="1"/>
        <v>256789318</v>
      </c>
      <c r="G24" s="37">
        <f t="shared" si="1"/>
        <v>268765453</v>
      </c>
      <c r="H24" s="37">
        <f t="shared" si="1"/>
        <v>268765453</v>
      </c>
      <c r="I24" s="37">
        <f t="shared" si="1"/>
        <v>268765453</v>
      </c>
      <c r="J24" s="37">
        <f t="shared" si="1"/>
        <v>268765453</v>
      </c>
      <c r="K24" s="37">
        <f t="shared" si="1"/>
        <v>268765453</v>
      </c>
      <c r="L24" s="37">
        <f t="shared" si="1"/>
        <v>261020878</v>
      </c>
      <c r="M24" s="37">
        <f t="shared" si="1"/>
        <v>261025439</v>
      </c>
      <c r="N24" s="37">
        <f t="shared" si="1"/>
        <v>261025439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261025439</v>
      </c>
      <c r="X24" s="37">
        <f t="shared" si="1"/>
        <v>128394659</v>
      </c>
      <c r="Y24" s="37">
        <f t="shared" si="1"/>
        <v>132630780</v>
      </c>
      <c r="Z24" s="38">
        <f>+IF(X24&lt;&gt;0,+(Y24/X24)*100,0)</f>
        <v>103.29929689676578</v>
      </c>
      <c r="AA24" s="39">
        <f>SUM(AA15:AA23)</f>
        <v>256789318</v>
      </c>
    </row>
    <row r="25" spans="1:27" ht="13.5">
      <c r="A25" s="27" t="s">
        <v>51</v>
      </c>
      <c r="B25" s="28"/>
      <c r="C25" s="29">
        <f aca="true" t="shared" si="2" ref="C25:Y25">+C12+C24</f>
        <v>286727142</v>
      </c>
      <c r="D25" s="29">
        <f>+D12+D24</f>
        <v>286727142</v>
      </c>
      <c r="E25" s="30">
        <f t="shared" si="2"/>
        <v>273824972</v>
      </c>
      <c r="F25" s="31">
        <f t="shared" si="2"/>
        <v>273824972</v>
      </c>
      <c r="G25" s="31">
        <f t="shared" si="2"/>
        <v>287784476</v>
      </c>
      <c r="H25" s="31">
        <f t="shared" si="2"/>
        <v>301497254</v>
      </c>
      <c r="I25" s="31">
        <f t="shared" si="2"/>
        <v>308485413</v>
      </c>
      <c r="J25" s="31">
        <f t="shared" si="2"/>
        <v>308485413</v>
      </c>
      <c r="K25" s="31">
        <f t="shared" si="2"/>
        <v>306163461</v>
      </c>
      <c r="L25" s="31">
        <f t="shared" si="2"/>
        <v>275240615</v>
      </c>
      <c r="M25" s="31">
        <f t="shared" si="2"/>
        <v>279791376</v>
      </c>
      <c r="N25" s="31">
        <f t="shared" si="2"/>
        <v>279791376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279791376</v>
      </c>
      <c r="X25" s="31">
        <f t="shared" si="2"/>
        <v>136912488</v>
      </c>
      <c r="Y25" s="31">
        <f t="shared" si="2"/>
        <v>142878888</v>
      </c>
      <c r="Z25" s="32">
        <f>+IF(X25&lt;&gt;0,+(Y25/X25)*100,0)</f>
        <v>104.35782015735482</v>
      </c>
      <c r="AA25" s="33">
        <f>+AA12+AA24</f>
        <v>273824972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1666336</v>
      </c>
      <c r="D30" s="18">
        <v>1666336</v>
      </c>
      <c r="E30" s="19">
        <v>1369915</v>
      </c>
      <c r="F30" s="20">
        <v>1369915</v>
      </c>
      <c r="G30" s="20"/>
      <c r="H30" s="20"/>
      <c r="I30" s="20"/>
      <c r="J30" s="20"/>
      <c r="K30" s="20">
        <v>8189423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684958</v>
      </c>
      <c r="Y30" s="20">
        <v>-684958</v>
      </c>
      <c r="Z30" s="21">
        <v>-100</v>
      </c>
      <c r="AA30" s="22">
        <v>1369915</v>
      </c>
    </row>
    <row r="31" spans="1:27" ht="13.5">
      <c r="A31" s="23" t="s">
        <v>56</v>
      </c>
      <c r="B31" s="17"/>
      <c r="C31" s="18">
        <v>2019593</v>
      </c>
      <c r="D31" s="18">
        <v>2019593</v>
      </c>
      <c r="E31" s="19">
        <v>1946515</v>
      </c>
      <c r="F31" s="20">
        <v>1946515</v>
      </c>
      <c r="G31" s="20">
        <v>2064945</v>
      </c>
      <c r="H31" s="20">
        <v>2081589</v>
      </c>
      <c r="I31" s="20">
        <v>2103003</v>
      </c>
      <c r="J31" s="20">
        <v>2103003</v>
      </c>
      <c r="K31" s="20">
        <v>2103003</v>
      </c>
      <c r="L31" s="20">
        <v>2063513</v>
      </c>
      <c r="M31" s="20">
        <v>2105593</v>
      </c>
      <c r="N31" s="20">
        <v>2105593</v>
      </c>
      <c r="O31" s="20"/>
      <c r="P31" s="20"/>
      <c r="Q31" s="20"/>
      <c r="R31" s="20"/>
      <c r="S31" s="20"/>
      <c r="T31" s="20"/>
      <c r="U31" s="20"/>
      <c r="V31" s="20"/>
      <c r="W31" s="20">
        <v>2105593</v>
      </c>
      <c r="X31" s="20">
        <v>973258</v>
      </c>
      <c r="Y31" s="20">
        <v>1132335</v>
      </c>
      <c r="Z31" s="21">
        <v>116.34</v>
      </c>
      <c r="AA31" s="22">
        <v>1946515</v>
      </c>
    </row>
    <row r="32" spans="1:27" ht="13.5">
      <c r="A32" s="23" t="s">
        <v>57</v>
      </c>
      <c r="B32" s="17"/>
      <c r="C32" s="18">
        <v>58980808</v>
      </c>
      <c r="D32" s="18">
        <v>58980808</v>
      </c>
      <c r="E32" s="19">
        <v>41317088</v>
      </c>
      <c r="F32" s="20">
        <v>41317088</v>
      </c>
      <c r="G32" s="20">
        <v>36379026</v>
      </c>
      <c r="H32" s="20">
        <v>46725677</v>
      </c>
      <c r="I32" s="20">
        <v>41388758</v>
      </c>
      <c r="J32" s="20">
        <v>41388758</v>
      </c>
      <c r="K32" s="20">
        <v>59169334</v>
      </c>
      <c r="L32" s="20">
        <v>62043509</v>
      </c>
      <c r="M32" s="20">
        <v>51861229</v>
      </c>
      <c r="N32" s="20">
        <v>51861229</v>
      </c>
      <c r="O32" s="20"/>
      <c r="P32" s="20"/>
      <c r="Q32" s="20"/>
      <c r="R32" s="20"/>
      <c r="S32" s="20"/>
      <c r="T32" s="20"/>
      <c r="U32" s="20"/>
      <c r="V32" s="20"/>
      <c r="W32" s="20">
        <v>51861229</v>
      </c>
      <c r="X32" s="20">
        <v>20658544</v>
      </c>
      <c r="Y32" s="20">
        <v>31202685</v>
      </c>
      <c r="Z32" s="21">
        <v>151.04</v>
      </c>
      <c r="AA32" s="22">
        <v>41317088</v>
      </c>
    </row>
    <row r="33" spans="1:27" ht="13.5">
      <c r="A33" s="23" t="s">
        <v>58</v>
      </c>
      <c r="B33" s="17"/>
      <c r="C33" s="18">
        <v>8266777</v>
      </c>
      <c r="D33" s="18">
        <v>8266777</v>
      </c>
      <c r="E33" s="19">
        <v>6320400</v>
      </c>
      <c r="F33" s="20">
        <v>6320400</v>
      </c>
      <c r="G33" s="20">
        <v>5997975</v>
      </c>
      <c r="H33" s="20">
        <v>5558915</v>
      </c>
      <c r="I33" s="20">
        <v>5532300</v>
      </c>
      <c r="J33" s="20">
        <v>5532300</v>
      </c>
      <c r="K33" s="20">
        <v>5402996</v>
      </c>
      <c r="L33" s="20">
        <v>7094116</v>
      </c>
      <c r="M33" s="20">
        <v>7077975</v>
      </c>
      <c r="N33" s="20">
        <v>7077975</v>
      </c>
      <c r="O33" s="20"/>
      <c r="P33" s="20"/>
      <c r="Q33" s="20"/>
      <c r="R33" s="20"/>
      <c r="S33" s="20"/>
      <c r="T33" s="20"/>
      <c r="U33" s="20"/>
      <c r="V33" s="20"/>
      <c r="W33" s="20">
        <v>7077975</v>
      </c>
      <c r="X33" s="20">
        <v>3160200</v>
      </c>
      <c r="Y33" s="20">
        <v>3917775</v>
      </c>
      <c r="Z33" s="21">
        <v>123.97</v>
      </c>
      <c r="AA33" s="22">
        <v>6320400</v>
      </c>
    </row>
    <row r="34" spans="1:27" ht="13.5">
      <c r="A34" s="27" t="s">
        <v>59</v>
      </c>
      <c r="B34" s="28"/>
      <c r="C34" s="29">
        <f aca="true" t="shared" si="3" ref="C34:Y34">SUM(C29:C33)</f>
        <v>70933514</v>
      </c>
      <c r="D34" s="29">
        <f>SUM(D29:D33)</f>
        <v>70933514</v>
      </c>
      <c r="E34" s="30">
        <f t="shared" si="3"/>
        <v>50953918</v>
      </c>
      <c r="F34" s="31">
        <f t="shared" si="3"/>
        <v>50953918</v>
      </c>
      <c r="G34" s="31">
        <f t="shared" si="3"/>
        <v>44441946</v>
      </c>
      <c r="H34" s="31">
        <f t="shared" si="3"/>
        <v>54366181</v>
      </c>
      <c r="I34" s="31">
        <f t="shared" si="3"/>
        <v>49024061</v>
      </c>
      <c r="J34" s="31">
        <f t="shared" si="3"/>
        <v>49024061</v>
      </c>
      <c r="K34" s="31">
        <f t="shared" si="3"/>
        <v>74864756</v>
      </c>
      <c r="L34" s="31">
        <f t="shared" si="3"/>
        <v>71201138</v>
      </c>
      <c r="M34" s="31">
        <f t="shared" si="3"/>
        <v>61044797</v>
      </c>
      <c r="N34" s="31">
        <f t="shared" si="3"/>
        <v>61044797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61044797</v>
      </c>
      <c r="X34" s="31">
        <f t="shared" si="3"/>
        <v>25476960</v>
      </c>
      <c r="Y34" s="31">
        <f t="shared" si="3"/>
        <v>35567837</v>
      </c>
      <c r="Z34" s="32">
        <f>+IF(X34&lt;&gt;0,+(Y34/X34)*100,0)</f>
        <v>139.6078535272654</v>
      </c>
      <c r="AA34" s="33">
        <f>SUM(AA29:AA33)</f>
        <v>50953918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4850037</v>
      </c>
      <c r="D37" s="18">
        <v>4850037</v>
      </c>
      <c r="E37" s="19">
        <v>5074774</v>
      </c>
      <c r="F37" s="20">
        <v>5074774</v>
      </c>
      <c r="G37" s="20">
        <v>6505490</v>
      </c>
      <c r="H37" s="20">
        <v>6348659</v>
      </c>
      <c r="I37" s="20">
        <v>6244446</v>
      </c>
      <c r="J37" s="20">
        <v>6244446</v>
      </c>
      <c r="K37" s="20">
        <v>6164128</v>
      </c>
      <c r="L37" s="20">
        <v>6083815</v>
      </c>
      <c r="M37" s="20">
        <v>6015168</v>
      </c>
      <c r="N37" s="20">
        <v>6015168</v>
      </c>
      <c r="O37" s="20"/>
      <c r="P37" s="20"/>
      <c r="Q37" s="20"/>
      <c r="R37" s="20"/>
      <c r="S37" s="20"/>
      <c r="T37" s="20"/>
      <c r="U37" s="20"/>
      <c r="V37" s="20"/>
      <c r="W37" s="20">
        <v>6015168</v>
      </c>
      <c r="X37" s="20">
        <v>2537387</v>
      </c>
      <c r="Y37" s="20">
        <v>3477781</v>
      </c>
      <c r="Z37" s="21">
        <v>137.06</v>
      </c>
      <c r="AA37" s="22">
        <v>5074774</v>
      </c>
    </row>
    <row r="38" spans="1:27" ht="13.5">
      <c r="A38" s="23" t="s">
        <v>58</v>
      </c>
      <c r="B38" s="17"/>
      <c r="C38" s="18">
        <v>16250041</v>
      </c>
      <c r="D38" s="18">
        <v>16250041</v>
      </c>
      <c r="E38" s="19">
        <v>16192552</v>
      </c>
      <c r="F38" s="20">
        <v>16192552</v>
      </c>
      <c r="G38" s="20">
        <v>15131183</v>
      </c>
      <c r="H38" s="20">
        <v>15042202</v>
      </c>
      <c r="I38" s="20">
        <v>15012737</v>
      </c>
      <c r="J38" s="20">
        <v>15012737</v>
      </c>
      <c r="K38" s="20">
        <v>14959406</v>
      </c>
      <c r="L38" s="20">
        <v>16617066</v>
      </c>
      <c r="M38" s="20">
        <v>16586077</v>
      </c>
      <c r="N38" s="20">
        <v>16586077</v>
      </c>
      <c r="O38" s="20"/>
      <c r="P38" s="20"/>
      <c r="Q38" s="20"/>
      <c r="R38" s="20"/>
      <c r="S38" s="20"/>
      <c r="T38" s="20"/>
      <c r="U38" s="20"/>
      <c r="V38" s="20"/>
      <c r="W38" s="20">
        <v>16586077</v>
      </c>
      <c r="X38" s="20">
        <v>8096276</v>
      </c>
      <c r="Y38" s="20">
        <v>8489801</v>
      </c>
      <c r="Z38" s="21">
        <v>104.86</v>
      </c>
      <c r="AA38" s="22">
        <v>16192552</v>
      </c>
    </row>
    <row r="39" spans="1:27" ht="13.5">
      <c r="A39" s="27" t="s">
        <v>61</v>
      </c>
      <c r="B39" s="35"/>
      <c r="C39" s="29">
        <f aca="true" t="shared" si="4" ref="C39:Y39">SUM(C37:C38)</f>
        <v>21100078</v>
      </c>
      <c r="D39" s="29">
        <f>SUM(D37:D38)</f>
        <v>21100078</v>
      </c>
      <c r="E39" s="36">
        <f t="shared" si="4"/>
        <v>21267326</v>
      </c>
      <c r="F39" s="37">
        <f t="shared" si="4"/>
        <v>21267326</v>
      </c>
      <c r="G39" s="37">
        <f t="shared" si="4"/>
        <v>21636673</v>
      </c>
      <c r="H39" s="37">
        <f t="shared" si="4"/>
        <v>21390861</v>
      </c>
      <c r="I39" s="37">
        <f t="shared" si="4"/>
        <v>21257183</v>
      </c>
      <c r="J39" s="37">
        <f t="shared" si="4"/>
        <v>21257183</v>
      </c>
      <c r="K39" s="37">
        <f t="shared" si="4"/>
        <v>21123534</v>
      </c>
      <c r="L39" s="37">
        <f t="shared" si="4"/>
        <v>22700881</v>
      </c>
      <c r="M39" s="37">
        <f t="shared" si="4"/>
        <v>22601245</v>
      </c>
      <c r="N39" s="37">
        <f t="shared" si="4"/>
        <v>22601245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22601245</v>
      </c>
      <c r="X39" s="37">
        <f t="shared" si="4"/>
        <v>10633663</v>
      </c>
      <c r="Y39" s="37">
        <f t="shared" si="4"/>
        <v>11967582</v>
      </c>
      <c r="Z39" s="38">
        <f>+IF(X39&lt;&gt;0,+(Y39/X39)*100,0)</f>
        <v>112.54430387722462</v>
      </c>
      <c r="AA39" s="39">
        <f>SUM(AA37:AA38)</f>
        <v>21267326</v>
      </c>
    </row>
    <row r="40" spans="1:27" ht="13.5">
      <c r="A40" s="27" t="s">
        <v>62</v>
      </c>
      <c r="B40" s="28"/>
      <c r="C40" s="29">
        <f aca="true" t="shared" si="5" ref="C40:Y40">+C34+C39</f>
        <v>92033592</v>
      </c>
      <c r="D40" s="29">
        <f>+D34+D39</f>
        <v>92033592</v>
      </c>
      <c r="E40" s="30">
        <f t="shared" si="5"/>
        <v>72221244</v>
      </c>
      <c r="F40" s="31">
        <f t="shared" si="5"/>
        <v>72221244</v>
      </c>
      <c r="G40" s="31">
        <f t="shared" si="5"/>
        <v>66078619</v>
      </c>
      <c r="H40" s="31">
        <f t="shared" si="5"/>
        <v>75757042</v>
      </c>
      <c r="I40" s="31">
        <f t="shared" si="5"/>
        <v>70281244</v>
      </c>
      <c r="J40" s="31">
        <f t="shared" si="5"/>
        <v>70281244</v>
      </c>
      <c r="K40" s="31">
        <f t="shared" si="5"/>
        <v>95988290</v>
      </c>
      <c r="L40" s="31">
        <f t="shared" si="5"/>
        <v>93902019</v>
      </c>
      <c r="M40" s="31">
        <f t="shared" si="5"/>
        <v>83646042</v>
      </c>
      <c r="N40" s="31">
        <f t="shared" si="5"/>
        <v>83646042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83646042</v>
      </c>
      <c r="X40" s="31">
        <f t="shared" si="5"/>
        <v>36110623</v>
      </c>
      <c r="Y40" s="31">
        <f t="shared" si="5"/>
        <v>47535419</v>
      </c>
      <c r="Z40" s="32">
        <f>+IF(X40&lt;&gt;0,+(Y40/X40)*100,0)</f>
        <v>131.63832426818004</v>
      </c>
      <c r="AA40" s="33">
        <f>+AA34+AA39</f>
        <v>72221244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194693550</v>
      </c>
      <c r="D42" s="43">
        <f>+D25-D40</f>
        <v>194693550</v>
      </c>
      <c r="E42" s="44">
        <f t="shared" si="6"/>
        <v>201603728</v>
      </c>
      <c r="F42" s="45">
        <f t="shared" si="6"/>
        <v>201603728</v>
      </c>
      <c r="G42" s="45">
        <f t="shared" si="6"/>
        <v>221705857</v>
      </c>
      <c r="H42" s="45">
        <f t="shared" si="6"/>
        <v>225740212</v>
      </c>
      <c r="I42" s="45">
        <f t="shared" si="6"/>
        <v>238204169</v>
      </c>
      <c r="J42" s="45">
        <f t="shared" si="6"/>
        <v>238204169</v>
      </c>
      <c r="K42" s="45">
        <f t="shared" si="6"/>
        <v>210175171</v>
      </c>
      <c r="L42" s="45">
        <f t="shared" si="6"/>
        <v>181338596</v>
      </c>
      <c r="M42" s="45">
        <f t="shared" si="6"/>
        <v>196145334</v>
      </c>
      <c r="N42" s="45">
        <f t="shared" si="6"/>
        <v>196145334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196145334</v>
      </c>
      <c r="X42" s="45">
        <f t="shared" si="6"/>
        <v>100801865</v>
      </c>
      <c r="Y42" s="45">
        <f t="shared" si="6"/>
        <v>95343469</v>
      </c>
      <c r="Z42" s="46">
        <f>+IF(X42&lt;&gt;0,+(Y42/X42)*100,0)</f>
        <v>94.58502479095998</v>
      </c>
      <c r="AA42" s="47">
        <f>+AA25-AA40</f>
        <v>201603728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194693551</v>
      </c>
      <c r="D45" s="18">
        <v>194693551</v>
      </c>
      <c r="E45" s="19">
        <v>201603730</v>
      </c>
      <c r="F45" s="20">
        <v>201603730</v>
      </c>
      <c r="G45" s="20">
        <v>221705858</v>
      </c>
      <c r="H45" s="20">
        <v>225740213</v>
      </c>
      <c r="I45" s="20">
        <v>238204169</v>
      </c>
      <c r="J45" s="20">
        <v>238204169</v>
      </c>
      <c r="K45" s="20">
        <v>210175170</v>
      </c>
      <c r="L45" s="20">
        <v>181338597</v>
      </c>
      <c r="M45" s="20">
        <v>196145334</v>
      </c>
      <c r="N45" s="20">
        <v>196145334</v>
      </c>
      <c r="O45" s="20"/>
      <c r="P45" s="20"/>
      <c r="Q45" s="20"/>
      <c r="R45" s="20"/>
      <c r="S45" s="20"/>
      <c r="T45" s="20"/>
      <c r="U45" s="20"/>
      <c r="V45" s="20"/>
      <c r="W45" s="20">
        <v>196145334</v>
      </c>
      <c r="X45" s="20">
        <v>100801865</v>
      </c>
      <c r="Y45" s="20">
        <v>95343469</v>
      </c>
      <c r="Z45" s="48">
        <v>94.59</v>
      </c>
      <c r="AA45" s="22">
        <v>201603730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194693551</v>
      </c>
      <c r="D48" s="51">
        <f>SUM(D45:D47)</f>
        <v>194693551</v>
      </c>
      <c r="E48" s="52">
        <f t="shared" si="7"/>
        <v>201603730</v>
      </c>
      <c r="F48" s="53">
        <f t="shared" si="7"/>
        <v>201603730</v>
      </c>
      <c r="G48" s="53">
        <f t="shared" si="7"/>
        <v>221705858</v>
      </c>
      <c r="H48" s="53">
        <f t="shared" si="7"/>
        <v>225740213</v>
      </c>
      <c r="I48" s="53">
        <f t="shared" si="7"/>
        <v>238204169</v>
      </c>
      <c r="J48" s="53">
        <f t="shared" si="7"/>
        <v>238204169</v>
      </c>
      <c r="K48" s="53">
        <f t="shared" si="7"/>
        <v>210175170</v>
      </c>
      <c r="L48" s="53">
        <f t="shared" si="7"/>
        <v>181338597</v>
      </c>
      <c r="M48" s="53">
        <f t="shared" si="7"/>
        <v>196145334</v>
      </c>
      <c r="N48" s="53">
        <f t="shared" si="7"/>
        <v>196145334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196145334</v>
      </c>
      <c r="X48" s="53">
        <f t="shared" si="7"/>
        <v>100801865</v>
      </c>
      <c r="Y48" s="53">
        <f t="shared" si="7"/>
        <v>95343469</v>
      </c>
      <c r="Z48" s="54">
        <f>+IF(X48&lt;&gt;0,+(Y48/X48)*100,0)</f>
        <v>94.58502479095998</v>
      </c>
      <c r="AA48" s="55">
        <f>SUM(AA45:AA47)</f>
        <v>201603730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101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1349729</v>
      </c>
      <c r="D6" s="18">
        <v>1349729</v>
      </c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3.5">
      <c r="A7" s="23" t="s">
        <v>34</v>
      </c>
      <c r="B7" s="17"/>
      <c r="C7" s="18"/>
      <c r="D7" s="18"/>
      <c r="E7" s="19">
        <v>18442200</v>
      </c>
      <c r="F7" s="20">
        <v>18442200</v>
      </c>
      <c r="G7" s="20">
        <v>8392000</v>
      </c>
      <c r="H7" s="20">
        <v>108000</v>
      </c>
      <c r="I7" s="20">
        <v>108000</v>
      </c>
      <c r="J7" s="20">
        <v>108000</v>
      </c>
      <c r="K7" s="20">
        <v>-108000</v>
      </c>
      <c r="L7" s="20">
        <v>-798000</v>
      </c>
      <c r="M7" s="20"/>
      <c r="N7" s="20">
        <v>-798000</v>
      </c>
      <c r="O7" s="20"/>
      <c r="P7" s="20"/>
      <c r="Q7" s="20"/>
      <c r="R7" s="20"/>
      <c r="S7" s="20"/>
      <c r="T7" s="20"/>
      <c r="U7" s="20"/>
      <c r="V7" s="20"/>
      <c r="W7" s="20">
        <v>-798000</v>
      </c>
      <c r="X7" s="20">
        <v>9221100</v>
      </c>
      <c r="Y7" s="20">
        <v>-10019100</v>
      </c>
      <c r="Z7" s="21">
        <v>-108.65</v>
      </c>
      <c r="AA7" s="22">
        <v>18442200</v>
      </c>
    </row>
    <row r="8" spans="1:27" ht="13.5">
      <c r="A8" s="23" t="s">
        <v>35</v>
      </c>
      <c r="B8" s="17"/>
      <c r="C8" s="18">
        <v>7664385</v>
      </c>
      <c r="D8" s="18">
        <v>7664385</v>
      </c>
      <c r="E8" s="19">
        <v>81349816</v>
      </c>
      <c r="F8" s="20">
        <v>81349816</v>
      </c>
      <c r="G8" s="20">
        <v>6751079</v>
      </c>
      <c r="H8" s="20">
        <v>11527618</v>
      </c>
      <c r="I8" s="20">
        <v>15408883</v>
      </c>
      <c r="J8" s="20">
        <v>15408883</v>
      </c>
      <c r="K8" s="20">
        <v>15408883</v>
      </c>
      <c r="L8" s="20">
        <v>20659891</v>
      </c>
      <c r="M8" s="20"/>
      <c r="N8" s="20">
        <v>20659891</v>
      </c>
      <c r="O8" s="20"/>
      <c r="P8" s="20"/>
      <c r="Q8" s="20"/>
      <c r="R8" s="20"/>
      <c r="S8" s="20"/>
      <c r="T8" s="20"/>
      <c r="U8" s="20"/>
      <c r="V8" s="20"/>
      <c r="W8" s="20">
        <v>20659891</v>
      </c>
      <c r="X8" s="20">
        <v>40674908</v>
      </c>
      <c r="Y8" s="20">
        <v>-20015017</v>
      </c>
      <c r="Z8" s="21">
        <v>-49.21</v>
      </c>
      <c r="AA8" s="22">
        <v>81349816</v>
      </c>
    </row>
    <row r="9" spans="1:27" ht="13.5">
      <c r="A9" s="23" t="s">
        <v>36</v>
      </c>
      <c r="B9" s="17"/>
      <c r="C9" s="18">
        <v>17022367</v>
      </c>
      <c r="D9" s="18">
        <v>17022367</v>
      </c>
      <c r="E9" s="19">
        <v>39751</v>
      </c>
      <c r="F9" s="20">
        <v>39751</v>
      </c>
      <c r="G9" s="20"/>
      <c r="H9" s="20">
        <v>935821</v>
      </c>
      <c r="I9" s="20">
        <v>1098693</v>
      </c>
      <c r="J9" s="20">
        <v>1098693</v>
      </c>
      <c r="K9" s="20">
        <v>-795909</v>
      </c>
      <c r="L9" s="20">
        <v>-1903761</v>
      </c>
      <c r="M9" s="20"/>
      <c r="N9" s="20">
        <v>-1903761</v>
      </c>
      <c r="O9" s="20"/>
      <c r="P9" s="20"/>
      <c r="Q9" s="20"/>
      <c r="R9" s="20"/>
      <c r="S9" s="20"/>
      <c r="T9" s="20"/>
      <c r="U9" s="20"/>
      <c r="V9" s="20"/>
      <c r="W9" s="20">
        <v>-1903761</v>
      </c>
      <c r="X9" s="20">
        <v>19876</v>
      </c>
      <c r="Y9" s="20">
        <v>-1923637</v>
      </c>
      <c r="Z9" s="21">
        <v>-9678.19</v>
      </c>
      <c r="AA9" s="22">
        <v>39751</v>
      </c>
    </row>
    <row r="10" spans="1:27" ht="13.5">
      <c r="A10" s="23" t="s">
        <v>37</v>
      </c>
      <c r="B10" s="17"/>
      <c r="C10" s="18">
        <v>2879986</v>
      </c>
      <c r="D10" s="18">
        <v>2879986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102722</v>
      </c>
      <c r="D11" s="18">
        <v>102722</v>
      </c>
      <c r="E11" s="19">
        <v>37548</v>
      </c>
      <c r="F11" s="20">
        <v>37548</v>
      </c>
      <c r="G11" s="20">
        <v>38221</v>
      </c>
      <c r="H11" s="20">
        <v>62103</v>
      </c>
      <c r="I11" s="20">
        <v>84784</v>
      </c>
      <c r="J11" s="20">
        <v>84784</v>
      </c>
      <c r="K11" s="20">
        <v>232789</v>
      </c>
      <c r="L11" s="20">
        <v>269421</v>
      </c>
      <c r="M11" s="20"/>
      <c r="N11" s="20">
        <v>269421</v>
      </c>
      <c r="O11" s="20"/>
      <c r="P11" s="20"/>
      <c r="Q11" s="20"/>
      <c r="R11" s="20"/>
      <c r="S11" s="20"/>
      <c r="T11" s="20"/>
      <c r="U11" s="20"/>
      <c r="V11" s="20"/>
      <c r="W11" s="20">
        <v>269421</v>
      </c>
      <c r="X11" s="20">
        <v>18774</v>
      </c>
      <c r="Y11" s="20">
        <v>250647</v>
      </c>
      <c r="Z11" s="21">
        <v>1335.08</v>
      </c>
      <c r="AA11" s="22">
        <v>37548</v>
      </c>
    </row>
    <row r="12" spans="1:27" ht="13.5">
      <c r="A12" s="27" t="s">
        <v>39</v>
      </c>
      <c r="B12" s="28"/>
      <c r="C12" s="29">
        <f aca="true" t="shared" si="0" ref="C12:Y12">SUM(C6:C11)</f>
        <v>29019189</v>
      </c>
      <c r="D12" s="29">
        <f>SUM(D6:D11)</f>
        <v>29019189</v>
      </c>
      <c r="E12" s="30">
        <f t="shared" si="0"/>
        <v>99869315</v>
      </c>
      <c r="F12" s="31">
        <f t="shared" si="0"/>
        <v>99869315</v>
      </c>
      <c r="G12" s="31">
        <f t="shared" si="0"/>
        <v>15181300</v>
      </c>
      <c r="H12" s="31">
        <f t="shared" si="0"/>
        <v>12633542</v>
      </c>
      <c r="I12" s="31">
        <f t="shared" si="0"/>
        <v>16700360</v>
      </c>
      <c r="J12" s="31">
        <f t="shared" si="0"/>
        <v>16700360</v>
      </c>
      <c r="K12" s="31">
        <f t="shared" si="0"/>
        <v>14737763</v>
      </c>
      <c r="L12" s="31">
        <f t="shared" si="0"/>
        <v>18227551</v>
      </c>
      <c r="M12" s="31">
        <f t="shared" si="0"/>
        <v>0</v>
      </c>
      <c r="N12" s="31">
        <f t="shared" si="0"/>
        <v>18227551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18227551</v>
      </c>
      <c r="X12" s="31">
        <f t="shared" si="0"/>
        <v>49934658</v>
      </c>
      <c r="Y12" s="31">
        <f t="shared" si="0"/>
        <v>-31707107</v>
      </c>
      <c r="Z12" s="32">
        <f>+IF(X12&lt;&gt;0,+(Y12/X12)*100,0)</f>
        <v>-63.49719467388763</v>
      </c>
      <c r="AA12" s="33">
        <f>SUM(AA6:AA11)</f>
        <v>99869315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28736907</v>
      </c>
      <c r="D17" s="18">
        <v>28736907</v>
      </c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324629321</v>
      </c>
      <c r="D19" s="18">
        <v>324629321</v>
      </c>
      <c r="E19" s="19">
        <v>83176959</v>
      </c>
      <c r="F19" s="20">
        <v>83176959</v>
      </c>
      <c r="G19" s="20">
        <v>102670</v>
      </c>
      <c r="H19" s="20">
        <v>1976444</v>
      </c>
      <c r="I19" s="20">
        <v>1998474</v>
      </c>
      <c r="J19" s="20">
        <v>1998474</v>
      </c>
      <c r="K19" s="20">
        <v>2684079</v>
      </c>
      <c r="L19" s="20">
        <v>2791550</v>
      </c>
      <c r="M19" s="20"/>
      <c r="N19" s="20">
        <v>2791550</v>
      </c>
      <c r="O19" s="20"/>
      <c r="P19" s="20"/>
      <c r="Q19" s="20"/>
      <c r="R19" s="20"/>
      <c r="S19" s="20"/>
      <c r="T19" s="20"/>
      <c r="U19" s="20"/>
      <c r="V19" s="20"/>
      <c r="W19" s="20">
        <v>2791550</v>
      </c>
      <c r="X19" s="20">
        <v>41588480</v>
      </c>
      <c r="Y19" s="20">
        <v>-38796930</v>
      </c>
      <c r="Z19" s="21">
        <v>-93.29</v>
      </c>
      <c r="AA19" s="22">
        <v>83176959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244775</v>
      </c>
      <c r="D21" s="18">
        <v>244775</v>
      </c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517546</v>
      </c>
      <c r="D22" s="18">
        <v>517546</v>
      </c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>
        <v>213000</v>
      </c>
      <c r="D23" s="18">
        <v>213000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354341549</v>
      </c>
      <c r="D24" s="29">
        <f>SUM(D15:D23)</f>
        <v>354341549</v>
      </c>
      <c r="E24" s="36">
        <f t="shared" si="1"/>
        <v>83176959</v>
      </c>
      <c r="F24" s="37">
        <f t="shared" si="1"/>
        <v>83176959</v>
      </c>
      <c r="G24" s="37">
        <f t="shared" si="1"/>
        <v>102670</v>
      </c>
      <c r="H24" s="37">
        <f t="shared" si="1"/>
        <v>1976444</v>
      </c>
      <c r="I24" s="37">
        <f t="shared" si="1"/>
        <v>1998474</v>
      </c>
      <c r="J24" s="37">
        <f t="shared" si="1"/>
        <v>1998474</v>
      </c>
      <c r="K24" s="37">
        <f t="shared" si="1"/>
        <v>2684079</v>
      </c>
      <c r="L24" s="37">
        <f t="shared" si="1"/>
        <v>2791550</v>
      </c>
      <c r="M24" s="37">
        <f t="shared" si="1"/>
        <v>0</v>
      </c>
      <c r="N24" s="37">
        <f t="shared" si="1"/>
        <v>2791550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2791550</v>
      </c>
      <c r="X24" s="37">
        <f t="shared" si="1"/>
        <v>41588480</v>
      </c>
      <c r="Y24" s="37">
        <f t="shared" si="1"/>
        <v>-38796930</v>
      </c>
      <c r="Z24" s="38">
        <f>+IF(X24&lt;&gt;0,+(Y24/X24)*100,0)</f>
        <v>-93.28768447416208</v>
      </c>
      <c r="AA24" s="39">
        <f>SUM(AA15:AA23)</f>
        <v>83176959</v>
      </c>
    </row>
    <row r="25" spans="1:27" ht="13.5">
      <c r="A25" s="27" t="s">
        <v>51</v>
      </c>
      <c r="B25" s="28"/>
      <c r="C25" s="29">
        <f aca="true" t="shared" si="2" ref="C25:Y25">+C12+C24</f>
        <v>383360738</v>
      </c>
      <c r="D25" s="29">
        <f>+D12+D24</f>
        <v>383360738</v>
      </c>
      <c r="E25" s="30">
        <f t="shared" si="2"/>
        <v>183046274</v>
      </c>
      <c r="F25" s="31">
        <f t="shared" si="2"/>
        <v>183046274</v>
      </c>
      <c r="G25" s="31">
        <f t="shared" si="2"/>
        <v>15283970</v>
      </c>
      <c r="H25" s="31">
        <f t="shared" si="2"/>
        <v>14609986</v>
      </c>
      <c r="I25" s="31">
        <f t="shared" si="2"/>
        <v>18698834</v>
      </c>
      <c r="J25" s="31">
        <f t="shared" si="2"/>
        <v>18698834</v>
      </c>
      <c r="K25" s="31">
        <f t="shared" si="2"/>
        <v>17421842</v>
      </c>
      <c r="L25" s="31">
        <f t="shared" si="2"/>
        <v>21019101</v>
      </c>
      <c r="M25" s="31">
        <f t="shared" si="2"/>
        <v>0</v>
      </c>
      <c r="N25" s="31">
        <f t="shared" si="2"/>
        <v>21019101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21019101</v>
      </c>
      <c r="X25" s="31">
        <f t="shared" si="2"/>
        <v>91523138</v>
      </c>
      <c r="Y25" s="31">
        <f t="shared" si="2"/>
        <v>-70504037</v>
      </c>
      <c r="Z25" s="32">
        <f>+IF(X25&lt;&gt;0,+(Y25/X25)*100,0)</f>
        <v>-77.03411240117227</v>
      </c>
      <c r="AA25" s="33">
        <f>+AA12+AA24</f>
        <v>183046274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31465635</v>
      </c>
      <c r="D29" s="18">
        <v>31465635</v>
      </c>
      <c r="E29" s="19"/>
      <c r="F29" s="20"/>
      <c r="G29" s="20"/>
      <c r="H29" s="20"/>
      <c r="I29" s="20"/>
      <c r="J29" s="20"/>
      <c r="K29" s="20"/>
      <c r="L29" s="20">
        <v>-8968944</v>
      </c>
      <c r="M29" s="20"/>
      <c r="N29" s="20">
        <v>-8968944</v>
      </c>
      <c r="O29" s="20"/>
      <c r="P29" s="20"/>
      <c r="Q29" s="20"/>
      <c r="R29" s="20"/>
      <c r="S29" s="20"/>
      <c r="T29" s="20"/>
      <c r="U29" s="20"/>
      <c r="V29" s="20"/>
      <c r="W29" s="20">
        <v>-8968944</v>
      </c>
      <c r="X29" s="20"/>
      <c r="Y29" s="20">
        <v>-8968944</v>
      </c>
      <c r="Z29" s="21"/>
      <c r="AA29" s="22"/>
    </row>
    <row r="30" spans="1:27" ht="13.5">
      <c r="A30" s="23" t="s">
        <v>55</v>
      </c>
      <c r="B30" s="17"/>
      <c r="C30" s="18">
        <v>1834071</v>
      </c>
      <c r="D30" s="18">
        <v>1834071</v>
      </c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60241</v>
      </c>
      <c r="D31" s="18">
        <v>60241</v>
      </c>
      <c r="E31" s="19">
        <v>6859933</v>
      </c>
      <c r="F31" s="20">
        <v>6859933</v>
      </c>
      <c r="G31" s="20"/>
      <c r="H31" s="20">
        <v>18750</v>
      </c>
      <c r="I31" s="20">
        <v>20917</v>
      </c>
      <c r="J31" s="20">
        <v>20917</v>
      </c>
      <c r="K31" s="20">
        <v>14324</v>
      </c>
      <c r="L31" s="20">
        <v>31256</v>
      </c>
      <c r="M31" s="20"/>
      <c r="N31" s="20">
        <v>31256</v>
      </c>
      <c r="O31" s="20"/>
      <c r="P31" s="20"/>
      <c r="Q31" s="20"/>
      <c r="R31" s="20"/>
      <c r="S31" s="20"/>
      <c r="T31" s="20"/>
      <c r="U31" s="20"/>
      <c r="V31" s="20"/>
      <c r="W31" s="20">
        <v>31256</v>
      </c>
      <c r="X31" s="20">
        <v>3429967</v>
      </c>
      <c r="Y31" s="20">
        <v>-3398711</v>
      </c>
      <c r="Z31" s="21">
        <v>-99.09</v>
      </c>
      <c r="AA31" s="22">
        <v>6859933</v>
      </c>
    </row>
    <row r="32" spans="1:27" ht="13.5">
      <c r="A32" s="23" t="s">
        <v>57</v>
      </c>
      <c r="B32" s="17"/>
      <c r="C32" s="18">
        <v>56254593</v>
      </c>
      <c r="D32" s="18">
        <v>56254593</v>
      </c>
      <c r="E32" s="19">
        <v>56280012</v>
      </c>
      <c r="F32" s="20">
        <v>56280012</v>
      </c>
      <c r="G32" s="20">
        <v>7375148</v>
      </c>
      <c r="H32" s="20">
        <v>4052439</v>
      </c>
      <c r="I32" s="20">
        <v>7375148</v>
      </c>
      <c r="J32" s="20">
        <v>7375148</v>
      </c>
      <c r="K32" s="20">
        <v>1981382</v>
      </c>
      <c r="L32" s="20">
        <v>11237606</v>
      </c>
      <c r="M32" s="20"/>
      <c r="N32" s="20">
        <v>11237606</v>
      </c>
      <c r="O32" s="20"/>
      <c r="P32" s="20"/>
      <c r="Q32" s="20"/>
      <c r="R32" s="20"/>
      <c r="S32" s="20"/>
      <c r="T32" s="20"/>
      <c r="U32" s="20"/>
      <c r="V32" s="20"/>
      <c r="W32" s="20">
        <v>11237606</v>
      </c>
      <c r="X32" s="20">
        <v>28140006</v>
      </c>
      <c r="Y32" s="20">
        <v>-16902400</v>
      </c>
      <c r="Z32" s="21">
        <v>-60.07</v>
      </c>
      <c r="AA32" s="22">
        <v>56280012</v>
      </c>
    </row>
    <row r="33" spans="1:27" ht="13.5">
      <c r="A33" s="23" t="s">
        <v>58</v>
      </c>
      <c r="B33" s="17"/>
      <c r="C33" s="18">
        <v>762607</v>
      </c>
      <c r="D33" s="18">
        <v>762607</v>
      </c>
      <c r="E33" s="19">
        <v>125349946</v>
      </c>
      <c r="F33" s="20">
        <v>125349946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62674973</v>
      </c>
      <c r="Y33" s="20">
        <v>-62674973</v>
      </c>
      <c r="Z33" s="21">
        <v>-100</v>
      </c>
      <c r="AA33" s="22">
        <v>125349946</v>
      </c>
    </row>
    <row r="34" spans="1:27" ht="13.5">
      <c r="A34" s="27" t="s">
        <v>59</v>
      </c>
      <c r="B34" s="28"/>
      <c r="C34" s="29">
        <f aca="true" t="shared" si="3" ref="C34:Y34">SUM(C29:C33)</f>
        <v>90377147</v>
      </c>
      <c r="D34" s="29">
        <f>SUM(D29:D33)</f>
        <v>90377147</v>
      </c>
      <c r="E34" s="30">
        <f t="shared" si="3"/>
        <v>188489891</v>
      </c>
      <c r="F34" s="31">
        <f t="shared" si="3"/>
        <v>188489891</v>
      </c>
      <c r="G34" s="31">
        <f t="shared" si="3"/>
        <v>7375148</v>
      </c>
      <c r="H34" s="31">
        <f t="shared" si="3"/>
        <v>4071189</v>
      </c>
      <c r="I34" s="31">
        <f t="shared" si="3"/>
        <v>7396065</v>
      </c>
      <c r="J34" s="31">
        <f t="shared" si="3"/>
        <v>7396065</v>
      </c>
      <c r="K34" s="31">
        <f t="shared" si="3"/>
        <v>1995706</v>
      </c>
      <c r="L34" s="31">
        <f t="shared" si="3"/>
        <v>2299918</v>
      </c>
      <c r="M34" s="31">
        <f t="shared" si="3"/>
        <v>0</v>
      </c>
      <c r="N34" s="31">
        <f t="shared" si="3"/>
        <v>2299918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2299918</v>
      </c>
      <c r="X34" s="31">
        <f t="shared" si="3"/>
        <v>94244946</v>
      </c>
      <c r="Y34" s="31">
        <f t="shared" si="3"/>
        <v>-91945028</v>
      </c>
      <c r="Z34" s="32">
        <f>+IF(X34&lt;&gt;0,+(Y34/X34)*100,0)</f>
        <v>-97.55963783989012</v>
      </c>
      <c r="AA34" s="33">
        <f>SUM(AA29:AA33)</f>
        <v>188489891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3300112</v>
      </c>
      <c r="D37" s="18">
        <v>3300112</v>
      </c>
      <c r="E37" s="19">
        <v>2785630</v>
      </c>
      <c r="F37" s="20">
        <v>2785630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1392815</v>
      </c>
      <c r="Y37" s="20">
        <v>-1392815</v>
      </c>
      <c r="Z37" s="21">
        <v>-100</v>
      </c>
      <c r="AA37" s="22">
        <v>2785630</v>
      </c>
    </row>
    <row r="38" spans="1:27" ht="13.5">
      <c r="A38" s="23" t="s">
        <v>58</v>
      </c>
      <c r="B38" s="17"/>
      <c r="C38" s="18">
        <v>15525220</v>
      </c>
      <c r="D38" s="18">
        <v>15525220</v>
      </c>
      <c r="E38" s="19">
        <v>314376</v>
      </c>
      <c r="F38" s="20">
        <v>314376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157188</v>
      </c>
      <c r="Y38" s="20">
        <v>-157188</v>
      </c>
      <c r="Z38" s="21">
        <v>-100</v>
      </c>
      <c r="AA38" s="22">
        <v>314376</v>
      </c>
    </row>
    <row r="39" spans="1:27" ht="13.5">
      <c r="A39" s="27" t="s">
        <v>61</v>
      </c>
      <c r="B39" s="35"/>
      <c r="C39" s="29">
        <f aca="true" t="shared" si="4" ref="C39:Y39">SUM(C37:C38)</f>
        <v>18825332</v>
      </c>
      <c r="D39" s="29">
        <f>SUM(D37:D38)</f>
        <v>18825332</v>
      </c>
      <c r="E39" s="36">
        <f t="shared" si="4"/>
        <v>3100006</v>
      </c>
      <c r="F39" s="37">
        <f t="shared" si="4"/>
        <v>3100006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1550003</v>
      </c>
      <c r="Y39" s="37">
        <f t="shared" si="4"/>
        <v>-1550003</v>
      </c>
      <c r="Z39" s="38">
        <f>+IF(X39&lt;&gt;0,+(Y39/X39)*100,0)</f>
        <v>-100</v>
      </c>
      <c r="AA39" s="39">
        <f>SUM(AA37:AA38)</f>
        <v>3100006</v>
      </c>
    </row>
    <row r="40" spans="1:27" ht="13.5">
      <c r="A40" s="27" t="s">
        <v>62</v>
      </c>
      <c r="B40" s="28"/>
      <c r="C40" s="29">
        <f aca="true" t="shared" si="5" ref="C40:Y40">+C34+C39</f>
        <v>109202479</v>
      </c>
      <c r="D40" s="29">
        <f>+D34+D39</f>
        <v>109202479</v>
      </c>
      <c r="E40" s="30">
        <f t="shared" si="5"/>
        <v>191589897</v>
      </c>
      <c r="F40" s="31">
        <f t="shared" si="5"/>
        <v>191589897</v>
      </c>
      <c r="G40" s="31">
        <f t="shared" si="5"/>
        <v>7375148</v>
      </c>
      <c r="H40" s="31">
        <f t="shared" si="5"/>
        <v>4071189</v>
      </c>
      <c r="I40" s="31">
        <f t="shared" si="5"/>
        <v>7396065</v>
      </c>
      <c r="J40" s="31">
        <f t="shared" si="5"/>
        <v>7396065</v>
      </c>
      <c r="K40" s="31">
        <f t="shared" si="5"/>
        <v>1995706</v>
      </c>
      <c r="L40" s="31">
        <f t="shared" si="5"/>
        <v>2299918</v>
      </c>
      <c r="M40" s="31">
        <f t="shared" si="5"/>
        <v>0</v>
      </c>
      <c r="N40" s="31">
        <f t="shared" si="5"/>
        <v>2299918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2299918</v>
      </c>
      <c r="X40" s="31">
        <f t="shared" si="5"/>
        <v>95794949</v>
      </c>
      <c r="Y40" s="31">
        <f t="shared" si="5"/>
        <v>-93495031</v>
      </c>
      <c r="Z40" s="32">
        <f>+IF(X40&lt;&gt;0,+(Y40/X40)*100,0)</f>
        <v>-97.59912393710863</v>
      </c>
      <c r="AA40" s="33">
        <f>+AA34+AA39</f>
        <v>191589897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274158259</v>
      </c>
      <c r="D42" s="43">
        <f>+D25-D40</f>
        <v>274158259</v>
      </c>
      <c r="E42" s="44">
        <f t="shared" si="6"/>
        <v>-8543623</v>
      </c>
      <c r="F42" s="45">
        <f t="shared" si="6"/>
        <v>-8543623</v>
      </c>
      <c r="G42" s="45">
        <f t="shared" si="6"/>
        <v>7908822</v>
      </c>
      <c r="H42" s="45">
        <f t="shared" si="6"/>
        <v>10538797</v>
      </c>
      <c r="I42" s="45">
        <f t="shared" si="6"/>
        <v>11302769</v>
      </c>
      <c r="J42" s="45">
        <f t="shared" si="6"/>
        <v>11302769</v>
      </c>
      <c r="K42" s="45">
        <f t="shared" si="6"/>
        <v>15426136</v>
      </c>
      <c r="L42" s="45">
        <f t="shared" si="6"/>
        <v>18719183</v>
      </c>
      <c r="M42" s="45">
        <f t="shared" si="6"/>
        <v>0</v>
      </c>
      <c r="N42" s="45">
        <f t="shared" si="6"/>
        <v>18719183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18719183</v>
      </c>
      <c r="X42" s="45">
        <f t="shared" si="6"/>
        <v>-4271811</v>
      </c>
      <c r="Y42" s="45">
        <f t="shared" si="6"/>
        <v>22990994</v>
      </c>
      <c r="Z42" s="46">
        <f>+IF(X42&lt;&gt;0,+(Y42/X42)*100,0)</f>
        <v>-538.2025094275004</v>
      </c>
      <c r="AA42" s="47">
        <f>+AA25-AA40</f>
        <v>-8543623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274158259</v>
      </c>
      <c r="D45" s="18">
        <v>274158259</v>
      </c>
      <c r="E45" s="19">
        <v>-8543624</v>
      </c>
      <c r="F45" s="20">
        <v>-8543624</v>
      </c>
      <c r="G45" s="20">
        <v>7908822</v>
      </c>
      <c r="H45" s="20">
        <v>10538797</v>
      </c>
      <c r="I45" s="20">
        <v>11302769</v>
      </c>
      <c r="J45" s="20">
        <v>11302769</v>
      </c>
      <c r="K45" s="20">
        <v>15426136</v>
      </c>
      <c r="L45" s="20">
        <v>18719183</v>
      </c>
      <c r="M45" s="20"/>
      <c r="N45" s="20">
        <v>18719183</v>
      </c>
      <c r="O45" s="20"/>
      <c r="P45" s="20"/>
      <c r="Q45" s="20"/>
      <c r="R45" s="20"/>
      <c r="S45" s="20"/>
      <c r="T45" s="20"/>
      <c r="U45" s="20"/>
      <c r="V45" s="20"/>
      <c r="W45" s="20">
        <v>18719183</v>
      </c>
      <c r="X45" s="20">
        <v>-4271812</v>
      </c>
      <c r="Y45" s="20">
        <v>22990995</v>
      </c>
      <c r="Z45" s="48">
        <v>-538.2</v>
      </c>
      <c r="AA45" s="22">
        <v>-8543624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274158259</v>
      </c>
      <c r="D48" s="51">
        <f>SUM(D45:D47)</f>
        <v>274158259</v>
      </c>
      <c r="E48" s="52">
        <f t="shared" si="7"/>
        <v>-8543624</v>
      </c>
      <c r="F48" s="53">
        <f t="shared" si="7"/>
        <v>-8543624</v>
      </c>
      <c r="G48" s="53">
        <f t="shared" si="7"/>
        <v>7908822</v>
      </c>
      <c r="H48" s="53">
        <f t="shared" si="7"/>
        <v>10538797</v>
      </c>
      <c r="I48" s="53">
        <f t="shared" si="7"/>
        <v>11302769</v>
      </c>
      <c r="J48" s="53">
        <f t="shared" si="7"/>
        <v>11302769</v>
      </c>
      <c r="K48" s="53">
        <f t="shared" si="7"/>
        <v>15426136</v>
      </c>
      <c r="L48" s="53">
        <f t="shared" si="7"/>
        <v>18719183</v>
      </c>
      <c r="M48" s="53">
        <f t="shared" si="7"/>
        <v>0</v>
      </c>
      <c r="N48" s="53">
        <f t="shared" si="7"/>
        <v>18719183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18719183</v>
      </c>
      <c r="X48" s="53">
        <f t="shared" si="7"/>
        <v>-4271812</v>
      </c>
      <c r="Y48" s="53">
        <f t="shared" si="7"/>
        <v>22990995</v>
      </c>
      <c r="Z48" s="54">
        <f>+IF(X48&lt;&gt;0,+(Y48/X48)*100,0)</f>
        <v>-538.2024068474924</v>
      </c>
      <c r="AA48" s="55">
        <f>SUM(AA45:AA47)</f>
        <v>-8543624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102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3129853</v>
      </c>
      <c r="D6" s="18">
        <v>3129853</v>
      </c>
      <c r="E6" s="19">
        <v>3729117</v>
      </c>
      <c r="F6" s="20">
        <v>3729117</v>
      </c>
      <c r="G6" s="20">
        <v>42885370</v>
      </c>
      <c r="H6" s="20">
        <v>16300</v>
      </c>
      <c r="I6" s="20">
        <v>1659251</v>
      </c>
      <c r="J6" s="20">
        <v>1659251</v>
      </c>
      <c r="K6" s="20">
        <v>2222153</v>
      </c>
      <c r="L6" s="20">
        <v>56056163</v>
      </c>
      <c r="M6" s="20">
        <v>2651110</v>
      </c>
      <c r="N6" s="20">
        <v>2651110</v>
      </c>
      <c r="O6" s="20"/>
      <c r="P6" s="20"/>
      <c r="Q6" s="20"/>
      <c r="R6" s="20"/>
      <c r="S6" s="20"/>
      <c r="T6" s="20"/>
      <c r="U6" s="20"/>
      <c r="V6" s="20"/>
      <c r="W6" s="20">
        <v>2651110</v>
      </c>
      <c r="X6" s="20">
        <v>1864559</v>
      </c>
      <c r="Y6" s="20">
        <v>786551</v>
      </c>
      <c r="Z6" s="21">
        <v>42.18</v>
      </c>
      <c r="AA6" s="22">
        <v>3729117</v>
      </c>
    </row>
    <row r="7" spans="1:27" ht="13.5">
      <c r="A7" s="23" t="s">
        <v>34</v>
      </c>
      <c r="B7" s="17"/>
      <c r="C7" s="18">
        <v>35093101</v>
      </c>
      <c r="D7" s="18">
        <v>35093101</v>
      </c>
      <c r="E7" s="19">
        <v>20000000</v>
      </c>
      <c r="F7" s="20">
        <v>20000000</v>
      </c>
      <c r="G7" s="20">
        <v>70042684</v>
      </c>
      <c r="H7" s="20">
        <v>99775538</v>
      </c>
      <c r="I7" s="20">
        <v>54919294</v>
      </c>
      <c r="J7" s="20">
        <v>54919294</v>
      </c>
      <c r="K7" s="20">
        <v>39915051</v>
      </c>
      <c r="L7" s="20">
        <v>46275699</v>
      </c>
      <c r="M7" s="20">
        <v>49720343</v>
      </c>
      <c r="N7" s="20">
        <v>49720343</v>
      </c>
      <c r="O7" s="20"/>
      <c r="P7" s="20"/>
      <c r="Q7" s="20"/>
      <c r="R7" s="20"/>
      <c r="S7" s="20"/>
      <c r="T7" s="20"/>
      <c r="U7" s="20"/>
      <c r="V7" s="20"/>
      <c r="W7" s="20">
        <v>49720343</v>
      </c>
      <c r="X7" s="20">
        <v>10000000</v>
      </c>
      <c r="Y7" s="20">
        <v>39720343</v>
      </c>
      <c r="Z7" s="21">
        <v>397.2</v>
      </c>
      <c r="AA7" s="22">
        <v>20000000</v>
      </c>
    </row>
    <row r="8" spans="1:27" ht="13.5">
      <c r="A8" s="23" t="s">
        <v>35</v>
      </c>
      <c r="B8" s="17"/>
      <c r="C8" s="18"/>
      <c r="D8" s="18"/>
      <c r="E8" s="19">
        <v>30620857</v>
      </c>
      <c r="F8" s="20">
        <v>30620857</v>
      </c>
      <c r="G8" s="20">
        <v>41711858</v>
      </c>
      <c r="H8" s="20">
        <v>45808671</v>
      </c>
      <c r="I8" s="20">
        <v>46795316</v>
      </c>
      <c r="J8" s="20">
        <v>46795316</v>
      </c>
      <c r="K8" s="20">
        <v>53416735</v>
      </c>
      <c r="L8" s="20">
        <v>58481302</v>
      </c>
      <c r="M8" s="20">
        <v>61418568</v>
      </c>
      <c r="N8" s="20">
        <v>61418568</v>
      </c>
      <c r="O8" s="20"/>
      <c r="P8" s="20"/>
      <c r="Q8" s="20"/>
      <c r="R8" s="20"/>
      <c r="S8" s="20"/>
      <c r="T8" s="20"/>
      <c r="U8" s="20"/>
      <c r="V8" s="20"/>
      <c r="W8" s="20">
        <v>61418568</v>
      </c>
      <c r="X8" s="20">
        <v>15310429</v>
      </c>
      <c r="Y8" s="20">
        <v>46108139</v>
      </c>
      <c r="Z8" s="21">
        <v>301.16</v>
      </c>
      <c r="AA8" s="22">
        <v>30620857</v>
      </c>
    </row>
    <row r="9" spans="1:27" ht="13.5">
      <c r="A9" s="23" t="s">
        <v>36</v>
      </c>
      <c r="B9" s="17"/>
      <c r="C9" s="18">
        <v>28137238</v>
      </c>
      <c r="D9" s="18">
        <v>28137238</v>
      </c>
      <c r="E9" s="19"/>
      <c r="F9" s="20"/>
      <c r="G9" s="20">
        <v>34880121</v>
      </c>
      <c r="H9" s="20">
        <v>23393741</v>
      </c>
      <c r="I9" s="20">
        <v>30316823</v>
      </c>
      <c r="J9" s="20">
        <v>30316823</v>
      </c>
      <c r="K9" s="20">
        <v>25613469</v>
      </c>
      <c r="L9" s="20">
        <v>25873114</v>
      </c>
      <c r="M9" s="20">
        <v>29061844</v>
      </c>
      <c r="N9" s="20">
        <v>29061844</v>
      </c>
      <c r="O9" s="20"/>
      <c r="P9" s="20"/>
      <c r="Q9" s="20"/>
      <c r="R9" s="20"/>
      <c r="S9" s="20"/>
      <c r="T9" s="20"/>
      <c r="U9" s="20"/>
      <c r="V9" s="20"/>
      <c r="W9" s="20">
        <v>29061844</v>
      </c>
      <c r="X9" s="20"/>
      <c r="Y9" s="20">
        <v>29061844</v>
      </c>
      <c r="Z9" s="21"/>
      <c r="AA9" s="22"/>
    </row>
    <row r="10" spans="1:27" ht="13.5">
      <c r="A10" s="23" t="s">
        <v>37</v>
      </c>
      <c r="B10" s="17"/>
      <c r="C10" s="18"/>
      <c r="D10" s="18"/>
      <c r="E10" s="19">
        <v>10000000</v>
      </c>
      <c r="F10" s="20">
        <v>10000000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5000000</v>
      </c>
      <c r="Y10" s="24">
        <v>-5000000</v>
      </c>
      <c r="Z10" s="25">
        <v>-100</v>
      </c>
      <c r="AA10" s="26">
        <v>10000000</v>
      </c>
    </row>
    <row r="11" spans="1:27" ht="13.5">
      <c r="A11" s="23" t="s">
        <v>38</v>
      </c>
      <c r="B11" s="17"/>
      <c r="C11" s="18">
        <v>3018121</v>
      </c>
      <c r="D11" s="18">
        <v>3018121</v>
      </c>
      <c r="E11" s="19">
        <v>1571621</v>
      </c>
      <c r="F11" s="20">
        <v>1571621</v>
      </c>
      <c r="G11" s="20">
        <v>2756317</v>
      </c>
      <c r="H11" s="20">
        <v>2592273</v>
      </c>
      <c r="I11" s="20">
        <v>2213866</v>
      </c>
      <c r="J11" s="20">
        <v>2213866</v>
      </c>
      <c r="K11" s="20">
        <v>1737548</v>
      </c>
      <c r="L11" s="20">
        <v>2056520</v>
      </c>
      <c r="M11" s="20">
        <v>2284345</v>
      </c>
      <c r="N11" s="20">
        <v>2284345</v>
      </c>
      <c r="O11" s="20"/>
      <c r="P11" s="20"/>
      <c r="Q11" s="20"/>
      <c r="R11" s="20"/>
      <c r="S11" s="20"/>
      <c r="T11" s="20"/>
      <c r="U11" s="20"/>
      <c r="V11" s="20"/>
      <c r="W11" s="20">
        <v>2284345</v>
      </c>
      <c r="X11" s="20">
        <v>785811</v>
      </c>
      <c r="Y11" s="20">
        <v>1498534</v>
      </c>
      <c r="Z11" s="21">
        <v>190.7</v>
      </c>
      <c r="AA11" s="22">
        <v>1571621</v>
      </c>
    </row>
    <row r="12" spans="1:27" ht="13.5">
      <c r="A12" s="27" t="s">
        <v>39</v>
      </c>
      <c r="B12" s="28"/>
      <c r="C12" s="29">
        <f aca="true" t="shared" si="0" ref="C12:Y12">SUM(C6:C11)</f>
        <v>69378313</v>
      </c>
      <c r="D12" s="29">
        <f>SUM(D6:D11)</f>
        <v>69378313</v>
      </c>
      <c r="E12" s="30">
        <f t="shared" si="0"/>
        <v>65921595</v>
      </c>
      <c r="F12" s="31">
        <f t="shared" si="0"/>
        <v>65921595</v>
      </c>
      <c r="G12" s="31">
        <f t="shared" si="0"/>
        <v>192276350</v>
      </c>
      <c r="H12" s="31">
        <f t="shared" si="0"/>
        <v>171586523</v>
      </c>
      <c r="I12" s="31">
        <f t="shared" si="0"/>
        <v>135904550</v>
      </c>
      <c r="J12" s="31">
        <f t="shared" si="0"/>
        <v>135904550</v>
      </c>
      <c r="K12" s="31">
        <f t="shared" si="0"/>
        <v>122904956</v>
      </c>
      <c r="L12" s="31">
        <f t="shared" si="0"/>
        <v>188742798</v>
      </c>
      <c r="M12" s="31">
        <f t="shared" si="0"/>
        <v>145136210</v>
      </c>
      <c r="N12" s="31">
        <f t="shared" si="0"/>
        <v>145136210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145136210</v>
      </c>
      <c r="X12" s="31">
        <f t="shared" si="0"/>
        <v>32960799</v>
      </c>
      <c r="Y12" s="31">
        <f t="shared" si="0"/>
        <v>112175411</v>
      </c>
      <c r="Z12" s="32">
        <f>+IF(X12&lt;&gt;0,+(Y12/X12)*100,0)</f>
        <v>340.32976870493945</v>
      </c>
      <c r="AA12" s="33">
        <f>SUM(AA6:AA11)</f>
        <v>65921595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>
        <v>3195395</v>
      </c>
      <c r="D16" s="18">
        <v>3195395</v>
      </c>
      <c r="E16" s="19">
        <v>3619220</v>
      </c>
      <c r="F16" s="20">
        <v>3619220</v>
      </c>
      <c r="G16" s="24">
        <v>3198756</v>
      </c>
      <c r="H16" s="24">
        <v>3211065</v>
      </c>
      <c r="I16" s="24">
        <v>3218899</v>
      </c>
      <c r="J16" s="20">
        <v>3218899</v>
      </c>
      <c r="K16" s="24">
        <v>3226734</v>
      </c>
      <c r="L16" s="24">
        <v>3234569</v>
      </c>
      <c r="M16" s="20">
        <v>3242404</v>
      </c>
      <c r="N16" s="24">
        <v>3242404</v>
      </c>
      <c r="O16" s="24"/>
      <c r="P16" s="24"/>
      <c r="Q16" s="20"/>
      <c r="R16" s="24"/>
      <c r="S16" s="24"/>
      <c r="T16" s="20"/>
      <c r="U16" s="24"/>
      <c r="V16" s="24"/>
      <c r="W16" s="24">
        <v>3242404</v>
      </c>
      <c r="X16" s="20">
        <v>1809610</v>
      </c>
      <c r="Y16" s="24">
        <v>1432794</v>
      </c>
      <c r="Z16" s="25">
        <v>79.18</v>
      </c>
      <c r="AA16" s="26">
        <v>3619220</v>
      </c>
    </row>
    <row r="17" spans="1:27" ht="13.5">
      <c r="A17" s="23" t="s">
        <v>43</v>
      </c>
      <c r="B17" s="17"/>
      <c r="C17" s="18">
        <v>2620956</v>
      </c>
      <c r="D17" s="18">
        <v>2620956</v>
      </c>
      <c r="E17" s="19">
        <v>3078410</v>
      </c>
      <c r="F17" s="20">
        <v>3078410</v>
      </c>
      <c r="G17" s="20">
        <v>2623709</v>
      </c>
      <c r="H17" s="20">
        <v>2620955</v>
      </c>
      <c r="I17" s="20">
        <v>2609582</v>
      </c>
      <c r="J17" s="20">
        <v>2609582</v>
      </c>
      <c r="K17" s="20">
        <v>2609582</v>
      </c>
      <c r="L17" s="20">
        <v>2601999</v>
      </c>
      <c r="M17" s="20">
        <v>2598208</v>
      </c>
      <c r="N17" s="20">
        <v>2598208</v>
      </c>
      <c r="O17" s="20"/>
      <c r="P17" s="20"/>
      <c r="Q17" s="20"/>
      <c r="R17" s="20"/>
      <c r="S17" s="20"/>
      <c r="T17" s="20"/>
      <c r="U17" s="20"/>
      <c r="V17" s="20"/>
      <c r="W17" s="20">
        <v>2598208</v>
      </c>
      <c r="X17" s="20">
        <v>1539205</v>
      </c>
      <c r="Y17" s="20">
        <v>1059003</v>
      </c>
      <c r="Z17" s="21">
        <v>68.8</v>
      </c>
      <c r="AA17" s="22">
        <v>3078410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1280255845</v>
      </c>
      <c r="D19" s="18">
        <v>1280255845</v>
      </c>
      <c r="E19" s="19">
        <v>1403452247</v>
      </c>
      <c r="F19" s="20">
        <v>1403452247</v>
      </c>
      <c r="G19" s="20">
        <v>1288451235</v>
      </c>
      <c r="H19" s="20">
        <v>1291960727</v>
      </c>
      <c r="I19" s="20">
        <v>1285510493</v>
      </c>
      <c r="J19" s="20">
        <v>1285510493</v>
      </c>
      <c r="K19" s="20">
        <v>1297590127</v>
      </c>
      <c r="L19" s="20">
        <v>1295341497</v>
      </c>
      <c r="M19" s="20">
        <v>1295558502</v>
      </c>
      <c r="N19" s="20">
        <v>1295558502</v>
      </c>
      <c r="O19" s="20"/>
      <c r="P19" s="20"/>
      <c r="Q19" s="20"/>
      <c r="R19" s="20"/>
      <c r="S19" s="20"/>
      <c r="T19" s="20"/>
      <c r="U19" s="20"/>
      <c r="V19" s="20"/>
      <c r="W19" s="20">
        <v>1295558502</v>
      </c>
      <c r="X19" s="20">
        <v>701726124</v>
      </c>
      <c r="Y19" s="20">
        <v>593832378</v>
      </c>
      <c r="Z19" s="21">
        <v>84.62</v>
      </c>
      <c r="AA19" s="22">
        <v>1403452247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2207942</v>
      </c>
      <c r="D22" s="18">
        <v>2207942</v>
      </c>
      <c r="E22" s="19">
        <v>2858486</v>
      </c>
      <c r="F22" s="20">
        <v>2858486</v>
      </c>
      <c r="G22" s="20">
        <v>2289257</v>
      </c>
      <c r="H22" s="20">
        <v>2234051</v>
      </c>
      <c r="I22" s="20">
        <v>2078659</v>
      </c>
      <c r="J22" s="20">
        <v>2078659</v>
      </c>
      <c r="K22" s="20">
        <v>2078659</v>
      </c>
      <c r="L22" s="20">
        <v>1975065</v>
      </c>
      <c r="M22" s="20">
        <v>1923266</v>
      </c>
      <c r="N22" s="20">
        <v>1923266</v>
      </c>
      <c r="O22" s="20"/>
      <c r="P22" s="20"/>
      <c r="Q22" s="20"/>
      <c r="R22" s="20"/>
      <c r="S22" s="20"/>
      <c r="T22" s="20"/>
      <c r="U22" s="20"/>
      <c r="V22" s="20"/>
      <c r="W22" s="20">
        <v>1923266</v>
      </c>
      <c r="X22" s="20">
        <v>1429243</v>
      </c>
      <c r="Y22" s="20">
        <v>494023</v>
      </c>
      <c r="Z22" s="21">
        <v>34.57</v>
      </c>
      <c r="AA22" s="22">
        <v>2858486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1288280138</v>
      </c>
      <c r="D24" s="29">
        <f>SUM(D15:D23)</f>
        <v>1288280138</v>
      </c>
      <c r="E24" s="36">
        <f t="shared" si="1"/>
        <v>1413008363</v>
      </c>
      <c r="F24" s="37">
        <f t="shared" si="1"/>
        <v>1413008363</v>
      </c>
      <c r="G24" s="37">
        <f t="shared" si="1"/>
        <v>1296562957</v>
      </c>
      <c r="H24" s="37">
        <f t="shared" si="1"/>
        <v>1300026798</v>
      </c>
      <c r="I24" s="37">
        <f t="shared" si="1"/>
        <v>1293417633</v>
      </c>
      <c r="J24" s="37">
        <f t="shared" si="1"/>
        <v>1293417633</v>
      </c>
      <c r="K24" s="37">
        <f t="shared" si="1"/>
        <v>1305505102</v>
      </c>
      <c r="L24" s="37">
        <f t="shared" si="1"/>
        <v>1303153130</v>
      </c>
      <c r="M24" s="37">
        <f t="shared" si="1"/>
        <v>1303322380</v>
      </c>
      <c r="N24" s="37">
        <f t="shared" si="1"/>
        <v>1303322380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1303322380</v>
      </c>
      <c r="X24" s="37">
        <f t="shared" si="1"/>
        <v>706504182</v>
      </c>
      <c r="Y24" s="37">
        <f t="shared" si="1"/>
        <v>596818198</v>
      </c>
      <c r="Z24" s="38">
        <f>+IF(X24&lt;&gt;0,+(Y24/X24)*100,0)</f>
        <v>84.47482877036954</v>
      </c>
      <c r="AA24" s="39">
        <f>SUM(AA15:AA23)</f>
        <v>1413008363</v>
      </c>
    </row>
    <row r="25" spans="1:27" ht="13.5">
      <c r="A25" s="27" t="s">
        <v>51</v>
      </c>
      <c r="B25" s="28"/>
      <c r="C25" s="29">
        <f aca="true" t="shared" si="2" ref="C25:Y25">+C12+C24</f>
        <v>1357658451</v>
      </c>
      <c r="D25" s="29">
        <f>+D12+D24</f>
        <v>1357658451</v>
      </c>
      <c r="E25" s="30">
        <f t="shared" si="2"/>
        <v>1478929958</v>
      </c>
      <c r="F25" s="31">
        <f t="shared" si="2"/>
        <v>1478929958</v>
      </c>
      <c r="G25" s="31">
        <f t="shared" si="2"/>
        <v>1488839307</v>
      </c>
      <c r="H25" s="31">
        <f t="shared" si="2"/>
        <v>1471613321</v>
      </c>
      <c r="I25" s="31">
        <f t="shared" si="2"/>
        <v>1429322183</v>
      </c>
      <c r="J25" s="31">
        <f t="shared" si="2"/>
        <v>1429322183</v>
      </c>
      <c r="K25" s="31">
        <f t="shared" si="2"/>
        <v>1428410058</v>
      </c>
      <c r="L25" s="31">
        <f t="shared" si="2"/>
        <v>1491895928</v>
      </c>
      <c r="M25" s="31">
        <f t="shared" si="2"/>
        <v>1448458590</v>
      </c>
      <c r="N25" s="31">
        <f t="shared" si="2"/>
        <v>1448458590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1448458590</v>
      </c>
      <c r="X25" s="31">
        <f t="shared" si="2"/>
        <v>739464981</v>
      </c>
      <c r="Y25" s="31">
        <f t="shared" si="2"/>
        <v>708993609</v>
      </c>
      <c r="Z25" s="32">
        <f>+IF(X25&lt;&gt;0,+(Y25/X25)*100,0)</f>
        <v>95.8792677431739</v>
      </c>
      <c r="AA25" s="33">
        <f>+AA12+AA24</f>
        <v>1478929958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>
        <v>2390351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445873</v>
      </c>
      <c r="D30" s="18">
        <v>445873</v>
      </c>
      <c r="E30" s="19">
        <v>397695</v>
      </c>
      <c r="F30" s="20">
        <v>397695</v>
      </c>
      <c r="G30" s="20">
        <v>-814032</v>
      </c>
      <c r="H30" s="20">
        <v>-1237839</v>
      </c>
      <c r="I30" s="20">
        <v>-1332351</v>
      </c>
      <c r="J30" s="20">
        <v>-1332351</v>
      </c>
      <c r="K30" s="20">
        <v>-1332351</v>
      </c>
      <c r="L30" s="20">
        <v>-1332351</v>
      </c>
      <c r="M30" s="20">
        <v>-1332351</v>
      </c>
      <c r="N30" s="20">
        <v>-1332351</v>
      </c>
      <c r="O30" s="20"/>
      <c r="P30" s="20"/>
      <c r="Q30" s="20"/>
      <c r="R30" s="20"/>
      <c r="S30" s="20"/>
      <c r="T30" s="20"/>
      <c r="U30" s="20"/>
      <c r="V30" s="20"/>
      <c r="W30" s="20">
        <v>-1332351</v>
      </c>
      <c r="X30" s="20">
        <v>198848</v>
      </c>
      <c r="Y30" s="20">
        <v>-1531199</v>
      </c>
      <c r="Z30" s="21">
        <v>-770.03</v>
      </c>
      <c r="AA30" s="22">
        <v>397695</v>
      </c>
    </row>
    <row r="31" spans="1:27" ht="13.5">
      <c r="A31" s="23" t="s">
        <v>56</v>
      </c>
      <c r="B31" s="17"/>
      <c r="C31" s="18">
        <v>834552</v>
      </c>
      <c r="D31" s="18">
        <v>834552</v>
      </c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98561646</v>
      </c>
      <c r="D32" s="18">
        <v>98561646</v>
      </c>
      <c r="E32" s="19">
        <v>47315378</v>
      </c>
      <c r="F32" s="20">
        <v>47315378</v>
      </c>
      <c r="G32" s="20">
        <v>149905989</v>
      </c>
      <c r="H32" s="20">
        <v>133734087</v>
      </c>
      <c r="I32" s="20">
        <v>116772080</v>
      </c>
      <c r="J32" s="20">
        <v>116772080</v>
      </c>
      <c r="K32" s="20">
        <v>123754942</v>
      </c>
      <c r="L32" s="20">
        <v>104064788</v>
      </c>
      <c r="M32" s="20">
        <v>100427597</v>
      </c>
      <c r="N32" s="20">
        <v>100427597</v>
      </c>
      <c r="O32" s="20"/>
      <c r="P32" s="20"/>
      <c r="Q32" s="20"/>
      <c r="R32" s="20"/>
      <c r="S32" s="20"/>
      <c r="T32" s="20"/>
      <c r="U32" s="20"/>
      <c r="V32" s="20"/>
      <c r="W32" s="20">
        <v>100427597</v>
      </c>
      <c r="X32" s="20">
        <v>23657689</v>
      </c>
      <c r="Y32" s="20">
        <v>76769908</v>
      </c>
      <c r="Z32" s="21">
        <v>324.5</v>
      </c>
      <c r="AA32" s="22">
        <v>47315378</v>
      </c>
    </row>
    <row r="33" spans="1:27" ht="13.5">
      <c r="A33" s="23" t="s">
        <v>58</v>
      </c>
      <c r="B33" s="17"/>
      <c r="C33" s="18">
        <v>18263476</v>
      </c>
      <c r="D33" s="18">
        <v>18263476</v>
      </c>
      <c r="E33" s="19">
        <v>28317867</v>
      </c>
      <c r="F33" s="20">
        <v>28317867</v>
      </c>
      <c r="G33" s="20">
        <v>14913920</v>
      </c>
      <c r="H33" s="20">
        <v>15794150</v>
      </c>
      <c r="I33" s="20">
        <v>15724126</v>
      </c>
      <c r="J33" s="20">
        <v>15724126</v>
      </c>
      <c r="K33" s="20">
        <v>15686597</v>
      </c>
      <c r="L33" s="20">
        <v>22595384</v>
      </c>
      <c r="M33" s="20">
        <v>21058932</v>
      </c>
      <c r="N33" s="20">
        <v>21058932</v>
      </c>
      <c r="O33" s="20"/>
      <c r="P33" s="20"/>
      <c r="Q33" s="20"/>
      <c r="R33" s="20"/>
      <c r="S33" s="20"/>
      <c r="T33" s="20"/>
      <c r="U33" s="20"/>
      <c r="V33" s="20"/>
      <c r="W33" s="20">
        <v>21058932</v>
      </c>
      <c r="X33" s="20">
        <v>14158934</v>
      </c>
      <c r="Y33" s="20">
        <v>6899998</v>
      </c>
      <c r="Z33" s="21">
        <v>48.73</v>
      </c>
      <c r="AA33" s="22">
        <v>28317867</v>
      </c>
    </row>
    <row r="34" spans="1:27" ht="13.5">
      <c r="A34" s="27" t="s">
        <v>59</v>
      </c>
      <c r="B34" s="28"/>
      <c r="C34" s="29">
        <f aca="true" t="shared" si="3" ref="C34:Y34">SUM(C29:C33)</f>
        <v>118105547</v>
      </c>
      <c r="D34" s="29">
        <f>SUM(D29:D33)</f>
        <v>118105547</v>
      </c>
      <c r="E34" s="30">
        <f t="shared" si="3"/>
        <v>76030940</v>
      </c>
      <c r="F34" s="31">
        <f t="shared" si="3"/>
        <v>76030940</v>
      </c>
      <c r="G34" s="31">
        <f t="shared" si="3"/>
        <v>164005877</v>
      </c>
      <c r="H34" s="31">
        <f t="shared" si="3"/>
        <v>150680749</v>
      </c>
      <c r="I34" s="31">
        <f t="shared" si="3"/>
        <v>131163855</v>
      </c>
      <c r="J34" s="31">
        <f t="shared" si="3"/>
        <v>131163855</v>
      </c>
      <c r="K34" s="31">
        <f t="shared" si="3"/>
        <v>138109188</v>
      </c>
      <c r="L34" s="31">
        <f t="shared" si="3"/>
        <v>125327821</v>
      </c>
      <c r="M34" s="31">
        <f t="shared" si="3"/>
        <v>120154178</v>
      </c>
      <c r="N34" s="31">
        <f t="shared" si="3"/>
        <v>120154178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120154178</v>
      </c>
      <c r="X34" s="31">
        <f t="shared" si="3"/>
        <v>38015471</v>
      </c>
      <c r="Y34" s="31">
        <f t="shared" si="3"/>
        <v>82138707</v>
      </c>
      <c r="Z34" s="32">
        <f>+IF(X34&lt;&gt;0,+(Y34/X34)*100,0)</f>
        <v>216.06652459994513</v>
      </c>
      <c r="AA34" s="33">
        <f>SUM(AA29:AA33)</f>
        <v>76030940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5653603</v>
      </c>
      <c r="D37" s="18">
        <v>5653603</v>
      </c>
      <c r="E37" s="19">
        <v>6054418</v>
      </c>
      <c r="F37" s="20">
        <v>6054418</v>
      </c>
      <c r="G37" s="20">
        <v>6099476</v>
      </c>
      <c r="H37" s="20">
        <v>6099475</v>
      </c>
      <c r="I37" s="20">
        <v>5893201</v>
      </c>
      <c r="J37" s="20">
        <v>5893201</v>
      </c>
      <c r="K37" s="20">
        <v>5893201</v>
      </c>
      <c r="L37" s="20">
        <v>5893201</v>
      </c>
      <c r="M37" s="20">
        <v>5893201</v>
      </c>
      <c r="N37" s="20">
        <v>5893201</v>
      </c>
      <c r="O37" s="20"/>
      <c r="P37" s="20"/>
      <c r="Q37" s="20"/>
      <c r="R37" s="20"/>
      <c r="S37" s="20"/>
      <c r="T37" s="20"/>
      <c r="U37" s="20"/>
      <c r="V37" s="20"/>
      <c r="W37" s="20">
        <v>5893201</v>
      </c>
      <c r="X37" s="20">
        <v>3027209</v>
      </c>
      <c r="Y37" s="20">
        <v>2865992</v>
      </c>
      <c r="Z37" s="21">
        <v>94.67</v>
      </c>
      <c r="AA37" s="22">
        <v>6054418</v>
      </c>
    </row>
    <row r="38" spans="1:27" ht="13.5">
      <c r="A38" s="23" t="s">
        <v>58</v>
      </c>
      <c r="B38" s="17"/>
      <c r="C38" s="18">
        <v>28461773</v>
      </c>
      <c r="D38" s="18">
        <v>28461773</v>
      </c>
      <c r="E38" s="19">
        <v>14051793</v>
      </c>
      <c r="F38" s="20">
        <v>14051793</v>
      </c>
      <c r="G38" s="20">
        <v>34445967</v>
      </c>
      <c r="H38" s="20">
        <v>32212540</v>
      </c>
      <c r="I38" s="20">
        <v>31952104</v>
      </c>
      <c r="J38" s="20">
        <v>31952104</v>
      </c>
      <c r="K38" s="20">
        <v>31733368</v>
      </c>
      <c r="L38" s="20">
        <v>31733368</v>
      </c>
      <c r="M38" s="20">
        <v>31478666</v>
      </c>
      <c r="N38" s="20">
        <v>31478666</v>
      </c>
      <c r="O38" s="20"/>
      <c r="P38" s="20"/>
      <c r="Q38" s="20"/>
      <c r="R38" s="20"/>
      <c r="S38" s="20"/>
      <c r="T38" s="20"/>
      <c r="U38" s="20"/>
      <c r="V38" s="20"/>
      <c r="W38" s="20">
        <v>31478666</v>
      </c>
      <c r="X38" s="20">
        <v>7025897</v>
      </c>
      <c r="Y38" s="20">
        <v>24452769</v>
      </c>
      <c r="Z38" s="21">
        <v>348.04</v>
      </c>
      <c r="AA38" s="22">
        <v>14051793</v>
      </c>
    </row>
    <row r="39" spans="1:27" ht="13.5">
      <c r="A39" s="27" t="s">
        <v>61</v>
      </c>
      <c r="B39" s="35"/>
      <c r="C39" s="29">
        <f aca="true" t="shared" si="4" ref="C39:Y39">SUM(C37:C38)</f>
        <v>34115376</v>
      </c>
      <c r="D39" s="29">
        <f>SUM(D37:D38)</f>
        <v>34115376</v>
      </c>
      <c r="E39" s="36">
        <f t="shared" si="4"/>
        <v>20106211</v>
      </c>
      <c r="F39" s="37">
        <f t="shared" si="4"/>
        <v>20106211</v>
      </c>
      <c r="G39" s="37">
        <f t="shared" si="4"/>
        <v>40545443</v>
      </c>
      <c r="H39" s="37">
        <f t="shared" si="4"/>
        <v>38312015</v>
      </c>
      <c r="I39" s="37">
        <f t="shared" si="4"/>
        <v>37845305</v>
      </c>
      <c r="J39" s="37">
        <f t="shared" si="4"/>
        <v>37845305</v>
      </c>
      <c r="K39" s="37">
        <f t="shared" si="4"/>
        <v>37626569</v>
      </c>
      <c r="L39" s="37">
        <f t="shared" si="4"/>
        <v>37626569</v>
      </c>
      <c r="M39" s="37">
        <f t="shared" si="4"/>
        <v>37371867</v>
      </c>
      <c r="N39" s="37">
        <f t="shared" si="4"/>
        <v>37371867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37371867</v>
      </c>
      <c r="X39" s="37">
        <f t="shared" si="4"/>
        <v>10053106</v>
      </c>
      <c r="Y39" s="37">
        <f t="shared" si="4"/>
        <v>27318761</v>
      </c>
      <c r="Z39" s="38">
        <f>+IF(X39&lt;&gt;0,+(Y39/X39)*100,0)</f>
        <v>271.7444837446258</v>
      </c>
      <c r="AA39" s="39">
        <f>SUM(AA37:AA38)</f>
        <v>20106211</v>
      </c>
    </row>
    <row r="40" spans="1:27" ht="13.5">
      <c r="A40" s="27" t="s">
        <v>62</v>
      </c>
      <c r="B40" s="28"/>
      <c r="C40" s="29">
        <f aca="true" t="shared" si="5" ref="C40:Y40">+C34+C39</f>
        <v>152220923</v>
      </c>
      <c r="D40" s="29">
        <f>+D34+D39</f>
        <v>152220923</v>
      </c>
      <c r="E40" s="30">
        <f t="shared" si="5"/>
        <v>96137151</v>
      </c>
      <c r="F40" s="31">
        <f t="shared" si="5"/>
        <v>96137151</v>
      </c>
      <c r="G40" s="31">
        <f t="shared" si="5"/>
        <v>204551320</v>
      </c>
      <c r="H40" s="31">
        <f t="shared" si="5"/>
        <v>188992764</v>
      </c>
      <c r="I40" s="31">
        <f t="shared" si="5"/>
        <v>169009160</v>
      </c>
      <c r="J40" s="31">
        <f t="shared" si="5"/>
        <v>169009160</v>
      </c>
      <c r="K40" s="31">
        <f t="shared" si="5"/>
        <v>175735757</v>
      </c>
      <c r="L40" s="31">
        <f t="shared" si="5"/>
        <v>162954390</v>
      </c>
      <c r="M40" s="31">
        <f t="shared" si="5"/>
        <v>157526045</v>
      </c>
      <c r="N40" s="31">
        <f t="shared" si="5"/>
        <v>157526045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157526045</v>
      </c>
      <c r="X40" s="31">
        <f t="shared" si="5"/>
        <v>48068577</v>
      </c>
      <c r="Y40" s="31">
        <f t="shared" si="5"/>
        <v>109457468</v>
      </c>
      <c r="Z40" s="32">
        <f>+IF(X40&lt;&gt;0,+(Y40/X40)*100,0)</f>
        <v>227.71106371632345</v>
      </c>
      <c r="AA40" s="33">
        <f>+AA34+AA39</f>
        <v>96137151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1205437528</v>
      </c>
      <c r="D42" s="43">
        <f>+D25-D40</f>
        <v>1205437528</v>
      </c>
      <c r="E42" s="44">
        <f t="shared" si="6"/>
        <v>1382792807</v>
      </c>
      <c r="F42" s="45">
        <f t="shared" si="6"/>
        <v>1382792807</v>
      </c>
      <c r="G42" s="45">
        <f t="shared" si="6"/>
        <v>1284287987</v>
      </c>
      <c r="H42" s="45">
        <f t="shared" si="6"/>
        <v>1282620557</v>
      </c>
      <c r="I42" s="45">
        <f t="shared" si="6"/>
        <v>1260313023</v>
      </c>
      <c r="J42" s="45">
        <f t="shared" si="6"/>
        <v>1260313023</v>
      </c>
      <c r="K42" s="45">
        <f t="shared" si="6"/>
        <v>1252674301</v>
      </c>
      <c r="L42" s="45">
        <f t="shared" si="6"/>
        <v>1328941538</v>
      </c>
      <c r="M42" s="45">
        <f t="shared" si="6"/>
        <v>1290932545</v>
      </c>
      <c r="N42" s="45">
        <f t="shared" si="6"/>
        <v>1290932545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1290932545</v>
      </c>
      <c r="X42" s="45">
        <f t="shared" si="6"/>
        <v>691396404</v>
      </c>
      <c r="Y42" s="45">
        <f t="shared" si="6"/>
        <v>599536141</v>
      </c>
      <c r="Z42" s="46">
        <f>+IF(X42&lt;&gt;0,+(Y42/X42)*100,0)</f>
        <v>86.71380665728773</v>
      </c>
      <c r="AA42" s="47">
        <f>+AA25-AA40</f>
        <v>1382792807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1205437528</v>
      </c>
      <c r="D45" s="18">
        <v>1205437528</v>
      </c>
      <c r="E45" s="19">
        <v>1382792807</v>
      </c>
      <c r="F45" s="20">
        <v>1382792807</v>
      </c>
      <c r="G45" s="20">
        <v>1284287987</v>
      </c>
      <c r="H45" s="20">
        <v>1282620557</v>
      </c>
      <c r="I45" s="20">
        <v>1260313023</v>
      </c>
      <c r="J45" s="20">
        <v>1260313023</v>
      </c>
      <c r="K45" s="20">
        <v>1252674301</v>
      </c>
      <c r="L45" s="20">
        <v>1328941538</v>
      </c>
      <c r="M45" s="20">
        <v>1290932545</v>
      </c>
      <c r="N45" s="20">
        <v>1290932545</v>
      </c>
      <c r="O45" s="20"/>
      <c r="P45" s="20"/>
      <c r="Q45" s="20"/>
      <c r="R45" s="20"/>
      <c r="S45" s="20"/>
      <c r="T45" s="20"/>
      <c r="U45" s="20"/>
      <c r="V45" s="20"/>
      <c r="W45" s="20">
        <v>1290932545</v>
      </c>
      <c r="X45" s="20">
        <v>691396404</v>
      </c>
      <c r="Y45" s="20">
        <v>599536141</v>
      </c>
      <c r="Z45" s="48">
        <v>86.71</v>
      </c>
      <c r="AA45" s="22">
        <v>1382792807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1205437528</v>
      </c>
      <c r="D48" s="51">
        <f>SUM(D45:D47)</f>
        <v>1205437528</v>
      </c>
      <c r="E48" s="52">
        <f t="shared" si="7"/>
        <v>1382792807</v>
      </c>
      <c r="F48" s="53">
        <f t="shared" si="7"/>
        <v>1382792807</v>
      </c>
      <c r="G48" s="53">
        <f t="shared" si="7"/>
        <v>1284287987</v>
      </c>
      <c r="H48" s="53">
        <f t="shared" si="7"/>
        <v>1282620557</v>
      </c>
      <c r="I48" s="53">
        <f t="shared" si="7"/>
        <v>1260313023</v>
      </c>
      <c r="J48" s="53">
        <f t="shared" si="7"/>
        <v>1260313023</v>
      </c>
      <c r="K48" s="53">
        <f t="shared" si="7"/>
        <v>1252674301</v>
      </c>
      <c r="L48" s="53">
        <f t="shared" si="7"/>
        <v>1328941538</v>
      </c>
      <c r="M48" s="53">
        <f t="shared" si="7"/>
        <v>1290932545</v>
      </c>
      <c r="N48" s="53">
        <f t="shared" si="7"/>
        <v>1290932545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1290932545</v>
      </c>
      <c r="X48" s="53">
        <f t="shared" si="7"/>
        <v>691396404</v>
      </c>
      <c r="Y48" s="53">
        <f t="shared" si="7"/>
        <v>599536141</v>
      </c>
      <c r="Z48" s="54">
        <f>+IF(X48&lt;&gt;0,+(Y48/X48)*100,0)</f>
        <v>86.71380665728773</v>
      </c>
      <c r="AA48" s="55">
        <f>SUM(AA45:AA47)</f>
        <v>1382792807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103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4482054</v>
      </c>
      <c r="D6" s="18">
        <v>4482054</v>
      </c>
      <c r="E6" s="19">
        <v>7250969</v>
      </c>
      <c r="F6" s="20">
        <v>7250969</v>
      </c>
      <c r="G6" s="20">
        <v>87042433</v>
      </c>
      <c r="H6" s="20">
        <v>7250969</v>
      </c>
      <c r="I6" s="20">
        <v>913</v>
      </c>
      <c r="J6" s="20">
        <v>913</v>
      </c>
      <c r="K6" s="20">
        <v>913</v>
      </c>
      <c r="L6" s="20">
        <v>913</v>
      </c>
      <c r="M6" s="20"/>
      <c r="N6" s="20">
        <v>913</v>
      </c>
      <c r="O6" s="20"/>
      <c r="P6" s="20"/>
      <c r="Q6" s="20"/>
      <c r="R6" s="20"/>
      <c r="S6" s="20"/>
      <c r="T6" s="20"/>
      <c r="U6" s="20"/>
      <c r="V6" s="20"/>
      <c r="W6" s="20">
        <v>913</v>
      </c>
      <c r="X6" s="20">
        <v>3625485</v>
      </c>
      <c r="Y6" s="20">
        <v>-3624572</v>
      </c>
      <c r="Z6" s="21">
        <v>-99.97</v>
      </c>
      <c r="AA6" s="22">
        <v>7250969</v>
      </c>
    </row>
    <row r="7" spans="1:27" ht="13.5">
      <c r="A7" s="23" t="s">
        <v>34</v>
      </c>
      <c r="B7" s="17"/>
      <c r="C7" s="18">
        <v>29118235</v>
      </c>
      <c r="D7" s="18">
        <v>29118235</v>
      </c>
      <c r="E7" s="19">
        <v>59774158</v>
      </c>
      <c r="F7" s="20">
        <v>59774158</v>
      </c>
      <c r="G7" s="20">
        <v>59520188</v>
      </c>
      <c r="H7" s="20">
        <v>59774158</v>
      </c>
      <c r="I7" s="20">
        <v>48362062</v>
      </c>
      <c r="J7" s="20">
        <v>48362062</v>
      </c>
      <c r="K7" s="20">
        <v>20623020</v>
      </c>
      <c r="L7" s="20">
        <v>65092846</v>
      </c>
      <c r="M7" s="20"/>
      <c r="N7" s="20">
        <v>65092846</v>
      </c>
      <c r="O7" s="20"/>
      <c r="P7" s="20"/>
      <c r="Q7" s="20"/>
      <c r="R7" s="20"/>
      <c r="S7" s="20"/>
      <c r="T7" s="20"/>
      <c r="U7" s="20"/>
      <c r="V7" s="20"/>
      <c r="W7" s="20">
        <v>65092846</v>
      </c>
      <c r="X7" s="20">
        <v>29887079</v>
      </c>
      <c r="Y7" s="20">
        <v>35205767</v>
      </c>
      <c r="Z7" s="21">
        <v>117.8</v>
      </c>
      <c r="AA7" s="22">
        <v>59774158</v>
      </c>
    </row>
    <row r="8" spans="1:27" ht="13.5">
      <c r="A8" s="23" t="s">
        <v>35</v>
      </c>
      <c r="B8" s="17"/>
      <c r="C8" s="18">
        <v>39448738</v>
      </c>
      <c r="D8" s="18">
        <v>39448738</v>
      </c>
      <c r="E8" s="19">
        <v>54639671</v>
      </c>
      <c r="F8" s="20">
        <v>54639671</v>
      </c>
      <c r="G8" s="20">
        <v>55189434</v>
      </c>
      <c r="H8" s="20">
        <v>54639671</v>
      </c>
      <c r="I8" s="20">
        <v>53873965</v>
      </c>
      <c r="J8" s="20">
        <v>53873965</v>
      </c>
      <c r="K8" s="20">
        <v>52527214</v>
      </c>
      <c r="L8" s="20">
        <v>52113969</v>
      </c>
      <c r="M8" s="20"/>
      <c r="N8" s="20">
        <v>52113969</v>
      </c>
      <c r="O8" s="20"/>
      <c r="P8" s="20"/>
      <c r="Q8" s="20"/>
      <c r="R8" s="20"/>
      <c r="S8" s="20"/>
      <c r="T8" s="20"/>
      <c r="U8" s="20"/>
      <c r="V8" s="20"/>
      <c r="W8" s="20">
        <v>52113969</v>
      </c>
      <c r="X8" s="20">
        <v>27319836</v>
      </c>
      <c r="Y8" s="20">
        <v>24794133</v>
      </c>
      <c r="Z8" s="21">
        <v>90.76</v>
      </c>
      <c r="AA8" s="22">
        <v>54639671</v>
      </c>
    </row>
    <row r="9" spans="1:27" ht="13.5">
      <c r="A9" s="23" t="s">
        <v>36</v>
      </c>
      <c r="B9" s="17"/>
      <c r="C9" s="18">
        <v>22763953</v>
      </c>
      <c r="D9" s="18">
        <v>22763953</v>
      </c>
      <c r="E9" s="19">
        <v>28068980</v>
      </c>
      <c r="F9" s="20">
        <v>28068980</v>
      </c>
      <c r="G9" s="20">
        <v>27993117</v>
      </c>
      <c r="H9" s="20">
        <v>28068980</v>
      </c>
      <c r="I9" s="20">
        <v>29278168</v>
      </c>
      <c r="J9" s="20">
        <v>29278168</v>
      </c>
      <c r="K9" s="20">
        <v>37362685</v>
      </c>
      <c r="L9" s="20">
        <v>32326094</v>
      </c>
      <c r="M9" s="20"/>
      <c r="N9" s="20">
        <v>32326094</v>
      </c>
      <c r="O9" s="20"/>
      <c r="P9" s="20"/>
      <c r="Q9" s="20"/>
      <c r="R9" s="20"/>
      <c r="S9" s="20"/>
      <c r="T9" s="20"/>
      <c r="U9" s="20"/>
      <c r="V9" s="20"/>
      <c r="W9" s="20">
        <v>32326094</v>
      </c>
      <c r="X9" s="20">
        <v>14034490</v>
      </c>
      <c r="Y9" s="20">
        <v>18291604</v>
      </c>
      <c r="Z9" s="21">
        <v>130.33</v>
      </c>
      <c r="AA9" s="22">
        <v>28068980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14851805</v>
      </c>
      <c r="D11" s="18">
        <v>14851805</v>
      </c>
      <c r="E11" s="19">
        <v>13588160</v>
      </c>
      <c r="F11" s="20">
        <v>13588160</v>
      </c>
      <c r="G11" s="20">
        <v>13588160</v>
      </c>
      <c r="H11" s="20">
        <v>13588160</v>
      </c>
      <c r="I11" s="20">
        <v>13588160</v>
      </c>
      <c r="J11" s="20">
        <v>13588160</v>
      </c>
      <c r="K11" s="20">
        <v>13588160</v>
      </c>
      <c r="L11" s="20">
        <v>13588160</v>
      </c>
      <c r="M11" s="20"/>
      <c r="N11" s="20">
        <v>13588160</v>
      </c>
      <c r="O11" s="20"/>
      <c r="P11" s="20"/>
      <c r="Q11" s="20"/>
      <c r="R11" s="20"/>
      <c r="S11" s="20"/>
      <c r="T11" s="20"/>
      <c r="U11" s="20"/>
      <c r="V11" s="20"/>
      <c r="W11" s="20">
        <v>13588160</v>
      </c>
      <c r="X11" s="20">
        <v>6794080</v>
      </c>
      <c r="Y11" s="20">
        <v>6794080</v>
      </c>
      <c r="Z11" s="21">
        <v>100</v>
      </c>
      <c r="AA11" s="22">
        <v>13588160</v>
      </c>
    </row>
    <row r="12" spans="1:27" ht="13.5">
      <c r="A12" s="27" t="s">
        <v>39</v>
      </c>
      <c r="B12" s="28"/>
      <c r="C12" s="29">
        <f aca="true" t="shared" si="0" ref="C12:Y12">SUM(C6:C11)</f>
        <v>110664785</v>
      </c>
      <c r="D12" s="29">
        <f>SUM(D6:D11)</f>
        <v>110664785</v>
      </c>
      <c r="E12" s="30">
        <f t="shared" si="0"/>
        <v>163321938</v>
      </c>
      <c r="F12" s="31">
        <f t="shared" si="0"/>
        <v>163321938</v>
      </c>
      <c r="G12" s="31">
        <f t="shared" si="0"/>
        <v>243333332</v>
      </c>
      <c r="H12" s="31">
        <f t="shared" si="0"/>
        <v>163321938</v>
      </c>
      <c r="I12" s="31">
        <f t="shared" si="0"/>
        <v>145103268</v>
      </c>
      <c r="J12" s="31">
        <f t="shared" si="0"/>
        <v>145103268</v>
      </c>
      <c r="K12" s="31">
        <f t="shared" si="0"/>
        <v>124101992</v>
      </c>
      <c r="L12" s="31">
        <f t="shared" si="0"/>
        <v>163121982</v>
      </c>
      <c r="M12" s="31">
        <f t="shared" si="0"/>
        <v>0</v>
      </c>
      <c r="N12" s="31">
        <f t="shared" si="0"/>
        <v>163121982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163121982</v>
      </c>
      <c r="X12" s="31">
        <f t="shared" si="0"/>
        <v>81660970</v>
      </c>
      <c r="Y12" s="31">
        <f t="shared" si="0"/>
        <v>81461012</v>
      </c>
      <c r="Z12" s="32">
        <f>+IF(X12&lt;&gt;0,+(Y12/X12)*100,0)</f>
        <v>99.75513638890158</v>
      </c>
      <c r="AA12" s="33">
        <f>SUM(AA6:AA11)</f>
        <v>163321938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446226604</v>
      </c>
      <c r="D17" s="18">
        <v>446226604</v>
      </c>
      <c r="E17" s="19">
        <v>459341100</v>
      </c>
      <c r="F17" s="20">
        <v>459341100</v>
      </c>
      <c r="G17" s="20">
        <v>459341100</v>
      </c>
      <c r="H17" s="20">
        <v>459341100</v>
      </c>
      <c r="I17" s="20">
        <v>459341100</v>
      </c>
      <c r="J17" s="20">
        <v>459341100</v>
      </c>
      <c r="K17" s="20">
        <v>459341100</v>
      </c>
      <c r="L17" s="20">
        <v>459341100</v>
      </c>
      <c r="M17" s="20"/>
      <c r="N17" s="20">
        <v>459341100</v>
      </c>
      <c r="O17" s="20"/>
      <c r="P17" s="20"/>
      <c r="Q17" s="20"/>
      <c r="R17" s="20"/>
      <c r="S17" s="20"/>
      <c r="T17" s="20"/>
      <c r="U17" s="20"/>
      <c r="V17" s="20"/>
      <c r="W17" s="20">
        <v>459341100</v>
      </c>
      <c r="X17" s="20">
        <v>229670550</v>
      </c>
      <c r="Y17" s="20">
        <v>229670550</v>
      </c>
      <c r="Z17" s="21">
        <v>100</v>
      </c>
      <c r="AA17" s="22">
        <v>459341100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318058251</v>
      </c>
      <c r="D19" s="18">
        <v>318058251</v>
      </c>
      <c r="E19" s="19">
        <v>351627932</v>
      </c>
      <c r="F19" s="20">
        <v>351627932</v>
      </c>
      <c r="G19" s="20">
        <v>351627930</v>
      </c>
      <c r="H19" s="20">
        <v>351627932</v>
      </c>
      <c r="I19" s="20">
        <v>351627921</v>
      </c>
      <c r="J19" s="20">
        <v>351627921</v>
      </c>
      <c r="K19" s="20">
        <v>351627922</v>
      </c>
      <c r="L19" s="20">
        <v>351627932</v>
      </c>
      <c r="M19" s="20"/>
      <c r="N19" s="20">
        <v>351627932</v>
      </c>
      <c r="O19" s="20"/>
      <c r="P19" s="20"/>
      <c r="Q19" s="20"/>
      <c r="R19" s="20"/>
      <c r="S19" s="20"/>
      <c r="T19" s="20"/>
      <c r="U19" s="20"/>
      <c r="V19" s="20"/>
      <c r="W19" s="20">
        <v>351627932</v>
      </c>
      <c r="X19" s="20">
        <v>175813966</v>
      </c>
      <c r="Y19" s="20">
        <v>175813966</v>
      </c>
      <c r="Z19" s="21">
        <v>100</v>
      </c>
      <c r="AA19" s="22">
        <v>351627932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>
        <v>13355293</v>
      </c>
      <c r="D23" s="18">
        <v>13355293</v>
      </c>
      <c r="E23" s="19">
        <v>14729352</v>
      </c>
      <c r="F23" s="20">
        <v>14729352</v>
      </c>
      <c r="G23" s="24">
        <v>14729351</v>
      </c>
      <c r="H23" s="24">
        <v>14729352</v>
      </c>
      <c r="I23" s="24">
        <v>14729352</v>
      </c>
      <c r="J23" s="20">
        <v>14729352</v>
      </c>
      <c r="K23" s="24">
        <v>14729352</v>
      </c>
      <c r="L23" s="24">
        <v>14729352</v>
      </c>
      <c r="M23" s="20"/>
      <c r="N23" s="24">
        <v>14729352</v>
      </c>
      <c r="O23" s="24"/>
      <c r="P23" s="24"/>
      <c r="Q23" s="20"/>
      <c r="R23" s="24"/>
      <c r="S23" s="24"/>
      <c r="T23" s="20"/>
      <c r="U23" s="24"/>
      <c r="V23" s="24"/>
      <c r="W23" s="24">
        <v>14729352</v>
      </c>
      <c r="X23" s="20">
        <v>7364676</v>
      </c>
      <c r="Y23" s="24">
        <v>7364676</v>
      </c>
      <c r="Z23" s="25">
        <v>100</v>
      </c>
      <c r="AA23" s="26">
        <v>14729352</v>
      </c>
    </row>
    <row r="24" spans="1:27" ht="13.5">
      <c r="A24" s="27" t="s">
        <v>50</v>
      </c>
      <c r="B24" s="35"/>
      <c r="C24" s="29">
        <f aca="true" t="shared" si="1" ref="C24:Y24">SUM(C15:C23)</f>
        <v>777640148</v>
      </c>
      <c r="D24" s="29">
        <f>SUM(D15:D23)</f>
        <v>777640148</v>
      </c>
      <c r="E24" s="36">
        <f t="shared" si="1"/>
        <v>825698384</v>
      </c>
      <c r="F24" s="37">
        <f t="shared" si="1"/>
        <v>825698384</v>
      </c>
      <c r="G24" s="37">
        <f t="shared" si="1"/>
        <v>825698381</v>
      </c>
      <c r="H24" s="37">
        <f t="shared" si="1"/>
        <v>825698384</v>
      </c>
      <c r="I24" s="37">
        <f t="shared" si="1"/>
        <v>825698373</v>
      </c>
      <c r="J24" s="37">
        <f t="shared" si="1"/>
        <v>825698373</v>
      </c>
      <c r="K24" s="37">
        <f t="shared" si="1"/>
        <v>825698374</v>
      </c>
      <c r="L24" s="37">
        <f t="shared" si="1"/>
        <v>825698384</v>
      </c>
      <c r="M24" s="37">
        <f t="shared" si="1"/>
        <v>0</v>
      </c>
      <c r="N24" s="37">
        <f t="shared" si="1"/>
        <v>825698384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825698384</v>
      </c>
      <c r="X24" s="37">
        <f t="shared" si="1"/>
        <v>412849192</v>
      </c>
      <c r="Y24" s="37">
        <f t="shared" si="1"/>
        <v>412849192</v>
      </c>
      <c r="Z24" s="38">
        <f>+IF(X24&lt;&gt;0,+(Y24/X24)*100,0)</f>
        <v>100</v>
      </c>
      <c r="AA24" s="39">
        <f>SUM(AA15:AA23)</f>
        <v>825698384</v>
      </c>
    </row>
    <row r="25" spans="1:27" ht="13.5">
      <c r="A25" s="27" t="s">
        <v>51</v>
      </c>
      <c r="B25" s="28"/>
      <c r="C25" s="29">
        <f aca="true" t="shared" si="2" ref="C25:Y25">+C12+C24</f>
        <v>888304933</v>
      </c>
      <c r="D25" s="29">
        <f>+D12+D24</f>
        <v>888304933</v>
      </c>
      <c r="E25" s="30">
        <f t="shared" si="2"/>
        <v>989020322</v>
      </c>
      <c r="F25" s="31">
        <f t="shared" si="2"/>
        <v>989020322</v>
      </c>
      <c r="G25" s="31">
        <f t="shared" si="2"/>
        <v>1069031713</v>
      </c>
      <c r="H25" s="31">
        <f t="shared" si="2"/>
        <v>989020322</v>
      </c>
      <c r="I25" s="31">
        <f t="shared" si="2"/>
        <v>970801641</v>
      </c>
      <c r="J25" s="31">
        <f t="shared" si="2"/>
        <v>970801641</v>
      </c>
      <c r="K25" s="31">
        <f t="shared" si="2"/>
        <v>949800366</v>
      </c>
      <c r="L25" s="31">
        <f t="shared" si="2"/>
        <v>988820366</v>
      </c>
      <c r="M25" s="31">
        <f t="shared" si="2"/>
        <v>0</v>
      </c>
      <c r="N25" s="31">
        <f t="shared" si="2"/>
        <v>988820366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988820366</v>
      </c>
      <c r="X25" s="31">
        <f t="shared" si="2"/>
        <v>494510162</v>
      </c>
      <c r="Y25" s="31">
        <f t="shared" si="2"/>
        <v>494310204</v>
      </c>
      <c r="Z25" s="32">
        <f>+IF(X25&lt;&gt;0,+(Y25/X25)*100,0)</f>
        <v>99.95956443054854</v>
      </c>
      <c r="AA25" s="33">
        <f>+AA12+AA24</f>
        <v>989020322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117571</v>
      </c>
      <c r="D31" s="18">
        <v>117571</v>
      </c>
      <c r="E31" s="19">
        <v>330778</v>
      </c>
      <c r="F31" s="20">
        <v>330778</v>
      </c>
      <c r="G31" s="20">
        <v>330778</v>
      </c>
      <c r="H31" s="20">
        <v>330778</v>
      </c>
      <c r="I31" s="20">
        <v>330778</v>
      </c>
      <c r="J31" s="20">
        <v>330778</v>
      </c>
      <c r="K31" s="20">
        <v>330778</v>
      </c>
      <c r="L31" s="20">
        <v>330778</v>
      </c>
      <c r="M31" s="20"/>
      <c r="N31" s="20">
        <v>330778</v>
      </c>
      <c r="O31" s="20"/>
      <c r="P31" s="20"/>
      <c r="Q31" s="20"/>
      <c r="R31" s="20"/>
      <c r="S31" s="20"/>
      <c r="T31" s="20"/>
      <c r="U31" s="20"/>
      <c r="V31" s="20"/>
      <c r="W31" s="20">
        <v>330778</v>
      </c>
      <c r="X31" s="20">
        <v>165389</v>
      </c>
      <c r="Y31" s="20">
        <v>165389</v>
      </c>
      <c r="Z31" s="21">
        <v>100</v>
      </c>
      <c r="AA31" s="22">
        <v>330778</v>
      </c>
    </row>
    <row r="32" spans="1:27" ht="13.5">
      <c r="A32" s="23" t="s">
        <v>57</v>
      </c>
      <c r="B32" s="17"/>
      <c r="C32" s="18">
        <v>25192192</v>
      </c>
      <c r="D32" s="18">
        <v>25192192</v>
      </c>
      <c r="E32" s="19">
        <v>31757751</v>
      </c>
      <c r="F32" s="20">
        <v>31757751</v>
      </c>
      <c r="G32" s="20">
        <v>44252759</v>
      </c>
      <c r="H32" s="20">
        <v>31757751</v>
      </c>
      <c r="I32" s="20">
        <v>35290203</v>
      </c>
      <c r="J32" s="20">
        <v>35290203</v>
      </c>
      <c r="K32" s="20">
        <v>33586474</v>
      </c>
      <c r="L32" s="20">
        <v>32453273</v>
      </c>
      <c r="M32" s="20"/>
      <c r="N32" s="20">
        <v>32453273</v>
      </c>
      <c r="O32" s="20"/>
      <c r="P32" s="20"/>
      <c r="Q32" s="20"/>
      <c r="R32" s="20"/>
      <c r="S32" s="20"/>
      <c r="T32" s="20"/>
      <c r="U32" s="20"/>
      <c r="V32" s="20"/>
      <c r="W32" s="20">
        <v>32453273</v>
      </c>
      <c r="X32" s="20">
        <v>15878876</v>
      </c>
      <c r="Y32" s="20">
        <v>16574397</v>
      </c>
      <c r="Z32" s="21">
        <v>104.38</v>
      </c>
      <c r="AA32" s="22">
        <v>31757751</v>
      </c>
    </row>
    <row r="33" spans="1:27" ht="13.5">
      <c r="A33" s="23" t="s">
        <v>58</v>
      </c>
      <c r="B33" s="17"/>
      <c r="C33" s="18">
        <v>44666532</v>
      </c>
      <c r="D33" s="18">
        <v>44666532</v>
      </c>
      <c r="E33" s="19">
        <v>45678985</v>
      </c>
      <c r="F33" s="20">
        <v>45678985</v>
      </c>
      <c r="G33" s="20">
        <v>45678985</v>
      </c>
      <c r="H33" s="20">
        <v>45678985</v>
      </c>
      <c r="I33" s="20">
        <v>45678985</v>
      </c>
      <c r="J33" s="20">
        <v>45678985</v>
      </c>
      <c r="K33" s="20">
        <v>45678985</v>
      </c>
      <c r="L33" s="20">
        <v>45820762</v>
      </c>
      <c r="M33" s="20"/>
      <c r="N33" s="20">
        <v>45820762</v>
      </c>
      <c r="O33" s="20"/>
      <c r="P33" s="20"/>
      <c r="Q33" s="20"/>
      <c r="R33" s="20"/>
      <c r="S33" s="20"/>
      <c r="T33" s="20"/>
      <c r="U33" s="20"/>
      <c r="V33" s="20"/>
      <c r="W33" s="20">
        <v>45820762</v>
      </c>
      <c r="X33" s="20">
        <v>22839493</v>
      </c>
      <c r="Y33" s="20">
        <v>22981269</v>
      </c>
      <c r="Z33" s="21">
        <v>100.62</v>
      </c>
      <c r="AA33" s="22">
        <v>45678985</v>
      </c>
    </row>
    <row r="34" spans="1:27" ht="13.5">
      <c r="A34" s="27" t="s">
        <v>59</v>
      </c>
      <c r="B34" s="28"/>
      <c r="C34" s="29">
        <f aca="true" t="shared" si="3" ref="C34:Y34">SUM(C29:C33)</f>
        <v>69976295</v>
      </c>
      <c r="D34" s="29">
        <f>SUM(D29:D33)</f>
        <v>69976295</v>
      </c>
      <c r="E34" s="30">
        <f t="shared" si="3"/>
        <v>77767514</v>
      </c>
      <c r="F34" s="31">
        <f t="shared" si="3"/>
        <v>77767514</v>
      </c>
      <c r="G34" s="31">
        <f t="shared" si="3"/>
        <v>90262522</v>
      </c>
      <c r="H34" s="31">
        <f t="shared" si="3"/>
        <v>77767514</v>
      </c>
      <c r="I34" s="31">
        <f t="shared" si="3"/>
        <v>81299966</v>
      </c>
      <c r="J34" s="31">
        <f t="shared" si="3"/>
        <v>81299966</v>
      </c>
      <c r="K34" s="31">
        <f t="shared" si="3"/>
        <v>79596237</v>
      </c>
      <c r="L34" s="31">
        <f t="shared" si="3"/>
        <v>78604813</v>
      </c>
      <c r="M34" s="31">
        <f t="shared" si="3"/>
        <v>0</v>
      </c>
      <c r="N34" s="31">
        <f t="shared" si="3"/>
        <v>78604813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78604813</v>
      </c>
      <c r="X34" s="31">
        <f t="shared" si="3"/>
        <v>38883758</v>
      </c>
      <c r="Y34" s="31">
        <f t="shared" si="3"/>
        <v>39721055</v>
      </c>
      <c r="Z34" s="32">
        <f>+IF(X34&lt;&gt;0,+(Y34/X34)*100,0)</f>
        <v>102.15333353324543</v>
      </c>
      <c r="AA34" s="33">
        <f>SUM(AA29:AA33)</f>
        <v>77767514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6825840</v>
      </c>
      <c r="D37" s="18">
        <v>6825840</v>
      </c>
      <c r="E37" s="19">
        <v>6825840</v>
      </c>
      <c r="F37" s="20">
        <v>6825840</v>
      </c>
      <c r="G37" s="20">
        <v>6825840</v>
      </c>
      <c r="H37" s="20">
        <v>6825840</v>
      </c>
      <c r="I37" s="20">
        <v>6825840</v>
      </c>
      <c r="J37" s="20">
        <v>6825840</v>
      </c>
      <c r="K37" s="20">
        <v>6825840</v>
      </c>
      <c r="L37" s="20">
        <v>6825840</v>
      </c>
      <c r="M37" s="20"/>
      <c r="N37" s="20">
        <v>6825840</v>
      </c>
      <c r="O37" s="20"/>
      <c r="P37" s="20"/>
      <c r="Q37" s="20"/>
      <c r="R37" s="20"/>
      <c r="S37" s="20"/>
      <c r="T37" s="20"/>
      <c r="U37" s="20"/>
      <c r="V37" s="20"/>
      <c r="W37" s="20">
        <v>6825840</v>
      </c>
      <c r="X37" s="20">
        <v>3412920</v>
      </c>
      <c r="Y37" s="20">
        <v>3412920</v>
      </c>
      <c r="Z37" s="21">
        <v>100</v>
      </c>
      <c r="AA37" s="22">
        <v>6825840</v>
      </c>
    </row>
    <row r="38" spans="1:27" ht="13.5">
      <c r="A38" s="23" t="s">
        <v>58</v>
      </c>
      <c r="B38" s="17"/>
      <c r="C38" s="18"/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6825840</v>
      </c>
      <c r="D39" s="29">
        <f>SUM(D37:D38)</f>
        <v>6825840</v>
      </c>
      <c r="E39" s="36">
        <f t="shared" si="4"/>
        <v>6825840</v>
      </c>
      <c r="F39" s="37">
        <f t="shared" si="4"/>
        <v>6825840</v>
      </c>
      <c r="G39" s="37">
        <f t="shared" si="4"/>
        <v>6825840</v>
      </c>
      <c r="H39" s="37">
        <f t="shared" si="4"/>
        <v>6825840</v>
      </c>
      <c r="I39" s="37">
        <f t="shared" si="4"/>
        <v>6825840</v>
      </c>
      <c r="J39" s="37">
        <f t="shared" si="4"/>
        <v>6825840</v>
      </c>
      <c r="K39" s="37">
        <f t="shared" si="4"/>
        <v>6825840</v>
      </c>
      <c r="L39" s="37">
        <f t="shared" si="4"/>
        <v>6825840</v>
      </c>
      <c r="M39" s="37">
        <f t="shared" si="4"/>
        <v>0</v>
      </c>
      <c r="N39" s="37">
        <f t="shared" si="4"/>
        <v>6825840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6825840</v>
      </c>
      <c r="X39" s="37">
        <f t="shared" si="4"/>
        <v>3412920</v>
      </c>
      <c r="Y39" s="37">
        <f t="shared" si="4"/>
        <v>3412920</v>
      </c>
      <c r="Z39" s="38">
        <f>+IF(X39&lt;&gt;0,+(Y39/X39)*100,0)</f>
        <v>100</v>
      </c>
      <c r="AA39" s="39">
        <f>SUM(AA37:AA38)</f>
        <v>6825840</v>
      </c>
    </row>
    <row r="40" spans="1:27" ht="13.5">
      <c r="A40" s="27" t="s">
        <v>62</v>
      </c>
      <c r="B40" s="28"/>
      <c r="C40" s="29">
        <f aca="true" t="shared" si="5" ref="C40:Y40">+C34+C39</f>
        <v>76802135</v>
      </c>
      <c r="D40" s="29">
        <f>+D34+D39</f>
        <v>76802135</v>
      </c>
      <c r="E40" s="30">
        <f t="shared" si="5"/>
        <v>84593354</v>
      </c>
      <c r="F40" s="31">
        <f t="shared" si="5"/>
        <v>84593354</v>
      </c>
      <c r="G40" s="31">
        <f t="shared" si="5"/>
        <v>97088362</v>
      </c>
      <c r="H40" s="31">
        <f t="shared" si="5"/>
        <v>84593354</v>
      </c>
      <c r="I40" s="31">
        <f t="shared" si="5"/>
        <v>88125806</v>
      </c>
      <c r="J40" s="31">
        <f t="shared" si="5"/>
        <v>88125806</v>
      </c>
      <c r="K40" s="31">
        <f t="shared" si="5"/>
        <v>86422077</v>
      </c>
      <c r="L40" s="31">
        <f t="shared" si="5"/>
        <v>85430653</v>
      </c>
      <c r="M40" s="31">
        <f t="shared" si="5"/>
        <v>0</v>
      </c>
      <c r="N40" s="31">
        <f t="shared" si="5"/>
        <v>85430653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85430653</v>
      </c>
      <c r="X40" s="31">
        <f t="shared" si="5"/>
        <v>42296678</v>
      </c>
      <c r="Y40" s="31">
        <f t="shared" si="5"/>
        <v>43133975</v>
      </c>
      <c r="Z40" s="32">
        <f>+IF(X40&lt;&gt;0,+(Y40/X40)*100,0)</f>
        <v>101.97958099688114</v>
      </c>
      <c r="AA40" s="33">
        <f>+AA34+AA39</f>
        <v>84593354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811502798</v>
      </c>
      <c r="D42" s="43">
        <f>+D25-D40</f>
        <v>811502798</v>
      </c>
      <c r="E42" s="44">
        <f t="shared" si="6"/>
        <v>904426968</v>
      </c>
      <c r="F42" s="45">
        <f t="shared" si="6"/>
        <v>904426968</v>
      </c>
      <c r="G42" s="45">
        <f t="shared" si="6"/>
        <v>971943351</v>
      </c>
      <c r="H42" s="45">
        <f t="shared" si="6"/>
        <v>904426968</v>
      </c>
      <c r="I42" s="45">
        <f t="shared" si="6"/>
        <v>882675835</v>
      </c>
      <c r="J42" s="45">
        <f t="shared" si="6"/>
        <v>882675835</v>
      </c>
      <c r="K42" s="45">
        <f t="shared" si="6"/>
        <v>863378289</v>
      </c>
      <c r="L42" s="45">
        <f t="shared" si="6"/>
        <v>903389713</v>
      </c>
      <c r="M42" s="45">
        <f t="shared" si="6"/>
        <v>0</v>
      </c>
      <c r="N42" s="45">
        <f t="shared" si="6"/>
        <v>903389713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903389713</v>
      </c>
      <c r="X42" s="45">
        <f t="shared" si="6"/>
        <v>452213484</v>
      </c>
      <c r="Y42" s="45">
        <f t="shared" si="6"/>
        <v>451176229</v>
      </c>
      <c r="Z42" s="46">
        <f>+IF(X42&lt;&gt;0,+(Y42/X42)*100,0)</f>
        <v>99.77062714034417</v>
      </c>
      <c r="AA42" s="47">
        <f>+AA25-AA40</f>
        <v>904426968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811502798</v>
      </c>
      <c r="D45" s="18">
        <v>811502798</v>
      </c>
      <c r="E45" s="19">
        <v>904426968</v>
      </c>
      <c r="F45" s="20">
        <v>904426968</v>
      </c>
      <c r="G45" s="20">
        <v>971943351</v>
      </c>
      <c r="H45" s="20">
        <v>904426968</v>
      </c>
      <c r="I45" s="20">
        <v>882675835</v>
      </c>
      <c r="J45" s="20">
        <v>882675835</v>
      </c>
      <c r="K45" s="20">
        <v>863378289</v>
      </c>
      <c r="L45" s="20">
        <v>903389713</v>
      </c>
      <c r="M45" s="20"/>
      <c r="N45" s="20">
        <v>903389713</v>
      </c>
      <c r="O45" s="20"/>
      <c r="P45" s="20"/>
      <c r="Q45" s="20"/>
      <c r="R45" s="20"/>
      <c r="S45" s="20"/>
      <c r="T45" s="20"/>
      <c r="U45" s="20"/>
      <c r="V45" s="20"/>
      <c r="W45" s="20">
        <v>903389713</v>
      </c>
      <c r="X45" s="20">
        <v>452213484</v>
      </c>
      <c r="Y45" s="20">
        <v>451176229</v>
      </c>
      <c r="Z45" s="48">
        <v>99.77</v>
      </c>
      <c r="AA45" s="22">
        <v>904426968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811502798</v>
      </c>
      <c r="D48" s="51">
        <f>SUM(D45:D47)</f>
        <v>811502798</v>
      </c>
      <c r="E48" s="52">
        <f t="shared" si="7"/>
        <v>904426968</v>
      </c>
      <c r="F48" s="53">
        <f t="shared" si="7"/>
        <v>904426968</v>
      </c>
      <c r="G48" s="53">
        <f t="shared" si="7"/>
        <v>971943351</v>
      </c>
      <c r="H48" s="53">
        <f t="shared" si="7"/>
        <v>904426968</v>
      </c>
      <c r="I48" s="53">
        <f t="shared" si="7"/>
        <v>882675835</v>
      </c>
      <c r="J48" s="53">
        <f t="shared" si="7"/>
        <v>882675835</v>
      </c>
      <c r="K48" s="53">
        <f t="shared" si="7"/>
        <v>863378289</v>
      </c>
      <c r="L48" s="53">
        <f t="shared" si="7"/>
        <v>903389713</v>
      </c>
      <c r="M48" s="53">
        <f t="shared" si="7"/>
        <v>0</v>
      </c>
      <c r="N48" s="53">
        <f t="shared" si="7"/>
        <v>903389713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903389713</v>
      </c>
      <c r="X48" s="53">
        <f t="shared" si="7"/>
        <v>452213484</v>
      </c>
      <c r="Y48" s="53">
        <f t="shared" si="7"/>
        <v>451176229</v>
      </c>
      <c r="Z48" s="54">
        <f>+IF(X48&lt;&gt;0,+(Y48/X48)*100,0)</f>
        <v>99.77062714034417</v>
      </c>
      <c r="AA48" s="55">
        <f>SUM(AA45:AA47)</f>
        <v>904426968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104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14666833</v>
      </c>
      <c r="D6" s="18">
        <v>14666833</v>
      </c>
      <c r="E6" s="19">
        <v>41448296</v>
      </c>
      <c r="F6" s="20">
        <v>41448296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20724148</v>
      </c>
      <c r="Y6" s="20">
        <v>-20724148</v>
      </c>
      <c r="Z6" s="21">
        <v>-100</v>
      </c>
      <c r="AA6" s="22">
        <v>41448296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3974123</v>
      </c>
      <c r="D8" s="18">
        <v>3974123</v>
      </c>
      <c r="E8" s="19">
        <v>62128</v>
      </c>
      <c r="F8" s="20">
        <v>62128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31064</v>
      </c>
      <c r="Y8" s="20">
        <v>-31064</v>
      </c>
      <c r="Z8" s="21">
        <v>-100</v>
      </c>
      <c r="AA8" s="22">
        <v>62128</v>
      </c>
    </row>
    <row r="9" spans="1:27" ht="13.5">
      <c r="A9" s="23" t="s">
        <v>36</v>
      </c>
      <c r="B9" s="17"/>
      <c r="C9" s="18">
        <v>4556130</v>
      </c>
      <c r="D9" s="18">
        <v>4556130</v>
      </c>
      <c r="E9" s="19">
        <v>8647642</v>
      </c>
      <c r="F9" s="20">
        <v>8647642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4323821</v>
      </c>
      <c r="Y9" s="20">
        <v>-4323821</v>
      </c>
      <c r="Z9" s="21">
        <v>-100</v>
      </c>
      <c r="AA9" s="22">
        <v>8647642</v>
      </c>
    </row>
    <row r="10" spans="1:27" ht="13.5">
      <c r="A10" s="23" t="s">
        <v>37</v>
      </c>
      <c r="B10" s="17"/>
      <c r="C10" s="18"/>
      <c r="D10" s="18"/>
      <c r="E10" s="19">
        <v>6967975</v>
      </c>
      <c r="F10" s="20">
        <v>6967975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3483988</v>
      </c>
      <c r="Y10" s="24">
        <v>-3483988</v>
      </c>
      <c r="Z10" s="25">
        <v>-100</v>
      </c>
      <c r="AA10" s="26">
        <v>6967975</v>
      </c>
    </row>
    <row r="11" spans="1:27" ht="13.5">
      <c r="A11" s="23" t="s">
        <v>38</v>
      </c>
      <c r="B11" s="17"/>
      <c r="C11" s="18">
        <v>595375</v>
      </c>
      <c r="D11" s="18">
        <v>595375</v>
      </c>
      <c r="E11" s="19">
        <v>391992</v>
      </c>
      <c r="F11" s="20">
        <v>391992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195996</v>
      </c>
      <c r="Y11" s="20">
        <v>-195996</v>
      </c>
      <c r="Z11" s="21">
        <v>-100</v>
      </c>
      <c r="AA11" s="22">
        <v>391992</v>
      </c>
    </row>
    <row r="12" spans="1:27" ht="13.5">
      <c r="A12" s="27" t="s">
        <v>39</v>
      </c>
      <c r="B12" s="28"/>
      <c r="C12" s="29">
        <f aca="true" t="shared" si="0" ref="C12:Y12">SUM(C6:C11)</f>
        <v>23792461</v>
      </c>
      <c r="D12" s="29">
        <f>SUM(D6:D11)</f>
        <v>23792461</v>
      </c>
      <c r="E12" s="30">
        <f t="shared" si="0"/>
        <v>57518033</v>
      </c>
      <c r="F12" s="31">
        <f t="shared" si="0"/>
        <v>57518033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28759017</v>
      </c>
      <c r="Y12" s="31">
        <f t="shared" si="0"/>
        <v>-28759017</v>
      </c>
      <c r="Z12" s="32">
        <f>+IF(X12&lt;&gt;0,+(Y12/X12)*100,0)</f>
        <v>-100</v>
      </c>
      <c r="AA12" s="33">
        <f>SUM(AA6:AA11)</f>
        <v>57518033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13742543</v>
      </c>
      <c r="D17" s="18">
        <v>13742543</v>
      </c>
      <c r="E17" s="19">
        <v>14512125</v>
      </c>
      <c r="F17" s="20">
        <v>14512125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7256063</v>
      </c>
      <c r="Y17" s="20">
        <v>-7256063</v>
      </c>
      <c r="Z17" s="21">
        <v>-100</v>
      </c>
      <c r="AA17" s="22">
        <v>14512125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366464166</v>
      </c>
      <c r="D19" s="18">
        <v>366464166</v>
      </c>
      <c r="E19" s="19">
        <v>392232847</v>
      </c>
      <c r="F19" s="20">
        <v>392232847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196116424</v>
      </c>
      <c r="Y19" s="20">
        <v>-196116424</v>
      </c>
      <c r="Z19" s="21">
        <v>-100</v>
      </c>
      <c r="AA19" s="22">
        <v>392232847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380206709</v>
      </c>
      <c r="D24" s="29">
        <f>SUM(D15:D23)</f>
        <v>380206709</v>
      </c>
      <c r="E24" s="36">
        <f t="shared" si="1"/>
        <v>406744972</v>
      </c>
      <c r="F24" s="37">
        <f t="shared" si="1"/>
        <v>406744972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203372487</v>
      </c>
      <c r="Y24" s="37">
        <f t="shared" si="1"/>
        <v>-203372487</v>
      </c>
      <c r="Z24" s="38">
        <f>+IF(X24&lt;&gt;0,+(Y24/X24)*100,0)</f>
        <v>-100</v>
      </c>
      <c r="AA24" s="39">
        <f>SUM(AA15:AA23)</f>
        <v>406744972</v>
      </c>
    </row>
    <row r="25" spans="1:27" ht="13.5">
      <c r="A25" s="27" t="s">
        <v>51</v>
      </c>
      <c r="B25" s="28"/>
      <c r="C25" s="29">
        <f aca="true" t="shared" si="2" ref="C25:Y25">+C12+C24</f>
        <v>403999170</v>
      </c>
      <c r="D25" s="29">
        <f>+D12+D24</f>
        <v>403999170</v>
      </c>
      <c r="E25" s="30">
        <f t="shared" si="2"/>
        <v>464263005</v>
      </c>
      <c r="F25" s="31">
        <f t="shared" si="2"/>
        <v>464263005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232131504</v>
      </c>
      <c r="Y25" s="31">
        <f t="shared" si="2"/>
        <v>-232131504</v>
      </c>
      <c r="Z25" s="32">
        <f>+IF(X25&lt;&gt;0,+(Y25/X25)*100,0)</f>
        <v>-100</v>
      </c>
      <c r="AA25" s="33">
        <f>+AA12+AA24</f>
        <v>464263005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37191811</v>
      </c>
      <c r="D32" s="18">
        <v>37191811</v>
      </c>
      <c r="E32" s="19">
        <v>26820986</v>
      </c>
      <c r="F32" s="20">
        <v>26820986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13410493</v>
      </c>
      <c r="Y32" s="20">
        <v>-13410493</v>
      </c>
      <c r="Z32" s="21">
        <v>-100</v>
      </c>
      <c r="AA32" s="22">
        <v>26820986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37191811</v>
      </c>
      <c r="D34" s="29">
        <f>SUM(D29:D33)</f>
        <v>37191811</v>
      </c>
      <c r="E34" s="30">
        <f t="shared" si="3"/>
        <v>26820986</v>
      </c>
      <c r="F34" s="31">
        <f t="shared" si="3"/>
        <v>26820986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13410493</v>
      </c>
      <c r="Y34" s="31">
        <f t="shared" si="3"/>
        <v>-13410493</v>
      </c>
      <c r="Z34" s="32">
        <f>+IF(X34&lt;&gt;0,+(Y34/X34)*100,0)</f>
        <v>-100</v>
      </c>
      <c r="AA34" s="33">
        <f>SUM(AA29:AA33)</f>
        <v>26820986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8741167</v>
      </c>
      <c r="D37" s="18">
        <v>8741167</v>
      </c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907566</v>
      </c>
      <c r="D38" s="18">
        <v>907566</v>
      </c>
      <c r="E38" s="19">
        <v>816775</v>
      </c>
      <c r="F38" s="20">
        <v>816775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408388</v>
      </c>
      <c r="Y38" s="20">
        <v>-408388</v>
      </c>
      <c r="Z38" s="21">
        <v>-100</v>
      </c>
      <c r="AA38" s="22">
        <v>816775</v>
      </c>
    </row>
    <row r="39" spans="1:27" ht="13.5">
      <c r="A39" s="27" t="s">
        <v>61</v>
      </c>
      <c r="B39" s="35"/>
      <c r="C39" s="29">
        <f aca="true" t="shared" si="4" ref="C39:Y39">SUM(C37:C38)</f>
        <v>9648733</v>
      </c>
      <c r="D39" s="29">
        <f>SUM(D37:D38)</f>
        <v>9648733</v>
      </c>
      <c r="E39" s="36">
        <f t="shared" si="4"/>
        <v>816775</v>
      </c>
      <c r="F39" s="37">
        <f t="shared" si="4"/>
        <v>816775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408388</v>
      </c>
      <c r="Y39" s="37">
        <f t="shared" si="4"/>
        <v>-408388</v>
      </c>
      <c r="Z39" s="38">
        <f>+IF(X39&lt;&gt;0,+(Y39/X39)*100,0)</f>
        <v>-100</v>
      </c>
      <c r="AA39" s="39">
        <f>SUM(AA37:AA38)</f>
        <v>816775</v>
      </c>
    </row>
    <row r="40" spans="1:27" ht="13.5">
      <c r="A40" s="27" t="s">
        <v>62</v>
      </c>
      <c r="B40" s="28"/>
      <c r="C40" s="29">
        <f aca="true" t="shared" si="5" ref="C40:Y40">+C34+C39</f>
        <v>46840544</v>
      </c>
      <c r="D40" s="29">
        <f>+D34+D39</f>
        <v>46840544</v>
      </c>
      <c r="E40" s="30">
        <f t="shared" si="5"/>
        <v>27637761</v>
      </c>
      <c r="F40" s="31">
        <f t="shared" si="5"/>
        <v>27637761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13818881</v>
      </c>
      <c r="Y40" s="31">
        <f t="shared" si="5"/>
        <v>-13818881</v>
      </c>
      <c r="Z40" s="32">
        <f>+IF(X40&lt;&gt;0,+(Y40/X40)*100,0)</f>
        <v>-100</v>
      </c>
      <c r="AA40" s="33">
        <f>+AA34+AA39</f>
        <v>27637761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357158626</v>
      </c>
      <c r="D42" s="43">
        <f>+D25-D40</f>
        <v>357158626</v>
      </c>
      <c r="E42" s="44">
        <f t="shared" si="6"/>
        <v>436625244</v>
      </c>
      <c r="F42" s="45">
        <f t="shared" si="6"/>
        <v>436625244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218312623</v>
      </c>
      <c r="Y42" s="45">
        <f t="shared" si="6"/>
        <v>-218312623</v>
      </c>
      <c r="Z42" s="46">
        <f>+IF(X42&lt;&gt;0,+(Y42/X42)*100,0)</f>
        <v>-100</v>
      </c>
      <c r="AA42" s="47">
        <f>+AA25-AA40</f>
        <v>436625244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357158626</v>
      </c>
      <c r="D45" s="18">
        <v>357158626</v>
      </c>
      <c r="E45" s="19">
        <v>436625244</v>
      </c>
      <c r="F45" s="20">
        <v>436625244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218312622</v>
      </c>
      <c r="Y45" s="20">
        <v>-218312622</v>
      </c>
      <c r="Z45" s="48">
        <v>-100</v>
      </c>
      <c r="AA45" s="22">
        <v>436625244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357158626</v>
      </c>
      <c r="D48" s="51">
        <f>SUM(D45:D47)</f>
        <v>357158626</v>
      </c>
      <c r="E48" s="52">
        <f t="shared" si="7"/>
        <v>436625244</v>
      </c>
      <c r="F48" s="53">
        <f t="shared" si="7"/>
        <v>436625244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218312622</v>
      </c>
      <c r="Y48" s="53">
        <f t="shared" si="7"/>
        <v>-218312622</v>
      </c>
      <c r="Z48" s="54">
        <f>+IF(X48&lt;&gt;0,+(Y48/X48)*100,0)</f>
        <v>-100</v>
      </c>
      <c r="AA48" s="55">
        <f>SUM(AA45:AA47)</f>
        <v>436625244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105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25991383</v>
      </c>
      <c r="D6" s="18">
        <v>25991383</v>
      </c>
      <c r="E6" s="19">
        <v>13681274</v>
      </c>
      <c r="F6" s="20">
        <v>13681274</v>
      </c>
      <c r="G6" s="20">
        <v>94918842</v>
      </c>
      <c r="H6" s="20">
        <v>55669836</v>
      </c>
      <c r="I6" s="20">
        <v>24653069</v>
      </c>
      <c r="J6" s="20">
        <v>24653069</v>
      </c>
      <c r="K6" s="20">
        <v>19430370</v>
      </c>
      <c r="L6" s="20">
        <v>81159976</v>
      </c>
      <c r="M6" s="20">
        <v>63965576</v>
      </c>
      <c r="N6" s="20">
        <v>63965576</v>
      </c>
      <c r="O6" s="20"/>
      <c r="P6" s="20"/>
      <c r="Q6" s="20"/>
      <c r="R6" s="20"/>
      <c r="S6" s="20"/>
      <c r="T6" s="20"/>
      <c r="U6" s="20"/>
      <c r="V6" s="20"/>
      <c r="W6" s="20">
        <v>63965576</v>
      </c>
      <c r="X6" s="20">
        <v>6840637</v>
      </c>
      <c r="Y6" s="20">
        <v>57124939</v>
      </c>
      <c r="Z6" s="21">
        <v>835.08</v>
      </c>
      <c r="AA6" s="22">
        <v>13681274</v>
      </c>
    </row>
    <row r="7" spans="1:27" ht="13.5">
      <c r="A7" s="23" t="s">
        <v>34</v>
      </c>
      <c r="B7" s="17"/>
      <c r="C7" s="18">
        <v>49448474</v>
      </c>
      <c r="D7" s="18">
        <v>49448474</v>
      </c>
      <c r="E7" s="19">
        <v>59145000</v>
      </c>
      <c r="F7" s="20">
        <v>59145000</v>
      </c>
      <c r="G7" s="20">
        <v>51472690</v>
      </c>
      <c r="H7" s="20">
        <v>69201209</v>
      </c>
      <c r="I7" s="20">
        <v>69251688</v>
      </c>
      <c r="J7" s="20">
        <v>69251688</v>
      </c>
      <c r="K7" s="20">
        <v>57022535</v>
      </c>
      <c r="L7" s="20">
        <v>57129991</v>
      </c>
      <c r="M7" s="20">
        <v>57129991</v>
      </c>
      <c r="N7" s="20">
        <v>57129991</v>
      </c>
      <c r="O7" s="20"/>
      <c r="P7" s="20"/>
      <c r="Q7" s="20"/>
      <c r="R7" s="20"/>
      <c r="S7" s="20"/>
      <c r="T7" s="20"/>
      <c r="U7" s="20"/>
      <c r="V7" s="20"/>
      <c r="W7" s="20">
        <v>57129991</v>
      </c>
      <c r="X7" s="20">
        <v>29572500</v>
      </c>
      <c r="Y7" s="20">
        <v>27557491</v>
      </c>
      <c r="Z7" s="21">
        <v>93.19</v>
      </c>
      <c r="AA7" s="22">
        <v>59145000</v>
      </c>
    </row>
    <row r="8" spans="1:27" ht="13.5">
      <c r="A8" s="23" t="s">
        <v>35</v>
      </c>
      <c r="B8" s="17"/>
      <c r="C8" s="18">
        <v>3399175</v>
      </c>
      <c r="D8" s="18">
        <v>3399175</v>
      </c>
      <c r="E8" s="19">
        <v>6480959</v>
      </c>
      <c r="F8" s="20">
        <v>6480959</v>
      </c>
      <c r="G8" s="20">
        <v>13018651</v>
      </c>
      <c r="H8" s="20">
        <v>13262198</v>
      </c>
      <c r="I8" s="20">
        <v>12661090</v>
      </c>
      <c r="J8" s="20">
        <v>12661090</v>
      </c>
      <c r="K8" s="20">
        <v>18043698</v>
      </c>
      <c r="L8" s="20">
        <v>17835892</v>
      </c>
      <c r="M8" s="20">
        <v>17625275</v>
      </c>
      <c r="N8" s="20">
        <v>17625275</v>
      </c>
      <c r="O8" s="20"/>
      <c r="P8" s="20"/>
      <c r="Q8" s="20"/>
      <c r="R8" s="20"/>
      <c r="S8" s="20"/>
      <c r="T8" s="20"/>
      <c r="U8" s="20"/>
      <c r="V8" s="20"/>
      <c r="W8" s="20">
        <v>17625275</v>
      </c>
      <c r="X8" s="20">
        <v>3240480</v>
      </c>
      <c r="Y8" s="20">
        <v>14384795</v>
      </c>
      <c r="Z8" s="21">
        <v>443.91</v>
      </c>
      <c r="AA8" s="22">
        <v>6480959</v>
      </c>
    </row>
    <row r="9" spans="1:27" ht="13.5">
      <c r="A9" s="23" t="s">
        <v>36</v>
      </c>
      <c r="B9" s="17"/>
      <c r="C9" s="18">
        <v>3923016</v>
      </c>
      <c r="D9" s="18">
        <v>3923016</v>
      </c>
      <c r="E9" s="19"/>
      <c r="F9" s="20"/>
      <c r="G9" s="20">
        <v>16577425</v>
      </c>
      <c r="H9" s="20">
        <v>166520</v>
      </c>
      <c r="I9" s="20">
        <v>161838</v>
      </c>
      <c r="J9" s="20">
        <v>161838</v>
      </c>
      <c r="K9" s="20">
        <v>151043</v>
      </c>
      <c r="L9" s="20">
        <v>27943</v>
      </c>
      <c r="M9" s="20">
        <v>36857</v>
      </c>
      <c r="N9" s="20">
        <v>36857</v>
      </c>
      <c r="O9" s="20"/>
      <c r="P9" s="20"/>
      <c r="Q9" s="20"/>
      <c r="R9" s="20"/>
      <c r="S9" s="20"/>
      <c r="T9" s="20"/>
      <c r="U9" s="20"/>
      <c r="V9" s="20"/>
      <c r="W9" s="20">
        <v>36857</v>
      </c>
      <c r="X9" s="20"/>
      <c r="Y9" s="20">
        <v>36857</v>
      </c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159489</v>
      </c>
      <c r="D11" s="18">
        <v>159489</v>
      </c>
      <c r="E11" s="19"/>
      <c r="F11" s="20"/>
      <c r="G11" s="20">
        <v>119715</v>
      </c>
      <c r="H11" s="20">
        <v>159489</v>
      </c>
      <c r="I11" s="20">
        <v>159489</v>
      </c>
      <c r="J11" s="20">
        <v>159489</v>
      </c>
      <c r="K11" s="20">
        <v>159489</v>
      </c>
      <c r="L11" s="20">
        <v>159489</v>
      </c>
      <c r="M11" s="20">
        <v>159489</v>
      </c>
      <c r="N11" s="20">
        <v>159489</v>
      </c>
      <c r="O11" s="20"/>
      <c r="P11" s="20"/>
      <c r="Q11" s="20"/>
      <c r="R11" s="20"/>
      <c r="S11" s="20"/>
      <c r="T11" s="20"/>
      <c r="U11" s="20"/>
      <c r="V11" s="20"/>
      <c r="W11" s="20">
        <v>159489</v>
      </c>
      <c r="X11" s="20"/>
      <c r="Y11" s="20">
        <v>159489</v>
      </c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82921537</v>
      </c>
      <c r="D12" s="29">
        <f>SUM(D6:D11)</f>
        <v>82921537</v>
      </c>
      <c r="E12" s="30">
        <f t="shared" si="0"/>
        <v>79307233</v>
      </c>
      <c r="F12" s="31">
        <f t="shared" si="0"/>
        <v>79307233</v>
      </c>
      <c r="G12" s="31">
        <f t="shared" si="0"/>
        <v>176107323</v>
      </c>
      <c r="H12" s="31">
        <f t="shared" si="0"/>
        <v>138459252</v>
      </c>
      <c r="I12" s="31">
        <f t="shared" si="0"/>
        <v>106887174</v>
      </c>
      <c r="J12" s="31">
        <f t="shared" si="0"/>
        <v>106887174</v>
      </c>
      <c r="K12" s="31">
        <f t="shared" si="0"/>
        <v>94807135</v>
      </c>
      <c r="L12" s="31">
        <f t="shared" si="0"/>
        <v>156313291</v>
      </c>
      <c r="M12" s="31">
        <f t="shared" si="0"/>
        <v>138917188</v>
      </c>
      <c r="N12" s="31">
        <f t="shared" si="0"/>
        <v>138917188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138917188</v>
      </c>
      <c r="X12" s="31">
        <f t="shared" si="0"/>
        <v>39653617</v>
      </c>
      <c r="Y12" s="31">
        <f t="shared" si="0"/>
        <v>99263571</v>
      </c>
      <c r="Z12" s="32">
        <f>+IF(X12&lt;&gt;0,+(Y12/X12)*100,0)</f>
        <v>250.32664989930174</v>
      </c>
      <c r="AA12" s="33">
        <f>SUM(AA6:AA11)</f>
        <v>79307233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60473350</v>
      </c>
      <c r="D17" s="18">
        <v>60473350</v>
      </c>
      <c r="E17" s="19">
        <v>60473350</v>
      </c>
      <c r="F17" s="20">
        <v>60473350</v>
      </c>
      <c r="G17" s="20">
        <v>60473350</v>
      </c>
      <c r="H17" s="20">
        <v>60473350</v>
      </c>
      <c r="I17" s="20">
        <v>60473350</v>
      </c>
      <c r="J17" s="20">
        <v>60473350</v>
      </c>
      <c r="K17" s="20">
        <v>60473350</v>
      </c>
      <c r="L17" s="20">
        <v>60473350</v>
      </c>
      <c r="M17" s="20">
        <v>60473350</v>
      </c>
      <c r="N17" s="20">
        <v>60473350</v>
      </c>
      <c r="O17" s="20"/>
      <c r="P17" s="20"/>
      <c r="Q17" s="20"/>
      <c r="R17" s="20"/>
      <c r="S17" s="20"/>
      <c r="T17" s="20"/>
      <c r="U17" s="20"/>
      <c r="V17" s="20"/>
      <c r="W17" s="20">
        <v>60473350</v>
      </c>
      <c r="X17" s="20">
        <v>30236675</v>
      </c>
      <c r="Y17" s="20">
        <v>30236675</v>
      </c>
      <c r="Z17" s="21">
        <v>100</v>
      </c>
      <c r="AA17" s="22">
        <v>60473350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263090046</v>
      </c>
      <c r="D19" s="18">
        <v>263090046</v>
      </c>
      <c r="E19" s="19">
        <v>255536432</v>
      </c>
      <c r="F19" s="20">
        <v>255536432</v>
      </c>
      <c r="G19" s="20">
        <v>240497590</v>
      </c>
      <c r="H19" s="20">
        <v>258654077</v>
      </c>
      <c r="I19" s="20">
        <v>266497586</v>
      </c>
      <c r="J19" s="20">
        <v>266497586</v>
      </c>
      <c r="K19" s="20">
        <v>249673629</v>
      </c>
      <c r="L19" s="20">
        <v>264764505</v>
      </c>
      <c r="M19" s="20">
        <v>264884765</v>
      </c>
      <c r="N19" s="20">
        <v>264884765</v>
      </c>
      <c r="O19" s="20"/>
      <c r="P19" s="20"/>
      <c r="Q19" s="20"/>
      <c r="R19" s="20"/>
      <c r="S19" s="20"/>
      <c r="T19" s="20"/>
      <c r="U19" s="20"/>
      <c r="V19" s="20"/>
      <c r="W19" s="20">
        <v>264884765</v>
      </c>
      <c r="X19" s="20">
        <v>127768216</v>
      </c>
      <c r="Y19" s="20">
        <v>137116549</v>
      </c>
      <c r="Z19" s="21">
        <v>107.32</v>
      </c>
      <c r="AA19" s="22">
        <v>255536432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424465</v>
      </c>
      <c r="D22" s="18">
        <v>424465</v>
      </c>
      <c r="E22" s="19">
        <v>809296</v>
      </c>
      <c r="F22" s="20">
        <v>809296</v>
      </c>
      <c r="G22" s="20">
        <v>1161767</v>
      </c>
      <c r="H22" s="20">
        <v>1414557</v>
      </c>
      <c r="I22" s="20">
        <v>1414557</v>
      </c>
      <c r="J22" s="20">
        <v>1414557</v>
      </c>
      <c r="K22" s="20">
        <v>1414557</v>
      </c>
      <c r="L22" s="20">
        <v>1414557</v>
      </c>
      <c r="M22" s="20">
        <v>1414557</v>
      </c>
      <c r="N22" s="20">
        <v>1414557</v>
      </c>
      <c r="O22" s="20"/>
      <c r="P22" s="20"/>
      <c r="Q22" s="20"/>
      <c r="R22" s="20"/>
      <c r="S22" s="20"/>
      <c r="T22" s="20"/>
      <c r="U22" s="20"/>
      <c r="V22" s="20"/>
      <c r="W22" s="20">
        <v>1414557</v>
      </c>
      <c r="X22" s="20">
        <v>404648</v>
      </c>
      <c r="Y22" s="20">
        <v>1009909</v>
      </c>
      <c r="Z22" s="21">
        <v>249.58</v>
      </c>
      <c r="AA22" s="22">
        <v>809296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>
        <v>2257004</v>
      </c>
      <c r="H23" s="24">
        <v>2414861</v>
      </c>
      <c r="I23" s="24"/>
      <c r="J23" s="20"/>
      <c r="K23" s="24">
        <v>2414861</v>
      </c>
      <c r="L23" s="24">
        <v>2415671</v>
      </c>
      <c r="M23" s="20">
        <v>2415671</v>
      </c>
      <c r="N23" s="24">
        <v>2415671</v>
      </c>
      <c r="O23" s="24"/>
      <c r="P23" s="24"/>
      <c r="Q23" s="20"/>
      <c r="R23" s="24"/>
      <c r="S23" s="24"/>
      <c r="T23" s="20"/>
      <c r="U23" s="24"/>
      <c r="V23" s="24"/>
      <c r="W23" s="24">
        <v>2415671</v>
      </c>
      <c r="X23" s="20"/>
      <c r="Y23" s="24">
        <v>2415671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323987861</v>
      </c>
      <c r="D24" s="29">
        <f>SUM(D15:D23)</f>
        <v>323987861</v>
      </c>
      <c r="E24" s="36">
        <f t="shared" si="1"/>
        <v>316819078</v>
      </c>
      <c r="F24" s="37">
        <f t="shared" si="1"/>
        <v>316819078</v>
      </c>
      <c r="G24" s="37">
        <f t="shared" si="1"/>
        <v>304389711</v>
      </c>
      <c r="H24" s="37">
        <f t="shared" si="1"/>
        <v>322956845</v>
      </c>
      <c r="I24" s="37">
        <f t="shared" si="1"/>
        <v>328385493</v>
      </c>
      <c r="J24" s="37">
        <f t="shared" si="1"/>
        <v>328385493</v>
      </c>
      <c r="K24" s="37">
        <f t="shared" si="1"/>
        <v>313976397</v>
      </c>
      <c r="L24" s="37">
        <f t="shared" si="1"/>
        <v>329068083</v>
      </c>
      <c r="M24" s="37">
        <f t="shared" si="1"/>
        <v>329188343</v>
      </c>
      <c r="N24" s="37">
        <f t="shared" si="1"/>
        <v>329188343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329188343</v>
      </c>
      <c r="X24" s="37">
        <f t="shared" si="1"/>
        <v>158409539</v>
      </c>
      <c r="Y24" s="37">
        <f t="shared" si="1"/>
        <v>170778804</v>
      </c>
      <c r="Z24" s="38">
        <f>+IF(X24&lt;&gt;0,+(Y24/X24)*100,0)</f>
        <v>107.80840918929762</v>
      </c>
      <c r="AA24" s="39">
        <f>SUM(AA15:AA23)</f>
        <v>316819078</v>
      </c>
    </row>
    <row r="25" spans="1:27" ht="13.5">
      <c r="A25" s="27" t="s">
        <v>51</v>
      </c>
      <c r="B25" s="28"/>
      <c r="C25" s="29">
        <f aca="true" t="shared" si="2" ref="C25:Y25">+C12+C24</f>
        <v>406909398</v>
      </c>
      <c r="D25" s="29">
        <f>+D12+D24</f>
        <v>406909398</v>
      </c>
      <c r="E25" s="30">
        <f t="shared" si="2"/>
        <v>396126311</v>
      </c>
      <c r="F25" s="31">
        <f t="shared" si="2"/>
        <v>396126311</v>
      </c>
      <c r="G25" s="31">
        <f t="shared" si="2"/>
        <v>480497034</v>
      </c>
      <c r="H25" s="31">
        <f t="shared" si="2"/>
        <v>461416097</v>
      </c>
      <c r="I25" s="31">
        <f t="shared" si="2"/>
        <v>435272667</v>
      </c>
      <c r="J25" s="31">
        <f t="shared" si="2"/>
        <v>435272667</v>
      </c>
      <c r="K25" s="31">
        <f t="shared" si="2"/>
        <v>408783532</v>
      </c>
      <c r="L25" s="31">
        <f t="shared" si="2"/>
        <v>485381374</v>
      </c>
      <c r="M25" s="31">
        <f t="shared" si="2"/>
        <v>468105531</v>
      </c>
      <c r="N25" s="31">
        <f t="shared" si="2"/>
        <v>468105531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468105531</v>
      </c>
      <c r="X25" s="31">
        <f t="shared" si="2"/>
        <v>198063156</v>
      </c>
      <c r="Y25" s="31">
        <f t="shared" si="2"/>
        <v>270042375</v>
      </c>
      <c r="Z25" s="32">
        <f>+IF(X25&lt;&gt;0,+(Y25/X25)*100,0)</f>
        <v>136.34154905620105</v>
      </c>
      <c r="AA25" s="33">
        <f>+AA12+AA24</f>
        <v>396126311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9284229</v>
      </c>
      <c r="D31" s="18">
        <v>9284229</v>
      </c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11254979</v>
      </c>
      <c r="D32" s="18">
        <v>11254979</v>
      </c>
      <c r="E32" s="19">
        <v>8000000</v>
      </c>
      <c r="F32" s="20">
        <v>8000000</v>
      </c>
      <c r="G32" s="20">
        <v>66541327</v>
      </c>
      <c r="H32" s="20">
        <v>13490586</v>
      </c>
      <c r="I32" s="20">
        <v>22141594</v>
      </c>
      <c r="J32" s="20">
        <v>22141594</v>
      </c>
      <c r="K32" s="20">
        <v>1519971</v>
      </c>
      <c r="L32" s="20">
        <v>52159763</v>
      </c>
      <c r="M32" s="20">
        <v>63167479</v>
      </c>
      <c r="N32" s="20">
        <v>63167479</v>
      </c>
      <c r="O32" s="20"/>
      <c r="P32" s="20"/>
      <c r="Q32" s="20"/>
      <c r="R32" s="20"/>
      <c r="S32" s="20"/>
      <c r="T32" s="20"/>
      <c r="U32" s="20"/>
      <c r="V32" s="20"/>
      <c r="W32" s="20">
        <v>63167479</v>
      </c>
      <c r="X32" s="20">
        <v>4000000</v>
      </c>
      <c r="Y32" s="20">
        <v>59167479</v>
      </c>
      <c r="Z32" s="21">
        <v>1479.19</v>
      </c>
      <c r="AA32" s="22">
        <v>8000000</v>
      </c>
    </row>
    <row r="33" spans="1:27" ht="13.5">
      <c r="A33" s="23" t="s">
        <v>58</v>
      </c>
      <c r="B33" s="17"/>
      <c r="C33" s="18">
        <v>388373</v>
      </c>
      <c r="D33" s="18">
        <v>388373</v>
      </c>
      <c r="E33" s="19"/>
      <c r="F33" s="20"/>
      <c r="G33" s="20">
        <v>8021249</v>
      </c>
      <c r="H33" s="20">
        <v>10047931</v>
      </c>
      <c r="I33" s="20">
        <v>10021518</v>
      </c>
      <c r="J33" s="20">
        <v>10021518</v>
      </c>
      <c r="K33" s="20">
        <v>10237909</v>
      </c>
      <c r="L33" s="20">
        <v>10676480</v>
      </c>
      <c r="M33" s="20">
        <v>10675465</v>
      </c>
      <c r="N33" s="20">
        <v>10675465</v>
      </c>
      <c r="O33" s="20"/>
      <c r="P33" s="20"/>
      <c r="Q33" s="20"/>
      <c r="R33" s="20"/>
      <c r="S33" s="20"/>
      <c r="T33" s="20"/>
      <c r="U33" s="20"/>
      <c r="V33" s="20"/>
      <c r="W33" s="20">
        <v>10675465</v>
      </c>
      <c r="X33" s="20"/>
      <c r="Y33" s="20">
        <v>10675465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20927581</v>
      </c>
      <c r="D34" s="29">
        <f>SUM(D29:D33)</f>
        <v>20927581</v>
      </c>
      <c r="E34" s="30">
        <f t="shared" si="3"/>
        <v>8000000</v>
      </c>
      <c r="F34" s="31">
        <f t="shared" si="3"/>
        <v>8000000</v>
      </c>
      <c r="G34" s="31">
        <f t="shared" si="3"/>
        <v>74562576</v>
      </c>
      <c r="H34" s="31">
        <f t="shared" si="3"/>
        <v>23538517</v>
      </c>
      <c r="I34" s="31">
        <f t="shared" si="3"/>
        <v>32163112</v>
      </c>
      <c r="J34" s="31">
        <f t="shared" si="3"/>
        <v>32163112</v>
      </c>
      <c r="K34" s="31">
        <f t="shared" si="3"/>
        <v>11757880</v>
      </c>
      <c r="L34" s="31">
        <f t="shared" si="3"/>
        <v>62836243</v>
      </c>
      <c r="M34" s="31">
        <f t="shared" si="3"/>
        <v>73842944</v>
      </c>
      <c r="N34" s="31">
        <f t="shared" si="3"/>
        <v>73842944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73842944</v>
      </c>
      <c r="X34" s="31">
        <f t="shared" si="3"/>
        <v>4000000</v>
      </c>
      <c r="Y34" s="31">
        <f t="shared" si="3"/>
        <v>69842944</v>
      </c>
      <c r="Z34" s="32">
        <f>+IF(X34&lt;&gt;0,+(Y34/X34)*100,0)</f>
        <v>1746.0736000000002</v>
      </c>
      <c r="AA34" s="33">
        <f>SUM(AA29:AA33)</f>
        <v>8000000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1141954</v>
      </c>
      <c r="F37" s="20">
        <v>1141954</v>
      </c>
      <c r="G37" s="20"/>
      <c r="H37" s="20">
        <v>3127686</v>
      </c>
      <c r="I37" s="20">
        <v>3127686</v>
      </c>
      <c r="J37" s="20">
        <v>3127686</v>
      </c>
      <c r="K37" s="20">
        <v>3127686</v>
      </c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570977</v>
      </c>
      <c r="Y37" s="20">
        <v>-570977</v>
      </c>
      <c r="Z37" s="21">
        <v>-100</v>
      </c>
      <c r="AA37" s="22">
        <v>1141954</v>
      </c>
    </row>
    <row r="38" spans="1:27" ht="13.5">
      <c r="A38" s="23" t="s">
        <v>58</v>
      </c>
      <c r="B38" s="17"/>
      <c r="C38" s="18">
        <v>3614466</v>
      </c>
      <c r="D38" s="18">
        <v>3614466</v>
      </c>
      <c r="E38" s="19">
        <v>224500</v>
      </c>
      <c r="F38" s="20">
        <v>224500</v>
      </c>
      <c r="G38" s="20"/>
      <c r="H38" s="20"/>
      <c r="I38" s="20"/>
      <c r="J38" s="20"/>
      <c r="K38" s="20"/>
      <c r="L38" s="20">
        <v>2693989</v>
      </c>
      <c r="M38" s="20">
        <v>2693989</v>
      </c>
      <c r="N38" s="20">
        <v>2693989</v>
      </c>
      <c r="O38" s="20"/>
      <c r="P38" s="20"/>
      <c r="Q38" s="20"/>
      <c r="R38" s="20"/>
      <c r="S38" s="20"/>
      <c r="T38" s="20"/>
      <c r="U38" s="20"/>
      <c r="V38" s="20"/>
      <c r="W38" s="20">
        <v>2693989</v>
      </c>
      <c r="X38" s="20">
        <v>112250</v>
      </c>
      <c r="Y38" s="20">
        <v>2581739</v>
      </c>
      <c r="Z38" s="21">
        <v>2299.99</v>
      </c>
      <c r="AA38" s="22">
        <v>224500</v>
      </c>
    </row>
    <row r="39" spans="1:27" ht="13.5">
      <c r="A39" s="27" t="s">
        <v>61</v>
      </c>
      <c r="B39" s="35"/>
      <c r="C39" s="29">
        <f aca="true" t="shared" si="4" ref="C39:Y39">SUM(C37:C38)</f>
        <v>3614466</v>
      </c>
      <c r="D39" s="29">
        <f>SUM(D37:D38)</f>
        <v>3614466</v>
      </c>
      <c r="E39" s="36">
        <f t="shared" si="4"/>
        <v>1366454</v>
      </c>
      <c r="F39" s="37">
        <f t="shared" si="4"/>
        <v>1366454</v>
      </c>
      <c r="G39" s="37">
        <f t="shared" si="4"/>
        <v>0</v>
      </c>
      <c r="H39" s="37">
        <f t="shared" si="4"/>
        <v>3127686</v>
      </c>
      <c r="I39" s="37">
        <f t="shared" si="4"/>
        <v>3127686</v>
      </c>
      <c r="J39" s="37">
        <f t="shared" si="4"/>
        <v>3127686</v>
      </c>
      <c r="K39" s="37">
        <f t="shared" si="4"/>
        <v>3127686</v>
      </c>
      <c r="L39" s="37">
        <f t="shared" si="4"/>
        <v>2693989</v>
      </c>
      <c r="M39" s="37">
        <f t="shared" si="4"/>
        <v>2693989</v>
      </c>
      <c r="N39" s="37">
        <f t="shared" si="4"/>
        <v>2693989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2693989</v>
      </c>
      <c r="X39" s="37">
        <f t="shared" si="4"/>
        <v>683227</v>
      </c>
      <c r="Y39" s="37">
        <f t="shared" si="4"/>
        <v>2010762</v>
      </c>
      <c r="Z39" s="38">
        <f>+IF(X39&lt;&gt;0,+(Y39/X39)*100,0)</f>
        <v>294.3036501777594</v>
      </c>
      <c r="AA39" s="39">
        <f>SUM(AA37:AA38)</f>
        <v>1366454</v>
      </c>
    </row>
    <row r="40" spans="1:27" ht="13.5">
      <c r="A40" s="27" t="s">
        <v>62</v>
      </c>
      <c r="B40" s="28"/>
      <c r="C40" s="29">
        <f aca="true" t="shared" si="5" ref="C40:Y40">+C34+C39</f>
        <v>24542047</v>
      </c>
      <c r="D40" s="29">
        <f>+D34+D39</f>
        <v>24542047</v>
      </c>
      <c r="E40" s="30">
        <f t="shared" si="5"/>
        <v>9366454</v>
      </c>
      <c r="F40" s="31">
        <f t="shared" si="5"/>
        <v>9366454</v>
      </c>
      <c r="G40" s="31">
        <f t="shared" si="5"/>
        <v>74562576</v>
      </c>
      <c r="H40" s="31">
        <f t="shared" si="5"/>
        <v>26666203</v>
      </c>
      <c r="I40" s="31">
        <f t="shared" si="5"/>
        <v>35290798</v>
      </c>
      <c r="J40" s="31">
        <f t="shared" si="5"/>
        <v>35290798</v>
      </c>
      <c r="K40" s="31">
        <f t="shared" si="5"/>
        <v>14885566</v>
      </c>
      <c r="L40" s="31">
        <f t="shared" si="5"/>
        <v>65530232</v>
      </c>
      <c r="M40" s="31">
        <f t="shared" si="5"/>
        <v>76536933</v>
      </c>
      <c r="N40" s="31">
        <f t="shared" si="5"/>
        <v>76536933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76536933</v>
      </c>
      <c r="X40" s="31">
        <f t="shared" si="5"/>
        <v>4683227</v>
      </c>
      <c r="Y40" s="31">
        <f t="shared" si="5"/>
        <v>71853706</v>
      </c>
      <c r="Z40" s="32">
        <f>+IF(X40&lt;&gt;0,+(Y40/X40)*100,0)</f>
        <v>1534.2776679413575</v>
      </c>
      <c r="AA40" s="33">
        <f>+AA34+AA39</f>
        <v>9366454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382367351</v>
      </c>
      <c r="D42" s="43">
        <f>+D25-D40</f>
        <v>382367351</v>
      </c>
      <c r="E42" s="44">
        <f t="shared" si="6"/>
        <v>386759857</v>
      </c>
      <c r="F42" s="45">
        <f t="shared" si="6"/>
        <v>386759857</v>
      </c>
      <c r="G42" s="45">
        <f t="shared" si="6"/>
        <v>405934458</v>
      </c>
      <c r="H42" s="45">
        <f t="shared" si="6"/>
        <v>434749894</v>
      </c>
      <c r="I42" s="45">
        <f t="shared" si="6"/>
        <v>399981869</v>
      </c>
      <c r="J42" s="45">
        <f t="shared" si="6"/>
        <v>399981869</v>
      </c>
      <c r="K42" s="45">
        <f t="shared" si="6"/>
        <v>393897966</v>
      </c>
      <c r="L42" s="45">
        <f t="shared" si="6"/>
        <v>419851142</v>
      </c>
      <c r="M42" s="45">
        <f t="shared" si="6"/>
        <v>391568598</v>
      </c>
      <c r="N42" s="45">
        <f t="shared" si="6"/>
        <v>391568598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391568598</v>
      </c>
      <c r="X42" s="45">
        <f t="shared" si="6"/>
        <v>193379929</v>
      </c>
      <c r="Y42" s="45">
        <f t="shared" si="6"/>
        <v>198188669</v>
      </c>
      <c r="Z42" s="46">
        <f>+IF(X42&lt;&gt;0,+(Y42/X42)*100,0)</f>
        <v>102.48667999045547</v>
      </c>
      <c r="AA42" s="47">
        <f>+AA25-AA40</f>
        <v>386759857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382367351</v>
      </c>
      <c r="D45" s="18">
        <v>382367351</v>
      </c>
      <c r="E45" s="19">
        <v>371759857</v>
      </c>
      <c r="F45" s="20">
        <v>371759857</v>
      </c>
      <c r="G45" s="20">
        <v>321032410</v>
      </c>
      <c r="H45" s="20">
        <v>367465207</v>
      </c>
      <c r="I45" s="20">
        <v>398895019</v>
      </c>
      <c r="J45" s="20">
        <v>398895019</v>
      </c>
      <c r="K45" s="20">
        <v>392811116</v>
      </c>
      <c r="L45" s="20">
        <v>418764292</v>
      </c>
      <c r="M45" s="20">
        <v>390481748</v>
      </c>
      <c r="N45" s="20">
        <v>390481748</v>
      </c>
      <c r="O45" s="20"/>
      <c r="P45" s="20"/>
      <c r="Q45" s="20"/>
      <c r="R45" s="20"/>
      <c r="S45" s="20"/>
      <c r="T45" s="20"/>
      <c r="U45" s="20"/>
      <c r="V45" s="20"/>
      <c r="W45" s="20">
        <v>390481748</v>
      </c>
      <c r="X45" s="20">
        <v>185879929</v>
      </c>
      <c r="Y45" s="20">
        <v>204601819</v>
      </c>
      <c r="Z45" s="48">
        <v>110.07</v>
      </c>
      <c r="AA45" s="22">
        <v>371759857</v>
      </c>
    </row>
    <row r="46" spans="1:27" ht="13.5">
      <c r="A46" s="23" t="s">
        <v>67</v>
      </c>
      <c r="B46" s="17"/>
      <c r="C46" s="18"/>
      <c r="D46" s="18"/>
      <c r="E46" s="19">
        <v>15000000</v>
      </c>
      <c r="F46" s="20">
        <v>15000000</v>
      </c>
      <c r="G46" s="20">
        <v>84902048</v>
      </c>
      <c r="H46" s="20">
        <v>67284687</v>
      </c>
      <c r="I46" s="20">
        <v>1086850</v>
      </c>
      <c r="J46" s="20">
        <v>1086850</v>
      </c>
      <c r="K46" s="20">
        <v>1086850</v>
      </c>
      <c r="L46" s="20">
        <v>1086850</v>
      </c>
      <c r="M46" s="20">
        <v>1086850</v>
      </c>
      <c r="N46" s="20">
        <v>1086850</v>
      </c>
      <c r="O46" s="20"/>
      <c r="P46" s="20"/>
      <c r="Q46" s="20"/>
      <c r="R46" s="20"/>
      <c r="S46" s="20"/>
      <c r="T46" s="20"/>
      <c r="U46" s="20"/>
      <c r="V46" s="20"/>
      <c r="W46" s="20">
        <v>1086850</v>
      </c>
      <c r="X46" s="20">
        <v>7500000</v>
      </c>
      <c r="Y46" s="20">
        <v>-6413150</v>
      </c>
      <c r="Z46" s="48">
        <v>-85.51</v>
      </c>
      <c r="AA46" s="22">
        <v>15000000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382367351</v>
      </c>
      <c r="D48" s="51">
        <f>SUM(D45:D47)</f>
        <v>382367351</v>
      </c>
      <c r="E48" s="52">
        <f t="shared" si="7"/>
        <v>386759857</v>
      </c>
      <c r="F48" s="53">
        <f t="shared" si="7"/>
        <v>386759857</v>
      </c>
      <c r="G48" s="53">
        <f t="shared" si="7"/>
        <v>405934458</v>
      </c>
      <c r="H48" s="53">
        <f t="shared" si="7"/>
        <v>434749894</v>
      </c>
      <c r="I48" s="53">
        <f t="shared" si="7"/>
        <v>399981869</v>
      </c>
      <c r="J48" s="53">
        <f t="shared" si="7"/>
        <v>399981869</v>
      </c>
      <c r="K48" s="53">
        <f t="shared" si="7"/>
        <v>393897966</v>
      </c>
      <c r="L48" s="53">
        <f t="shared" si="7"/>
        <v>419851142</v>
      </c>
      <c r="M48" s="53">
        <f t="shared" si="7"/>
        <v>391568598</v>
      </c>
      <c r="N48" s="53">
        <f t="shared" si="7"/>
        <v>391568598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391568598</v>
      </c>
      <c r="X48" s="53">
        <f t="shared" si="7"/>
        <v>193379929</v>
      </c>
      <c r="Y48" s="53">
        <f t="shared" si="7"/>
        <v>198188669</v>
      </c>
      <c r="Z48" s="54">
        <f>+IF(X48&lt;&gt;0,+(Y48/X48)*100,0)</f>
        <v>102.48667999045547</v>
      </c>
      <c r="AA48" s="55">
        <f>SUM(AA45:AA47)</f>
        <v>386759857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106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3847736</v>
      </c>
      <c r="F6" s="20">
        <v>3847736</v>
      </c>
      <c r="G6" s="20">
        <v>43797921</v>
      </c>
      <c r="H6" s="20">
        <v>26814539</v>
      </c>
      <c r="I6" s="20">
        <v>13849015</v>
      </c>
      <c r="J6" s="20">
        <v>13849015</v>
      </c>
      <c r="K6" s="20">
        <v>8615922</v>
      </c>
      <c r="L6" s="20">
        <v>53420484</v>
      </c>
      <c r="M6" s="20"/>
      <c r="N6" s="20">
        <v>53420484</v>
      </c>
      <c r="O6" s="20"/>
      <c r="P6" s="20"/>
      <c r="Q6" s="20"/>
      <c r="R6" s="20"/>
      <c r="S6" s="20"/>
      <c r="T6" s="20"/>
      <c r="U6" s="20"/>
      <c r="V6" s="20"/>
      <c r="W6" s="20">
        <v>53420484</v>
      </c>
      <c r="X6" s="20">
        <v>1923868</v>
      </c>
      <c r="Y6" s="20">
        <v>51496616</v>
      </c>
      <c r="Z6" s="21">
        <v>2676.72</v>
      </c>
      <c r="AA6" s="22">
        <v>3847736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/>
      <c r="D8" s="18"/>
      <c r="E8" s="19">
        <v>7368265</v>
      </c>
      <c r="F8" s="20">
        <v>7368265</v>
      </c>
      <c r="G8" s="20">
        <v>11139259</v>
      </c>
      <c r="H8" s="20">
        <v>10716211</v>
      </c>
      <c r="I8" s="20">
        <v>9742067</v>
      </c>
      <c r="J8" s="20">
        <v>9742067</v>
      </c>
      <c r="K8" s="20">
        <v>9635071</v>
      </c>
      <c r="L8" s="20">
        <v>10134207</v>
      </c>
      <c r="M8" s="20"/>
      <c r="N8" s="20">
        <v>10134207</v>
      </c>
      <c r="O8" s="20"/>
      <c r="P8" s="20"/>
      <c r="Q8" s="20"/>
      <c r="R8" s="20"/>
      <c r="S8" s="20"/>
      <c r="T8" s="20"/>
      <c r="U8" s="20"/>
      <c r="V8" s="20"/>
      <c r="W8" s="20">
        <v>10134207</v>
      </c>
      <c r="X8" s="20">
        <v>3684133</v>
      </c>
      <c r="Y8" s="20">
        <v>6450074</v>
      </c>
      <c r="Z8" s="21">
        <v>175.08</v>
      </c>
      <c r="AA8" s="22">
        <v>7368265</v>
      </c>
    </row>
    <row r="9" spans="1:27" ht="13.5">
      <c r="A9" s="23" t="s">
        <v>36</v>
      </c>
      <c r="B9" s="17"/>
      <c r="C9" s="18"/>
      <c r="D9" s="18"/>
      <c r="E9" s="19">
        <v>17651794</v>
      </c>
      <c r="F9" s="20">
        <v>17651794</v>
      </c>
      <c r="G9" s="20">
        <v>3742960</v>
      </c>
      <c r="H9" s="20">
        <v>4259902</v>
      </c>
      <c r="I9" s="20">
        <v>3590748</v>
      </c>
      <c r="J9" s="20">
        <v>3590748</v>
      </c>
      <c r="K9" s="20">
        <v>2875179</v>
      </c>
      <c r="L9" s="20">
        <v>3233950</v>
      </c>
      <c r="M9" s="20"/>
      <c r="N9" s="20">
        <v>3233950</v>
      </c>
      <c r="O9" s="20"/>
      <c r="P9" s="20"/>
      <c r="Q9" s="20"/>
      <c r="R9" s="20"/>
      <c r="S9" s="20"/>
      <c r="T9" s="20"/>
      <c r="U9" s="20"/>
      <c r="V9" s="20"/>
      <c r="W9" s="20">
        <v>3233950</v>
      </c>
      <c r="X9" s="20">
        <v>8825897</v>
      </c>
      <c r="Y9" s="20">
        <v>-5591947</v>
      </c>
      <c r="Z9" s="21">
        <v>-63.36</v>
      </c>
      <c r="AA9" s="22">
        <v>17651794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>
        <v>468930</v>
      </c>
      <c r="F11" s="20">
        <v>468930</v>
      </c>
      <c r="G11" s="20">
        <v>524451</v>
      </c>
      <c r="H11" s="20">
        <v>494144</v>
      </c>
      <c r="I11" s="20">
        <v>-112990</v>
      </c>
      <c r="J11" s="20">
        <v>-112990</v>
      </c>
      <c r="K11" s="20">
        <v>-143768</v>
      </c>
      <c r="L11" s="20">
        <v>-79692</v>
      </c>
      <c r="M11" s="20"/>
      <c r="N11" s="20">
        <v>-79692</v>
      </c>
      <c r="O11" s="20"/>
      <c r="P11" s="20"/>
      <c r="Q11" s="20"/>
      <c r="R11" s="20"/>
      <c r="S11" s="20"/>
      <c r="T11" s="20"/>
      <c r="U11" s="20"/>
      <c r="V11" s="20"/>
      <c r="W11" s="20">
        <v>-79692</v>
      </c>
      <c r="X11" s="20">
        <v>234465</v>
      </c>
      <c r="Y11" s="20">
        <v>-314157</v>
      </c>
      <c r="Z11" s="21">
        <v>-133.99</v>
      </c>
      <c r="AA11" s="22">
        <v>468930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29336725</v>
      </c>
      <c r="F12" s="31">
        <f t="shared" si="0"/>
        <v>29336725</v>
      </c>
      <c r="G12" s="31">
        <f t="shared" si="0"/>
        <v>59204591</v>
      </c>
      <c r="H12" s="31">
        <f t="shared" si="0"/>
        <v>42284796</v>
      </c>
      <c r="I12" s="31">
        <f t="shared" si="0"/>
        <v>27068840</v>
      </c>
      <c r="J12" s="31">
        <f t="shared" si="0"/>
        <v>27068840</v>
      </c>
      <c r="K12" s="31">
        <f t="shared" si="0"/>
        <v>20982404</v>
      </c>
      <c r="L12" s="31">
        <f t="shared" si="0"/>
        <v>66708949</v>
      </c>
      <c r="M12" s="31">
        <f t="shared" si="0"/>
        <v>0</v>
      </c>
      <c r="N12" s="31">
        <f t="shared" si="0"/>
        <v>66708949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66708949</v>
      </c>
      <c r="X12" s="31">
        <f t="shared" si="0"/>
        <v>14668363</v>
      </c>
      <c r="Y12" s="31">
        <f t="shared" si="0"/>
        <v>52040586</v>
      </c>
      <c r="Z12" s="32">
        <f>+IF(X12&lt;&gt;0,+(Y12/X12)*100,0)</f>
        <v>354.78114360818586</v>
      </c>
      <c r="AA12" s="33">
        <f>SUM(AA6:AA11)</f>
        <v>29336725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>
        <v>21401100</v>
      </c>
      <c r="F17" s="20">
        <v>21401100</v>
      </c>
      <c r="G17" s="20">
        <v>21401100</v>
      </c>
      <c r="H17" s="20">
        <v>21401100</v>
      </c>
      <c r="I17" s="20">
        <v>27442135</v>
      </c>
      <c r="J17" s="20">
        <v>27442135</v>
      </c>
      <c r="K17" s="20">
        <v>27442135</v>
      </c>
      <c r="L17" s="20">
        <v>27442135</v>
      </c>
      <c r="M17" s="20"/>
      <c r="N17" s="20">
        <v>27442135</v>
      </c>
      <c r="O17" s="20"/>
      <c r="P17" s="20"/>
      <c r="Q17" s="20"/>
      <c r="R17" s="20"/>
      <c r="S17" s="20"/>
      <c r="T17" s="20"/>
      <c r="U17" s="20"/>
      <c r="V17" s="20"/>
      <c r="W17" s="20">
        <v>27442135</v>
      </c>
      <c r="X17" s="20">
        <v>10700550</v>
      </c>
      <c r="Y17" s="20">
        <v>16741585</v>
      </c>
      <c r="Z17" s="21">
        <v>156.46</v>
      </c>
      <c r="AA17" s="22">
        <v>21401100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183565194</v>
      </c>
      <c r="F19" s="20">
        <v>183565194</v>
      </c>
      <c r="G19" s="20">
        <v>141638646</v>
      </c>
      <c r="H19" s="20">
        <v>149309164</v>
      </c>
      <c r="I19" s="20">
        <v>135915339</v>
      </c>
      <c r="J19" s="20">
        <v>135915339</v>
      </c>
      <c r="K19" s="20">
        <v>136466130</v>
      </c>
      <c r="L19" s="20">
        <v>141701670</v>
      </c>
      <c r="M19" s="20"/>
      <c r="N19" s="20">
        <v>141701670</v>
      </c>
      <c r="O19" s="20"/>
      <c r="P19" s="20"/>
      <c r="Q19" s="20"/>
      <c r="R19" s="20"/>
      <c r="S19" s="20"/>
      <c r="T19" s="20"/>
      <c r="U19" s="20"/>
      <c r="V19" s="20"/>
      <c r="W19" s="20">
        <v>141701670</v>
      </c>
      <c r="X19" s="20">
        <v>91782597</v>
      </c>
      <c r="Y19" s="20">
        <v>49919073</v>
      </c>
      <c r="Z19" s="21">
        <v>54.39</v>
      </c>
      <c r="AA19" s="22">
        <v>183565194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1739925</v>
      </c>
      <c r="F22" s="20">
        <v>1739925</v>
      </c>
      <c r="G22" s="20">
        <v>1424685</v>
      </c>
      <c r="H22" s="20">
        <v>1424685</v>
      </c>
      <c r="I22" s="20">
        <v>1333602</v>
      </c>
      <c r="J22" s="20">
        <v>1333602</v>
      </c>
      <c r="K22" s="20">
        <v>1358640</v>
      </c>
      <c r="L22" s="20">
        <v>1358640</v>
      </c>
      <c r="M22" s="20"/>
      <c r="N22" s="20">
        <v>1358640</v>
      </c>
      <c r="O22" s="20"/>
      <c r="P22" s="20"/>
      <c r="Q22" s="20"/>
      <c r="R22" s="20"/>
      <c r="S22" s="20"/>
      <c r="T22" s="20"/>
      <c r="U22" s="20"/>
      <c r="V22" s="20"/>
      <c r="W22" s="20">
        <v>1358640</v>
      </c>
      <c r="X22" s="20">
        <v>869963</v>
      </c>
      <c r="Y22" s="20">
        <v>488677</v>
      </c>
      <c r="Z22" s="21">
        <v>56.17</v>
      </c>
      <c r="AA22" s="22">
        <v>1739925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206706219</v>
      </c>
      <c r="F24" s="37">
        <f t="shared" si="1"/>
        <v>206706219</v>
      </c>
      <c r="G24" s="37">
        <f t="shared" si="1"/>
        <v>164464431</v>
      </c>
      <c r="H24" s="37">
        <f t="shared" si="1"/>
        <v>172134949</v>
      </c>
      <c r="I24" s="37">
        <f t="shared" si="1"/>
        <v>164691076</v>
      </c>
      <c r="J24" s="37">
        <f t="shared" si="1"/>
        <v>164691076</v>
      </c>
      <c r="K24" s="37">
        <f t="shared" si="1"/>
        <v>165266905</v>
      </c>
      <c r="L24" s="37">
        <f t="shared" si="1"/>
        <v>170502445</v>
      </c>
      <c r="M24" s="37">
        <f t="shared" si="1"/>
        <v>0</v>
      </c>
      <c r="N24" s="37">
        <f t="shared" si="1"/>
        <v>170502445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170502445</v>
      </c>
      <c r="X24" s="37">
        <f t="shared" si="1"/>
        <v>103353110</v>
      </c>
      <c r="Y24" s="37">
        <f t="shared" si="1"/>
        <v>67149335</v>
      </c>
      <c r="Z24" s="38">
        <f>+IF(X24&lt;&gt;0,+(Y24/X24)*100,0)</f>
        <v>64.97079284793655</v>
      </c>
      <c r="AA24" s="39">
        <f>SUM(AA15:AA23)</f>
        <v>206706219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236042944</v>
      </c>
      <c r="F25" s="31">
        <f t="shared" si="2"/>
        <v>236042944</v>
      </c>
      <c r="G25" s="31">
        <f t="shared" si="2"/>
        <v>223669022</v>
      </c>
      <c r="H25" s="31">
        <f t="shared" si="2"/>
        <v>214419745</v>
      </c>
      <c r="I25" s="31">
        <f t="shared" si="2"/>
        <v>191759916</v>
      </c>
      <c r="J25" s="31">
        <f t="shared" si="2"/>
        <v>191759916</v>
      </c>
      <c r="K25" s="31">
        <f t="shared" si="2"/>
        <v>186249309</v>
      </c>
      <c r="L25" s="31">
        <f t="shared" si="2"/>
        <v>237211394</v>
      </c>
      <c r="M25" s="31">
        <f t="shared" si="2"/>
        <v>0</v>
      </c>
      <c r="N25" s="31">
        <f t="shared" si="2"/>
        <v>237211394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237211394</v>
      </c>
      <c r="X25" s="31">
        <f t="shared" si="2"/>
        <v>118021473</v>
      </c>
      <c r="Y25" s="31">
        <f t="shared" si="2"/>
        <v>119189921</v>
      </c>
      <c r="Z25" s="32">
        <f>+IF(X25&lt;&gt;0,+(Y25/X25)*100,0)</f>
        <v>100.9900300092001</v>
      </c>
      <c r="AA25" s="33">
        <f>+AA12+AA24</f>
        <v>236042944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/>
      <c r="D32" s="18"/>
      <c r="E32" s="19">
        <v>12917548</v>
      </c>
      <c r="F32" s="20">
        <v>12917548</v>
      </c>
      <c r="G32" s="20">
        <v>32506664</v>
      </c>
      <c r="H32" s="20">
        <v>34130615</v>
      </c>
      <c r="I32" s="20">
        <v>14627137</v>
      </c>
      <c r="J32" s="20">
        <v>14627137</v>
      </c>
      <c r="K32" s="20">
        <v>17838015</v>
      </c>
      <c r="L32" s="20">
        <v>22271921</v>
      </c>
      <c r="M32" s="20"/>
      <c r="N32" s="20">
        <v>22271921</v>
      </c>
      <c r="O32" s="20"/>
      <c r="P32" s="20"/>
      <c r="Q32" s="20"/>
      <c r="R32" s="20"/>
      <c r="S32" s="20"/>
      <c r="T32" s="20"/>
      <c r="U32" s="20"/>
      <c r="V32" s="20"/>
      <c r="W32" s="20">
        <v>22271921</v>
      </c>
      <c r="X32" s="20">
        <v>6458774</v>
      </c>
      <c r="Y32" s="20">
        <v>15813147</v>
      </c>
      <c r="Z32" s="21">
        <v>244.83</v>
      </c>
      <c r="AA32" s="22">
        <v>12917548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>
        <v>7785957</v>
      </c>
      <c r="H33" s="20">
        <v>7785957</v>
      </c>
      <c r="I33" s="20">
        <v>13459398</v>
      </c>
      <c r="J33" s="20">
        <v>13459398</v>
      </c>
      <c r="K33" s="20">
        <v>13459398</v>
      </c>
      <c r="L33" s="20">
        <v>13459398</v>
      </c>
      <c r="M33" s="20"/>
      <c r="N33" s="20">
        <v>13459398</v>
      </c>
      <c r="O33" s="20"/>
      <c r="P33" s="20"/>
      <c r="Q33" s="20"/>
      <c r="R33" s="20"/>
      <c r="S33" s="20"/>
      <c r="T33" s="20"/>
      <c r="U33" s="20"/>
      <c r="V33" s="20"/>
      <c r="W33" s="20">
        <v>13459398</v>
      </c>
      <c r="X33" s="20"/>
      <c r="Y33" s="20">
        <v>13459398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12917548</v>
      </c>
      <c r="F34" s="31">
        <f t="shared" si="3"/>
        <v>12917548</v>
      </c>
      <c r="G34" s="31">
        <f t="shared" si="3"/>
        <v>40292621</v>
      </c>
      <c r="H34" s="31">
        <f t="shared" si="3"/>
        <v>41916572</v>
      </c>
      <c r="I34" s="31">
        <f t="shared" si="3"/>
        <v>28086535</v>
      </c>
      <c r="J34" s="31">
        <f t="shared" si="3"/>
        <v>28086535</v>
      </c>
      <c r="K34" s="31">
        <f t="shared" si="3"/>
        <v>31297413</v>
      </c>
      <c r="L34" s="31">
        <f t="shared" si="3"/>
        <v>35731319</v>
      </c>
      <c r="M34" s="31">
        <f t="shared" si="3"/>
        <v>0</v>
      </c>
      <c r="N34" s="31">
        <f t="shared" si="3"/>
        <v>35731319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35731319</v>
      </c>
      <c r="X34" s="31">
        <f t="shared" si="3"/>
        <v>6458774</v>
      </c>
      <c r="Y34" s="31">
        <f t="shared" si="3"/>
        <v>29272545</v>
      </c>
      <c r="Z34" s="32">
        <f>+IF(X34&lt;&gt;0,+(Y34/X34)*100,0)</f>
        <v>453.22138535889314</v>
      </c>
      <c r="AA34" s="33">
        <f>SUM(AA29:AA33)</f>
        <v>12917548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/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0</v>
      </c>
      <c r="F39" s="37">
        <f t="shared" si="4"/>
        <v>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0</v>
      </c>
      <c r="Y39" s="37">
        <f t="shared" si="4"/>
        <v>0</v>
      </c>
      <c r="Z39" s="38">
        <f>+IF(X39&lt;&gt;0,+(Y39/X39)*100,0)</f>
        <v>0</v>
      </c>
      <c r="AA39" s="39">
        <f>SUM(AA37:AA38)</f>
        <v>0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12917548</v>
      </c>
      <c r="F40" s="31">
        <f t="shared" si="5"/>
        <v>12917548</v>
      </c>
      <c r="G40" s="31">
        <f t="shared" si="5"/>
        <v>40292621</v>
      </c>
      <c r="H40" s="31">
        <f t="shared" si="5"/>
        <v>41916572</v>
      </c>
      <c r="I40" s="31">
        <f t="shared" si="5"/>
        <v>28086535</v>
      </c>
      <c r="J40" s="31">
        <f t="shared" si="5"/>
        <v>28086535</v>
      </c>
      <c r="K40" s="31">
        <f t="shared" si="5"/>
        <v>31297413</v>
      </c>
      <c r="L40" s="31">
        <f t="shared" si="5"/>
        <v>35731319</v>
      </c>
      <c r="M40" s="31">
        <f t="shared" si="5"/>
        <v>0</v>
      </c>
      <c r="N40" s="31">
        <f t="shared" si="5"/>
        <v>35731319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35731319</v>
      </c>
      <c r="X40" s="31">
        <f t="shared" si="5"/>
        <v>6458774</v>
      </c>
      <c r="Y40" s="31">
        <f t="shared" si="5"/>
        <v>29272545</v>
      </c>
      <c r="Z40" s="32">
        <f>+IF(X40&lt;&gt;0,+(Y40/X40)*100,0)</f>
        <v>453.22138535889314</v>
      </c>
      <c r="AA40" s="33">
        <f>+AA34+AA39</f>
        <v>12917548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223125396</v>
      </c>
      <c r="F42" s="45">
        <f t="shared" si="6"/>
        <v>223125396</v>
      </c>
      <c r="G42" s="45">
        <f t="shared" si="6"/>
        <v>183376401</v>
      </c>
      <c r="H42" s="45">
        <f t="shared" si="6"/>
        <v>172503173</v>
      </c>
      <c r="I42" s="45">
        <f t="shared" si="6"/>
        <v>163673381</v>
      </c>
      <c r="J42" s="45">
        <f t="shared" si="6"/>
        <v>163673381</v>
      </c>
      <c r="K42" s="45">
        <f t="shared" si="6"/>
        <v>154951896</v>
      </c>
      <c r="L42" s="45">
        <f t="shared" si="6"/>
        <v>201480075</v>
      </c>
      <c r="M42" s="45">
        <f t="shared" si="6"/>
        <v>0</v>
      </c>
      <c r="N42" s="45">
        <f t="shared" si="6"/>
        <v>201480075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201480075</v>
      </c>
      <c r="X42" s="45">
        <f t="shared" si="6"/>
        <v>111562699</v>
      </c>
      <c r="Y42" s="45">
        <f t="shared" si="6"/>
        <v>89917376</v>
      </c>
      <c r="Z42" s="46">
        <f>+IF(X42&lt;&gt;0,+(Y42/X42)*100,0)</f>
        <v>80.5980644121921</v>
      </c>
      <c r="AA42" s="47">
        <f>+AA25-AA40</f>
        <v>223125396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223125395</v>
      </c>
      <c r="F45" s="20">
        <v>223125395</v>
      </c>
      <c r="G45" s="20">
        <v>40512349</v>
      </c>
      <c r="H45" s="20">
        <v>29777463</v>
      </c>
      <c r="I45" s="20">
        <v>31530470</v>
      </c>
      <c r="J45" s="20">
        <v>31530470</v>
      </c>
      <c r="K45" s="20">
        <v>22807795</v>
      </c>
      <c r="L45" s="20">
        <v>62841393</v>
      </c>
      <c r="M45" s="20"/>
      <c r="N45" s="20">
        <v>62841393</v>
      </c>
      <c r="O45" s="20"/>
      <c r="P45" s="20"/>
      <c r="Q45" s="20"/>
      <c r="R45" s="20"/>
      <c r="S45" s="20"/>
      <c r="T45" s="20"/>
      <c r="U45" s="20"/>
      <c r="V45" s="20"/>
      <c r="W45" s="20">
        <v>62841393</v>
      </c>
      <c r="X45" s="20">
        <v>111562698</v>
      </c>
      <c r="Y45" s="20">
        <v>-48721305</v>
      </c>
      <c r="Z45" s="48">
        <v>-43.67</v>
      </c>
      <c r="AA45" s="22">
        <v>223125395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>
        <v>142864051</v>
      </c>
      <c r="H46" s="20">
        <v>142725709</v>
      </c>
      <c r="I46" s="20">
        <v>132142912</v>
      </c>
      <c r="J46" s="20">
        <v>132142912</v>
      </c>
      <c r="K46" s="20">
        <v>132144100</v>
      </c>
      <c r="L46" s="20">
        <v>138638683</v>
      </c>
      <c r="M46" s="20"/>
      <c r="N46" s="20">
        <v>138638683</v>
      </c>
      <c r="O46" s="20"/>
      <c r="P46" s="20"/>
      <c r="Q46" s="20"/>
      <c r="R46" s="20"/>
      <c r="S46" s="20"/>
      <c r="T46" s="20"/>
      <c r="U46" s="20"/>
      <c r="V46" s="20"/>
      <c r="W46" s="20">
        <v>138638683</v>
      </c>
      <c r="X46" s="20"/>
      <c r="Y46" s="20">
        <v>138638683</v>
      </c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223125395</v>
      </c>
      <c r="F48" s="53">
        <f t="shared" si="7"/>
        <v>223125395</v>
      </c>
      <c r="G48" s="53">
        <f t="shared" si="7"/>
        <v>183376400</v>
      </c>
      <c r="H48" s="53">
        <f t="shared" si="7"/>
        <v>172503172</v>
      </c>
      <c r="I48" s="53">
        <f t="shared" si="7"/>
        <v>163673382</v>
      </c>
      <c r="J48" s="53">
        <f t="shared" si="7"/>
        <v>163673382</v>
      </c>
      <c r="K48" s="53">
        <f t="shared" si="7"/>
        <v>154951895</v>
      </c>
      <c r="L48" s="53">
        <f t="shared" si="7"/>
        <v>201480076</v>
      </c>
      <c r="M48" s="53">
        <f t="shared" si="7"/>
        <v>0</v>
      </c>
      <c r="N48" s="53">
        <f t="shared" si="7"/>
        <v>201480076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201480076</v>
      </c>
      <c r="X48" s="53">
        <f t="shared" si="7"/>
        <v>111562698</v>
      </c>
      <c r="Y48" s="53">
        <f t="shared" si="7"/>
        <v>89917378</v>
      </c>
      <c r="Z48" s="54">
        <f>+IF(X48&lt;&gt;0,+(Y48/X48)*100,0)</f>
        <v>80.59806692735236</v>
      </c>
      <c r="AA48" s="55">
        <f>SUM(AA45:AA47)</f>
        <v>223125395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71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2140</v>
      </c>
      <c r="D6" s="18">
        <v>2140</v>
      </c>
      <c r="E6" s="19">
        <v>4443126</v>
      </c>
      <c r="F6" s="20">
        <v>4443126</v>
      </c>
      <c r="G6" s="20">
        <v>1587013</v>
      </c>
      <c r="H6" s="20">
        <v>1666006</v>
      </c>
      <c r="I6" s="20">
        <v>2070096</v>
      </c>
      <c r="J6" s="20">
        <v>2070096</v>
      </c>
      <c r="K6" s="20">
        <v>1975432</v>
      </c>
      <c r="L6" s="20">
        <v>18818187</v>
      </c>
      <c r="M6" s="20">
        <v>690981</v>
      </c>
      <c r="N6" s="20">
        <v>690981</v>
      </c>
      <c r="O6" s="20"/>
      <c r="P6" s="20"/>
      <c r="Q6" s="20"/>
      <c r="R6" s="20"/>
      <c r="S6" s="20"/>
      <c r="T6" s="20"/>
      <c r="U6" s="20"/>
      <c r="V6" s="20"/>
      <c r="W6" s="20">
        <v>690981</v>
      </c>
      <c r="X6" s="20">
        <v>2221563</v>
      </c>
      <c r="Y6" s="20">
        <v>-1530582</v>
      </c>
      <c r="Z6" s="21">
        <v>-68.9</v>
      </c>
      <c r="AA6" s="22">
        <v>4443126</v>
      </c>
    </row>
    <row r="7" spans="1:27" ht="13.5">
      <c r="A7" s="23" t="s">
        <v>34</v>
      </c>
      <c r="B7" s="17"/>
      <c r="C7" s="18">
        <v>29658401</v>
      </c>
      <c r="D7" s="18">
        <v>29658401</v>
      </c>
      <c r="E7" s="19">
        <v>19811329</v>
      </c>
      <c r="F7" s="20">
        <v>19811329</v>
      </c>
      <c r="G7" s="20">
        <v>47260141</v>
      </c>
      <c r="H7" s="20">
        <v>42517399</v>
      </c>
      <c r="I7" s="20">
        <v>34413049</v>
      </c>
      <c r="J7" s="20">
        <v>34413049</v>
      </c>
      <c r="K7" s="20">
        <v>32091335</v>
      </c>
      <c r="L7" s="20">
        <v>12027809</v>
      </c>
      <c r="M7" s="20">
        <v>33199161</v>
      </c>
      <c r="N7" s="20">
        <v>33199161</v>
      </c>
      <c r="O7" s="20"/>
      <c r="P7" s="20"/>
      <c r="Q7" s="20"/>
      <c r="R7" s="20"/>
      <c r="S7" s="20"/>
      <c r="T7" s="20"/>
      <c r="U7" s="20"/>
      <c r="V7" s="20"/>
      <c r="W7" s="20">
        <v>33199161</v>
      </c>
      <c r="X7" s="20">
        <v>9905665</v>
      </c>
      <c r="Y7" s="20">
        <v>23293496</v>
      </c>
      <c r="Z7" s="21">
        <v>235.15</v>
      </c>
      <c r="AA7" s="22">
        <v>19811329</v>
      </c>
    </row>
    <row r="8" spans="1:27" ht="13.5">
      <c r="A8" s="23" t="s">
        <v>35</v>
      </c>
      <c r="B8" s="17"/>
      <c r="C8" s="18">
        <v>25166162</v>
      </c>
      <c r="D8" s="18">
        <v>25166162</v>
      </c>
      <c r="E8" s="19">
        <v>23500823</v>
      </c>
      <c r="F8" s="20">
        <v>23500823</v>
      </c>
      <c r="G8" s="20">
        <v>38057248</v>
      </c>
      <c r="H8" s="20">
        <v>32493060</v>
      </c>
      <c r="I8" s="20">
        <v>32173395</v>
      </c>
      <c r="J8" s="20">
        <v>32173395</v>
      </c>
      <c r="K8" s="20">
        <v>33896647</v>
      </c>
      <c r="L8" s="20">
        <v>33966463</v>
      </c>
      <c r="M8" s="20">
        <v>34401278</v>
      </c>
      <c r="N8" s="20">
        <v>34401278</v>
      </c>
      <c r="O8" s="20"/>
      <c r="P8" s="20"/>
      <c r="Q8" s="20"/>
      <c r="R8" s="20"/>
      <c r="S8" s="20"/>
      <c r="T8" s="20"/>
      <c r="U8" s="20"/>
      <c r="V8" s="20"/>
      <c r="W8" s="20">
        <v>34401278</v>
      </c>
      <c r="X8" s="20">
        <v>11750412</v>
      </c>
      <c r="Y8" s="20">
        <v>22650866</v>
      </c>
      <c r="Z8" s="21">
        <v>192.77</v>
      </c>
      <c r="AA8" s="22">
        <v>23500823</v>
      </c>
    </row>
    <row r="9" spans="1:27" ht="13.5">
      <c r="A9" s="23" t="s">
        <v>36</v>
      </c>
      <c r="B9" s="17"/>
      <c r="C9" s="18">
        <v>3370865</v>
      </c>
      <c r="D9" s="18">
        <v>3370865</v>
      </c>
      <c r="E9" s="19">
        <v>17035037</v>
      </c>
      <c r="F9" s="20">
        <v>17035037</v>
      </c>
      <c r="G9" s="20">
        <v>33857021</v>
      </c>
      <c r="H9" s="20">
        <v>30198751</v>
      </c>
      <c r="I9" s="20">
        <v>30927520</v>
      </c>
      <c r="J9" s="20">
        <v>30927520</v>
      </c>
      <c r="K9" s="20">
        <v>9927800</v>
      </c>
      <c r="L9" s="20">
        <v>1456866</v>
      </c>
      <c r="M9" s="20">
        <v>1564087</v>
      </c>
      <c r="N9" s="20">
        <v>1564087</v>
      </c>
      <c r="O9" s="20"/>
      <c r="P9" s="20"/>
      <c r="Q9" s="20"/>
      <c r="R9" s="20"/>
      <c r="S9" s="20"/>
      <c r="T9" s="20"/>
      <c r="U9" s="20"/>
      <c r="V9" s="20"/>
      <c r="W9" s="20">
        <v>1564087</v>
      </c>
      <c r="X9" s="20">
        <v>8517519</v>
      </c>
      <c r="Y9" s="20">
        <v>-6953432</v>
      </c>
      <c r="Z9" s="21">
        <v>-81.64</v>
      </c>
      <c r="AA9" s="22">
        <v>17035037</v>
      </c>
    </row>
    <row r="10" spans="1:27" ht="13.5">
      <c r="A10" s="23" t="s">
        <v>37</v>
      </c>
      <c r="B10" s="17"/>
      <c r="C10" s="18">
        <v>2060922</v>
      </c>
      <c r="D10" s="18">
        <v>2060922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3802215</v>
      </c>
      <c r="D11" s="18">
        <v>3802215</v>
      </c>
      <c r="E11" s="19">
        <v>2667223</v>
      </c>
      <c r="F11" s="20">
        <v>2667223</v>
      </c>
      <c r="G11" s="20">
        <v>3629964</v>
      </c>
      <c r="H11" s="20">
        <v>4494522</v>
      </c>
      <c r="I11" s="20">
        <v>4601277</v>
      </c>
      <c r="J11" s="20">
        <v>4601277</v>
      </c>
      <c r="K11" s="20">
        <v>6678575</v>
      </c>
      <c r="L11" s="20">
        <v>6626818</v>
      </c>
      <c r="M11" s="20">
        <v>6673438</v>
      </c>
      <c r="N11" s="20">
        <v>6673438</v>
      </c>
      <c r="O11" s="20"/>
      <c r="P11" s="20"/>
      <c r="Q11" s="20"/>
      <c r="R11" s="20"/>
      <c r="S11" s="20"/>
      <c r="T11" s="20"/>
      <c r="U11" s="20"/>
      <c r="V11" s="20"/>
      <c r="W11" s="20">
        <v>6673438</v>
      </c>
      <c r="X11" s="20">
        <v>1333612</v>
      </c>
      <c r="Y11" s="20">
        <v>5339826</v>
      </c>
      <c r="Z11" s="21">
        <v>400.4</v>
      </c>
      <c r="AA11" s="22">
        <v>2667223</v>
      </c>
    </row>
    <row r="12" spans="1:27" ht="13.5">
      <c r="A12" s="27" t="s">
        <v>39</v>
      </c>
      <c r="B12" s="28"/>
      <c r="C12" s="29">
        <f aca="true" t="shared" si="0" ref="C12:Y12">SUM(C6:C11)</f>
        <v>64060705</v>
      </c>
      <c r="D12" s="29">
        <f>SUM(D6:D11)</f>
        <v>64060705</v>
      </c>
      <c r="E12" s="30">
        <f t="shared" si="0"/>
        <v>67457538</v>
      </c>
      <c r="F12" s="31">
        <f t="shared" si="0"/>
        <v>67457538</v>
      </c>
      <c r="G12" s="31">
        <f t="shared" si="0"/>
        <v>124391387</v>
      </c>
      <c r="H12" s="31">
        <f t="shared" si="0"/>
        <v>111369738</v>
      </c>
      <c r="I12" s="31">
        <f t="shared" si="0"/>
        <v>104185337</v>
      </c>
      <c r="J12" s="31">
        <f t="shared" si="0"/>
        <v>104185337</v>
      </c>
      <c r="K12" s="31">
        <f t="shared" si="0"/>
        <v>84569789</v>
      </c>
      <c r="L12" s="31">
        <f t="shared" si="0"/>
        <v>72896143</v>
      </c>
      <c r="M12" s="31">
        <f t="shared" si="0"/>
        <v>76528945</v>
      </c>
      <c r="N12" s="31">
        <f t="shared" si="0"/>
        <v>76528945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76528945</v>
      </c>
      <c r="X12" s="31">
        <f t="shared" si="0"/>
        <v>33728771</v>
      </c>
      <c r="Y12" s="31">
        <f t="shared" si="0"/>
        <v>42800174</v>
      </c>
      <c r="Z12" s="32">
        <f>+IF(X12&lt;&gt;0,+(Y12/X12)*100,0)</f>
        <v>126.89514835865204</v>
      </c>
      <c r="AA12" s="33">
        <f>SUM(AA6:AA11)</f>
        <v>67457538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199756</v>
      </c>
      <c r="D17" s="18">
        <v>199756</v>
      </c>
      <c r="E17" s="19">
        <v>199756</v>
      </c>
      <c r="F17" s="20">
        <v>199756</v>
      </c>
      <c r="G17" s="20">
        <v>211518</v>
      </c>
      <c r="H17" s="20">
        <v>211518</v>
      </c>
      <c r="I17" s="20">
        <v>199758</v>
      </c>
      <c r="J17" s="20">
        <v>199758</v>
      </c>
      <c r="K17" s="20">
        <v>199757</v>
      </c>
      <c r="L17" s="20">
        <v>199757</v>
      </c>
      <c r="M17" s="20">
        <v>199757</v>
      </c>
      <c r="N17" s="20">
        <v>199757</v>
      </c>
      <c r="O17" s="20"/>
      <c r="P17" s="20"/>
      <c r="Q17" s="20"/>
      <c r="R17" s="20"/>
      <c r="S17" s="20"/>
      <c r="T17" s="20"/>
      <c r="U17" s="20"/>
      <c r="V17" s="20"/>
      <c r="W17" s="20">
        <v>199757</v>
      </c>
      <c r="X17" s="20">
        <v>99878</v>
      </c>
      <c r="Y17" s="20">
        <v>99879</v>
      </c>
      <c r="Z17" s="21">
        <v>100</v>
      </c>
      <c r="AA17" s="22">
        <v>199756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662957621</v>
      </c>
      <c r="D19" s="18">
        <v>662957621</v>
      </c>
      <c r="E19" s="19">
        <v>654550464</v>
      </c>
      <c r="F19" s="20">
        <v>654550464</v>
      </c>
      <c r="G19" s="20">
        <v>673216412</v>
      </c>
      <c r="H19" s="20">
        <v>666344439</v>
      </c>
      <c r="I19" s="20">
        <v>668786451</v>
      </c>
      <c r="J19" s="20">
        <v>668786451</v>
      </c>
      <c r="K19" s="20">
        <v>668239587</v>
      </c>
      <c r="L19" s="20">
        <v>668635585</v>
      </c>
      <c r="M19" s="20">
        <v>671873844</v>
      </c>
      <c r="N19" s="20">
        <v>671873844</v>
      </c>
      <c r="O19" s="20"/>
      <c r="P19" s="20"/>
      <c r="Q19" s="20"/>
      <c r="R19" s="20"/>
      <c r="S19" s="20"/>
      <c r="T19" s="20"/>
      <c r="U19" s="20"/>
      <c r="V19" s="20"/>
      <c r="W19" s="20">
        <v>671873844</v>
      </c>
      <c r="X19" s="20">
        <v>327275232</v>
      </c>
      <c r="Y19" s="20">
        <v>344598612</v>
      </c>
      <c r="Z19" s="21">
        <v>105.29</v>
      </c>
      <c r="AA19" s="22">
        <v>654550464</v>
      </c>
    </row>
    <row r="20" spans="1:27" ht="13.5">
      <c r="A20" s="23" t="s">
        <v>46</v>
      </c>
      <c r="B20" s="17"/>
      <c r="C20" s="18">
        <v>2370000</v>
      </c>
      <c r="D20" s="18">
        <v>2370000</v>
      </c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31669</v>
      </c>
      <c r="D22" s="18">
        <v>31669</v>
      </c>
      <c r="E22" s="19">
        <v>34072</v>
      </c>
      <c r="F22" s="20">
        <v>34072</v>
      </c>
      <c r="G22" s="20">
        <v>39485</v>
      </c>
      <c r="H22" s="20">
        <v>39485</v>
      </c>
      <c r="I22" s="20">
        <v>31669</v>
      </c>
      <c r="J22" s="20">
        <v>31669</v>
      </c>
      <c r="K22" s="20">
        <v>31669</v>
      </c>
      <c r="L22" s="20">
        <v>31669</v>
      </c>
      <c r="M22" s="20">
        <v>31669</v>
      </c>
      <c r="N22" s="20">
        <v>31669</v>
      </c>
      <c r="O22" s="20"/>
      <c r="P22" s="20"/>
      <c r="Q22" s="20"/>
      <c r="R22" s="20"/>
      <c r="S22" s="20"/>
      <c r="T22" s="20"/>
      <c r="U22" s="20"/>
      <c r="V22" s="20"/>
      <c r="W22" s="20">
        <v>31669</v>
      </c>
      <c r="X22" s="20">
        <v>17036</v>
      </c>
      <c r="Y22" s="20">
        <v>14633</v>
      </c>
      <c r="Z22" s="21">
        <v>85.89</v>
      </c>
      <c r="AA22" s="22">
        <v>34072</v>
      </c>
    </row>
    <row r="23" spans="1:27" ht="13.5">
      <c r="A23" s="23" t="s">
        <v>49</v>
      </c>
      <c r="B23" s="17"/>
      <c r="C23" s="18"/>
      <c r="D23" s="18"/>
      <c r="E23" s="19">
        <v>2370000</v>
      </c>
      <c r="F23" s="20">
        <v>2370000</v>
      </c>
      <c r="G23" s="24">
        <v>2370000</v>
      </c>
      <c r="H23" s="24">
        <v>2370000</v>
      </c>
      <c r="I23" s="24">
        <v>2370000</v>
      </c>
      <c r="J23" s="20">
        <v>2370000</v>
      </c>
      <c r="K23" s="24">
        <v>2506350</v>
      </c>
      <c r="L23" s="24">
        <v>2506350</v>
      </c>
      <c r="M23" s="20">
        <v>2506350</v>
      </c>
      <c r="N23" s="24">
        <v>2506350</v>
      </c>
      <c r="O23" s="24"/>
      <c r="P23" s="24"/>
      <c r="Q23" s="20"/>
      <c r="R23" s="24"/>
      <c r="S23" s="24"/>
      <c r="T23" s="20"/>
      <c r="U23" s="24"/>
      <c r="V23" s="24"/>
      <c r="W23" s="24">
        <v>2506350</v>
      </c>
      <c r="X23" s="20">
        <v>1185000</v>
      </c>
      <c r="Y23" s="24">
        <v>1321350</v>
      </c>
      <c r="Z23" s="25">
        <v>111.51</v>
      </c>
      <c r="AA23" s="26">
        <v>2370000</v>
      </c>
    </row>
    <row r="24" spans="1:27" ht="13.5">
      <c r="A24" s="27" t="s">
        <v>50</v>
      </c>
      <c r="B24" s="35"/>
      <c r="C24" s="29">
        <f aca="true" t="shared" si="1" ref="C24:Y24">SUM(C15:C23)</f>
        <v>665559046</v>
      </c>
      <c r="D24" s="29">
        <f>SUM(D15:D23)</f>
        <v>665559046</v>
      </c>
      <c r="E24" s="36">
        <f t="shared" si="1"/>
        <v>657154292</v>
      </c>
      <c r="F24" s="37">
        <f t="shared" si="1"/>
        <v>657154292</v>
      </c>
      <c r="G24" s="37">
        <f t="shared" si="1"/>
        <v>675837415</v>
      </c>
      <c r="H24" s="37">
        <f t="shared" si="1"/>
        <v>668965442</v>
      </c>
      <c r="I24" s="37">
        <f t="shared" si="1"/>
        <v>671387878</v>
      </c>
      <c r="J24" s="37">
        <f t="shared" si="1"/>
        <v>671387878</v>
      </c>
      <c r="K24" s="37">
        <f t="shared" si="1"/>
        <v>670977363</v>
      </c>
      <c r="L24" s="37">
        <f t="shared" si="1"/>
        <v>671373361</v>
      </c>
      <c r="M24" s="37">
        <f t="shared" si="1"/>
        <v>674611620</v>
      </c>
      <c r="N24" s="37">
        <f t="shared" si="1"/>
        <v>674611620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674611620</v>
      </c>
      <c r="X24" s="37">
        <f t="shared" si="1"/>
        <v>328577146</v>
      </c>
      <c r="Y24" s="37">
        <f t="shared" si="1"/>
        <v>346034474</v>
      </c>
      <c r="Z24" s="38">
        <f>+IF(X24&lt;&gt;0,+(Y24/X24)*100,0)</f>
        <v>105.31300737513862</v>
      </c>
      <c r="AA24" s="39">
        <f>SUM(AA15:AA23)</f>
        <v>657154292</v>
      </c>
    </row>
    <row r="25" spans="1:27" ht="13.5">
      <c r="A25" s="27" t="s">
        <v>51</v>
      </c>
      <c r="B25" s="28"/>
      <c r="C25" s="29">
        <f aca="true" t="shared" si="2" ref="C25:Y25">+C12+C24</f>
        <v>729619751</v>
      </c>
      <c r="D25" s="29">
        <f>+D12+D24</f>
        <v>729619751</v>
      </c>
      <c r="E25" s="30">
        <f t="shared" si="2"/>
        <v>724611830</v>
      </c>
      <c r="F25" s="31">
        <f t="shared" si="2"/>
        <v>724611830</v>
      </c>
      <c r="G25" s="31">
        <f t="shared" si="2"/>
        <v>800228802</v>
      </c>
      <c r="H25" s="31">
        <f t="shared" si="2"/>
        <v>780335180</v>
      </c>
      <c r="I25" s="31">
        <f t="shared" si="2"/>
        <v>775573215</v>
      </c>
      <c r="J25" s="31">
        <f t="shared" si="2"/>
        <v>775573215</v>
      </c>
      <c r="K25" s="31">
        <f t="shared" si="2"/>
        <v>755547152</v>
      </c>
      <c r="L25" s="31">
        <f t="shared" si="2"/>
        <v>744269504</v>
      </c>
      <c r="M25" s="31">
        <f t="shared" si="2"/>
        <v>751140565</v>
      </c>
      <c r="N25" s="31">
        <f t="shared" si="2"/>
        <v>751140565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751140565</v>
      </c>
      <c r="X25" s="31">
        <f t="shared" si="2"/>
        <v>362305917</v>
      </c>
      <c r="Y25" s="31">
        <f t="shared" si="2"/>
        <v>388834648</v>
      </c>
      <c r="Z25" s="32">
        <f>+IF(X25&lt;&gt;0,+(Y25/X25)*100,0)</f>
        <v>107.32219093181412</v>
      </c>
      <c r="AA25" s="33">
        <f>+AA12+AA24</f>
        <v>724611830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1842499</v>
      </c>
      <c r="D29" s="18">
        <v>1842499</v>
      </c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1881244</v>
      </c>
      <c r="D31" s="18">
        <v>1881244</v>
      </c>
      <c r="E31" s="19">
        <v>1805797</v>
      </c>
      <c r="F31" s="20">
        <v>1805797</v>
      </c>
      <c r="G31" s="20">
        <v>1893749</v>
      </c>
      <c r="H31" s="20">
        <v>1916726</v>
      </c>
      <c r="I31" s="20">
        <v>1956501</v>
      </c>
      <c r="J31" s="20">
        <v>1956501</v>
      </c>
      <c r="K31" s="20">
        <v>2006997</v>
      </c>
      <c r="L31" s="20">
        <v>2003335</v>
      </c>
      <c r="M31" s="20">
        <v>2006826</v>
      </c>
      <c r="N31" s="20">
        <v>2006826</v>
      </c>
      <c r="O31" s="20"/>
      <c r="P31" s="20"/>
      <c r="Q31" s="20"/>
      <c r="R31" s="20"/>
      <c r="S31" s="20"/>
      <c r="T31" s="20"/>
      <c r="U31" s="20"/>
      <c r="V31" s="20"/>
      <c r="W31" s="20">
        <v>2006826</v>
      </c>
      <c r="X31" s="20">
        <v>902899</v>
      </c>
      <c r="Y31" s="20">
        <v>1103927</v>
      </c>
      <c r="Z31" s="21">
        <v>122.26</v>
      </c>
      <c r="AA31" s="22">
        <v>1805797</v>
      </c>
    </row>
    <row r="32" spans="1:27" ht="13.5">
      <c r="A32" s="23" t="s">
        <v>57</v>
      </c>
      <c r="B32" s="17"/>
      <c r="C32" s="18">
        <v>21787644</v>
      </c>
      <c r="D32" s="18">
        <v>21787644</v>
      </c>
      <c r="E32" s="19">
        <v>18751475</v>
      </c>
      <c r="F32" s="20">
        <v>18751475</v>
      </c>
      <c r="G32" s="20">
        <v>14885809</v>
      </c>
      <c r="H32" s="20">
        <v>14155097</v>
      </c>
      <c r="I32" s="20">
        <v>13809117</v>
      </c>
      <c r="J32" s="20">
        <v>13809117</v>
      </c>
      <c r="K32" s="20">
        <v>14022857</v>
      </c>
      <c r="L32" s="20">
        <v>15211351</v>
      </c>
      <c r="M32" s="20">
        <v>13636959</v>
      </c>
      <c r="N32" s="20">
        <v>13636959</v>
      </c>
      <c r="O32" s="20"/>
      <c r="P32" s="20"/>
      <c r="Q32" s="20"/>
      <c r="R32" s="20"/>
      <c r="S32" s="20"/>
      <c r="T32" s="20"/>
      <c r="U32" s="20"/>
      <c r="V32" s="20"/>
      <c r="W32" s="20">
        <v>13636959</v>
      </c>
      <c r="X32" s="20">
        <v>9375738</v>
      </c>
      <c r="Y32" s="20">
        <v>4261221</v>
      </c>
      <c r="Z32" s="21">
        <v>45.45</v>
      </c>
      <c r="AA32" s="22">
        <v>18751475</v>
      </c>
    </row>
    <row r="33" spans="1:27" ht="13.5">
      <c r="A33" s="23" t="s">
        <v>58</v>
      </c>
      <c r="B33" s="17"/>
      <c r="C33" s="18">
        <v>3119784</v>
      </c>
      <c r="D33" s="18">
        <v>3119784</v>
      </c>
      <c r="E33" s="19">
        <v>4919563</v>
      </c>
      <c r="F33" s="20">
        <v>4919563</v>
      </c>
      <c r="G33" s="20">
        <v>3749399</v>
      </c>
      <c r="H33" s="20">
        <v>3195287</v>
      </c>
      <c r="I33" s="20">
        <v>3202865</v>
      </c>
      <c r="J33" s="20">
        <v>3202865</v>
      </c>
      <c r="K33" s="20">
        <v>3202865</v>
      </c>
      <c r="L33" s="20">
        <v>3202865</v>
      </c>
      <c r="M33" s="20">
        <v>3202865</v>
      </c>
      <c r="N33" s="20">
        <v>3202865</v>
      </c>
      <c r="O33" s="20"/>
      <c r="P33" s="20"/>
      <c r="Q33" s="20"/>
      <c r="R33" s="20"/>
      <c r="S33" s="20"/>
      <c r="T33" s="20"/>
      <c r="U33" s="20"/>
      <c r="V33" s="20"/>
      <c r="W33" s="20">
        <v>3202865</v>
      </c>
      <c r="X33" s="20">
        <v>2459782</v>
      </c>
      <c r="Y33" s="20">
        <v>743083</v>
      </c>
      <c r="Z33" s="21">
        <v>30.21</v>
      </c>
      <c r="AA33" s="22">
        <v>4919563</v>
      </c>
    </row>
    <row r="34" spans="1:27" ht="13.5">
      <c r="A34" s="27" t="s">
        <v>59</v>
      </c>
      <c r="B34" s="28"/>
      <c r="C34" s="29">
        <f aca="true" t="shared" si="3" ref="C34:Y34">SUM(C29:C33)</f>
        <v>28631171</v>
      </c>
      <c r="D34" s="29">
        <f>SUM(D29:D33)</f>
        <v>28631171</v>
      </c>
      <c r="E34" s="30">
        <f t="shared" si="3"/>
        <v>25476835</v>
      </c>
      <c r="F34" s="31">
        <f t="shared" si="3"/>
        <v>25476835</v>
      </c>
      <c r="G34" s="31">
        <f t="shared" si="3"/>
        <v>20528957</v>
      </c>
      <c r="H34" s="31">
        <f t="shared" si="3"/>
        <v>19267110</v>
      </c>
      <c r="I34" s="31">
        <f t="shared" si="3"/>
        <v>18968483</v>
      </c>
      <c r="J34" s="31">
        <f t="shared" si="3"/>
        <v>18968483</v>
      </c>
      <c r="K34" s="31">
        <f t="shared" si="3"/>
        <v>19232719</v>
      </c>
      <c r="L34" s="31">
        <f t="shared" si="3"/>
        <v>20417551</v>
      </c>
      <c r="M34" s="31">
        <f t="shared" si="3"/>
        <v>18846650</v>
      </c>
      <c r="N34" s="31">
        <f t="shared" si="3"/>
        <v>18846650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18846650</v>
      </c>
      <c r="X34" s="31">
        <f t="shared" si="3"/>
        <v>12738419</v>
      </c>
      <c r="Y34" s="31">
        <f t="shared" si="3"/>
        <v>6108231</v>
      </c>
      <c r="Z34" s="32">
        <f>+IF(X34&lt;&gt;0,+(Y34/X34)*100,0)</f>
        <v>47.951248895172945</v>
      </c>
      <c r="AA34" s="33">
        <f>SUM(AA29:AA33)</f>
        <v>25476835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22853965</v>
      </c>
      <c r="D38" s="18">
        <v>22853965</v>
      </c>
      <c r="E38" s="19">
        <v>24750107</v>
      </c>
      <c r="F38" s="20">
        <v>24750107</v>
      </c>
      <c r="G38" s="20">
        <v>27122259</v>
      </c>
      <c r="H38" s="20">
        <v>22805865</v>
      </c>
      <c r="I38" s="20">
        <v>22785080</v>
      </c>
      <c r="J38" s="20">
        <v>22785080</v>
      </c>
      <c r="K38" s="20">
        <v>22783503</v>
      </c>
      <c r="L38" s="20">
        <v>22760577</v>
      </c>
      <c r="M38" s="20">
        <v>22726368</v>
      </c>
      <c r="N38" s="20">
        <v>22726368</v>
      </c>
      <c r="O38" s="20"/>
      <c r="P38" s="20"/>
      <c r="Q38" s="20"/>
      <c r="R38" s="20"/>
      <c r="S38" s="20"/>
      <c r="T38" s="20"/>
      <c r="U38" s="20"/>
      <c r="V38" s="20"/>
      <c r="W38" s="20">
        <v>22726368</v>
      </c>
      <c r="X38" s="20">
        <v>12375054</v>
      </c>
      <c r="Y38" s="20">
        <v>10351314</v>
      </c>
      <c r="Z38" s="21">
        <v>83.65</v>
      </c>
      <c r="AA38" s="22">
        <v>24750107</v>
      </c>
    </row>
    <row r="39" spans="1:27" ht="13.5">
      <c r="A39" s="27" t="s">
        <v>61</v>
      </c>
      <c r="B39" s="35"/>
      <c r="C39" s="29">
        <f aca="true" t="shared" si="4" ref="C39:Y39">SUM(C37:C38)</f>
        <v>22853965</v>
      </c>
      <c r="D39" s="29">
        <f>SUM(D37:D38)</f>
        <v>22853965</v>
      </c>
      <c r="E39" s="36">
        <f t="shared" si="4"/>
        <v>24750107</v>
      </c>
      <c r="F39" s="37">
        <f t="shared" si="4"/>
        <v>24750107</v>
      </c>
      <c r="G39" s="37">
        <f t="shared" si="4"/>
        <v>27122259</v>
      </c>
      <c r="H39" s="37">
        <f t="shared" si="4"/>
        <v>22805865</v>
      </c>
      <c r="I39" s="37">
        <f t="shared" si="4"/>
        <v>22785080</v>
      </c>
      <c r="J39" s="37">
        <f t="shared" si="4"/>
        <v>22785080</v>
      </c>
      <c r="K39" s="37">
        <f t="shared" si="4"/>
        <v>22783503</v>
      </c>
      <c r="L39" s="37">
        <f t="shared" si="4"/>
        <v>22760577</v>
      </c>
      <c r="M39" s="37">
        <f t="shared" si="4"/>
        <v>22726368</v>
      </c>
      <c r="N39" s="37">
        <f t="shared" si="4"/>
        <v>22726368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22726368</v>
      </c>
      <c r="X39" s="37">
        <f t="shared" si="4"/>
        <v>12375054</v>
      </c>
      <c r="Y39" s="37">
        <f t="shared" si="4"/>
        <v>10351314</v>
      </c>
      <c r="Z39" s="38">
        <f>+IF(X39&lt;&gt;0,+(Y39/X39)*100,0)</f>
        <v>83.646616814763</v>
      </c>
      <c r="AA39" s="39">
        <f>SUM(AA37:AA38)</f>
        <v>24750107</v>
      </c>
    </row>
    <row r="40" spans="1:27" ht="13.5">
      <c r="A40" s="27" t="s">
        <v>62</v>
      </c>
      <c r="B40" s="28"/>
      <c r="C40" s="29">
        <f aca="true" t="shared" si="5" ref="C40:Y40">+C34+C39</f>
        <v>51485136</v>
      </c>
      <c r="D40" s="29">
        <f>+D34+D39</f>
        <v>51485136</v>
      </c>
      <c r="E40" s="30">
        <f t="shared" si="5"/>
        <v>50226942</v>
      </c>
      <c r="F40" s="31">
        <f t="shared" si="5"/>
        <v>50226942</v>
      </c>
      <c r="G40" s="31">
        <f t="shared" si="5"/>
        <v>47651216</v>
      </c>
      <c r="H40" s="31">
        <f t="shared" si="5"/>
        <v>42072975</v>
      </c>
      <c r="I40" s="31">
        <f t="shared" si="5"/>
        <v>41753563</v>
      </c>
      <c r="J40" s="31">
        <f t="shared" si="5"/>
        <v>41753563</v>
      </c>
      <c r="K40" s="31">
        <f t="shared" si="5"/>
        <v>42016222</v>
      </c>
      <c r="L40" s="31">
        <f t="shared" si="5"/>
        <v>43178128</v>
      </c>
      <c r="M40" s="31">
        <f t="shared" si="5"/>
        <v>41573018</v>
      </c>
      <c r="N40" s="31">
        <f t="shared" si="5"/>
        <v>41573018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41573018</v>
      </c>
      <c r="X40" s="31">
        <f t="shared" si="5"/>
        <v>25113473</v>
      </c>
      <c r="Y40" s="31">
        <f t="shared" si="5"/>
        <v>16459545</v>
      </c>
      <c r="Z40" s="32">
        <f>+IF(X40&lt;&gt;0,+(Y40/X40)*100,0)</f>
        <v>65.54069602400273</v>
      </c>
      <c r="AA40" s="33">
        <f>+AA34+AA39</f>
        <v>50226942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678134615</v>
      </c>
      <c r="D42" s="43">
        <f>+D25-D40</f>
        <v>678134615</v>
      </c>
      <c r="E42" s="44">
        <f t="shared" si="6"/>
        <v>674384888</v>
      </c>
      <c r="F42" s="45">
        <f t="shared" si="6"/>
        <v>674384888</v>
      </c>
      <c r="G42" s="45">
        <f t="shared" si="6"/>
        <v>752577586</v>
      </c>
      <c r="H42" s="45">
        <f t="shared" si="6"/>
        <v>738262205</v>
      </c>
      <c r="I42" s="45">
        <f t="shared" si="6"/>
        <v>733819652</v>
      </c>
      <c r="J42" s="45">
        <f t="shared" si="6"/>
        <v>733819652</v>
      </c>
      <c r="K42" s="45">
        <f t="shared" si="6"/>
        <v>713530930</v>
      </c>
      <c r="L42" s="45">
        <f t="shared" si="6"/>
        <v>701091376</v>
      </c>
      <c r="M42" s="45">
        <f t="shared" si="6"/>
        <v>709567547</v>
      </c>
      <c r="N42" s="45">
        <f t="shared" si="6"/>
        <v>709567547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709567547</v>
      </c>
      <c r="X42" s="45">
        <f t="shared" si="6"/>
        <v>337192444</v>
      </c>
      <c r="Y42" s="45">
        <f t="shared" si="6"/>
        <v>372375103</v>
      </c>
      <c r="Z42" s="46">
        <f>+IF(X42&lt;&gt;0,+(Y42/X42)*100,0)</f>
        <v>110.43399981999598</v>
      </c>
      <c r="AA42" s="47">
        <f>+AA25-AA40</f>
        <v>674384888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678134615</v>
      </c>
      <c r="D45" s="18">
        <v>678134615</v>
      </c>
      <c r="E45" s="19">
        <v>663684519</v>
      </c>
      <c r="F45" s="20">
        <v>663684519</v>
      </c>
      <c r="G45" s="20">
        <v>739543326</v>
      </c>
      <c r="H45" s="20">
        <v>725219416</v>
      </c>
      <c r="I45" s="20">
        <v>720776863</v>
      </c>
      <c r="J45" s="20">
        <v>720776863</v>
      </c>
      <c r="K45" s="20">
        <v>700488141</v>
      </c>
      <c r="L45" s="20">
        <v>688048587</v>
      </c>
      <c r="M45" s="20">
        <v>696524758</v>
      </c>
      <c r="N45" s="20">
        <v>696524758</v>
      </c>
      <c r="O45" s="20"/>
      <c r="P45" s="20"/>
      <c r="Q45" s="20"/>
      <c r="R45" s="20"/>
      <c r="S45" s="20"/>
      <c r="T45" s="20"/>
      <c r="U45" s="20"/>
      <c r="V45" s="20"/>
      <c r="W45" s="20">
        <v>696524758</v>
      </c>
      <c r="X45" s="20">
        <v>331842260</v>
      </c>
      <c r="Y45" s="20">
        <v>364682498</v>
      </c>
      <c r="Z45" s="48">
        <v>109.9</v>
      </c>
      <c r="AA45" s="22">
        <v>663684519</v>
      </c>
    </row>
    <row r="46" spans="1:27" ht="13.5">
      <c r="A46" s="23" t="s">
        <v>67</v>
      </c>
      <c r="B46" s="17"/>
      <c r="C46" s="18"/>
      <c r="D46" s="18"/>
      <c r="E46" s="19">
        <v>10700369</v>
      </c>
      <c r="F46" s="20">
        <v>10700369</v>
      </c>
      <c r="G46" s="20">
        <v>13034260</v>
      </c>
      <c r="H46" s="20">
        <v>13042789</v>
      </c>
      <c r="I46" s="20">
        <v>13042789</v>
      </c>
      <c r="J46" s="20">
        <v>13042789</v>
      </c>
      <c r="K46" s="20">
        <v>13042789</v>
      </c>
      <c r="L46" s="20">
        <v>13042789</v>
      </c>
      <c r="M46" s="20">
        <v>13042789</v>
      </c>
      <c r="N46" s="20">
        <v>13042789</v>
      </c>
      <c r="O46" s="20"/>
      <c r="P46" s="20"/>
      <c r="Q46" s="20"/>
      <c r="R46" s="20"/>
      <c r="S46" s="20"/>
      <c r="T46" s="20"/>
      <c r="U46" s="20"/>
      <c r="V46" s="20"/>
      <c r="W46" s="20">
        <v>13042789</v>
      </c>
      <c r="X46" s="20">
        <v>5350185</v>
      </c>
      <c r="Y46" s="20">
        <v>7692604</v>
      </c>
      <c r="Z46" s="48">
        <v>143.78</v>
      </c>
      <c r="AA46" s="22">
        <v>10700369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678134615</v>
      </c>
      <c r="D48" s="51">
        <f>SUM(D45:D47)</f>
        <v>678134615</v>
      </c>
      <c r="E48" s="52">
        <f t="shared" si="7"/>
        <v>674384888</v>
      </c>
      <c r="F48" s="53">
        <f t="shared" si="7"/>
        <v>674384888</v>
      </c>
      <c r="G48" s="53">
        <f t="shared" si="7"/>
        <v>752577586</v>
      </c>
      <c r="H48" s="53">
        <f t="shared" si="7"/>
        <v>738262205</v>
      </c>
      <c r="I48" s="53">
        <f t="shared" si="7"/>
        <v>733819652</v>
      </c>
      <c r="J48" s="53">
        <f t="shared" si="7"/>
        <v>733819652</v>
      </c>
      <c r="K48" s="53">
        <f t="shared" si="7"/>
        <v>713530930</v>
      </c>
      <c r="L48" s="53">
        <f t="shared" si="7"/>
        <v>701091376</v>
      </c>
      <c r="M48" s="53">
        <f t="shared" si="7"/>
        <v>709567547</v>
      </c>
      <c r="N48" s="53">
        <f t="shared" si="7"/>
        <v>709567547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709567547</v>
      </c>
      <c r="X48" s="53">
        <f t="shared" si="7"/>
        <v>337192445</v>
      </c>
      <c r="Y48" s="53">
        <f t="shared" si="7"/>
        <v>372375102</v>
      </c>
      <c r="Z48" s="54">
        <f>+IF(X48&lt;&gt;0,+(Y48/X48)*100,0)</f>
        <v>110.43399919591911</v>
      </c>
      <c r="AA48" s="55">
        <f>SUM(AA45:AA47)</f>
        <v>674384888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107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127659612</v>
      </c>
      <c r="D6" s="18">
        <v>127659612</v>
      </c>
      <c r="E6" s="19">
        <v>47979811</v>
      </c>
      <c r="F6" s="20">
        <v>47979811</v>
      </c>
      <c r="G6" s="20">
        <v>4192913</v>
      </c>
      <c r="H6" s="20">
        <v>10720810</v>
      </c>
      <c r="I6" s="20">
        <v>-23275096</v>
      </c>
      <c r="J6" s="20">
        <v>-23275096</v>
      </c>
      <c r="K6" s="20">
        <v>-25190437</v>
      </c>
      <c r="L6" s="20">
        <v>53829048</v>
      </c>
      <c r="M6" s="20">
        <v>28219779</v>
      </c>
      <c r="N6" s="20">
        <v>28219779</v>
      </c>
      <c r="O6" s="20"/>
      <c r="P6" s="20"/>
      <c r="Q6" s="20"/>
      <c r="R6" s="20"/>
      <c r="S6" s="20"/>
      <c r="T6" s="20"/>
      <c r="U6" s="20"/>
      <c r="V6" s="20"/>
      <c r="W6" s="20">
        <v>28219779</v>
      </c>
      <c r="X6" s="20">
        <v>23989906</v>
      </c>
      <c r="Y6" s="20">
        <v>4229873</v>
      </c>
      <c r="Z6" s="21">
        <v>17.63</v>
      </c>
      <c r="AA6" s="22">
        <v>47979811</v>
      </c>
    </row>
    <row r="7" spans="1:27" ht="13.5">
      <c r="A7" s="23" t="s">
        <v>34</v>
      </c>
      <c r="B7" s="17"/>
      <c r="C7" s="18"/>
      <c r="D7" s="18"/>
      <c r="E7" s="19">
        <v>195459396</v>
      </c>
      <c r="F7" s="20">
        <v>195459396</v>
      </c>
      <c r="G7" s="20">
        <v>172841455</v>
      </c>
      <c r="H7" s="20">
        <v>111074882</v>
      </c>
      <c r="I7" s="20">
        <v>110393534</v>
      </c>
      <c r="J7" s="20">
        <v>110393534</v>
      </c>
      <c r="K7" s="20">
        <v>94138385</v>
      </c>
      <c r="L7" s="20">
        <v>111589308</v>
      </c>
      <c r="M7" s="20">
        <v>126600863</v>
      </c>
      <c r="N7" s="20">
        <v>126600863</v>
      </c>
      <c r="O7" s="20"/>
      <c r="P7" s="20"/>
      <c r="Q7" s="20"/>
      <c r="R7" s="20"/>
      <c r="S7" s="20"/>
      <c r="T7" s="20"/>
      <c r="U7" s="20"/>
      <c r="V7" s="20"/>
      <c r="W7" s="20">
        <v>126600863</v>
      </c>
      <c r="X7" s="20">
        <v>97729698</v>
      </c>
      <c r="Y7" s="20">
        <v>28871165</v>
      </c>
      <c r="Z7" s="21">
        <v>29.54</v>
      </c>
      <c r="AA7" s="22">
        <v>195459396</v>
      </c>
    </row>
    <row r="8" spans="1:27" ht="13.5">
      <c r="A8" s="23" t="s">
        <v>35</v>
      </c>
      <c r="B8" s="17"/>
      <c r="C8" s="18">
        <v>21305113</v>
      </c>
      <c r="D8" s="18">
        <v>21305113</v>
      </c>
      <c r="E8" s="19">
        <v>64636179</v>
      </c>
      <c r="F8" s="20">
        <v>64636179</v>
      </c>
      <c r="G8" s="20">
        <v>337508792</v>
      </c>
      <c r="H8" s="20">
        <v>467089836</v>
      </c>
      <c r="I8" s="20">
        <v>432867538</v>
      </c>
      <c r="J8" s="20">
        <v>432867538</v>
      </c>
      <c r="K8" s="20">
        <v>-2952395</v>
      </c>
      <c r="L8" s="20">
        <v>390123644</v>
      </c>
      <c r="M8" s="20">
        <v>386745845</v>
      </c>
      <c r="N8" s="20">
        <v>386745845</v>
      </c>
      <c r="O8" s="20"/>
      <c r="P8" s="20"/>
      <c r="Q8" s="20"/>
      <c r="R8" s="20"/>
      <c r="S8" s="20"/>
      <c r="T8" s="20"/>
      <c r="U8" s="20"/>
      <c r="V8" s="20"/>
      <c r="W8" s="20">
        <v>386745845</v>
      </c>
      <c r="X8" s="20">
        <v>32318090</v>
      </c>
      <c r="Y8" s="20">
        <v>354427755</v>
      </c>
      <c r="Z8" s="21">
        <v>1096.69</v>
      </c>
      <c r="AA8" s="22">
        <v>64636179</v>
      </c>
    </row>
    <row r="9" spans="1:27" ht="13.5">
      <c r="A9" s="23" t="s">
        <v>36</v>
      </c>
      <c r="B9" s="17"/>
      <c r="C9" s="18">
        <v>42335556</v>
      </c>
      <c r="D9" s="18">
        <v>42335556</v>
      </c>
      <c r="E9" s="19">
        <v>30798636</v>
      </c>
      <c r="F9" s="20">
        <v>30798636</v>
      </c>
      <c r="G9" s="20">
        <v>262968795</v>
      </c>
      <c r="H9" s="20">
        <v>248465002</v>
      </c>
      <c r="I9" s="20">
        <v>253577770</v>
      </c>
      <c r="J9" s="20">
        <v>253577770</v>
      </c>
      <c r="K9" s="20">
        <v>257863970</v>
      </c>
      <c r="L9" s="20">
        <v>262826501</v>
      </c>
      <c r="M9" s="20">
        <v>263515345</v>
      </c>
      <c r="N9" s="20">
        <v>263515345</v>
      </c>
      <c r="O9" s="20"/>
      <c r="P9" s="20"/>
      <c r="Q9" s="20"/>
      <c r="R9" s="20"/>
      <c r="S9" s="20"/>
      <c r="T9" s="20"/>
      <c r="U9" s="20"/>
      <c r="V9" s="20"/>
      <c r="W9" s="20">
        <v>263515345</v>
      </c>
      <c r="X9" s="20">
        <v>15399318</v>
      </c>
      <c r="Y9" s="20">
        <v>248116027</v>
      </c>
      <c r="Z9" s="21">
        <v>1611.21</v>
      </c>
      <c r="AA9" s="22">
        <v>30798636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9528666</v>
      </c>
      <c r="D11" s="18">
        <v>9528666</v>
      </c>
      <c r="E11" s="19">
        <v>2880410</v>
      </c>
      <c r="F11" s="20">
        <v>2880410</v>
      </c>
      <c r="G11" s="20">
        <v>3512647</v>
      </c>
      <c r="H11" s="20">
        <v>5555254</v>
      </c>
      <c r="I11" s="20">
        <v>5012088</v>
      </c>
      <c r="J11" s="20">
        <v>5012088</v>
      </c>
      <c r="K11" s="20">
        <v>5151721</v>
      </c>
      <c r="L11" s="20">
        <v>5754912</v>
      </c>
      <c r="M11" s="20">
        <v>6069292</v>
      </c>
      <c r="N11" s="20">
        <v>6069292</v>
      </c>
      <c r="O11" s="20"/>
      <c r="P11" s="20"/>
      <c r="Q11" s="20"/>
      <c r="R11" s="20"/>
      <c r="S11" s="20"/>
      <c r="T11" s="20"/>
      <c r="U11" s="20"/>
      <c r="V11" s="20"/>
      <c r="W11" s="20">
        <v>6069292</v>
      </c>
      <c r="X11" s="20">
        <v>1440205</v>
      </c>
      <c r="Y11" s="20">
        <v>4629087</v>
      </c>
      <c r="Z11" s="21">
        <v>321.42</v>
      </c>
      <c r="AA11" s="22">
        <v>2880410</v>
      </c>
    </row>
    <row r="12" spans="1:27" ht="13.5">
      <c r="A12" s="27" t="s">
        <v>39</v>
      </c>
      <c r="B12" s="28"/>
      <c r="C12" s="29">
        <f aca="true" t="shared" si="0" ref="C12:Y12">SUM(C6:C11)</f>
        <v>200828947</v>
      </c>
      <c r="D12" s="29">
        <f>SUM(D6:D11)</f>
        <v>200828947</v>
      </c>
      <c r="E12" s="30">
        <f t="shared" si="0"/>
        <v>341754432</v>
      </c>
      <c r="F12" s="31">
        <f t="shared" si="0"/>
        <v>341754432</v>
      </c>
      <c r="G12" s="31">
        <f t="shared" si="0"/>
        <v>781024602</v>
      </c>
      <c r="H12" s="31">
        <f t="shared" si="0"/>
        <v>842905784</v>
      </c>
      <c r="I12" s="31">
        <f t="shared" si="0"/>
        <v>778575834</v>
      </c>
      <c r="J12" s="31">
        <f t="shared" si="0"/>
        <v>778575834</v>
      </c>
      <c r="K12" s="31">
        <f t="shared" si="0"/>
        <v>329011244</v>
      </c>
      <c r="L12" s="31">
        <f t="shared" si="0"/>
        <v>824123413</v>
      </c>
      <c r="M12" s="31">
        <f t="shared" si="0"/>
        <v>811151124</v>
      </c>
      <c r="N12" s="31">
        <f t="shared" si="0"/>
        <v>811151124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811151124</v>
      </c>
      <c r="X12" s="31">
        <f t="shared" si="0"/>
        <v>170877217</v>
      </c>
      <c r="Y12" s="31">
        <f t="shared" si="0"/>
        <v>640273907</v>
      </c>
      <c r="Z12" s="32">
        <f>+IF(X12&lt;&gt;0,+(Y12/X12)*100,0)</f>
        <v>374.6982296651051</v>
      </c>
      <c r="AA12" s="33">
        <f>SUM(AA6:AA11)</f>
        <v>341754432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>
        <v>156541</v>
      </c>
      <c r="F15" s="20">
        <v>156541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78271</v>
      </c>
      <c r="Y15" s="20">
        <v>-78271</v>
      </c>
      <c r="Z15" s="21">
        <v>-100</v>
      </c>
      <c r="AA15" s="22">
        <v>156541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>
        <v>189374900</v>
      </c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189419900</v>
      </c>
      <c r="D17" s="18">
        <v>189419900</v>
      </c>
      <c r="E17" s="19">
        <v>103189053</v>
      </c>
      <c r="F17" s="20">
        <v>103189053</v>
      </c>
      <c r="G17" s="20">
        <v>124511350</v>
      </c>
      <c r="H17" s="20">
        <v>276087900</v>
      </c>
      <c r="I17" s="20">
        <v>276087900</v>
      </c>
      <c r="J17" s="20">
        <v>276087900</v>
      </c>
      <c r="K17" s="20"/>
      <c r="L17" s="20">
        <v>189374900</v>
      </c>
      <c r="M17" s="20">
        <v>189374900</v>
      </c>
      <c r="N17" s="20">
        <v>189374900</v>
      </c>
      <c r="O17" s="20"/>
      <c r="P17" s="20"/>
      <c r="Q17" s="20"/>
      <c r="R17" s="20"/>
      <c r="S17" s="20"/>
      <c r="T17" s="20"/>
      <c r="U17" s="20"/>
      <c r="V17" s="20"/>
      <c r="W17" s="20">
        <v>189374900</v>
      </c>
      <c r="X17" s="20">
        <v>51594527</v>
      </c>
      <c r="Y17" s="20">
        <v>137780373</v>
      </c>
      <c r="Z17" s="21">
        <v>267.04</v>
      </c>
      <c r="AA17" s="22">
        <v>103189053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2269215744</v>
      </c>
      <c r="D19" s="18">
        <v>2269215744</v>
      </c>
      <c r="E19" s="19">
        <v>1570349269</v>
      </c>
      <c r="F19" s="20">
        <v>1570349269</v>
      </c>
      <c r="G19" s="20">
        <v>1105994332</v>
      </c>
      <c r="H19" s="20">
        <v>1724168677</v>
      </c>
      <c r="I19" s="20">
        <v>1724168677</v>
      </c>
      <c r="J19" s="20">
        <v>1724168677</v>
      </c>
      <c r="K19" s="20">
        <v>1859928966</v>
      </c>
      <c r="L19" s="20">
        <v>1859928966</v>
      </c>
      <c r="M19" s="20">
        <v>1859928966</v>
      </c>
      <c r="N19" s="20">
        <v>1859928966</v>
      </c>
      <c r="O19" s="20"/>
      <c r="P19" s="20"/>
      <c r="Q19" s="20"/>
      <c r="R19" s="20"/>
      <c r="S19" s="20"/>
      <c r="T19" s="20"/>
      <c r="U19" s="20"/>
      <c r="V19" s="20"/>
      <c r="W19" s="20">
        <v>1859928966</v>
      </c>
      <c r="X19" s="20">
        <v>785174635</v>
      </c>
      <c r="Y19" s="20">
        <v>1074754331</v>
      </c>
      <c r="Z19" s="21">
        <v>136.88</v>
      </c>
      <c r="AA19" s="22">
        <v>1570349269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440080</v>
      </c>
      <c r="D22" s="18">
        <v>440080</v>
      </c>
      <c r="E22" s="19">
        <v>640151</v>
      </c>
      <c r="F22" s="20">
        <v>640151</v>
      </c>
      <c r="G22" s="20">
        <v>76337</v>
      </c>
      <c r="H22" s="20">
        <v>801088</v>
      </c>
      <c r="I22" s="20">
        <v>801088</v>
      </c>
      <c r="J22" s="20">
        <v>801088</v>
      </c>
      <c r="K22" s="20">
        <v>801088</v>
      </c>
      <c r="L22" s="20">
        <v>801088</v>
      </c>
      <c r="M22" s="20">
        <v>801088</v>
      </c>
      <c r="N22" s="20">
        <v>801088</v>
      </c>
      <c r="O22" s="20"/>
      <c r="P22" s="20"/>
      <c r="Q22" s="20"/>
      <c r="R22" s="20"/>
      <c r="S22" s="20"/>
      <c r="T22" s="20"/>
      <c r="U22" s="20"/>
      <c r="V22" s="20"/>
      <c r="W22" s="20">
        <v>801088</v>
      </c>
      <c r="X22" s="20">
        <v>320076</v>
      </c>
      <c r="Y22" s="20">
        <v>481012</v>
      </c>
      <c r="Z22" s="21">
        <v>150.28</v>
      </c>
      <c r="AA22" s="22">
        <v>640151</v>
      </c>
    </row>
    <row r="23" spans="1:27" ht="13.5">
      <c r="A23" s="23" t="s">
        <v>49</v>
      </c>
      <c r="B23" s="17"/>
      <c r="C23" s="18">
        <v>4697000</v>
      </c>
      <c r="D23" s="18">
        <v>4697000</v>
      </c>
      <c r="E23" s="19"/>
      <c r="F23" s="20"/>
      <c r="G23" s="24">
        <v>542991569</v>
      </c>
      <c r="H23" s="24">
        <v>421968384</v>
      </c>
      <c r="I23" s="24">
        <v>430223734</v>
      </c>
      <c r="J23" s="20">
        <v>430223734</v>
      </c>
      <c r="K23" s="24">
        <v>854707941</v>
      </c>
      <c r="L23" s="24">
        <v>351474437</v>
      </c>
      <c r="M23" s="20">
        <v>470148781</v>
      </c>
      <c r="N23" s="24">
        <v>470148781</v>
      </c>
      <c r="O23" s="24"/>
      <c r="P23" s="24"/>
      <c r="Q23" s="20"/>
      <c r="R23" s="24"/>
      <c r="S23" s="24"/>
      <c r="T23" s="20"/>
      <c r="U23" s="24"/>
      <c r="V23" s="24"/>
      <c r="W23" s="24">
        <v>470148781</v>
      </c>
      <c r="X23" s="20"/>
      <c r="Y23" s="24">
        <v>470148781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2463772724</v>
      </c>
      <c r="D24" s="29">
        <f>SUM(D15:D23)</f>
        <v>2463772724</v>
      </c>
      <c r="E24" s="36">
        <f t="shared" si="1"/>
        <v>1674335014</v>
      </c>
      <c r="F24" s="37">
        <f t="shared" si="1"/>
        <v>1674335014</v>
      </c>
      <c r="G24" s="37">
        <f t="shared" si="1"/>
        <v>1773573588</v>
      </c>
      <c r="H24" s="37">
        <f t="shared" si="1"/>
        <v>2423026049</v>
      </c>
      <c r="I24" s="37">
        <f t="shared" si="1"/>
        <v>2431281399</v>
      </c>
      <c r="J24" s="37">
        <f t="shared" si="1"/>
        <v>2431281399</v>
      </c>
      <c r="K24" s="37">
        <f t="shared" si="1"/>
        <v>2904812895</v>
      </c>
      <c r="L24" s="37">
        <f t="shared" si="1"/>
        <v>2401579391</v>
      </c>
      <c r="M24" s="37">
        <f t="shared" si="1"/>
        <v>2520253735</v>
      </c>
      <c r="N24" s="37">
        <f t="shared" si="1"/>
        <v>2520253735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2520253735</v>
      </c>
      <c r="X24" s="37">
        <f t="shared" si="1"/>
        <v>837167509</v>
      </c>
      <c r="Y24" s="37">
        <f t="shared" si="1"/>
        <v>1683086226</v>
      </c>
      <c r="Z24" s="38">
        <f>+IF(X24&lt;&gt;0,+(Y24/X24)*100,0)</f>
        <v>201.04533536071574</v>
      </c>
      <c r="AA24" s="39">
        <f>SUM(AA15:AA23)</f>
        <v>1674335014</v>
      </c>
    </row>
    <row r="25" spans="1:27" ht="13.5">
      <c r="A25" s="27" t="s">
        <v>51</v>
      </c>
      <c r="B25" s="28"/>
      <c r="C25" s="29">
        <f aca="true" t="shared" si="2" ref="C25:Y25">+C12+C24</f>
        <v>2664601671</v>
      </c>
      <c r="D25" s="29">
        <f>+D12+D24</f>
        <v>2664601671</v>
      </c>
      <c r="E25" s="30">
        <f t="shared" si="2"/>
        <v>2016089446</v>
      </c>
      <c r="F25" s="31">
        <f t="shared" si="2"/>
        <v>2016089446</v>
      </c>
      <c r="G25" s="31">
        <f t="shared" si="2"/>
        <v>2554598190</v>
      </c>
      <c r="H25" s="31">
        <f t="shared" si="2"/>
        <v>3265931833</v>
      </c>
      <c r="I25" s="31">
        <f t="shared" si="2"/>
        <v>3209857233</v>
      </c>
      <c r="J25" s="31">
        <f t="shared" si="2"/>
        <v>3209857233</v>
      </c>
      <c r="K25" s="31">
        <f t="shared" si="2"/>
        <v>3233824139</v>
      </c>
      <c r="L25" s="31">
        <f t="shared" si="2"/>
        <v>3225702804</v>
      </c>
      <c r="M25" s="31">
        <f t="shared" si="2"/>
        <v>3331404859</v>
      </c>
      <c r="N25" s="31">
        <f t="shared" si="2"/>
        <v>3331404859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3331404859</v>
      </c>
      <c r="X25" s="31">
        <f t="shared" si="2"/>
        <v>1008044726</v>
      </c>
      <c r="Y25" s="31">
        <f t="shared" si="2"/>
        <v>2323360133</v>
      </c>
      <c r="Z25" s="32">
        <f>+IF(X25&lt;&gt;0,+(Y25/X25)*100,0)</f>
        <v>230.4818499690261</v>
      </c>
      <c r="AA25" s="33">
        <f>+AA12+AA24</f>
        <v>2016089446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75403103</v>
      </c>
      <c r="D30" s="18">
        <v>75403103</v>
      </c>
      <c r="E30" s="19">
        <v>15650058</v>
      </c>
      <c r="F30" s="20">
        <v>15650058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7825029</v>
      </c>
      <c r="Y30" s="20">
        <v>-7825029</v>
      </c>
      <c r="Z30" s="21">
        <v>-100</v>
      </c>
      <c r="AA30" s="22">
        <v>15650058</v>
      </c>
    </row>
    <row r="31" spans="1:27" ht="13.5">
      <c r="A31" s="23" t="s">
        <v>56</v>
      </c>
      <c r="B31" s="17"/>
      <c r="C31" s="18">
        <v>11342565</v>
      </c>
      <c r="D31" s="18">
        <v>11342565</v>
      </c>
      <c r="E31" s="19">
        <v>1599746</v>
      </c>
      <c r="F31" s="20">
        <v>1599746</v>
      </c>
      <c r="G31" s="20">
        <v>11412501</v>
      </c>
      <c r="H31" s="20">
        <v>11396230</v>
      </c>
      <c r="I31" s="20">
        <v>11427064</v>
      </c>
      <c r="J31" s="20">
        <v>11427064</v>
      </c>
      <c r="K31" s="20">
        <v>11595017</v>
      </c>
      <c r="L31" s="20">
        <v>11696861</v>
      </c>
      <c r="M31" s="20">
        <v>11805925</v>
      </c>
      <c r="N31" s="20">
        <v>11805925</v>
      </c>
      <c r="O31" s="20"/>
      <c r="P31" s="20"/>
      <c r="Q31" s="20"/>
      <c r="R31" s="20"/>
      <c r="S31" s="20"/>
      <c r="T31" s="20"/>
      <c r="U31" s="20"/>
      <c r="V31" s="20"/>
      <c r="W31" s="20">
        <v>11805925</v>
      </c>
      <c r="X31" s="20">
        <v>799873</v>
      </c>
      <c r="Y31" s="20">
        <v>11006052</v>
      </c>
      <c r="Z31" s="21">
        <v>1375.97</v>
      </c>
      <c r="AA31" s="22">
        <v>1599746</v>
      </c>
    </row>
    <row r="32" spans="1:27" ht="13.5">
      <c r="A32" s="23" t="s">
        <v>57</v>
      </c>
      <c r="B32" s="17"/>
      <c r="C32" s="18">
        <v>333727440</v>
      </c>
      <c r="D32" s="18">
        <v>333727440</v>
      </c>
      <c r="E32" s="19">
        <v>155405069</v>
      </c>
      <c r="F32" s="20">
        <v>155405069</v>
      </c>
      <c r="G32" s="20">
        <v>486386041</v>
      </c>
      <c r="H32" s="20">
        <v>460541992</v>
      </c>
      <c r="I32" s="20">
        <v>446534601</v>
      </c>
      <c r="J32" s="20">
        <v>446534601</v>
      </c>
      <c r="K32" s="20">
        <v>446565355</v>
      </c>
      <c r="L32" s="20">
        <v>471100653</v>
      </c>
      <c r="M32" s="20">
        <v>481046860</v>
      </c>
      <c r="N32" s="20">
        <v>481046860</v>
      </c>
      <c r="O32" s="20"/>
      <c r="P32" s="20"/>
      <c r="Q32" s="20"/>
      <c r="R32" s="20"/>
      <c r="S32" s="20"/>
      <c r="T32" s="20"/>
      <c r="U32" s="20"/>
      <c r="V32" s="20"/>
      <c r="W32" s="20">
        <v>481046860</v>
      </c>
      <c r="X32" s="20">
        <v>77702535</v>
      </c>
      <c r="Y32" s="20">
        <v>403344325</v>
      </c>
      <c r="Z32" s="21">
        <v>519.09</v>
      </c>
      <c r="AA32" s="22">
        <v>155405069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>
        <v>217970858</v>
      </c>
      <c r="H33" s="20">
        <v>256176910</v>
      </c>
      <c r="I33" s="20">
        <v>256176910</v>
      </c>
      <c r="J33" s="20">
        <v>256176910</v>
      </c>
      <c r="K33" s="20">
        <v>256176910</v>
      </c>
      <c r="L33" s="20">
        <v>256176910</v>
      </c>
      <c r="M33" s="20">
        <v>256176910</v>
      </c>
      <c r="N33" s="20">
        <v>256176910</v>
      </c>
      <c r="O33" s="20"/>
      <c r="P33" s="20"/>
      <c r="Q33" s="20"/>
      <c r="R33" s="20"/>
      <c r="S33" s="20"/>
      <c r="T33" s="20"/>
      <c r="U33" s="20"/>
      <c r="V33" s="20"/>
      <c r="W33" s="20">
        <v>256176910</v>
      </c>
      <c r="X33" s="20"/>
      <c r="Y33" s="20">
        <v>256176910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420473108</v>
      </c>
      <c r="D34" s="29">
        <f>SUM(D29:D33)</f>
        <v>420473108</v>
      </c>
      <c r="E34" s="30">
        <f t="shared" si="3"/>
        <v>172654873</v>
      </c>
      <c r="F34" s="31">
        <f t="shared" si="3"/>
        <v>172654873</v>
      </c>
      <c r="G34" s="31">
        <f t="shared" si="3"/>
        <v>715769400</v>
      </c>
      <c r="H34" s="31">
        <f t="shared" si="3"/>
        <v>728115132</v>
      </c>
      <c r="I34" s="31">
        <f t="shared" si="3"/>
        <v>714138575</v>
      </c>
      <c r="J34" s="31">
        <f t="shared" si="3"/>
        <v>714138575</v>
      </c>
      <c r="K34" s="31">
        <f t="shared" si="3"/>
        <v>714337282</v>
      </c>
      <c r="L34" s="31">
        <f t="shared" si="3"/>
        <v>738974424</v>
      </c>
      <c r="M34" s="31">
        <f t="shared" si="3"/>
        <v>749029695</v>
      </c>
      <c r="N34" s="31">
        <f t="shared" si="3"/>
        <v>749029695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749029695</v>
      </c>
      <c r="X34" s="31">
        <f t="shared" si="3"/>
        <v>86327437</v>
      </c>
      <c r="Y34" s="31">
        <f t="shared" si="3"/>
        <v>662702258</v>
      </c>
      <c r="Z34" s="32">
        <f>+IF(X34&lt;&gt;0,+(Y34/X34)*100,0)</f>
        <v>767.6612222369117</v>
      </c>
      <c r="AA34" s="33">
        <f>SUM(AA29:AA33)</f>
        <v>172654873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144463703</v>
      </c>
      <c r="D37" s="18">
        <v>144463703</v>
      </c>
      <c r="E37" s="19">
        <v>44477526</v>
      </c>
      <c r="F37" s="20">
        <v>44477526</v>
      </c>
      <c r="G37" s="20">
        <v>223716743</v>
      </c>
      <c r="H37" s="20">
        <v>219866806</v>
      </c>
      <c r="I37" s="20">
        <v>219542085</v>
      </c>
      <c r="J37" s="20">
        <v>219542085</v>
      </c>
      <c r="K37" s="20">
        <v>219542085</v>
      </c>
      <c r="L37" s="20">
        <v>219542085</v>
      </c>
      <c r="M37" s="20">
        <v>215599602</v>
      </c>
      <c r="N37" s="20">
        <v>215599602</v>
      </c>
      <c r="O37" s="20"/>
      <c r="P37" s="20"/>
      <c r="Q37" s="20"/>
      <c r="R37" s="20"/>
      <c r="S37" s="20"/>
      <c r="T37" s="20"/>
      <c r="U37" s="20"/>
      <c r="V37" s="20"/>
      <c r="W37" s="20">
        <v>215599602</v>
      </c>
      <c r="X37" s="20">
        <v>22238763</v>
      </c>
      <c r="Y37" s="20">
        <v>193360839</v>
      </c>
      <c r="Z37" s="21">
        <v>869.48</v>
      </c>
      <c r="AA37" s="22">
        <v>44477526</v>
      </c>
    </row>
    <row r="38" spans="1:27" ht="13.5">
      <c r="A38" s="23" t="s">
        <v>58</v>
      </c>
      <c r="B38" s="17"/>
      <c r="C38" s="18">
        <v>42345630</v>
      </c>
      <c r="D38" s="18">
        <v>42345630</v>
      </c>
      <c r="E38" s="19">
        <v>48027868</v>
      </c>
      <c r="F38" s="20">
        <v>48027868</v>
      </c>
      <c r="G38" s="20">
        <v>23292803</v>
      </c>
      <c r="H38" s="20">
        <v>27387505</v>
      </c>
      <c r="I38" s="20">
        <v>27387505</v>
      </c>
      <c r="J38" s="20">
        <v>27387505</v>
      </c>
      <c r="K38" s="20">
        <v>27387505</v>
      </c>
      <c r="L38" s="20">
        <v>27387505</v>
      </c>
      <c r="M38" s="20">
        <v>27387505</v>
      </c>
      <c r="N38" s="20">
        <v>27387505</v>
      </c>
      <c r="O38" s="20"/>
      <c r="P38" s="20"/>
      <c r="Q38" s="20"/>
      <c r="R38" s="20"/>
      <c r="S38" s="20"/>
      <c r="T38" s="20"/>
      <c r="U38" s="20"/>
      <c r="V38" s="20"/>
      <c r="W38" s="20">
        <v>27387505</v>
      </c>
      <c r="X38" s="20">
        <v>24013934</v>
      </c>
      <c r="Y38" s="20">
        <v>3373571</v>
      </c>
      <c r="Z38" s="21">
        <v>14.05</v>
      </c>
      <c r="AA38" s="22">
        <v>48027868</v>
      </c>
    </row>
    <row r="39" spans="1:27" ht="13.5">
      <c r="A39" s="27" t="s">
        <v>61</v>
      </c>
      <c r="B39" s="35"/>
      <c r="C39" s="29">
        <f aca="true" t="shared" si="4" ref="C39:Y39">SUM(C37:C38)</f>
        <v>186809333</v>
      </c>
      <c r="D39" s="29">
        <f>SUM(D37:D38)</f>
        <v>186809333</v>
      </c>
      <c r="E39" s="36">
        <f t="shared" si="4"/>
        <v>92505394</v>
      </c>
      <c r="F39" s="37">
        <f t="shared" si="4"/>
        <v>92505394</v>
      </c>
      <c r="G39" s="37">
        <f t="shared" si="4"/>
        <v>247009546</v>
      </c>
      <c r="H39" s="37">
        <f t="shared" si="4"/>
        <v>247254311</v>
      </c>
      <c r="I39" s="37">
        <f t="shared" si="4"/>
        <v>246929590</v>
      </c>
      <c r="J39" s="37">
        <f t="shared" si="4"/>
        <v>246929590</v>
      </c>
      <c r="K39" s="37">
        <f t="shared" si="4"/>
        <v>246929590</v>
      </c>
      <c r="L39" s="37">
        <f t="shared" si="4"/>
        <v>246929590</v>
      </c>
      <c r="M39" s="37">
        <f t="shared" si="4"/>
        <v>242987107</v>
      </c>
      <c r="N39" s="37">
        <f t="shared" si="4"/>
        <v>242987107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242987107</v>
      </c>
      <c r="X39" s="37">
        <f t="shared" si="4"/>
        <v>46252697</v>
      </c>
      <c r="Y39" s="37">
        <f t="shared" si="4"/>
        <v>196734410</v>
      </c>
      <c r="Z39" s="38">
        <f>+IF(X39&lt;&gt;0,+(Y39/X39)*100,0)</f>
        <v>425.3468938254563</v>
      </c>
      <c r="AA39" s="39">
        <f>SUM(AA37:AA38)</f>
        <v>92505394</v>
      </c>
    </row>
    <row r="40" spans="1:27" ht="13.5">
      <c r="A40" s="27" t="s">
        <v>62</v>
      </c>
      <c r="B40" s="28"/>
      <c r="C40" s="29">
        <f aca="true" t="shared" si="5" ref="C40:Y40">+C34+C39</f>
        <v>607282441</v>
      </c>
      <c r="D40" s="29">
        <f>+D34+D39</f>
        <v>607282441</v>
      </c>
      <c r="E40" s="30">
        <f t="shared" si="5"/>
        <v>265160267</v>
      </c>
      <c r="F40" s="31">
        <f t="shared" si="5"/>
        <v>265160267</v>
      </c>
      <c r="G40" s="31">
        <f t="shared" si="5"/>
        <v>962778946</v>
      </c>
      <c r="H40" s="31">
        <f t="shared" si="5"/>
        <v>975369443</v>
      </c>
      <c r="I40" s="31">
        <f t="shared" si="5"/>
        <v>961068165</v>
      </c>
      <c r="J40" s="31">
        <f t="shared" si="5"/>
        <v>961068165</v>
      </c>
      <c r="K40" s="31">
        <f t="shared" si="5"/>
        <v>961266872</v>
      </c>
      <c r="L40" s="31">
        <f t="shared" si="5"/>
        <v>985904014</v>
      </c>
      <c r="M40" s="31">
        <f t="shared" si="5"/>
        <v>992016802</v>
      </c>
      <c r="N40" s="31">
        <f t="shared" si="5"/>
        <v>992016802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992016802</v>
      </c>
      <c r="X40" s="31">
        <f t="shared" si="5"/>
        <v>132580134</v>
      </c>
      <c r="Y40" s="31">
        <f t="shared" si="5"/>
        <v>859436668</v>
      </c>
      <c r="Z40" s="32">
        <f>+IF(X40&lt;&gt;0,+(Y40/X40)*100,0)</f>
        <v>648.2394021415004</v>
      </c>
      <c r="AA40" s="33">
        <f>+AA34+AA39</f>
        <v>265160267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2057319230</v>
      </c>
      <c r="D42" s="43">
        <f>+D25-D40</f>
        <v>2057319230</v>
      </c>
      <c r="E42" s="44">
        <f t="shared" si="6"/>
        <v>1750929179</v>
      </c>
      <c r="F42" s="45">
        <f t="shared" si="6"/>
        <v>1750929179</v>
      </c>
      <c r="G42" s="45">
        <f t="shared" si="6"/>
        <v>1591819244</v>
      </c>
      <c r="H42" s="45">
        <f t="shared" si="6"/>
        <v>2290562390</v>
      </c>
      <c r="I42" s="45">
        <f t="shared" si="6"/>
        <v>2248789068</v>
      </c>
      <c r="J42" s="45">
        <f t="shared" si="6"/>
        <v>2248789068</v>
      </c>
      <c r="K42" s="45">
        <f t="shared" si="6"/>
        <v>2272557267</v>
      </c>
      <c r="L42" s="45">
        <f t="shared" si="6"/>
        <v>2239798790</v>
      </c>
      <c r="M42" s="45">
        <f t="shared" si="6"/>
        <v>2339388057</v>
      </c>
      <c r="N42" s="45">
        <f t="shared" si="6"/>
        <v>2339388057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2339388057</v>
      </c>
      <c r="X42" s="45">
        <f t="shared" si="6"/>
        <v>875464592</v>
      </c>
      <c r="Y42" s="45">
        <f t="shared" si="6"/>
        <v>1463923465</v>
      </c>
      <c r="Z42" s="46">
        <f>+IF(X42&lt;&gt;0,+(Y42/X42)*100,0)</f>
        <v>167.2167530677243</v>
      </c>
      <c r="AA42" s="47">
        <f>+AA25-AA40</f>
        <v>1750929179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1669876441</v>
      </c>
      <c r="D45" s="18">
        <v>1669876441</v>
      </c>
      <c r="E45" s="19">
        <v>1618957905</v>
      </c>
      <c r="F45" s="20">
        <v>1618957905</v>
      </c>
      <c r="G45" s="20">
        <v>1379291146</v>
      </c>
      <c r="H45" s="20">
        <v>1902484360</v>
      </c>
      <c r="I45" s="20">
        <v>1860711038</v>
      </c>
      <c r="J45" s="20">
        <v>1860711038</v>
      </c>
      <c r="K45" s="20">
        <v>1887485237</v>
      </c>
      <c r="L45" s="20">
        <v>1961076360</v>
      </c>
      <c r="M45" s="20">
        <v>1954316027</v>
      </c>
      <c r="N45" s="20">
        <v>1954316027</v>
      </c>
      <c r="O45" s="20"/>
      <c r="P45" s="20"/>
      <c r="Q45" s="20"/>
      <c r="R45" s="20"/>
      <c r="S45" s="20"/>
      <c r="T45" s="20"/>
      <c r="U45" s="20"/>
      <c r="V45" s="20"/>
      <c r="W45" s="20">
        <v>1954316027</v>
      </c>
      <c r="X45" s="20">
        <v>809478953</v>
      </c>
      <c r="Y45" s="20">
        <v>1144837074</v>
      </c>
      <c r="Z45" s="48">
        <v>141.43</v>
      </c>
      <c r="AA45" s="22">
        <v>1618957905</v>
      </c>
    </row>
    <row r="46" spans="1:27" ht="13.5">
      <c r="A46" s="23" t="s">
        <v>67</v>
      </c>
      <c r="B46" s="17"/>
      <c r="C46" s="18">
        <v>387442789</v>
      </c>
      <c r="D46" s="18">
        <v>387442789</v>
      </c>
      <c r="E46" s="19">
        <v>131971274</v>
      </c>
      <c r="F46" s="20">
        <v>131971274</v>
      </c>
      <c r="G46" s="20">
        <v>212528098</v>
      </c>
      <c r="H46" s="20">
        <v>388078030</v>
      </c>
      <c r="I46" s="20">
        <v>388078030</v>
      </c>
      <c r="J46" s="20">
        <v>388078030</v>
      </c>
      <c r="K46" s="20">
        <v>385072030</v>
      </c>
      <c r="L46" s="20">
        <v>278722430</v>
      </c>
      <c r="M46" s="20">
        <v>385072030</v>
      </c>
      <c r="N46" s="20">
        <v>385072030</v>
      </c>
      <c r="O46" s="20"/>
      <c r="P46" s="20"/>
      <c r="Q46" s="20"/>
      <c r="R46" s="20"/>
      <c r="S46" s="20"/>
      <c r="T46" s="20"/>
      <c r="U46" s="20"/>
      <c r="V46" s="20"/>
      <c r="W46" s="20">
        <v>385072030</v>
      </c>
      <c r="X46" s="20">
        <v>65985637</v>
      </c>
      <c r="Y46" s="20">
        <v>319086393</v>
      </c>
      <c r="Z46" s="48">
        <v>483.57</v>
      </c>
      <c r="AA46" s="22">
        <v>131971274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2057319230</v>
      </c>
      <c r="D48" s="51">
        <f>SUM(D45:D47)</f>
        <v>2057319230</v>
      </c>
      <c r="E48" s="52">
        <f t="shared" si="7"/>
        <v>1750929179</v>
      </c>
      <c r="F48" s="53">
        <f t="shared" si="7"/>
        <v>1750929179</v>
      </c>
      <c r="G48" s="53">
        <f t="shared" si="7"/>
        <v>1591819244</v>
      </c>
      <c r="H48" s="53">
        <f t="shared" si="7"/>
        <v>2290562390</v>
      </c>
      <c r="I48" s="53">
        <f t="shared" si="7"/>
        <v>2248789068</v>
      </c>
      <c r="J48" s="53">
        <f t="shared" si="7"/>
        <v>2248789068</v>
      </c>
      <c r="K48" s="53">
        <f t="shared" si="7"/>
        <v>2272557267</v>
      </c>
      <c r="L48" s="53">
        <f t="shared" si="7"/>
        <v>2239798790</v>
      </c>
      <c r="M48" s="53">
        <f t="shared" si="7"/>
        <v>2339388057</v>
      </c>
      <c r="N48" s="53">
        <f t="shared" si="7"/>
        <v>2339388057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2339388057</v>
      </c>
      <c r="X48" s="53">
        <f t="shared" si="7"/>
        <v>875464590</v>
      </c>
      <c r="Y48" s="53">
        <f t="shared" si="7"/>
        <v>1463923467</v>
      </c>
      <c r="Z48" s="54">
        <f>+IF(X48&lt;&gt;0,+(Y48/X48)*100,0)</f>
        <v>167.2167536781813</v>
      </c>
      <c r="AA48" s="55">
        <f>SUM(AA45:AA47)</f>
        <v>1750929179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108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61675089</v>
      </c>
      <c r="D6" s="18">
        <v>61675089</v>
      </c>
      <c r="E6" s="19">
        <v>352398080</v>
      </c>
      <c r="F6" s="20">
        <v>352398080</v>
      </c>
      <c r="G6" s="20">
        <v>516558314</v>
      </c>
      <c r="H6" s="20">
        <v>451250001</v>
      </c>
      <c r="I6" s="20">
        <v>368747833</v>
      </c>
      <c r="J6" s="20">
        <v>368747833</v>
      </c>
      <c r="K6" s="20">
        <v>345482077</v>
      </c>
      <c r="L6" s="20"/>
      <c r="M6" s="20"/>
      <c r="N6" s="20">
        <v>345482077</v>
      </c>
      <c r="O6" s="20"/>
      <c r="P6" s="20"/>
      <c r="Q6" s="20"/>
      <c r="R6" s="20"/>
      <c r="S6" s="20"/>
      <c r="T6" s="20"/>
      <c r="U6" s="20"/>
      <c r="V6" s="20"/>
      <c r="W6" s="20">
        <v>345482077</v>
      </c>
      <c r="X6" s="20">
        <v>176199040</v>
      </c>
      <c r="Y6" s="20">
        <v>169283037</v>
      </c>
      <c r="Z6" s="21">
        <v>96.07</v>
      </c>
      <c r="AA6" s="22">
        <v>352398080</v>
      </c>
    </row>
    <row r="7" spans="1:27" ht="13.5">
      <c r="A7" s="23" t="s">
        <v>34</v>
      </c>
      <c r="B7" s="17"/>
      <c r="C7" s="18">
        <v>142579981</v>
      </c>
      <c r="D7" s="18">
        <v>142579981</v>
      </c>
      <c r="E7" s="19">
        <v>490411110</v>
      </c>
      <c r="F7" s="20">
        <v>490411110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245205555</v>
      </c>
      <c r="Y7" s="20">
        <v>-245205555</v>
      </c>
      <c r="Z7" s="21">
        <v>-100</v>
      </c>
      <c r="AA7" s="22">
        <v>490411110</v>
      </c>
    </row>
    <row r="8" spans="1:27" ht="13.5">
      <c r="A8" s="23" t="s">
        <v>35</v>
      </c>
      <c r="B8" s="17"/>
      <c r="C8" s="18">
        <v>120415374</v>
      </c>
      <c r="D8" s="18">
        <v>120415374</v>
      </c>
      <c r="E8" s="19">
        <v>22476851</v>
      </c>
      <c r="F8" s="20">
        <v>22476851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11238426</v>
      </c>
      <c r="Y8" s="20">
        <v>-11238426</v>
      </c>
      <c r="Z8" s="21">
        <v>-100</v>
      </c>
      <c r="AA8" s="22">
        <v>22476851</v>
      </c>
    </row>
    <row r="9" spans="1:27" ht="13.5">
      <c r="A9" s="23" t="s">
        <v>36</v>
      </c>
      <c r="B9" s="17"/>
      <c r="C9" s="18">
        <v>52726544</v>
      </c>
      <c r="D9" s="18">
        <v>52726544</v>
      </c>
      <c r="E9" s="19">
        <v>4087850</v>
      </c>
      <c r="F9" s="20">
        <v>4087850</v>
      </c>
      <c r="G9" s="20">
        <v>177236336</v>
      </c>
      <c r="H9" s="20">
        <v>187893686</v>
      </c>
      <c r="I9" s="20">
        <v>195840332</v>
      </c>
      <c r="J9" s="20">
        <v>195840332</v>
      </c>
      <c r="K9" s="20">
        <v>195113317</v>
      </c>
      <c r="L9" s="20"/>
      <c r="M9" s="20"/>
      <c r="N9" s="20">
        <v>195113317</v>
      </c>
      <c r="O9" s="20"/>
      <c r="P9" s="20"/>
      <c r="Q9" s="20"/>
      <c r="R9" s="20"/>
      <c r="S9" s="20"/>
      <c r="T9" s="20"/>
      <c r="U9" s="20"/>
      <c r="V9" s="20"/>
      <c r="W9" s="20">
        <v>195113317</v>
      </c>
      <c r="X9" s="20">
        <v>2043925</v>
      </c>
      <c r="Y9" s="20">
        <v>193069392</v>
      </c>
      <c r="Z9" s="21">
        <v>9446.01</v>
      </c>
      <c r="AA9" s="22">
        <v>4087850</v>
      </c>
    </row>
    <row r="10" spans="1:27" ht="13.5">
      <c r="A10" s="23" t="s">
        <v>37</v>
      </c>
      <c r="B10" s="17"/>
      <c r="C10" s="18"/>
      <c r="D10" s="18"/>
      <c r="E10" s="19">
        <v>2085377</v>
      </c>
      <c r="F10" s="20">
        <v>2085377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1042689</v>
      </c>
      <c r="Y10" s="24">
        <v>-1042689</v>
      </c>
      <c r="Z10" s="25">
        <v>-100</v>
      </c>
      <c r="AA10" s="26">
        <v>2085377</v>
      </c>
    </row>
    <row r="11" spans="1:27" ht="13.5">
      <c r="A11" s="23" t="s">
        <v>38</v>
      </c>
      <c r="B11" s="17"/>
      <c r="C11" s="18">
        <v>37172755</v>
      </c>
      <c r="D11" s="18">
        <v>37172755</v>
      </c>
      <c r="E11" s="19">
        <v>16696580</v>
      </c>
      <c r="F11" s="20">
        <v>16696580</v>
      </c>
      <c r="G11" s="20">
        <v>37172755</v>
      </c>
      <c r="H11" s="20">
        <v>37172755</v>
      </c>
      <c r="I11" s="20">
        <v>37172755</v>
      </c>
      <c r="J11" s="20">
        <v>37172755</v>
      </c>
      <c r="K11" s="20">
        <v>37172755</v>
      </c>
      <c r="L11" s="20"/>
      <c r="M11" s="20"/>
      <c r="N11" s="20">
        <v>37172755</v>
      </c>
      <c r="O11" s="20"/>
      <c r="P11" s="20"/>
      <c r="Q11" s="20"/>
      <c r="R11" s="20"/>
      <c r="S11" s="20"/>
      <c r="T11" s="20"/>
      <c r="U11" s="20"/>
      <c r="V11" s="20"/>
      <c r="W11" s="20">
        <v>37172755</v>
      </c>
      <c r="X11" s="20">
        <v>8348290</v>
      </c>
      <c r="Y11" s="20">
        <v>28824465</v>
      </c>
      <c r="Z11" s="21">
        <v>345.27</v>
      </c>
      <c r="AA11" s="22">
        <v>16696580</v>
      </c>
    </row>
    <row r="12" spans="1:27" ht="13.5">
      <c r="A12" s="27" t="s">
        <v>39</v>
      </c>
      <c r="B12" s="28"/>
      <c r="C12" s="29">
        <f aca="true" t="shared" si="0" ref="C12:Y12">SUM(C6:C11)</f>
        <v>414569743</v>
      </c>
      <c r="D12" s="29">
        <f>SUM(D6:D11)</f>
        <v>414569743</v>
      </c>
      <c r="E12" s="30">
        <f t="shared" si="0"/>
        <v>888155848</v>
      </c>
      <c r="F12" s="31">
        <f t="shared" si="0"/>
        <v>888155848</v>
      </c>
      <c r="G12" s="31">
        <f t="shared" si="0"/>
        <v>730967405</v>
      </c>
      <c r="H12" s="31">
        <f t="shared" si="0"/>
        <v>676316442</v>
      </c>
      <c r="I12" s="31">
        <f t="shared" si="0"/>
        <v>601760920</v>
      </c>
      <c r="J12" s="31">
        <f t="shared" si="0"/>
        <v>601760920</v>
      </c>
      <c r="K12" s="31">
        <f t="shared" si="0"/>
        <v>577768149</v>
      </c>
      <c r="L12" s="31">
        <f t="shared" si="0"/>
        <v>0</v>
      </c>
      <c r="M12" s="31">
        <f t="shared" si="0"/>
        <v>0</v>
      </c>
      <c r="N12" s="31">
        <f t="shared" si="0"/>
        <v>577768149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577768149</v>
      </c>
      <c r="X12" s="31">
        <f t="shared" si="0"/>
        <v>444077925</v>
      </c>
      <c r="Y12" s="31">
        <f t="shared" si="0"/>
        <v>133690224</v>
      </c>
      <c r="Z12" s="32">
        <f>+IF(X12&lt;&gt;0,+(Y12/X12)*100,0)</f>
        <v>30.105127157581634</v>
      </c>
      <c r="AA12" s="33">
        <f>SUM(AA6:AA11)</f>
        <v>888155848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117285</v>
      </c>
      <c r="D15" s="18">
        <v>117285</v>
      </c>
      <c r="E15" s="19"/>
      <c r="F15" s="20"/>
      <c r="G15" s="20">
        <v>117285</v>
      </c>
      <c r="H15" s="20">
        <v>117285</v>
      </c>
      <c r="I15" s="20">
        <v>117285</v>
      </c>
      <c r="J15" s="20">
        <v>117285</v>
      </c>
      <c r="K15" s="20">
        <v>117285</v>
      </c>
      <c r="L15" s="20"/>
      <c r="M15" s="20"/>
      <c r="N15" s="20">
        <v>117285</v>
      </c>
      <c r="O15" s="20"/>
      <c r="P15" s="20"/>
      <c r="Q15" s="20"/>
      <c r="R15" s="20"/>
      <c r="S15" s="20"/>
      <c r="T15" s="20"/>
      <c r="U15" s="20"/>
      <c r="V15" s="20"/>
      <c r="W15" s="20">
        <v>117285</v>
      </c>
      <c r="X15" s="20"/>
      <c r="Y15" s="20">
        <v>117285</v>
      </c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2200000</v>
      </c>
      <c r="D17" s="18">
        <v>2200000</v>
      </c>
      <c r="E17" s="19">
        <v>2200000</v>
      </c>
      <c r="F17" s="20">
        <v>2200000</v>
      </c>
      <c r="G17" s="20">
        <v>2200000</v>
      </c>
      <c r="H17" s="20">
        <v>2200000</v>
      </c>
      <c r="I17" s="20">
        <v>2200000</v>
      </c>
      <c r="J17" s="20">
        <v>2200000</v>
      </c>
      <c r="K17" s="20">
        <v>2200000</v>
      </c>
      <c r="L17" s="20"/>
      <c r="M17" s="20"/>
      <c r="N17" s="20">
        <v>2200000</v>
      </c>
      <c r="O17" s="20"/>
      <c r="P17" s="20"/>
      <c r="Q17" s="20"/>
      <c r="R17" s="20"/>
      <c r="S17" s="20"/>
      <c r="T17" s="20"/>
      <c r="U17" s="20"/>
      <c r="V17" s="20"/>
      <c r="W17" s="20">
        <v>2200000</v>
      </c>
      <c r="X17" s="20">
        <v>1100000</v>
      </c>
      <c r="Y17" s="20">
        <v>1100000</v>
      </c>
      <c r="Z17" s="21">
        <v>100</v>
      </c>
      <c r="AA17" s="22">
        <v>2200000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3549437231</v>
      </c>
      <c r="D19" s="18">
        <v>3549437231</v>
      </c>
      <c r="E19" s="19">
        <v>6483846576</v>
      </c>
      <c r="F19" s="20">
        <v>6483846576</v>
      </c>
      <c r="G19" s="20">
        <v>3562645231</v>
      </c>
      <c r="H19" s="20">
        <v>3627336513</v>
      </c>
      <c r="I19" s="20">
        <v>3671591794</v>
      </c>
      <c r="J19" s="20">
        <v>3671591794</v>
      </c>
      <c r="K19" s="20">
        <v>3734359345</v>
      </c>
      <c r="L19" s="20"/>
      <c r="M19" s="20"/>
      <c r="N19" s="20">
        <v>3734359345</v>
      </c>
      <c r="O19" s="20"/>
      <c r="P19" s="20"/>
      <c r="Q19" s="20"/>
      <c r="R19" s="20"/>
      <c r="S19" s="20"/>
      <c r="T19" s="20"/>
      <c r="U19" s="20"/>
      <c r="V19" s="20"/>
      <c r="W19" s="20">
        <v>3734359345</v>
      </c>
      <c r="X19" s="20">
        <v>3241923288</v>
      </c>
      <c r="Y19" s="20">
        <v>492436057</v>
      </c>
      <c r="Z19" s="21">
        <v>15.19</v>
      </c>
      <c r="AA19" s="22">
        <v>6483846576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16101221</v>
      </c>
      <c r="D21" s="18">
        <v>16101221</v>
      </c>
      <c r="E21" s="19">
        <v>12985613</v>
      </c>
      <c r="F21" s="20">
        <v>12985613</v>
      </c>
      <c r="G21" s="20">
        <v>16101221</v>
      </c>
      <c r="H21" s="20">
        <v>16101221</v>
      </c>
      <c r="I21" s="20">
        <v>16101221</v>
      </c>
      <c r="J21" s="20">
        <v>16101221</v>
      </c>
      <c r="K21" s="20">
        <v>16101221</v>
      </c>
      <c r="L21" s="20"/>
      <c r="M21" s="20"/>
      <c r="N21" s="20">
        <v>16101221</v>
      </c>
      <c r="O21" s="20"/>
      <c r="P21" s="20"/>
      <c r="Q21" s="20"/>
      <c r="R21" s="20"/>
      <c r="S21" s="20"/>
      <c r="T21" s="20"/>
      <c r="U21" s="20"/>
      <c r="V21" s="20"/>
      <c r="W21" s="20">
        <v>16101221</v>
      </c>
      <c r="X21" s="20">
        <v>6492807</v>
      </c>
      <c r="Y21" s="20">
        <v>9608414</v>
      </c>
      <c r="Z21" s="21">
        <v>147.99</v>
      </c>
      <c r="AA21" s="22">
        <v>12985613</v>
      </c>
    </row>
    <row r="22" spans="1:27" ht="13.5">
      <c r="A22" s="23" t="s">
        <v>48</v>
      </c>
      <c r="B22" s="17"/>
      <c r="C22" s="18">
        <v>156846</v>
      </c>
      <c r="D22" s="18">
        <v>156846</v>
      </c>
      <c r="E22" s="19">
        <v>3652116</v>
      </c>
      <c r="F22" s="20">
        <v>3652116</v>
      </c>
      <c r="G22" s="20">
        <v>156846</v>
      </c>
      <c r="H22" s="20">
        <v>156846</v>
      </c>
      <c r="I22" s="20">
        <v>156846</v>
      </c>
      <c r="J22" s="20">
        <v>156846</v>
      </c>
      <c r="K22" s="20">
        <v>156846</v>
      </c>
      <c r="L22" s="20"/>
      <c r="M22" s="20"/>
      <c r="N22" s="20">
        <v>156846</v>
      </c>
      <c r="O22" s="20"/>
      <c r="P22" s="20"/>
      <c r="Q22" s="20"/>
      <c r="R22" s="20"/>
      <c r="S22" s="20"/>
      <c r="T22" s="20"/>
      <c r="U22" s="20"/>
      <c r="V22" s="20"/>
      <c r="W22" s="20">
        <v>156846</v>
      </c>
      <c r="X22" s="20">
        <v>1826058</v>
      </c>
      <c r="Y22" s="20">
        <v>-1669212</v>
      </c>
      <c r="Z22" s="21">
        <v>-91.41</v>
      </c>
      <c r="AA22" s="22">
        <v>3652116</v>
      </c>
    </row>
    <row r="23" spans="1:27" ht="13.5">
      <c r="A23" s="23" t="s">
        <v>49</v>
      </c>
      <c r="B23" s="17"/>
      <c r="C23" s="18">
        <v>90000</v>
      </c>
      <c r="D23" s="18">
        <v>90000</v>
      </c>
      <c r="E23" s="19"/>
      <c r="F23" s="20"/>
      <c r="G23" s="24">
        <v>90000</v>
      </c>
      <c r="H23" s="24">
        <v>90000</v>
      </c>
      <c r="I23" s="24">
        <v>90000</v>
      </c>
      <c r="J23" s="20">
        <v>90000</v>
      </c>
      <c r="K23" s="24">
        <v>90000</v>
      </c>
      <c r="L23" s="24"/>
      <c r="M23" s="20"/>
      <c r="N23" s="24">
        <v>90000</v>
      </c>
      <c r="O23" s="24"/>
      <c r="P23" s="24"/>
      <c r="Q23" s="20"/>
      <c r="R23" s="24"/>
      <c r="S23" s="24"/>
      <c r="T23" s="20"/>
      <c r="U23" s="24"/>
      <c r="V23" s="24"/>
      <c r="W23" s="24">
        <v>90000</v>
      </c>
      <c r="X23" s="20"/>
      <c r="Y23" s="24">
        <v>90000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3568102583</v>
      </c>
      <c r="D24" s="29">
        <f>SUM(D15:D23)</f>
        <v>3568102583</v>
      </c>
      <c r="E24" s="36">
        <f t="shared" si="1"/>
        <v>6502684305</v>
      </c>
      <c r="F24" s="37">
        <f t="shared" si="1"/>
        <v>6502684305</v>
      </c>
      <c r="G24" s="37">
        <f t="shared" si="1"/>
        <v>3581310583</v>
      </c>
      <c r="H24" s="37">
        <f t="shared" si="1"/>
        <v>3646001865</v>
      </c>
      <c r="I24" s="37">
        <f t="shared" si="1"/>
        <v>3690257146</v>
      </c>
      <c r="J24" s="37">
        <f t="shared" si="1"/>
        <v>3690257146</v>
      </c>
      <c r="K24" s="37">
        <f t="shared" si="1"/>
        <v>3753024697</v>
      </c>
      <c r="L24" s="37">
        <f t="shared" si="1"/>
        <v>0</v>
      </c>
      <c r="M24" s="37">
        <f t="shared" si="1"/>
        <v>0</v>
      </c>
      <c r="N24" s="37">
        <f t="shared" si="1"/>
        <v>3753024697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3753024697</v>
      </c>
      <c r="X24" s="37">
        <f t="shared" si="1"/>
        <v>3251342153</v>
      </c>
      <c r="Y24" s="37">
        <f t="shared" si="1"/>
        <v>501682544</v>
      </c>
      <c r="Z24" s="38">
        <f>+IF(X24&lt;&gt;0,+(Y24/X24)*100,0)</f>
        <v>15.430013834043876</v>
      </c>
      <c r="AA24" s="39">
        <f>SUM(AA15:AA23)</f>
        <v>6502684305</v>
      </c>
    </row>
    <row r="25" spans="1:27" ht="13.5">
      <c r="A25" s="27" t="s">
        <v>51</v>
      </c>
      <c r="B25" s="28"/>
      <c r="C25" s="29">
        <f aca="true" t="shared" si="2" ref="C25:Y25">+C12+C24</f>
        <v>3982672326</v>
      </c>
      <c r="D25" s="29">
        <f>+D12+D24</f>
        <v>3982672326</v>
      </c>
      <c r="E25" s="30">
        <f t="shared" si="2"/>
        <v>7390840153</v>
      </c>
      <c r="F25" s="31">
        <f t="shared" si="2"/>
        <v>7390840153</v>
      </c>
      <c r="G25" s="31">
        <f t="shared" si="2"/>
        <v>4312277988</v>
      </c>
      <c r="H25" s="31">
        <f t="shared" si="2"/>
        <v>4322318307</v>
      </c>
      <c r="I25" s="31">
        <f t="shared" si="2"/>
        <v>4292018066</v>
      </c>
      <c r="J25" s="31">
        <f t="shared" si="2"/>
        <v>4292018066</v>
      </c>
      <c r="K25" s="31">
        <f t="shared" si="2"/>
        <v>4330792846</v>
      </c>
      <c r="L25" s="31">
        <f t="shared" si="2"/>
        <v>0</v>
      </c>
      <c r="M25" s="31">
        <f t="shared" si="2"/>
        <v>0</v>
      </c>
      <c r="N25" s="31">
        <f t="shared" si="2"/>
        <v>4330792846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4330792846</v>
      </c>
      <c r="X25" s="31">
        <f t="shared" si="2"/>
        <v>3695420078</v>
      </c>
      <c r="Y25" s="31">
        <f t="shared" si="2"/>
        <v>635372768</v>
      </c>
      <c r="Z25" s="32">
        <f>+IF(X25&lt;&gt;0,+(Y25/X25)*100,0)</f>
        <v>17.193519399393164</v>
      </c>
      <c r="AA25" s="33">
        <f>+AA12+AA24</f>
        <v>7390840153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245000</v>
      </c>
      <c r="F30" s="20">
        <v>245000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122500</v>
      </c>
      <c r="Y30" s="20">
        <v>-122500</v>
      </c>
      <c r="Z30" s="21">
        <v>-100</v>
      </c>
      <c r="AA30" s="22">
        <v>245000</v>
      </c>
    </row>
    <row r="31" spans="1:27" ht="13.5">
      <c r="A31" s="23" t="s">
        <v>56</v>
      </c>
      <c r="B31" s="17"/>
      <c r="C31" s="18">
        <v>1672042</v>
      </c>
      <c r="D31" s="18">
        <v>1672042</v>
      </c>
      <c r="E31" s="19"/>
      <c r="F31" s="20"/>
      <c r="G31" s="20">
        <v>1672042</v>
      </c>
      <c r="H31" s="20">
        <v>1672042</v>
      </c>
      <c r="I31" s="20">
        <v>1672042</v>
      </c>
      <c r="J31" s="20">
        <v>1672042</v>
      </c>
      <c r="K31" s="20">
        <v>1672042</v>
      </c>
      <c r="L31" s="20"/>
      <c r="M31" s="20"/>
      <c r="N31" s="20">
        <v>1672042</v>
      </c>
      <c r="O31" s="20"/>
      <c r="P31" s="20"/>
      <c r="Q31" s="20"/>
      <c r="R31" s="20"/>
      <c r="S31" s="20"/>
      <c r="T31" s="20"/>
      <c r="U31" s="20"/>
      <c r="V31" s="20"/>
      <c r="W31" s="20">
        <v>1672042</v>
      </c>
      <c r="X31" s="20"/>
      <c r="Y31" s="20">
        <v>1672042</v>
      </c>
      <c r="Z31" s="21"/>
      <c r="AA31" s="22"/>
    </row>
    <row r="32" spans="1:27" ht="13.5">
      <c r="A32" s="23" t="s">
        <v>57</v>
      </c>
      <c r="B32" s="17"/>
      <c r="C32" s="18">
        <v>407350267</v>
      </c>
      <c r="D32" s="18">
        <v>407350267</v>
      </c>
      <c r="E32" s="19">
        <v>497379953</v>
      </c>
      <c r="F32" s="20">
        <v>497379953</v>
      </c>
      <c r="G32" s="20">
        <v>394114099</v>
      </c>
      <c r="H32" s="20">
        <v>329239242</v>
      </c>
      <c r="I32" s="20">
        <v>283963686</v>
      </c>
      <c r="J32" s="20">
        <v>283963686</v>
      </c>
      <c r="K32" s="20">
        <v>220702986</v>
      </c>
      <c r="L32" s="20"/>
      <c r="M32" s="20"/>
      <c r="N32" s="20">
        <v>220702986</v>
      </c>
      <c r="O32" s="20"/>
      <c r="P32" s="20"/>
      <c r="Q32" s="20"/>
      <c r="R32" s="20"/>
      <c r="S32" s="20"/>
      <c r="T32" s="20"/>
      <c r="U32" s="20"/>
      <c r="V32" s="20"/>
      <c r="W32" s="20">
        <v>220702986</v>
      </c>
      <c r="X32" s="20">
        <v>248689977</v>
      </c>
      <c r="Y32" s="20">
        <v>-27986991</v>
      </c>
      <c r="Z32" s="21">
        <v>-11.25</v>
      </c>
      <c r="AA32" s="22">
        <v>497379953</v>
      </c>
    </row>
    <row r="33" spans="1:27" ht="13.5">
      <c r="A33" s="23" t="s">
        <v>58</v>
      </c>
      <c r="B33" s="17"/>
      <c r="C33" s="18">
        <v>1335242</v>
      </c>
      <c r="D33" s="18">
        <v>1335242</v>
      </c>
      <c r="E33" s="19"/>
      <c r="F33" s="20"/>
      <c r="G33" s="20">
        <v>1335242</v>
      </c>
      <c r="H33" s="20">
        <v>1335242</v>
      </c>
      <c r="I33" s="20">
        <v>1335243</v>
      </c>
      <c r="J33" s="20">
        <v>1335243</v>
      </c>
      <c r="K33" s="20">
        <v>1335243</v>
      </c>
      <c r="L33" s="20"/>
      <c r="M33" s="20"/>
      <c r="N33" s="20">
        <v>1335243</v>
      </c>
      <c r="O33" s="20"/>
      <c r="P33" s="20"/>
      <c r="Q33" s="20"/>
      <c r="R33" s="20"/>
      <c r="S33" s="20"/>
      <c r="T33" s="20"/>
      <c r="U33" s="20"/>
      <c r="V33" s="20"/>
      <c r="W33" s="20">
        <v>1335243</v>
      </c>
      <c r="X33" s="20"/>
      <c r="Y33" s="20">
        <v>1335243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410357551</v>
      </c>
      <c r="D34" s="29">
        <f>SUM(D29:D33)</f>
        <v>410357551</v>
      </c>
      <c r="E34" s="30">
        <f t="shared" si="3"/>
        <v>497624953</v>
      </c>
      <c r="F34" s="31">
        <f t="shared" si="3"/>
        <v>497624953</v>
      </c>
      <c r="G34" s="31">
        <f t="shared" si="3"/>
        <v>397121383</v>
      </c>
      <c r="H34" s="31">
        <f t="shared" si="3"/>
        <v>332246526</v>
      </c>
      <c r="I34" s="31">
        <f t="shared" si="3"/>
        <v>286970971</v>
      </c>
      <c r="J34" s="31">
        <f t="shared" si="3"/>
        <v>286970971</v>
      </c>
      <c r="K34" s="31">
        <f t="shared" si="3"/>
        <v>223710271</v>
      </c>
      <c r="L34" s="31">
        <f t="shared" si="3"/>
        <v>0</v>
      </c>
      <c r="M34" s="31">
        <f t="shared" si="3"/>
        <v>0</v>
      </c>
      <c r="N34" s="31">
        <f t="shared" si="3"/>
        <v>223710271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223710271</v>
      </c>
      <c r="X34" s="31">
        <f t="shared" si="3"/>
        <v>248812477</v>
      </c>
      <c r="Y34" s="31">
        <f t="shared" si="3"/>
        <v>-25102206</v>
      </c>
      <c r="Z34" s="32">
        <f>+IF(X34&lt;&gt;0,+(Y34/X34)*100,0)</f>
        <v>-10.088805152645138</v>
      </c>
      <c r="AA34" s="33">
        <f>SUM(AA29:AA33)</f>
        <v>497624953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70000</v>
      </c>
      <c r="F37" s="20">
        <v>70000</v>
      </c>
      <c r="G37" s="20">
        <v>583753</v>
      </c>
      <c r="H37" s="20">
        <v>583753</v>
      </c>
      <c r="I37" s="20">
        <v>583753</v>
      </c>
      <c r="J37" s="20">
        <v>583753</v>
      </c>
      <c r="K37" s="20">
        <v>583753</v>
      </c>
      <c r="L37" s="20"/>
      <c r="M37" s="20"/>
      <c r="N37" s="20">
        <v>583753</v>
      </c>
      <c r="O37" s="20"/>
      <c r="P37" s="20"/>
      <c r="Q37" s="20"/>
      <c r="R37" s="20"/>
      <c r="S37" s="20"/>
      <c r="T37" s="20"/>
      <c r="U37" s="20"/>
      <c r="V37" s="20"/>
      <c r="W37" s="20">
        <v>583753</v>
      </c>
      <c r="X37" s="20">
        <v>35000</v>
      </c>
      <c r="Y37" s="20">
        <v>548753</v>
      </c>
      <c r="Z37" s="21">
        <v>1567.87</v>
      </c>
      <c r="AA37" s="22">
        <v>70000</v>
      </c>
    </row>
    <row r="38" spans="1:27" ht="13.5">
      <c r="A38" s="23" t="s">
        <v>58</v>
      </c>
      <c r="B38" s="17"/>
      <c r="C38" s="18">
        <v>11653494</v>
      </c>
      <c r="D38" s="18">
        <v>11653494</v>
      </c>
      <c r="E38" s="19"/>
      <c r="F38" s="20"/>
      <c r="G38" s="20">
        <v>11069741</v>
      </c>
      <c r="H38" s="20">
        <v>11069741</v>
      </c>
      <c r="I38" s="20">
        <v>11069741</v>
      </c>
      <c r="J38" s="20">
        <v>11069741</v>
      </c>
      <c r="K38" s="20">
        <v>11069741</v>
      </c>
      <c r="L38" s="20"/>
      <c r="M38" s="20"/>
      <c r="N38" s="20">
        <v>11069741</v>
      </c>
      <c r="O38" s="20"/>
      <c r="P38" s="20"/>
      <c r="Q38" s="20"/>
      <c r="R38" s="20"/>
      <c r="S38" s="20"/>
      <c r="T38" s="20"/>
      <c r="U38" s="20"/>
      <c r="V38" s="20"/>
      <c r="W38" s="20">
        <v>11069741</v>
      </c>
      <c r="X38" s="20"/>
      <c r="Y38" s="20">
        <v>11069741</v>
      </c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11653494</v>
      </c>
      <c r="D39" s="29">
        <f>SUM(D37:D38)</f>
        <v>11653494</v>
      </c>
      <c r="E39" s="36">
        <f t="shared" si="4"/>
        <v>70000</v>
      </c>
      <c r="F39" s="37">
        <f t="shared" si="4"/>
        <v>70000</v>
      </c>
      <c r="G39" s="37">
        <f t="shared" si="4"/>
        <v>11653494</v>
      </c>
      <c r="H39" s="37">
        <f t="shared" si="4"/>
        <v>11653494</v>
      </c>
      <c r="I39" s="37">
        <f t="shared" si="4"/>
        <v>11653494</v>
      </c>
      <c r="J39" s="37">
        <f t="shared" si="4"/>
        <v>11653494</v>
      </c>
      <c r="K39" s="37">
        <f t="shared" si="4"/>
        <v>11653494</v>
      </c>
      <c r="L39" s="37">
        <f t="shared" si="4"/>
        <v>0</v>
      </c>
      <c r="M39" s="37">
        <f t="shared" si="4"/>
        <v>0</v>
      </c>
      <c r="N39" s="37">
        <f t="shared" si="4"/>
        <v>11653494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11653494</v>
      </c>
      <c r="X39" s="37">
        <f t="shared" si="4"/>
        <v>35000</v>
      </c>
      <c r="Y39" s="37">
        <f t="shared" si="4"/>
        <v>11618494</v>
      </c>
      <c r="Z39" s="38">
        <f>+IF(X39&lt;&gt;0,+(Y39/X39)*100,0)</f>
        <v>33195.69714285714</v>
      </c>
      <c r="AA39" s="39">
        <f>SUM(AA37:AA38)</f>
        <v>70000</v>
      </c>
    </row>
    <row r="40" spans="1:27" ht="13.5">
      <c r="A40" s="27" t="s">
        <v>62</v>
      </c>
      <c r="B40" s="28"/>
      <c r="C40" s="29">
        <f aca="true" t="shared" si="5" ref="C40:Y40">+C34+C39</f>
        <v>422011045</v>
      </c>
      <c r="D40" s="29">
        <f>+D34+D39</f>
        <v>422011045</v>
      </c>
      <c r="E40" s="30">
        <f t="shared" si="5"/>
        <v>497694953</v>
      </c>
      <c r="F40" s="31">
        <f t="shared" si="5"/>
        <v>497694953</v>
      </c>
      <c r="G40" s="31">
        <f t="shared" si="5"/>
        <v>408774877</v>
      </c>
      <c r="H40" s="31">
        <f t="shared" si="5"/>
        <v>343900020</v>
      </c>
      <c r="I40" s="31">
        <f t="shared" si="5"/>
        <v>298624465</v>
      </c>
      <c r="J40" s="31">
        <f t="shared" si="5"/>
        <v>298624465</v>
      </c>
      <c r="K40" s="31">
        <f t="shared" si="5"/>
        <v>235363765</v>
      </c>
      <c r="L40" s="31">
        <f t="shared" si="5"/>
        <v>0</v>
      </c>
      <c r="M40" s="31">
        <f t="shared" si="5"/>
        <v>0</v>
      </c>
      <c r="N40" s="31">
        <f t="shared" si="5"/>
        <v>235363765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235363765</v>
      </c>
      <c r="X40" s="31">
        <f t="shared" si="5"/>
        <v>248847477</v>
      </c>
      <c r="Y40" s="31">
        <f t="shared" si="5"/>
        <v>-13483712</v>
      </c>
      <c r="Z40" s="32">
        <f>+IF(X40&lt;&gt;0,+(Y40/X40)*100,0)</f>
        <v>-5.418464419472495</v>
      </c>
      <c r="AA40" s="33">
        <f>+AA34+AA39</f>
        <v>497694953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3560661281</v>
      </c>
      <c r="D42" s="43">
        <f>+D25-D40</f>
        <v>3560661281</v>
      </c>
      <c r="E42" s="44">
        <f t="shared" si="6"/>
        <v>6893145200</v>
      </c>
      <c r="F42" s="45">
        <f t="shared" si="6"/>
        <v>6893145200</v>
      </c>
      <c r="G42" s="45">
        <f t="shared" si="6"/>
        <v>3903503111</v>
      </c>
      <c r="H42" s="45">
        <f t="shared" si="6"/>
        <v>3978418287</v>
      </c>
      <c r="I42" s="45">
        <f t="shared" si="6"/>
        <v>3993393601</v>
      </c>
      <c r="J42" s="45">
        <f t="shared" si="6"/>
        <v>3993393601</v>
      </c>
      <c r="K42" s="45">
        <f t="shared" si="6"/>
        <v>4095429081</v>
      </c>
      <c r="L42" s="45">
        <f t="shared" si="6"/>
        <v>0</v>
      </c>
      <c r="M42" s="45">
        <f t="shared" si="6"/>
        <v>0</v>
      </c>
      <c r="N42" s="45">
        <f t="shared" si="6"/>
        <v>4095429081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4095429081</v>
      </c>
      <c r="X42" s="45">
        <f t="shared" si="6"/>
        <v>3446572601</v>
      </c>
      <c r="Y42" s="45">
        <f t="shared" si="6"/>
        <v>648856480</v>
      </c>
      <c r="Z42" s="46">
        <f>+IF(X42&lt;&gt;0,+(Y42/X42)*100,0)</f>
        <v>18.82613700961177</v>
      </c>
      <c r="AA42" s="47">
        <f>+AA25-AA40</f>
        <v>6893145200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3492331355</v>
      </c>
      <c r="D45" s="18">
        <v>3492331355</v>
      </c>
      <c r="E45" s="19">
        <v>6893145200</v>
      </c>
      <c r="F45" s="20">
        <v>6893145200</v>
      </c>
      <c r="G45" s="20">
        <v>3835173185</v>
      </c>
      <c r="H45" s="20">
        <v>3910088361</v>
      </c>
      <c r="I45" s="20">
        <v>3925063675</v>
      </c>
      <c r="J45" s="20">
        <v>3925063675</v>
      </c>
      <c r="K45" s="20">
        <v>4027099155</v>
      </c>
      <c r="L45" s="20"/>
      <c r="M45" s="20"/>
      <c r="N45" s="20">
        <v>4027099155</v>
      </c>
      <c r="O45" s="20"/>
      <c r="P45" s="20"/>
      <c r="Q45" s="20"/>
      <c r="R45" s="20"/>
      <c r="S45" s="20"/>
      <c r="T45" s="20"/>
      <c r="U45" s="20"/>
      <c r="V45" s="20"/>
      <c r="W45" s="20">
        <v>4027099155</v>
      </c>
      <c r="X45" s="20">
        <v>3446572600</v>
      </c>
      <c r="Y45" s="20">
        <v>580526555</v>
      </c>
      <c r="Z45" s="48">
        <v>16.84</v>
      </c>
      <c r="AA45" s="22">
        <v>6893145200</v>
      </c>
    </row>
    <row r="46" spans="1:27" ht="13.5">
      <c r="A46" s="23" t="s">
        <v>67</v>
      </c>
      <c r="B46" s="17"/>
      <c r="C46" s="18">
        <v>68329926</v>
      </c>
      <c r="D46" s="18">
        <v>68329926</v>
      </c>
      <c r="E46" s="19"/>
      <c r="F46" s="20"/>
      <c r="G46" s="20">
        <v>68329926</v>
      </c>
      <c r="H46" s="20">
        <v>68329926</v>
      </c>
      <c r="I46" s="20">
        <v>68329926</v>
      </c>
      <c r="J46" s="20">
        <v>68329926</v>
      </c>
      <c r="K46" s="20">
        <v>68329926</v>
      </c>
      <c r="L46" s="20"/>
      <c r="M46" s="20"/>
      <c r="N46" s="20">
        <v>68329926</v>
      </c>
      <c r="O46" s="20"/>
      <c r="P46" s="20"/>
      <c r="Q46" s="20"/>
      <c r="R46" s="20"/>
      <c r="S46" s="20"/>
      <c r="T46" s="20"/>
      <c r="U46" s="20"/>
      <c r="V46" s="20"/>
      <c r="W46" s="20">
        <v>68329926</v>
      </c>
      <c r="X46" s="20"/>
      <c r="Y46" s="20">
        <v>68329926</v>
      </c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3560661281</v>
      </c>
      <c r="D48" s="51">
        <f>SUM(D45:D47)</f>
        <v>3560661281</v>
      </c>
      <c r="E48" s="52">
        <f t="shared" si="7"/>
        <v>6893145200</v>
      </c>
      <c r="F48" s="53">
        <f t="shared" si="7"/>
        <v>6893145200</v>
      </c>
      <c r="G48" s="53">
        <f t="shared" si="7"/>
        <v>3903503111</v>
      </c>
      <c r="H48" s="53">
        <f t="shared" si="7"/>
        <v>3978418287</v>
      </c>
      <c r="I48" s="53">
        <f t="shared" si="7"/>
        <v>3993393601</v>
      </c>
      <c r="J48" s="53">
        <f t="shared" si="7"/>
        <v>3993393601</v>
      </c>
      <c r="K48" s="53">
        <f t="shared" si="7"/>
        <v>4095429081</v>
      </c>
      <c r="L48" s="53">
        <f t="shared" si="7"/>
        <v>0</v>
      </c>
      <c r="M48" s="53">
        <f t="shared" si="7"/>
        <v>0</v>
      </c>
      <c r="N48" s="53">
        <f t="shared" si="7"/>
        <v>4095429081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4095429081</v>
      </c>
      <c r="X48" s="53">
        <f t="shared" si="7"/>
        <v>3446572600</v>
      </c>
      <c r="Y48" s="53">
        <f t="shared" si="7"/>
        <v>648856481</v>
      </c>
      <c r="Z48" s="54">
        <f>+IF(X48&lt;&gt;0,+(Y48/X48)*100,0)</f>
        <v>18.82613704408838</v>
      </c>
      <c r="AA48" s="55">
        <f>SUM(AA45:AA47)</f>
        <v>6893145200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109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3256241</v>
      </c>
      <c r="D6" s="18">
        <v>3256241</v>
      </c>
      <c r="E6" s="19"/>
      <c r="F6" s="20"/>
      <c r="G6" s="20">
        <v>98912621</v>
      </c>
      <c r="H6" s="20">
        <v>92940738</v>
      </c>
      <c r="I6" s="20">
        <v>70022760</v>
      </c>
      <c r="J6" s="20">
        <v>70022760</v>
      </c>
      <c r="K6" s="20">
        <v>63063560</v>
      </c>
      <c r="L6" s="20">
        <v>43657641</v>
      </c>
      <c r="M6" s="20"/>
      <c r="N6" s="20">
        <v>43657641</v>
      </c>
      <c r="O6" s="20"/>
      <c r="P6" s="20"/>
      <c r="Q6" s="20"/>
      <c r="R6" s="20"/>
      <c r="S6" s="20"/>
      <c r="T6" s="20"/>
      <c r="U6" s="20"/>
      <c r="V6" s="20"/>
      <c r="W6" s="20">
        <v>43657641</v>
      </c>
      <c r="X6" s="20"/>
      <c r="Y6" s="20">
        <v>43657641</v>
      </c>
      <c r="Z6" s="21"/>
      <c r="AA6" s="22"/>
    </row>
    <row r="7" spans="1:27" ht="13.5">
      <c r="A7" s="23" t="s">
        <v>34</v>
      </c>
      <c r="B7" s="17"/>
      <c r="C7" s="18">
        <v>54310158</v>
      </c>
      <c r="D7" s="18">
        <v>54310158</v>
      </c>
      <c r="E7" s="19">
        <v>93719204</v>
      </c>
      <c r="F7" s="20">
        <v>93719204</v>
      </c>
      <c r="G7" s="20"/>
      <c r="H7" s="20"/>
      <c r="I7" s="20"/>
      <c r="J7" s="20"/>
      <c r="K7" s="20"/>
      <c r="L7" s="20">
        <v>64712588</v>
      </c>
      <c r="M7" s="20"/>
      <c r="N7" s="20">
        <v>64712588</v>
      </c>
      <c r="O7" s="20"/>
      <c r="P7" s="20"/>
      <c r="Q7" s="20"/>
      <c r="R7" s="20"/>
      <c r="S7" s="20"/>
      <c r="T7" s="20"/>
      <c r="U7" s="20"/>
      <c r="V7" s="20"/>
      <c r="W7" s="20">
        <v>64712588</v>
      </c>
      <c r="X7" s="20">
        <v>46859602</v>
      </c>
      <c r="Y7" s="20">
        <v>17852986</v>
      </c>
      <c r="Z7" s="21">
        <v>38.1</v>
      </c>
      <c r="AA7" s="22">
        <v>93719204</v>
      </c>
    </row>
    <row r="8" spans="1:27" ht="13.5">
      <c r="A8" s="23" t="s">
        <v>35</v>
      </c>
      <c r="B8" s="17"/>
      <c r="C8" s="18">
        <v>11036011</v>
      </c>
      <c r="D8" s="18">
        <v>11036011</v>
      </c>
      <c r="E8" s="19">
        <v>10971130</v>
      </c>
      <c r="F8" s="20">
        <v>10971130</v>
      </c>
      <c r="G8" s="20"/>
      <c r="H8" s="20"/>
      <c r="I8" s="20"/>
      <c r="J8" s="20"/>
      <c r="K8" s="20"/>
      <c r="L8" s="20">
        <v>2315043</v>
      </c>
      <c r="M8" s="20"/>
      <c r="N8" s="20">
        <v>2315043</v>
      </c>
      <c r="O8" s="20"/>
      <c r="P8" s="20"/>
      <c r="Q8" s="20"/>
      <c r="R8" s="20"/>
      <c r="S8" s="20"/>
      <c r="T8" s="20"/>
      <c r="U8" s="20"/>
      <c r="V8" s="20"/>
      <c r="W8" s="20">
        <v>2315043</v>
      </c>
      <c r="X8" s="20">
        <v>5485565</v>
      </c>
      <c r="Y8" s="20">
        <v>-3170522</v>
      </c>
      <c r="Z8" s="21">
        <v>-57.8</v>
      </c>
      <c r="AA8" s="22">
        <v>10971130</v>
      </c>
    </row>
    <row r="9" spans="1:27" ht="13.5">
      <c r="A9" s="23" t="s">
        <v>36</v>
      </c>
      <c r="B9" s="17"/>
      <c r="C9" s="18">
        <v>11171497</v>
      </c>
      <c r="D9" s="18">
        <v>11171497</v>
      </c>
      <c r="E9" s="19">
        <v>10144645</v>
      </c>
      <c r="F9" s="20">
        <v>10144645</v>
      </c>
      <c r="G9" s="20">
        <v>30424020</v>
      </c>
      <c r="H9" s="20">
        <v>32671260</v>
      </c>
      <c r="I9" s="20">
        <v>31676463</v>
      </c>
      <c r="J9" s="20">
        <v>31676463</v>
      </c>
      <c r="K9" s="20">
        <v>31451074</v>
      </c>
      <c r="L9" s="20">
        <v>30839511</v>
      </c>
      <c r="M9" s="20"/>
      <c r="N9" s="20">
        <v>30839511</v>
      </c>
      <c r="O9" s="20"/>
      <c r="P9" s="20"/>
      <c r="Q9" s="20"/>
      <c r="R9" s="20"/>
      <c r="S9" s="20"/>
      <c r="T9" s="20"/>
      <c r="U9" s="20"/>
      <c r="V9" s="20"/>
      <c r="W9" s="20">
        <v>30839511</v>
      </c>
      <c r="X9" s="20">
        <v>5072323</v>
      </c>
      <c r="Y9" s="20">
        <v>25767188</v>
      </c>
      <c r="Z9" s="21">
        <v>508</v>
      </c>
      <c r="AA9" s="22">
        <v>10144645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547091</v>
      </c>
      <c r="D11" s="18">
        <v>547091</v>
      </c>
      <c r="E11" s="19">
        <v>545351</v>
      </c>
      <c r="F11" s="20">
        <v>545351</v>
      </c>
      <c r="G11" s="20">
        <v>536891</v>
      </c>
      <c r="H11" s="20">
        <v>510191</v>
      </c>
      <c r="I11" s="20">
        <v>518833</v>
      </c>
      <c r="J11" s="20">
        <v>518833</v>
      </c>
      <c r="K11" s="20">
        <v>514716</v>
      </c>
      <c r="L11" s="20">
        <v>510304</v>
      </c>
      <c r="M11" s="20"/>
      <c r="N11" s="20">
        <v>510304</v>
      </c>
      <c r="O11" s="20"/>
      <c r="P11" s="20"/>
      <c r="Q11" s="20"/>
      <c r="R11" s="20"/>
      <c r="S11" s="20"/>
      <c r="T11" s="20"/>
      <c r="U11" s="20"/>
      <c r="V11" s="20"/>
      <c r="W11" s="20">
        <v>510304</v>
      </c>
      <c r="X11" s="20">
        <v>272676</v>
      </c>
      <c r="Y11" s="20">
        <v>237628</v>
      </c>
      <c r="Z11" s="21">
        <v>87.15</v>
      </c>
      <c r="AA11" s="22">
        <v>545351</v>
      </c>
    </row>
    <row r="12" spans="1:27" ht="13.5">
      <c r="A12" s="27" t="s">
        <v>39</v>
      </c>
      <c r="B12" s="28"/>
      <c r="C12" s="29">
        <f aca="true" t="shared" si="0" ref="C12:Y12">SUM(C6:C11)</f>
        <v>80320998</v>
      </c>
      <c r="D12" s="29">
        <f>SUM(D6:D11)</f>
        <v>80320998</v>
      </c>
      <c r="E12" s="30">
        <f t="shared" si="0"/>
        <v>115380330</v>
      </c>
      <c r="F12" s="31">
        <f t="shared" si="0"/>
        <v>115380330</v>
      </c>
      <c r="G12" s="31">
        <f t="shared" si="0"/>
        <v>129873532</v>
      </c>
      <c r="H12" s="31">
        <f t="shared" si="0"/>
        <v>126122189</v>
      </c>
      <c r="I12" s="31">
        <f t="shared" si="0"/>
        <v>102218056</v>
      </c>
      <c r="J12" s="31">
        <f t="shared" si="0"/>
        <v>102218056</v>
      </c>
      <c r="K12" s="31">
        <f t="shared" si="0"/>
        <v>95029350</v>
      </c>
      <c r="L12" s="31">
        <f t="shared" si="0"/>
        <v>142035087</v>
      </c>
      <c r="M12" s="31">
        <f t="shared" si="0"/>
        <v>0</v>
      </c>
      <c r="N12" s="31">
        <f t="shared" si="0"/>
        <v>142035087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142035087</v>
      </c>
      <c r="X12" s="31">
        <f t="shared" si="0"/>
        <v>57690166</v>
      </c>
      <c r="Y12" s="31">
        <f t="shared" si="0"/>
        <v>84344921</v>
      </c>
      <c r="Z12" s="32">
        <f>+IF(X12&lt;&gt;0,+(Y12/X12)*100,0)</f>
        <v>146.2032905226863</v>
      </c>
      <c r="AA12" s="33">
        <f>SUM(AA6:AA11)</f>
        <v>115380330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21890900</v>
      </c>
      <c r="D17" s="18">
        <v>21890900</v>
      </c>
      <c r="E17" s="19">
        <v>9898255</v>
      </c>
      <c r="F17" s="20">
        <v>9898255</v>
      </c>
      <c r="G17" s="20">
        <v>9898255</v>
      </c>
      <c r="H17" s="20">
        <v>21889400</v>
      </c>
      <c r="I17" s="20">
        <v>21889400</v>
      </c>
      <c r="J17" s="20">
        <v>21889400</v>
      </c>
      <c r="K17" s="20">
        <v>21889400</v>
      </c>
      <c r="L17" s="20">
        <v>21890900</v>
      </c>
      <c r="M17" s="20"/>
      <c r="N17" s="20">
        <v>21890900</v>
      </c>
      <c r="O17" s="20"/>
      <c r="P17" s="20"/>
      <c r="Q17" s="20"/>
      <c r="R17" s="20"/>
      <c r="S17" s="20"/>
      <c r="T17" s="20"/>
      <c r="U17" s="20"/>
      <c r="V17" s="20"/>
      <c r="W17" s="20">
        <v>21890900</v>
      </c>
      <c r="X17" s="20">
        <v>4949128</v>
      </c>
      <c r="Y17" s="20">
        <v>16941772</v>
      </c>
      <c r="Z17" s="21">
        <v>342.32</v>
      </c>
      <c r="AA17" s="22">
        <v>9898255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520247315</v>
      </c>
      <c r="D19" s="18">
        <v>520247315</v>
      </c>
      <c r="E19" s="19">
        <v>559452835</v>
      </c>
      <c r="F19" s="20">
        <v>559452835</v>
      </c>
      <c r="G19" s="20">
        <v>509637973</v>
      </c>
      <c r="H19" s="20">
        <v>520325237</v>
      </c>
      <c r="I19" s="20">
        <v>520325237</v>
      </c>
      <c r="J19" s="20">
        <v>520325237</v>
      </c>
      <c r="K19" s="20">
        <v>520325237</v>
      </c>
      <c r="L19" s="20">
        <v>554105786</v>
      </c>
      <c r="M19" s="20"/>
      <c r="N19" s="20">
        <v>554105786</v>
      </c>
      <c r="O19" s="20"/>
      <c r="P19" s="20"/>
      <c r="Q19" s="20"/>
      <c r="R19" s="20"/>
      <c r="S19" s="20"/>
      <c r="T19" s="20"/>
      <c r="U19" s="20"/>
      <c r="V19" s="20"/>
      <c r="W19" s="20">
        <v>554105786</v>
      </c>
      <c r="X19" s="20">
        <v>279726418</v>
      </c>
      <c r="Y19" s="20">
        <v>274379368</v>
      </c>
      <c r="Z19" s="21">
        <v>98.09</v>
      </c>
      <c r="AA19" s="22">
        <v>559452835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950897</v>
      </c>
      <c r="D22" s="18">
        <v>950897</v>
      </c>
      <c r="E22" s="19">
        <v>522867</v>
      </c>
      <c r="F22" s="20">
        <v>522867</v>
      </c>
      <c r="G22" s="20">
        <v>611416</v>
      </c>
      <c r="H22" s="20">
        <v>1232807</v>
      </c>
      <c r="I22" s="20">
        <v>1232807</v>
      </c>
      <c r="J22" s="20">
        <v>1232807</v>
      </c>
      <c r="K22" s="20">
        <v>1232807</v>
      </c>
      <c r="L22" s="20">
        <v>950897</v>
      </c>
      <c r="M22" s="20"/>
      <c r="N22" s="20">
        <v>950897</v>
      </c>
      <c r="O22" s="20"/>
      <c r="P22" s="20"/>
      <c r="Q22" s="20"/>
      <c r="R22" s="20"/>
      <c r="S22" s="20"/>
      <c r="T22" s="20"/>
      <c r="U22" s="20"/>
      <c r="V22" s="20"/>
      <c r="W22" s="20">
        <v>950897</v>
      </c>
      <c r="X22" s="20">
        <v>261434</v>
      </c>
      <c r="Y22" s="20">
        <v>689463</v>
      </c>
      <c r="Z22" s="21">
        <v>263.72</v>
      </c>
      <c r="AA22" s="22">
        <v>522867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543089112</v>
      </c>
      <c r="D24" s="29">
        <f>SUM(D15:D23)</f>
        <v>543089112</v>
      </c>
      <c r="E24" s="36">
        <f t="shared" si="1"/>
        <v>569873957</v>
      </c>
      <c r="F24" s="37">
        <f t="shared" si="1"/>
        <v>569873957</v>
      </c>
      <c r="G24" s="37">
        <f t="shared" si="1"/>
        <v>520147644</v>
      </c>
      <c r="H24" s="37">
        <f t="shared" si="1"/>
        <v>543447444</v>
      </c>
      <c r="I24" s="37">
        <f t="shared" si="1"/>
        <v>543447444</v>
      </c>
      <c r="J24" s="37">
        <f t="shared" si="1"/>
        <v>543447444</v>
      </c>
      <c r="K24" s="37">
        <f t="shared" si="1"/>
        <v>543447444</v>
      </c>
      <c r="L24" s="37">
        <f t="shared" si="1"/>
        <v>576947583</v>
      </c>
      <c r="M24" s="37">
        <f t="shared" si="1"/>
        <v>0</v>
      </c>
      <c r="N24" s="37">
        <f t="shared" si="1"/>
        <v>576947583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576947583</v>
      </c>
      <c r="X24" s="37">
        <f t="shared" si="1"/>
        <v>284936980</v>
      </c>
      <c r="Y24" s="37">
        <f t="shared" si="1"/>
        <v>292010603</v>
      </c>
      <c r="Z24" s="38">
        <f>+IF(X24&lt;&gt;0,+(Y24/X24)*100,0)</f>
        <v>102.4825219246726</v>
      </c>
      <c r="AA24" s="39">
        <f>SUM(AA15:AA23)</f>
        <v>569873957</v>
      </c>
    </row>
    <row r="25" spans="1:27" ht="13.5">
      <c r="A25" s="27" t="s">
        <v>51</v>
      </c>
      <c r="B25" s="28"/>
      <c r="C25" s="29">
        <f aca="true" t="shared" si="2" ref="C25:Y25">+C12+C24</f>
        <v>623410110</v>
      </c>
      <c r="D25" s="29">
        <f>+D12+D24</f>
        <v>623410110</v>
      </c>
      <c r="E25" s="30">
        <f t="shared" si="2"/>
        <v>685254287</v>
      </c>
      <c r="F25" s="31">
        <f t="shared" si="2"/>
        <v>685254287</v>
      </c>
      <c r="G25" s="31">
        <f t="shared" si="2"/>
        <v>650021176</v>
      </c>
      <c r="H25" s="31">
        <f t="shared" si="2"/>
        <v>669569633</v>
      </c>
      <c r="I25" s="31">
        <f t="shared" si="2"/>
        <v>645665500</v>
      </c>
      <c r="J25" s="31">
        <f t="shared" si="2"/>
        <v>645665500</v>
      </c>
      <c r="K25" s="31">
        <f t="shared" si="2"/>
        <v>638476794</v>
      </c>
      <c r="L25" s="31">
        <f t="shared" si="2"/>
        <v>718982670</v>
      </c>
      <c r="M25" s="31">
        <f t="shared" si="2"/>
        <v>0</v>
      </c>
      <c r="N25" s="31">
        <f t="shared" si="2"/>
        <v>718982670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718982670</v>
      </c>
      <c r="X25" s="31">
        <f t="shared" si="2"/>
        <v>342627146</v>
      </c>
      <c r="Y25" s="31">
        <f t="shared" si="2"/>
        <v>376355524</v>
      </c>
      <c r="Z25" s="32">
        <f>+IF(X25&lt;&gt;0,+(Y25/X25)*100,0)</f>
        <v>109.84404720809833</v>
      </c>
      <c r="AA25" s="33">
        <f>+AA12+AA24</f>
        <v>685254287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>
        <v>4370889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238242</v>
      </c>
      <c r="D31" s="18">
        <v>238242</v>
      </c>
      <c r="E31" s="19">
        <v>240000</v>
      </c>
      <c r="F31" s="20">
        <v>240000</v>
      </c>
      <c r="G31" s="20">
        <v>238242</v>
      </c>
      <c r="H31" s="20">
        <v>253242</v>
      </c>
      <c r="I31" s="20">
        <v>268011</v>
      </c>
      <c r="J31" s="20">
        <v>268011</v>
      </c>
      <c r="K31" s="20">
        <v>269391</v>
      </c>
      <c r="L31" s="20">
        <v>270091</v>
      </c>
      <c r="M31" s="20"/>
      <c r="N31" s="20">
        <v>270091</v>
      </c>
      <c r="O31" s="20"/>
      <c r="P31" s="20"/>
      <c r="Q31" s="20"/>
      <c r="R31" s="20"/>
      <c r="S31" s="20"/>
      <c r="T31" s="20"/>
      <c r="U31" s="20"/>
      <c r="V31" s="20"/>
      <c r="W31" s="20">
        <v>270091</v>
      </c>
      <c r="X31" s="20">
        <v>120000</v>
      </c>
      <c r="Y31" s="20">
        <v>150091</v>
      </c>
      <c r="Z31" s="21">
        <v>125.08</v>
      </c>
      <c r="AA31" s="22">
        <v>240000</v>
      </c>
    </row>
    <row r="32" spans="1:27" ht="13.5">
      <c r="A32" s="23" t="s">
        <v>57</v>
      </c>
      <c r="B32" s="17"/>
      <c r="C32" s="18">
        <v>26142160</v>
      </c>
      <c r="D32" s="18">
        <v>26142160</v>
      </c>
      <c r="E32" s="19">
        <v>21082000</v>
      </c>
      <c r="F32" s="20">
        <v>21082000</v>
      </c>
      <c r="G32" s="20">
        <v>18101458</v>
      </c>
      <c r="H32" s="20">
        <v>21114063</v>
      </c>
      <c r="I32" s="20">
        <v>20821015</v>
      </c>
      <c r="J32" s="20">
        <v>20821015</v>
      </c>
      <c r="K32" s="20">
        <v>23711488</v>
      </c>
      <c r="L32" s="20">
        <v>46829639</v>
      </c>
      <c r="M32" s="20"/>
      <c r="N32" s="20">
        <v>46829639</v>
      </c>
      <c r="O32" s="20"/>
      <c r="P32" s="20"/>
      <c r="Q32" s="20"/>
      <c r="R32" s="20"/>
      <c r="S32" s="20"/>
      <c r="T32" s="20"/>
      <c r="U32" s="20"/>
      <c r="V32" s="20"/>
      <c r="W32" s="20">
        <v>46829639</v>
      </c>
      <c r="X32" s="20">
        <v>10541000</v>
      </c>
      <c r="Y32" s="20">
        <v>36288639</v>
      </c>
      <c r="Z32" s="21">
        <v>344.26</v>
      </c>
      <c r="AA32" s="22">
        <v>21082000</v>
      </c>
    </row>
    <row r="33" spans="1:27" ht="13.5">
      <c r="A33" s="23" t="s">
        <v>58</v>
      </c>
      <c r="B33" s="17"/>
      <c r="C33" s="18">
        <v>1455010</v>
      </c>
      <c r="D33" s="18">
        <v>1455010</v>
      </c>
      <c r="E33" s="19">
        <v>1430000</v>
      </c>
      <c r="F33" s="20">
        <v>1430000</v>
      </c>
      <c r="G33" s="20">
        <v>836815</v>
      </c>
      <c r="H33" s="20">
        <v>836815</v>
      </c>
      <c r="I33" s="20">
        <v>836815</v>
      </c>
      <c r="J33" s="20">
        <v>836815</v>
      </c>
      <c r="K33" s="20">
        <v>836815</v>
      </c>
      <c r="L33" s="20">
        <v>836815</v>
      </c>
      <c r="M33" s="20"/>
      <c r="N33" s="20">
        <v>836815</v>
      </c>
      <c r="O33" s="20"/>
      <c r="P33" s="20"/>
      <c r="Q33" s="20"/>
      <c r="R33" s="20"/>
      <c r="S33" s="20"/>
      <c r="T33" s="20"/>
      <c r="U33" s="20"/>
      <c r="V33" s="20"/>
      <c r="W33" s="20">
        <v>836815</v>
      </c>
      <c r="X33" s="20">
        <v>715000</v>
      </c>
      <c r="Y33" s="20">
        <v>121815</v>
      </c>
      <c r="Z33" s="21">
        <v>17.04</v>
      </c>
      <c r="AA33" s="22">
        <v>1430000</v>
      </c>
    </row>
    <row r="34" spans="1:27" ht="13.5">
      <c r="A34" s="27" t="s">
        <v>59</v>
      </c>
      <c r="B34" s="28"/>
      <c r="C34" s="29">
        <f aca="true" t="shared" si="3" ref="C34:Y34">SUM(C29:C33)</f>
        <v>27835412</v>
      </c>
      <c r="D34" s="29">
        <f>SUM(D29:D33)</f>
        <v>27835412</v>
      </c>
      <c r="E34" s="30">
        <f t="shared" si="3"/>
        <v>22752000</v>
      </c>
      <c r="F34" s="31">
        <f t="shared" si="3"/>
        <v>22752000</v>
      </c>
      <c r="G34" s="31">
        <f t="shared" si="3"/>
        <v>23547404</v>
      </c>
      <c r="H34" s="31">
        <f t="shared" si="3"/>
        <v>22204120</v>
      </c>
      <c r="I34" s="31">
        <f t="shared" si="3"/>
        <v>21925841</v>
      </c>
      <c r="J34" s="31">
        <f t="shared" si="3"/>
        <v>21925841</v>
      </c>
      <c r="K34" s="31">
        <f t="shared" si="3"/>
        <v>24817694</v>
      </c>
      <c r="L34" s="31">
        <f t="shared" si="3"/>
        <v>47936545</v>
      </c>
      <c r="M34" s="31">
        <f t="shared" si="3"/>
        <v>0</v>
      </c>
      <c r="N34" s="31">
        <f t="shared" si="3"/>
        <v>47936545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47936545</v>
      </c>
      <c r="X34" s="31">
        <f t="shared" si="3"/>
        <v>11376000</v>
      </c>
      <c r="Y34" s="31">
        <f t="shared" si="3"/>
        <v>36560545</v>
      </c>
      <c r="Z34" s="32">
        <f>+IF(X34&lt;&gt;0,+(Y34/X34)*100,0)</f>
        <v>321.3831311533052</v>
      </c>
      <c r="AA34" s="33">
        <f>SUM(AA29:AA33)</f>
        <v>22752000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30000000</v>
      </c>
      <c r="F37" s="20">
        <v>30000000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15000000</v>
      </c>
      <c r="Y37" s="20">
        <v>-15000000</v>
      </c>
      <c r="Z37" s="21">
        <v>-100</v>
      </c>
      <c r="AA37" s="22">
        <v>30000000</v>
      </c>
    </row>
    <row r="38" spans="1:27" ht="13.5">
      <c r="A38" s="23" t="s">
        <v>58</v>
      </c>
      <c r="B38" s="17"/>
      <c r="C38" s="18">
        <v>19144237</v>
      </c>
      <c r="D38" s="18">
        <v>19144237</v>
      </c>
      <c r="E38" s="19">
        <v>19520000</v>
      </c>
      <c r="F38" s="20">
        <v>19520000</v>
      </c>
      <c r="G38" s="20">
        <v>19762432</v>
      </c>
      <c r="H38" s="20">
        <v>19762432</v>
      </c>
      <c r="I38" s="20">
        <v>19762432</v>
      </c>
      <c r="J38" s="20">
        <v>19762432</v>
      </c>
      <c r="K38" s="20">
        <v>19762432</v>
      </c>
      <c r="L38" s="20">
        <v>19762432</v>
      </c>
      <c r="M38" s="20"/>
      <c r="N38" s="20">
        <v>19762432</v>
      </c>
      <c r="O38" s="20"/>
      <c r="P38" s="20"/>
      <c r="Q38" s="20"/>
      <c r="R38" s="20"/>
      <c r="S38" s="20"/>
      <c r="T38" s="20"/>
      <c r="U38" s="20"/>
      <c r="V38" s="20"/>
      <c r="W38" s="20">
        <v>19762432</v>
      </c>
      <c r="X38" s="20">
        <v>9760000</v>
      </c>
      <c r="Y38" s="20">
        <v>10002432</v>
      </c>
      <c r="Z38" s="21">
        <v>102.48</v>
      </c>
      <c r="AA38" s="22">
        <v>19520000</v>
      </c>
    </row>
    <row r="39" spans="1:27" ht="13.5">
      <c r="A39" s="27" t="s">
        <v>61</v>
      </c>
      <c r="B39" s="35"/>
      <c r="C39" s="29">
        <f aca="true" t="shared" si="4" ref="C39:Y39">SUM(C37:C38)</f>
        <v>19144237</v>
      </c>
      <c r="D39" s="29">
        <f>SUM(D37:D38)</f>
        <v>19144237</v>
      </c>
      <c r="E39" s="36">
        <f t="shared" si="4"/>
        <v>49520000</v>
      </c>
      <c r="F39" s="37">
        <f t="shared" si="4"/>
        <v>49520000</v>
      </c>
      <c r="G39" s="37">
        <f t="shared" si="4"/>
        <v>19762432</v>
      </c>
      <c r="H39" s="37">
        <f t="shared" si="4"/>
        <v>19762432</v>
      </c>
      <c r="I39" s="37">
        <f t="shared" si="4"/>
        <v>19762432</v>
      </c>
      <c r="J39" s="37">
        <f t="shared" si="4"/>
        <v>19762432</v>
      </c>
      <c r="K39" s="37">
        <f t="shared" si="4"/>
        <v>19762432</v>
      </c>
      <c r="L39" s="37">
        <f t="shared" si="4"/>
        <v>19762432</v>
      </c>
      <c r="M39" s="37">
        <f t="shared" si="4"/>
        <v>0</v>
      </c>
      <c r="N39" s="37">
        <f t="shared" si="4"/>
        <v>19762432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19762432</v>
      </c>
      <c r="X39" s="37">
        <f t="shared" si="4"/>
        <v>24760000</v>
      </c>
      <c r="Y39" s="37">
        <f t="shared" si="4"/>
        <v>-4997568</v>
      </c>
      <c r="Z39" s="38">
        <f>+IF(X39&lt;&gt;0,+(Y39/X39)*100,0)</f>
        <v>-20.18403877221325</v>
      </c>
      <c r="AA39" s="39">
        <f>SUM(AA37:AA38)</f>
        <v>49520000</v>
      </c>
    </row>
    <row r="40" spans="1:27" ht="13.5">
      <c r="A40" s="27" t="s">
        <v>62</v>
      </c>
      <c r="B40" s="28"/>
      <c r="C40" s="29">
        <f aca="true" t="shared" si="5" ref="C40:Y40">+C34+C39</f>
        <v>46979649</v>
      </c>
      <c r="D40" s="29">
        <f>+D34+D39</f>
        <v>46979649</v>
      </c>
      <c r="E40" s="30">
        <f t="shared" si="5"/>
        <v>72272000</v>
      </c>
      <c r="F40" s="31">
        <f t="shared" si="5"/>
        <v>72272000</v>
      </c>
      <c r="G40" s="31">
        <f t="shared" si="5"/>
        <v>43309836</v>
      </c>
      <c r="H40" s="31">
        <f t="shared" si="5"/>
        <v>41966552</v>
      </c>
      <c r="I40" s="31">
        <f t="shared" si="5"/>
        <v>41688273</v>
      </c>
      <c r="J40" s="31">
        <f t="shared" si="5"/>
        <v>41688273</v>
      </c>
      <c r="K40" s="31">
        <f t="shared" si="5"/>
        <v>44580126</v>
      </c>
      <c r="L40" s="31">
        <f t="shared" si="5"/>
        <v>67698977</v>
      </c>
      <c r="M40" s="31">
        <f t="shared" si="5"/>
        <v>0</v>
      </c>
      <c r="N40" s="31">
        <f t="shared" si="5"/>
        <v>67698977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67698977</v>
      </c>
      <c r="X40" s="31">
        <f t="shared" si="5"/>
        <v>36136000</v>
      </c>
      <c r="Y40" s="31">
        <f t="shared" si="5"/>
        <v>31562977</v>
      </c>
      <c r="Z40" s="32">
        <f>+IF(X40&lt;&gt;0,+(Y40/X40)*100,0)</f>
        <v>87.34496623865398</v>
      </c>
      <c r="AA40" s="33">
        <f>+AA34+AA39</f>
        <v>72272000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576430461</v>
      </c>
      <c r="D42" s="43">
        <f>+D25-D40</f>
        <v>576430461</v>
      </c>
      <c r="E42" s="44">
        <f t="shared" si="6"/>
        <v>612982287</v>
      </c>
      <c r="F42" s="45">
        <f t="shared" si="6"/>
        <v>612982287</v>
      </c>
      <c r="G42" s="45">
        <f t="shared" si="6"/>
        <v>606711340</v>
      </c>
      <c r="H42" s="45">
        <f t="shared" si="6"/>
        <v>627603081</v>
      </c>
      <c r="I42" s="45">
        <f t="shared" si="6"/>
        <v>603977227</v>
      </c>
      <c r="J42" s="45">
        <f t="shared" si="6"/>
        <v>603977227</v>
      </c>
      <c r="K42" s="45">
        <f t="shared" si="6"/>
        <v>593896668</v>
      </c>
      <c r="L42" s="45">
        <f t="shared" si="6"/>
        <v>651283693</v>
      </c>
      <c r="M42" s="45">
        <f t="shared" si="6"/>
        <v>0</v>
      </c>
      <c r="N42" s="45">
        <f t="shared" si="6"/>
        <v>651283693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651283693</v>
      </c>
      <c r="X42" s="45">
        <f t="shared" si="6"/>
        <v>306491146</v>
      </c>
      <c r="Y42" s="45">
        <f t="shared" si="6"/>
        <v>344792547</v>
      </c>
      <c r="Z42" s="46">
        <f>+IF(X42&lt;&gt;0,+(Y42/X42)*100,0)</f>
        <v>112.49673979162844</v>
      </c>
      <c r="AA42" s="47">
        <f>+AA25-AA40</f>
        <v>612982287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480672515</v>
      </c>
      <c r="D45" s="18">
        <v>480672515</v>
      </c>
      <c r="E45" s="19">
        <v>550381277</v>
      </c>
      <c r="F45" s="20">
        <v>550381277</v>
      </c>
      <c r="G45" s="20">
        <v>544110330</v>
      </c>
      <c r="H45" s="20">
        <v>531854635</v>
      </c>
      <c r="I45" s="20">
        <v>508228781</v>
      </c>
      <c r="J45" s="20">
        <v>508228781</v>
      </c>
      <c r="K45" s="20">
        <v>498148222</v>
      </c>
      <c r="L45" s="20">
        <v>555525747</v>
      </c>
      <c r="M45" s="20"/>
      <c r="N45" s="20">
        <v>555525747</v>
      </c>
      <c r="O45" s="20"/>
      <c r="P45" s="20"/>
      <c r="Q45" s="20"/>
      <c r="R45" s="20"/>
      <c r="S45" s="20"/>
      <c r="T45" s="20"/>
      <c r="U45" s="20"/>
      <c r="V45" s="20"/>
      <c r="W45" s="20">
        <v>555525747</v>
      </c>
      <c r="X45" s="20">
        <v>275190639</v>
      </c>
      <c r="Y45" s="20">
        <v>280335108</v>
      </c>
      <c r="Z45" s="48">
        <v>101.87</v>
      </c>
      <c r="AA45" s="22">
        <v>550381277</v>
      </c>
    </row>
    <row r="46" spans="1:27" ht="13.5">
      <c r="A46" s="23" t="s">
        <v>67</v>
      </c>
      <c r="B46" s="17"/>
      <c r="C46" s="18">
        <v>95757946</v>
      </c>
      <c r="D46" s="18">
        <v>95757946</v>
      </c>
      <c r="E46" s="19">
        <v>62601010</v>
      </c>
      <c r="F46" s="20">
        <v>62601010</v>
      </c>
      <c r="G46" s="20">
        <v>62601010</v>
      </c>
      <c r="H46" s="20">
        <v>95748446</v>
      </c>
      <c r="I46" s="20">
        <v>95748446</v>
      </c>
      <c r="J46" s="20">
        <v>95748446</v>
      </c>
      <c r="K46" s="20">
        <v>95748446</v>
      </c>
      <c r="L46" s="20">
        <v>95757946</v>
      </c>
      <c r="M46" s="20"/>
      <c r="N46" s="20">
        <v>95757946</v>
      </c>
      <c r="O46" s="20"/>
      <c r="P46" s="20"/>
      <c r="Q46" s="20"/>
      <c r="R46" s="20"/>
      <c r="S46" s="20"/>
      <c r="T46" s="20"/>
      <c r="U46" s="20"/>
      <c r="V46" s="20"/>
      <c r="W46" s="20">
        <v>95757946</v>
      </c>
      <c r="X46" s="20">
        <v>31300505</v>
      </c>
      <c r="Y46" s="20">
        <v>64457441</v>
      </c>
      <c r="Z46" s="48">
        <v>205.93</v>
      </c>
      <c r="AA46" s="22">
        <v>62601010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576430461</v>
      </c>
      <c r="D48" s="51">
        <f>SUM(D45:D47)</f>
        <v>576430461</v>
      </c>
      <c r="E48" s="52">
        <f t="shared" si="7"/>
        <v>612982287</v>
      </c>
      <c r="F48" s="53">
        <f t="shared" si="7"/>
        <v>612982287</v>
      </c>
      <c r="G48" s="53">
        <f t="shared" si="7"/>
        <v>606711340</v>
      </c>
      <c r="H48" s="53">
        <f t="shared" si="7"/>
        <v>627603081</v>
      </c>
      <c r="I48" s="53">
        <f t="shared" si="7"/>
        <v>603977227</v>
      </c>
      <c r="J48" s="53">
        <f t="shared" si="7"/>
        <v>603977227</v>
      </c>
      <c r="K48" s="53">
        <f t="shared" si="7"/>
        <v>593896668</v>
      </c>
      <c r="L48" s="53">
        <f t="shared" si="7"/>
        <v>651283693</v>
      </c>
      <c r="M48" s="53">
        <f t="shared" si="7"/>
        <v>0</v>
      </c>
      <c r="N48" s="53">
        <f t="shared" si="7"/>
        <v>651283693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651283693</v>
      </c>
      <c r="X48" s="53">
        <f t="shared" si="7"/>
        <v>306491144</v>
      </c>
      <c r="Y48" s="53">
        <f t="shared" si="7"/>
        <v>344792549</v>
      </c>
      <c r="Z48" s="54">
        <f>+IF(X48&lt;&gt;0,+(Y48/X48)*100,0)</f>
        <v>112.4967411782704</v>
      </c>
      <c r="AA48" s="55">
        <f>SUM(AA45:AA47)</f>
        <v>612982287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110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22673604</v>
      </c>
      <c r="D6" s="18">
        <v>22673604</v>
      </c>
      <c r="E6" s="19">
        <v>66314000</v>
      </c>
      <c r="F6" s="20">
        <v>66314000</v>
      </c>
      <c r="G6" s="20">
        <v>12538001</v>
      </c>
      <c r="H6" s="20">
        <v>4997074</v>
      </c>
      <c r="I6" s="20">
        <v>2612712</v>
      </c>
      <c r="J6" s="20">
        <v>2612712</v>
      </c>
      <c r="K6" s="20">
        <v>7025614</v>
      </c>
      <c r="L6" s="20">
        <v>44928914</v>
      </c>
      <c r="M6" s="20">
        <v>23553036</v>
      </c>
      <c r="N6" s="20">
        <v>23553036</v>
      </c>
      <c r="O6" s="20"/>
      <c r="P6" s="20"/>
      <c r="Q6" s="20"/>
      <c r="R6" s="20"/>
      <c r="S6" s="20"/>
      <c r="T6" s="20"/>
      <c r="U6" s="20"/>
      <c r="V6" s="20"/>
      <c r="W6" s="20">
        <v>23553036</v>
      </c>
      <c r="X6" s="20">
        <v>33157000</v>
      </c>
      <c r="Y6" s="20">
        <v>-9603964</v>
      </c>
      <c r="Z6" s="21">
        <v>-28.97</v>
      </c>
      <c r="AA6" s="22">
        <v>66314000</v>
      </c>
    </row>
    <row r="7" spans="1:27" ht="13.5">
      <c r="A7" s="23" t="s">
        <v>34</v>
      </c>
      <c r="B7" s="17"/>
      <c r="C7" s="18">
        <v>19802717</v>
      </c>
      <c r="D7" s="18">
        <v>19802717</v>
      </c>
      <c r="E7" s="19"/>
      <c r="F7" s="20"/>
      <c r="G7" s="20">
        <v>107650840</v>
      </c>
      <c r="H7" s="20">
        <v>113252938</v>
      </c>
      <c r="I7" s="20">
        <v>93623208</v>
      </c>
      <c r="J7" s="20">
        <v>93623208</v>
      </c>
      <c r="K7" s="20">
        <v>80622753</v>
      </c>
      <c r="L7" s="20">
        <v>77546928</v>
      </c>
      <c r="M7" s="20">
        <v>77547038</v>
      </c>
      <c r="N7" s="20">
        <v>77547038</v>
      </c>
      <c r="O7" s="20"/>
      <c r="P7" s="20"/>
      <c r="Q7" s="20"/>
      <c r="R7" s="20"/>
      <c r="S7" s="20"/>
      <c r="T7" s="20"/>
      <c r="U7" s="20"/>
      <c r="V7" s="20"/>
      <c r="W7" s="20">
        <v>77547038</v>
      </c>
      <c r="X7" s="20"/>
      <c r="Y7" s="20">
        <v>77547038</v>
      </c>
      <c r="Z7" s="21"/>
      <c r="AA7" s="22"/>
    </row>
    <row r="8" spans="1:27" ht="13.5">
      <c r="A8" s="23" t="s">
        <v>35</v>
      </c>
      <c r="B8" s="17"/>
      <c r="C8" s="18">
        <v>4263219</v>
      </c>
      <c r="D8" s="18">
        <v>4263219</v>
      </c>
      <c r="E8" s="19">
        <v>87000</v>
      </c>
      <c r="F8" s="20">
        <v>87000</v>
      </c>
      <c r="G8" s="20">
        <v>-1030408</v>
      </c>
      <c r="H8" s="20">
        <v>4617554</v>
      </c>
      <c r="I8" s="20">
        <v>7838857</v>
      </c>
      <c r="J8" s="20">
        <v>7838857</v>
      </c>
      <c r="K8" s="20">
        <v>7815052</v>
      </c>
      <c r="L8" s="20">
        <v>5834484</v>
      </c>
      <c r="M8" s="20">
        <v>8333049</v>
      </c>
      <c r="N8" s="20">
        <v>8333049</v>
      </c>
      <c r="O8" s="20"/>
      <c r="P8" s="20"/>
      <c r="Q8" s="20"/>
      <c r="R8" s="20"/>
      <c r="S8" s="20"/>
      <c r="T8" s="20"/>
      <c r="U8" s="20"/>
      <c r="V8" s="20"/>
      <c r="W8" s="20">
        <v>8333049</v>
      </c>
      <c r="X8" s="20">
        <v>43500</v>
      </c>
      <c r="Y8" s="20">
        <v>8289549</v>
      </c>
      <c r="Z8" s="21">
        <v>19056.43</v>
      </c>
      <c r="AA8" s="22">
        <v>87000</v>
      </c>
    </row>
    <row r="9" spans="1:27" ht="13.5">
      <c r="A9" s="23" t="s">
        <v>36</v>
      </c>
      <c r="B9" s="17"/>
      <c r="C9" s="18">
        <v>17351279</v>
      </c>
      <c r="D9" s="18">
        <v>17351279</v>
      </c>
      <c r="E9" s="19">
        <v>1437000</v>
      </c>
      <c r="F9" s="20">
        <v>1437000</v>
      </c>
      <c r="G9" s="20">
        <v>2233074</v>
      </c>
      <c r="H9" s="20">
        <v>1392394</v>
      </c>
      <c r="I9" s="20">
        <v>8191119</v>
      </c>
      <c r="J9" s="20">
        <v>8191119</v>
      </c>
      <c r="K9" s="20">
        <v>8257738</v>
      </c>
      <c r="L9" s="20">
        <v>6876865</v>
      </c>
      <c r="M9" s="20">
        <v>11220595</v>
      </c>
      <c r="N9" s="20">
        <v>11220595</v>
      </c>
      <c r="O9" s="20"/>
      <c r="P9" s="20"/>
      <c r="Q9" s="20"/>
      <c r="R9" s="20"/>
      <c r="S9" s="20"/>
      <c r="T9" s="20"/>
      <c r="U9" s="20"/>
      <c r="V9" s="20"/>
      <c r="W9" s="20">
        <v>11220595</v>
      </c>
      <c r="X9" s="20">
        <v>718500</v>
      </c>
      <c r="Y9" s="20">
        <v>10502095</v>
      </c>
      <c r="Z9" s="21">
        <v>1461.67</v>
      </c>
      <c r="AA9" s="22">
        <v>1437000</v>
      </c>
    </row>
    <row r="10" spans="1:27" ht="13.5">
      <c r="A10" s="23" t="s">
        <v>37</v>
      </c>
      <c r="B10" s="17"/>
      <c r="C10" s="18"/>
      <c r="D10" s="18"/>
      <c r="E10" s="19">
        <v>113000</v>
      </c>
      <c r="F10" s="20">
        <v>113000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56500</v>
      </c>
      <c r="Y10" s="24">
        <v>-56500</v>
      </c>
      <c r="Z10" s="25">
        <v>-100</v>
      </c>
      <c r="AA10" s="26">
        <v>113000</v>
      </c>
    </row>
    <row r="11" spans="1:27" ht="13.5">
      <c r="A11" s="23" t="s">
        <v>38</v>
      </c>
      <c r="B11" s="17"/>
      <c r="C11" s="18">
        <v>378389</v>
      </c>
      <c r="D11" s="18">
        <v>378389</v>
      </c>
      <c r="E11" s="19">
        <v>452000</v>
      </c>
      <c r="F11" s="20">
        <v>452000</v>
      </c>
      <c r="G11" s="20">
        <v>658413</v>
      </c>
      <c r="H11" s="20">
        <v>521760</v>
      </c>
      <c r="I11" s="20">
        <v>712148</v>
      </c>
      <c r="J11" s="20">
        <v>712148</v>
      </c>
      <c r="K11" s="20">
        <v>895954</v>
      </c>
      <c r="L11" s="20">
        <v>1132728</v>
      </c>
      <c r="M11" s="20">
        <v>1141856</v>
      </c>
      <c r="N11" s="20">
        <v>1141856</v>
      </c>
      <c r="O11" s="20"/>
      <c r="P11" s="20"/>
      <c r="Q11" s="20"/>
      <c r="R11" s="20"/>
      <c r="S11" s="20"/>
      <c r="T11" s="20"/>
      <c r="U11" s="20"/>
      <c r="V11" s="20"/>
      <c r="W11" s="20">
        <v>1141856</v>
      </c>
      <c r="X11" s="20">
        <v>226000</v>
      </c>
      <c r="Y11" s="20">
        <v>915856</v>
      </c>
      <c r="Z11" s="21">
        <v>405.25</v>
      </c>
      <c r="AA11" s="22">
        <v>452000</v>
      </c>
    </row>
    <row r="12" spans="1:27" ht="13.5">
      <c r="A12" s="27" t="s">
        <v>39</v>
      </c>
      <c r="B12" s="28"/>
      <c r="C12" s="29">
        <f aca="true" t="shared" si="0" ref="C12:Y12">SUM(C6:C11)</f>
        <v>64469208</v>
      </c>
      <c r="D12" s="29">
        <f>SUM(D6:D11)</f>
        <v>64469208</v>
      </c>
      <c r="E12" s="30">
        <f t="shared" si="0"/>
        <v>68403000</v>
      </c>
      <c r="F12" s="31">
        <f t="shared" si="0"/>
        <v>68403000</v>
      </c>
      <c r="G12" s="31">
        <f t="shared" si="0"/>
        <v>122049920</v>
      </c>
      <c r="H12" s="31">
        <f t="shared" si="0"/>
        <v>124781720</v>
      </c>
      <c r="I12" s="31">
        <f t="shared" si="0"/>
        <v>112978044</v>
      </c>
      <c r="J12" s="31">
        <f t="shared" si="0"/>
        <v>112978044</v>
      </c>
      <c r="K12" s="31">
        <f t="shared" si="0"/>
        <v>104617111</v>
      </c>
      <c r="L12" s="31">
        <f t="shared" si="0"/>
        <v>136319919</v>
      </c>
      <c r="M12" s="31">
        <f t="shared" si="0"/>
        <v>121795574</v>
      </c>
      <c r="N12" s="31">
        <f t="shared" si="0"/>
        <v>121795574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121795574</v>
      </c>
      <c r="X12" s="31">
        <f t="shared" si="0"/>
        <v>34201500</v>
      </c>
      <c r="Y12" s="31">
        <f t="shared" si="0"/>
        <v>87594074</v>
      </c>
      <c r="Z12" s="32">
        <f>+IF(X12&lt;&gt;0,+(Y12/X12)*100,0)</f>
        <v>256.1117904185489</v>
      </c>
      <c r="AA12" s="33">
        <f>SUM(AA6:AA11)</f>
        <v>68403000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20411575</v>
      </c>
      <c r="D17" s="18">
        <v>20411575</v>
      </c>
      <c r="E17" s="19">
        <v>29922300</v>
      </c>
      <c r="F17" s="20">
        <v>29922300</v>
      </c>
      <c r="G17" s="20">
        <v>29848575</v>
      </c>
      <c r="H17" s="20">
        <v>26654075</v>
      </c>
      <c r="I17" s="20">
        <v>20411575</v>
      </c>
      <c r="J17" s="20">
        <v>20411575</v>
      </c>
      <c r="K17" s="20">
        <v>20411575</v>
      </c>
      <c r="L17" s="20">
        <v>20411575</v>
      </c>
      <c r="M17" s="20">
        <v>20411575</v>
      </c>
      <c r="N17" s="20">
        <v>20411575</v>
      </c>
      <c r="O17" s="20"/>
      <c r="P17" s="20"/>
      <c r="Q17" s="20"/>
      <c r="R17" s="20"/>
      <c r="S17" s="20"/>
      <c r="T17" s="20"/>
      <c r="U17" s="20"/>
      <c r="V17" s="20"/>
      <c r="W17" s="20">
        <v>20411575</v>
      </c>
      <c r="X17" s="20">
        <v>14961150</v>
      </c>
      <c r="Y17" s="20">
        <v>5450425</v>
      </c>
      <c r="Z17" s="21">
        <v>36.43</v>
      </c>
      <c r="AA17" s="22">
        <v>29922300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388551451</v>
      </c>
      <c r="D19" s="18">
        <v>388551451</v>
      </c>
      <c r="E19" s="19">
        <v>319430000</v>
      </c>
      <c r="F19" s="20">
        <v>319430000</v>
      </c>
      <c r="G19" s="20">
        <v>191768735</v>
      </c>
      <c r="H19" s="20">
        <v>318340267</v>
      </c>
      <c r="I19" s="20">
        <v>397285968</v>
      </c>
      <c r="J19" s="20">
        <v>397285968</v>
      </c>
      <c r="K19" s="20">
        <v>399346746</v>
      </c>
      <c r="L19" s="20">
        <v>418160169</v>
      </c>
      <c r="M19" s="20">
        <v>429600959</v>
      </c>
      <c r="N19" s="20">
        <v>429600959</v>
      </c>
      <c r="O19" s="20"/>
      <c r="P19" s="20"/>
      <c r="Q19" s="20"/>
      <c r="R19" s="20"/>
      <c r="S19" s="20"/>
      <c r="T19" s="20"/>
      <c r="U19" s="20"/>
      <c r="V19" s="20"/>
      <c r="W19" s="20">
        <v>429600959</v>
      </c>
      <c r="X19" s="20">
        <v>159715000</v>
      </c>
      <c r="Y19" s="20">
        <v>269885959</v>
      </c>
      <c r="Z19" s="21">
        <v>168.98</v>
      </c>
      <c r="AA19" s="22">
        <v>319430000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1378537</v>
      </c>
      <c r="D22" s="18">
        <v>1378537</v>
      </c>
      <c r="E22" s="19">
        <v>2697000</v>
      </c>
      <c r="F22" s="20">
        <v>2697000</v>
      </c>
      <c r="G22" s="20">
        <v>675509</v>
      </c>
      <c r="H22" s="20">
        <v>711509</v>
      </c>
      <c r="I22" s="20">
        <v>846295</v>
      </c>
      <c r="J22" s="20">
        <v>846295</v>
      </c>
      <c r="K22" s="20">
        <v>846295</v>
      </c>
      <c r="L22" s="20">
        <v>1353406</v>
      </c>
      <c r="M22" s="20">
        <v>1630627</v>
      </c>
      <c r="N22" s="20">
        <v>1630627</v>
      </c>
      <c r="O22" s="20"/>
      <c r="P22" s="20"/>
      <c r="Q22" s="20"/>
      <c r="R22" s="20"/>
      <c r="S22" s="20"/>
      <c r="T22" s="20"/>
      <c r="U22" s="20"/>
      <c r="V22" s="20"/>
      <c r="W22" s="20">
        <v>1630627</v>
      </c>
      <c r="X22" s="20">
        <v>1348500</v>
      </c>
      <c r="Y22" s="20">
        <v>282127</v>
      </c>
      <c r="Z22" s="21">
        <v>20.92</v>
      </c>
      <c r="AA22" s="22">
        <v>2697000</v>
      </c>
    </row>
    <row r="23" spans="1:27" ht="13.5">
      <c r="A23" s="23" t="s">
        <v>49</v>
      </c>
      <c r="B23" s="17"/>
      <c r="C23" s="18">
        <v>17719</v>
      </c>
      <c r="D23" s="18">
        <v>17719</v>
      </c>
      <c r="E23" s="19">
        <v>18000</v>
      </c>
      <c r="F23" s="20">
        <v>18000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9000</v>
      </c>
      <c r="Y23" s="24">
        <v>-9000</v>
      </c>
      <c r="Z23" s="25">
        <v>-100</v>
      </c>
      <c r="AA23" s="26">
        <v>18000</v>
      </c>
    </row>
    <row r="24" spans="1:27" ht="13.5">
      <c r="A24" s="27" t="s">
        <v>50</v>
      </c>
      <c r="B24" s="35"/>
      <c r="C24" s="29">
        <f aca="true" t="shared" si="1" ref="C24:Y24">SUM(C15:C23)</f>
        <v>410359282</v>
      </c>
      <c r="D24" s="29">
        <f>SUM(D15:D23)</f>
        <v>410359282</v>
      </c>
      <c r="E24" s="36">
        <f t="shared" si="1"/>
        <v>352067300</v>
      </c>
      <c r="F24" s="37">
        <f t="shared" si="1"/>
        <v>352067300</v>
      </c>
      <c r="G24" s="37">
        <f t="shared" si="1"/>
        <v>222292819</v>
      </c>
      <c r="H24" s="37">
        <f t="shared" si="1"/>
        <v>345705851</v>
      </c>
      <c r="I24" s="37">
        <f t="shared" si="1"/>
        <v>418543838</v>
      </c>
      <c r="J24" s="37">
        <f t="shared" si="1"/>
        <v>418543838</v>
      </c>
      <c r="K24" s="37">
        <f t="shared" si="1"/>
        <v>420604616</v>
      </c>
      <c r="L24" s="37">
        <f t="shared" si="1"/>
        <v>439925150</v>
      </c>
      <c r="M24" s="37">
        <f t="shared" si="1"/>
        <v>451643161</v>
      </c>
      <c r="N24" s="37">
        <f t="shared" si="1"/>
        <v>451643161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451643161</v>
      </c>
      <c r="X24" s="37">
        <f t="shared" si="1"/>
        <v>176033650</v>
      </c>
      <c r="Y24" s="37">
        <f t="shared" si="1"/>
        <v>275609511</v>
      </c>
      <c r="Z24" s="38">
        <f>+IF(X24&lt;&gt;0,+(Y24/X24)*100,0)</f>
        <v>156.5663786440831</v>
      </c>
      <c r="AA24" s="39">
        <f>SUM(AA15:AA23)</f>
        <v>352067300</v>
      </c>
    </row>
    <row r="25" spans="1:27" ht="13.5">
      <c r="A25" s="27" t="s">
        <v>51</v>
      </c>
      <c r="B25" s="28"/>
      <c r="C25" s="29">
        <f aca="true" t="shared" si="2" ref="C25:Y25">+C12+C24</f>
        <v>474828490</v>
      </c>
      <c r="D25" s="29">
        <f>+D12+D24</f>
        <v>474828490</v>
      </c>
      <c r="E25" s="30">
        <f t="shared" si="2"/>
        <v>420470300</v>
      </c>
      <c r="F25" s="31">
        <f t="shared" si="2"/>
        <v>420470300</v>
      </c>
      <c r="G25" s="31">
        <f t="shared" si="2"/>
        <v>344342739</v>
      </c>
      <c r="H25" s="31">
        <f t="shared" si="2"/>
        <v>470487571</v>
      </c>
      <c r="I25" s="31">
        <f t="shared" si="2"/>
        <v>531521882</v>
      </c>
      <c r="J25" s="31">
        <f t="shared" si="2"/>
        <v>531521882</v>
      </c>
      <c r="K25" s="31">
        <f t="shared" si="2"/>
        <v>525221727</v>
      </c>
      <c r="L25" s="31">
        <f t="shared" si="2"/>
        <v>576245069</v>
      </c>
      <c r="M25" s="31">
        <f t="shared" si="2"/>
        <v>573438735</v>
      </c>
      <c r="N25" s="31">
        <f t="shared" si="2"/>
        <v>573438735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573438735</v>
      </c>
      <c r="X25" s="31">
        <f t="shared" si="2"/>
        <v>210235150</v>
      </c>
      <c r="Y25" s="31">
        <f t="shared" si="2"/>
        <v>363203585</v>
      </c>
      <c r="Z25" s="32">
        <f>+IF(X25&lt;&gt;0,+(Y25/X25)*100,0)</f>
        <v>172.76063731493045</v>
      </c>
      <c r="AA25" s="33">
        <f>+AA12+AA24</f>
        <v>420470300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17592917</v>
      </c>
      <c r="D30" s="18">
        <v>17592917</v>
      </c>
      <c r="E30" s="19">
        <v>370000</v>
      </c>
      <c r="F30" s="20">
        <v>370000</v>
      </c>
      <c r="G30" s="20">
        <v>381356</v>
      </c>
      <c r="H30" s="20">
        <v>17592917</v>
      </c>
      <c r="I30" s="20">
        <v>17592917</v>
      </c>
      <c r="J30" s="20">
        <v>17592917</v>
      </c>
      <c r="K30" s="20">
        <v>17592917</v>
      </c>
      <c r="L30" s="20">
        <v>17592917</v>
      </c>
      <c r="M30" s="20">
        <v>17592917</v>
      </c>
      <c r="N30" s="20">
        <v>17592917</v>
      </c>
      <c r="O30" s="20"/>
      <c r="P30" s="20"/>
      <c r="Q30" s="20"/>
      <c r="R30" s="20"/>
      <c r="S30" s="20"/>
      <c r="T30" s="20"/>
      <c r="U30" s="20"/>
      <c r="V30" s="20"/>
      <c r="W30" s="20">
        <v>17592917</v>
      </c>
      <c r="X30" s="20">
        <v>185000</v>
      </c>
      <c r="Y30" s="20">
        <v>17407917</v>
      </c>
      <c r="Z30" s="21">
        <v>9409.68</v>
      </c>
      <c r="AA30" s="22">
        <v>370000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17014721</v>
      </c>
      <c r="D32" s="18">
        <v>17014721</v>
      </c>
      <c r="E32" s="19">
        <v>45529000</v>
      </c>
      <c r="F32" s="20">
        <v>45529000</v>
      </c>
      <c r="G32" s="20">
        <v>10235936</v>
      </c>
      <c r="H32" s="20">
        <v>41459124</v>
      </c>
      <c r="I32" s="20">
        <v>47744934</v>
      </c>
      <c r="J32" s="20">
        <v>47744934</v>
      </c>
      <c r="K32" s="20">
        <v>56572640</v>
      </c>
      <c r="L32" s="20">
        <v>63782739</v>
      </c>
      <c r="M32" s="20">
        <v>62698737</v>
      </c>
      <c r="N32" s="20">
        <v>62698737</v>
      </c>
      <c r="O32" s="20"/>
      <c r="P32" s="20"/>
      <c r="Q32" s="20"/>
      <c r="R32" s="20"/>
      <c r="S32" s="20"/>
      <c r="T32" s="20"/>
      <c r="U32" s="20"/>
      <c r="V32" s="20"/>
      <c r="W32" s="20">
        <v>62698737</v>
      </c>
      <c r="X32" s="20">
        <v>22764500</v>
      </c>
      <c r="Y32" s="20">
        <v>39934237</v>
      </c>
      <c r="Z32" s="21">
        <v>175.42</v>
      </c>
      <c r="AA32" s="22">
        <v>45529000</v>
      </c>
    </row>
    <row r="33" spans="1:27" ht="13.5">
      <c r="A33" s="23" t="s">
        <v>58</v>
      </c>
      <c r="B33" s="17"/>
      <c r="C33" s="18">
        <v>134814</v>
      </c>
      <c r="D33" s="18">
        <v>134814</v>
      </c>
      <c r="E33" s="19"/>
      <c r="F33" s="20"/>
      <c r="G33" s="20">
        <v>134814</v>
      </c>
      <c r="H33" s="20">
        <v>134814</v>
      </c>
      <c r="I33" s="20">
        <v>134814</v>
      </c>
      <c r="J33" s="20">
        <v>134814</v>
      </c>
      <c r="K33" s="20">
        <v>134814</v>
      </c>
      <c r="L33" s="20">
        <v>134814</v>
      </c>
      <c r="M33" s="20">
        <v>134814</v>
      </c>
      <c r="N33" s="20">
        <v>134814</v>
      </c>
      <c r="O33" s="20"/>
      <c r="P33" s="20"/>
      <c r="Q33" s="20"/>
      <c r="R33" s="20"/>
      <c r="S33" s="20"/>
      <c r="T33" s="20"/>
      <c r="U33" s="20"/>
      <c r="V33" s="20"/>
      <c r="W33" s="20">
        <v>134814</v>
      </c>
      <c r="X33" s="20"/>
      <c r="Y33" s="20">
        <v>134814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34742452</v>
      </c>
      <c r="D34" s="29">
        <f>SUM(D29:D33)</f>
        <v>34742452</v>
      </c>
      <c r="E34" s="30">
        <f t="shared" si="3"/>
        <v>45899000</v>
      </c>
      <c r="F34" s="31">
        <f t="shared" si="3"/>
        <v>45899000</v>
      </c>
      <c r="G34" s="31">
        <f t="shared" si="3"/>
        <v>10752106</v>
      </c>
      <c r="H34" s="31">
        <f t="shared" si="3"/>
        <v>59186855</v>
      </c>
      <c r="I34" s="31">
        <f t="shared" si="3"/>
        <v>65472665</v>
      </c>
      <c r="J34" s="31">
        <f t="shared" si="3"/>
        <v>65472665</v>
      </c>
      <c r="K34" s="31">
        <f t="shared" si="3"/>
        <v>74300371</v>
      </c>
      <c r="L34" s="31">
        <f t="shared" si="3"/>
        <v>81510470</v>
      </c>
      <c r="M34" s="31">
        <f t="shared" si="3"/>
        <v>80426468</v>
      </c>
      <c r="N34" s="31">
        <f t="shared" si="3"/>
        <v>80426468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80426468</v>
      </c>
      <c r="X34" s="31">
        <f t="shared" si="3"/>
        <v>22949500</v>
      </c>
      <c r="Y34" s="31">
        <f t="shared" si="3"/>
        <v>57476968</v>
      </c>
      <c r="Z34" s="32">
        <f>+IF(X34&lt;&gt;0,+(Y34/X34)*100,0)</f>
        <v>250.44976143271094</v>
      </c>
      <c r="AA34" s="33">
        <f>SUM(AA29:AA33)</f>
        <v>45899000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33837914</v>
      </c>
      <c r="D37" s="18">
        <v>33837914</v>
      </c>
      <c r="E37" s="19">
        <v>625000</v>
      </c>
      <c r="F37" s="20">
        <v>625000</v>
      </c>
      <c r="G37" s="20">
        <v>206723</v>
      </c>
      <c r="H37" s="20">
        <v>32995163</v>
      </c>
      <c r="I37" s="20">
        <v>32995163</v>
      </c>
      <c r="J37" s="20">
        <v>32995163</v>
      </c>
      <c r="K37" s="20">
        <v>32995163</v>
      </c>
      <c r="L37" s="20">
        <v>32995163</v>
      </c>
      <c r="M37" s="20">
        <v>32995163</v>
      </c>
      <c r="N37" s="20">
        <v>32995163</v>
      </c>
      <c r="O37" s="20"/>
      <c r="P37" s="20"/>
      <c r="Q37" s="20"/>
      <c r="R37" s="20"/>
      <c r="S37" s="20"/>
      <c r="T37" s="20"/>
      <c r="U37" s="20"/>
      <c r="V37" s="20"/>
      <c r="W37" s="20">
        <v>32995163</v>
      </c>
      <c r="X37" s="20">
        <v>312500</v>
      </c>
      <c r="Y37" s="20">
        <v>32682663</v>
      </c>
      <c r="Z37" s="21">
        <v>10458.45</v>
      </c>
      <c r="AA37" s="22">
        <v>625000</v>
      </c>
    </row>
    <row r="38" spans="1:27" ht="13.5">
      <c r="A38" s="23" t="s">
        <v>58</v>
      </c>
      <c r="B38" s="17"/>
      <c r="C38" s="18">
        <v>6158527</v>
      </c>
      <c r="D38" s="18">
        <v>6158527</v>
      </c>
      <c r="E38" s="19"/>
      <c r="F38" s="20"/>
      <c r="G38" s="20">
        <v>10362525</v>
      </c>
      <c r="H38" s="20">
        <v>10362525</v>
      </c>
      <c r="I38" s="20">
        <v>10362525</v>
      </c>
      <c r="J38" s="20">
        <v>10362525</v>
      </c>
      <c r="K38" s="20">
        <v>10362525</v>
      </c>
      <c r="L38" s="20">
        <v>7001278</v>
      </c>
      <c r="M38" s="20">
        <v>3640030</v>
      </c>
      <c r="N38" s="20">
        <v>3640030</v>
      </c>
      <c r="O38" s="20"/>
      <c r="P38" s="20"/>
      <c r="Q38" s="20"/>
      <c r="R38" s="20"/>
      <c r="S38" s="20"/>
      <c r="T38" s="20"/>
      <c r="U38" s="20"/>
      <c r="V38" s="20"/>
      <c r="W38" s="20">
        <v>3640030</v>
      </c>
      <c r="X38" s="20"/>
      <c r="Y38" s="20">
        <v>3640030</v>
      </c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39996441</v>
      </c>
      <c r="D39" s="29">
        <f>SUM(D37:D38)</f>
        <v>39996441</v>
      </c>
      <c r="E39" s="36">
        <f t="shared" si="4"/>
        <v>625000</v>
      </c>
      <c r="F39" s="37">
        <f t="shared" si="4"/>
        <v>625000</v>
      </c>
      <c r="G39" s="37">
        <f t="shared" si="4"/>
        <v>10569248</v>
      </c>
      <c r="H39" s="37">
        <f t="shared" si="4"/>
        <v>43357688</v>
      </c>
      <c r="I39" s="37">
        <f t="shared" si="4"/>
        <v>43357688</v>
      </c>
      <c r="J39" s="37">
        <f t="shared" si="4"/>
        <v>43357688</v>
      </c>
      <c r="K39" s="37">
        <f t="shared" si="4"/>
        <v>43357688</v>
      </c>
      <c r="L39" s="37">
        <f t="shared" si="4"/>
        <v>39996441</v>
      </c>
      <c r="M39" s="37">
        <f t="shared" si="4"/>
        <v>36635193</v>
      </c>
      <c r="N39" s="37">
        <f t="shared" si="4"/>
        <v>36635193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36635193</v>
      </c>
      <c r="X39" s="37">
        <f t="shared" si="4"/>
        <v>312500</v>
      </c>
      <c r="Y39" s="37">
        <f t="shared" si="4"/>
        <v>36322693</v>
      </c>
      <c r="Z39" s="38">
        <f>+IF(X39&lt;&gt;0,+(Y39/X39)*100,0)</f>
        <v>11623.26176</v>
      </c>
      <c r="AA39" s="39">
        <f>SUM(AA37:AA38)</f>
        <v>625000</v>
      </c>
    </row>
    <row r="40" spans="1:27" ht="13.5">
      <c r="A40" s="27" t="s">
        <v>62</v>
      </c>
      <c r="B40" s="28"/>
      <c r="C40" s="29">
        <f aca="true" t="shared" si="5" ref="C40:Y40">+C34+C39</f>
        <v>74738893</v>
      </c>
      <c r="D40" s="29">
        <f>+D34+D39</f>
        <v>74738893</v>
      </c>
      <c r="E40" s="30">
        <f t="shared" si="5"/>
        <v>46524000</v>
      </c>
      <c r="F40" s="31">
        <f t="shared" si="5"/>
        <v>46524000</v>
      </c>
      <c r="G40" s="31">
        <f t="shared" si="5"/>
        <v>21321354</v>
      </c>
      <c r="H40" s="31">
        <f t="shared" si="5"/>
        <v>102544543</v>
      </c>
      <c r="I40" s="31">
        <f t="shared" si="5"/>
        <v>108830353</v>
      </c>
      <c r="J40" s="31">
        <f t="shared" si="5"/>
        <v>108830353</v>
      </c>
      <c r="K40" s="31">
        <f t="shared" si="5"/>
        <v>117658059</v>
      </c>
      <c r="L40" s="31">
        <f t="shared" si="5"/>
        <v>121506911</v>
      </c>
      <c r="M40" s="31">
        <f t="shared" si="5"/>
        <v>117061661</v>
      </c>
      <c r="N40" s="31">
        <f t="shared" si="5"/>
        <v>117061661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117061661</v>
      </c>
      <c r="X40" s="31">
        <f t="shared" si="5"/>
        <v>23262000</v>
      </c>
      <c r="Y40" s="31">
        <f t="shared" si="5"/>
        <v>93799661</v>
      </c>
      <c r="Z40" s="32">
        <f>+IF(X40&lt;&gt;0,+(Y40/X40)*100,0)</f>
        <v>403.23128277878084</v>
      </c>
      <c r="AA40" s="33">
        <f>+AA34+AA39</f>
        <v>46524000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400089597</v>
      </c>
      <c r="D42" s="43">
        <f>+D25-D40</f>
        <v>400089597</v>
      </c>
      <c r="E42" s="44">
        <f t="shared" si="6"/>
        <v>373946300</v>
      </c>
      <c r="F42" s="45">
        <f t="shared" si="6"/>
        <v>373946300</v>
      </c>
      <c r="G42" s="45">
        <f t="shared" si="6"/>
        <v>323021385</v>
      </c>
      <c r="H42" s="45">
        <f t="shared" si="6"/>
        <v>367943028</v>
      </c>
      <c r="I42" s="45">
        <f t="shared" si="6"/>
        <v>422691529</v>
      </c>
      <c r="J42" s="45">
        <f t="shared" si="6"/>
        <v>422691529</v>
      </c>
      <c r="K42" s="45">
        <f t="shared" si="6"/>
        <v>407563668</v>
      </c>
      <c r="L42" s="45">
        <f t="shared" si="6"/>
        <v>454738158</v>
      </c>
      <c r="M42" s="45">
        <f t="shared" si="6"/>
        <v>456377074</v>
      </c>
      <c r="N42" s="45">
        <f t="shared" si="6"/>
        <v>456377074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456377074</v>
      </c>
      <c r="X42" s="45">
        <f t="shared" si="6"/>
        <v>186973150</v>
      </c>
      <c r="Y42" s="45">
        <f t="shared" si="6"/>
        <v>269403924</v>
      </c>
      <c r="Z42" s="46">
        <f>+IF(X42&lt;&gt;0,+(Y42/X42)*100,0)</f>
        <v>144.08695794021762</v>
      </c>
      <c r="AA42" s="47">
        <f>+AA25-AA40</f>
        <v>373946300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400089597</v>
      </c>
      <c r="D45" s="18">
        <v>400089597</v>
      </c>
      <c r="E45" s="19">
        <v>373946300</v>
      </c>
      <c r="F45" s="20">
        <v>373946300</v>
      </c>
      <c r="G45" s="20">
        <v>323021385</v>
      </c>
      <c r="H45" s="20">
        <v>367943028</v>
      </c>
      <c r="I45" s="20">
        <v>422691529</v>
      </c>
      <c r="J45" s="20">
        <v>422691529</v>
      </c>
      <c r="K45" s="20">
        <v>407563668</v>
      </c>
      <c r="L45" s="20">
        <v>454738158</v>
      </c>
      <c r="M45" s="20">
        <v>456377074</v>
      </c>
      <c r="N45" s="20">
        <v>456377074</v>
      </c>
      <c r="O45" s="20"/>
      <c r="P45" s="20"/>
      <c r="Q45" s="20"/>
      <c r="R45" s="20"/>
      <c r="S45" s="20"/>
      <c r="T45" s="20"/>
      <c r="U45" s="20"/>
      <c r="V45" s="20"/>
      <c r="W45" s="20">
        <v>456377074</v>
      </c>
      <c r="X45" s="20">
        <v>186973150</v>
      </c>
      <c r="Y45" s="20">
        <v>269403924</v>
      </c>
      <c r="Z45" s="48">
        <v>144.09</v>
      </c>
      <c r="AA45" s="22">
        <v>373946300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400089597</v>
      </c>
      <c r="D48" s="51">
        <f>SUM(D45:D47)</f>
        <v>400089597</v>
      </c>
      <c r="E48" s="52">
        <f t="shared" si="7"/>
        <v>373946300</v>
      </c>
      <c r="F48" s="53">
        <f t="shared" si="7"/>
        <v>373946300</v>
      </c>
      <c r="G48" s="53">
        <f t="shared" si="7"/>
        <v>323021385</v>
      </c>
      <c r="H48" s="53">
        <f t="shared" si="7"/>
        <v>367943028</v>
      </c>
      <c r="I48" s="53">
        <f t="shared" si="7"/>
        <v>422691529</v>
      </c>
      <c r="J48" s="53">
        <f t="shared" si="7"/>
        <v>422691529</v>
      </c>
      <c r="K48" s="53">
        <f t="shared" si="7"/>
        <v>407563668</v>
      </c>
      <c r="L48" s="53">
        <f t="shared" si="7"/>
        <v>454738158</v>
      </c>
      <c r="M48" s="53">
        <f t="shared" si="7"/>
        <v>456377074</v>
      </c>
      <c r="N48" s="53">
        <f t="shared" si="7"/>
        <v>456377074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456377074</v>
      </c>
      <c r="X48" s="53">
        <f t="shared" si="7"/>
        <v>186973150</v>
      </c>
      <c r="Y48" s="53">
        <f t="shared" si="7"/>
        <v>269403924</v>
      </c>
      <c r="Z48" s="54">
        <f>+IF(X48&lt;&gt;0,+(Y48/X48)*100,0)</f>
        <v>144.08695794021762</v>
      </c>
      <c r="AA48" s="55">
        <f>SUM(AA45:AA47)</f>
        <v>373946300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111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2988261</v>
      </c>
      <c r="D6" s="18">
        <v>2988261</v>
      </c>
      <c r="E6" s="19">
        <v>1750798</v>
      </c>
      <c r="F6" s="20">
        <v>1750798</v>
      </c>
      <c r="G6" s="20">
        <v>2168030</v>
      </c>
      <c r="H6" s="20">
        <v>5300153</v>
      </c>
      <c r="I6" s="20">
        <v>4903180</v>
      </c>
      <c r="J6" s="20">
        <v>4903180</v>
      </c>
      <c r="K6" s="20">
        <v>4903180</v>
      </c>
      <c r="L6" s="20">
        <v>2858311</v>
      </c>
      <c r="M6" s="20">
        <v>9695648</v>
      </c>
      <c r="N6" s="20">
        <v>9695648</v>
      </c>
      <c r="O6" s="20"/>
      <c r="P6" s="20"/>
      <c r="Q6" s="20"/>
      <c r="R6" s="20"/>
      <c r="S6" s="20"/>
      <c r="T6" s="20"/>
      <c r="U6" s="20"/>
      <c r="V6" s="20"/>
      <c r="W6" s="20">
        <v>9695648</v>
      </c>
      <c r="X6" s="20">
        <v>875399</v>
      </c>
      <c r="Y6" s="20">
        <v>8820249</v>
      </c>
      <c r="Z6" s="21">
        <v>1007.57</v>
      </c>
      <c r="AA6" s="22">
        <v>1750798</v>
      </c>
    </row>
    <row r="7" spans="1:27" ht="13.5">
      <c r="A7" s="23" t="s">
        <v>34</v>
      </c>
      <c r="B7" s="17"/>
      <c r="C7" s="18">
        <v>123164181</v>
      </c>
      <c r="D7" s="18">
        <v>123164181</v>
      </c>
      <c r="E7" s="19">
        <v>55433585</v>
      </c>
      <c r="F7" s="20">
        <v>55433585</v>
      </c>
      <c r="G7" s="20">
        <v>181991583</v>
      </c>
      <c r="H7" s="20">
        <v>162001066</v>
      </c>
      <c r="I7" s="20">
        <v>152008296</v>
      </c>
      <c r="J7" s="20">
        <v>152008296</v>
      </c>
      <c r="K7" s="20">
        <v>140864469</v>
      </c>
      <c r="L7" s="20">
        <v>190629104</v>
      </c>
      <c r="M7" s="20">
        <v>175638312</v>
      </c>
      <c r="N7" s="20">
        <v>175638312</v>
      </c>
      <c r="O7" s="20"/>
      <c r="P7" s="20"/>
      <c r="Q7" s="20"/>
      <c r="R7" s="20"/>
      <c r="S7" s="20"/>
      <c r="T7" s="20"/>
      <c r="U7" s="20"/>
      <c r="V7" s="20"/>
      <c r="W7" s="20">
        <v>175638312</v>
      </c>
      <c r="X7" s="20">
        <v>27716793</v>
      </c>
      <c r="Y7" s="20">
        <v>147921519</v>
      </c>
      <c r="Z7" s="21">
        <v>533.69</v>
      </c>
      <c r="AA7" s="22">
        <v>55433585</v>
      </c>
    </row>
    <row r="8" spans="1:27" ht="13.5">
      <c r="A8" s="23" t="s">
        <v>35</v>
      </c>
      <c r="B8" s="17"/>
      <c r="C8" s="18">
        <v>13343965</v>
      </c>
      <c r="D8" s="18">
        <v>13343965</v>
      </c>
      <c r="E8" s="19">
        <v>9598618</v>
      </c>
      <c r="F8" s="20">
        <v>9598618</v>
      </c>
      <c r="G8" s="20">
        <v>9598618</v>
      </c>
      <c r="H8" s="20">
        <v>14978001</v>
      </c>
      <c r="I8" s="20">
        <v>18116955</v>
      </c>
      <c r="J8" s="20">
        <v>18116955</v>
      </c>
      <c r="K8" s="20">
        <v>18556249</v>
      </c>
      <c r="L8" s="20">
        <v>18952468</v>
      </c>
      <c r="M8" s="20">
        <v>19750934</v>
      </c>
      <c r="N8" s="20">
        <v>19750934</v>
      </c>
      <c r="O8" s="20"/>
      <c r="P8" s="20"/>
      <c r="Q8" s="20"/>
      <c r="R8" s="20"/>
      <c r="S8" s="20"/>
      <c r="T8" s="20"/>
      <c r="U8" s="20"/>
      <c r="V8" s="20"/>
      <c r="W8" s="20">
        <v>19750934</v>
      </c>
      <c r="X8" s="20">
        <v>4799309</v>
      </c>
      <c r="Y8" s="20">
        <v>14951625</v>
      </c>
      <c r="Z8" s="21">
        <v>311.54</v>
      </c>
      <c r="AA8" s="22">
        <v>9598618</v>
      </c>
    </row>
    <row r="9" spans="1:27" ht="13.5">
      <c r="A9" s="23" t="s">
        <v>36</v>
      </c>
      <c r="B9" s="17"/>
      <c r="C9" s="18">
        <v>5794059</v>
      </c>
      <c r="D9" s="18">
        <v>5794059</v>
      </c>
      <c r="E9" s="19">
        <v>2881846</v>
      </c>
      <c r="F9" s="20">
        <v>2881846</v>
      </c>
      <c r="G9" s="20">
        <v>2881846</v>
      </c>
      <c r="H9" s="20">
        <v>2881846</v>
      </c>
      <c r="I9" s="20">
        <v>2881846</v>
      </c>
      <c r="J9" s="20">
        <v>2881846</v>
      </c>
      <c r="K9" s="20">
        <v>2881846</v>
      </c>
      <c r="L9" s="20">
        <v>2881846</v>
      </c>
      <c r="M9" s="20">
        <v>2881846</v>
      </c>
      <c r="N9" s="20">
        <v>2881846</v>
      </c>
      <c r="O9" s="20"/>
      <c r="P9" s="20"/>
      <c r="Q9" s="20"/>
      <c r="R9" s="20"/>
      <c r="S9" s="20"/>
      <c r="T9" s="20"/>
      <c r="U9" s="20"/>
      <c r="V9" s="20"/>
      <c r="W9" s="20">
        <v>2881846</v>
      </c>
      <c r="X9" s="20">
        <v>1440923</v>
      </c>
      <c r="Y9" s="20">
        <v>1440923</v>
      </c>
      <c r="Z9" s="21">
        <v>100</v>
      </c>
      <c r="AA9" s="22">
        <v>2881846</v>
      </c>
    </row>
    <row r="10" spans="1:27" ht="13.5">
      <c r="A10" s="23" t="s">
        <v>37</v>
      </c>
      <c r="B10" s="17"/>
      <c r="C10" s="18">
        <v>1719697</v>
      </c>
      <c r="D10" s="18">
        <v>1719697</v>
      </c>
      <c r="E10" s="19">
        <v>1495209</v>
      </c>
      <c r="F10" s="20">
        <v>1495209</v>
      </c>
      <c r="G10" s="24">
        <v>1495209</v>
      </c>
      <c r="H10" s="24">
        <v>1495209</v>
      </c>
      <c r="I10" s="24">
        <v>1495209</v>
      </c>
      <c r="J10" s="20">
        <v>1495209</v>
      </c>
      <c r="K10" s="24">
        <v>1495209</v>
      </c>
      <c r="L10" s="24">
        <v>1495209</v>
      </c>
      <c r="M10" s="20">
        <v>1495209</v>
      </c>
      <c r="N10" s="24">
        <v>1495209</v>
      </c>
      <c r="O10" s="24"/>
      <c r="P10" s="24"/>
      <c r="Q10" s="20"/>
      <c r="R10" s="24"/>
      <c r="S10" s="24"/>
      <c r="T10" s="20"/>
      <c r="U10" s="24"/>
      <c r="V10" s="24"/>
      <c r="W10" s="24">
        <v>1495209</v>
      </c>
      <c r="X10" s="20">
        <v>747605</v>
      </c>
      <c r="Y10" s="24">
        <v>747604</v>
      </c>
      <c r="Z10" s="25">
        <v>100</v>
      </c>
      <c r="AA10" s="26">
        <v>1495209</v>
      </c>
    </row>
    <row r="11" spans="1:27" ht="13.5">
      <c r="A11" s="23" t="s">
        <v>38</v>
      </c>
      <c r="B11" s="17"/>
      <c r="C11" s="18">
        <v>888960</v>
      </c>
      <c r="D11" s="18">
        <v>888960</v>
      </c>
      <c r="E11" s="19">
        <v>346745</v>
      </c>
      <c r="F11" s="20">
        <v>346745</v>
      </c>
      <c r="G11" s="20">
        <v>888961</v>
      </c>
      <c r="H11" s="20">
        <v>888961</v>
      </c>
      <c r="I11" s="20">
        <v>888961</v>
      </c>
      <c r="J11" s="20">
        <v>888961</v>
      </c>
      <c r="K11" s="20">
        <v>619342</v>
      </c>
      <c r="L11" s="20">
        <v>619342</v>
      </c>
      <c r="M11" s="20">
        <v>619342</v>
      </c>
      <c r="N11" s="20">
        <v>619342</v>
      </c>
      <c r="O11" s="20"/>
      <c r="P11" s="20"/>
      <c r="Q11" s="20"/>
      <c r="R11" s="20"/>
      <c r="S11" s="20"/>
      <c r="T11" s="20"/>
      <c r="U11" s="20"/>
      <c r="V11" s="20"/>
      <c r="W11" s="20">
        <v>619342</v>
      </c>
      <c r="X11" s="20">
        <v>173373</v>
      </c>
      <c r="Y11" s="20">
        <v>445969</v>
      </c>
      <c r="Z11" s="21">
        <v>257.23</v>
      </c>
      <c r="AA11" s="22">
        <v>346745</v>
      </c>
    </row>
    <row r="12" spans="1:27" ht="13.5">
      <c r="A12" s="27" t="s">
        <v>39</v>
      </c>
      <c r="B12" s="28"/>
      <c r="C12" s="29">
        <f aca="true" t="shared" si="0" ref="C12:Y12">SUM(C6:C11)</f>
        <v>147899123</v>
      </c>
      <c r="D12" s="29">
        <f>SUM(D6:D11)</f>
        <v>147899123</v>
      </c>
      <c r="E12" s="30">
        <f t="shared" si="0"/>
        <v>71506801</v>
      </c>
      <c r="F12" s="31">
        <f t="shared" si="0"/>
        <v>71506801</v>
      </c>
      <c r="G12" s="31">
        <f t="shared" si="0"/>
        <v>199024247</v>
      </c>
      <c r="H12" s="31">
        <f t="shared" si="0"/>
        <v>187545236</v>
      </c>
      <c r="I12" s="31">
        <f t="shared" si="0"/>
        <v>180294447</v>
      </c>
      <c r="J12" s="31">
        <f t="shared" si="0"/>
        <v>180294447</v>
      </c>
      <c r="K12" s="31">
        <f t="shared" si="0"/>
        <v>169320295</v>
      </c>
      <c r="L12" s="31">
        <f t="shared" si="0"/>
        <v>217436280</v>
      </c>
      <c r="M12" s="31">
        <f t="shared" si="0"/>
        <v>210081291</v>
      </c>
      <c r="N12" s="31">
        <f t="shared" si="0"/>
        <v>210081291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210081291</v>
      </c>
      <c r="X12" s="31">
        <f t="shared" si="0"/>
        <v>35753402</v>
      </c>
      <c r="Y12" s="31">
        <f t="shared" si="0"/>
        <v>174327889</v>
      </c>
      <c r="Z12" s="32">
        <f>+IF(X12&lt;&gt;0,+(Y12/X12)*100,0)</f>
        <v>487.5840598329636</v>
      </c>
      <c r="AA12" s="33">
        <f>SUM(AA6:AA11)</f>
        <v>71506801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7542397</v>
      </c>
      <c r="D17" s="18">
        <v>7542397</v>
      </c>
      <c r="E17" s="19">
        <v>5544292</v>
      </c>
      <c r="F17" s="20">
        <v>5544292</v>
      </c>
      <c r="G17" s="20">
        <v>5544292</v>
      </c>
      <c r="H17" s="20">
        <v>7542397</v>
      </c>
      <c r="I17" s="20">
        <v>7542397</v>
      </c>
      <c r="J17" s="20">
        <v>7542397</v>
      </c>
      <c r="K17" s="20">
        <v>7542397</v>
      </c>
      <c r="L17" s="20">
        <v>7542397</v>
      </c>
      <c r="M17" s="20">
        <v>7542397</v>
      </c>
      <c r="N17" s="20">
        <v>7542397</v>
      </c>
      <c r="O17" s="20"/>
      <c r="P17" s="20"/>
      <c r="Q17" s="20"/>
      <c r="R17" s="20"/>
      <c r="S17" s="20"/>
      <c r="T17" s="20"/>
      <c r="U17" s="20"/>
      <c r="V17" s="20"/>
      <c r="W17" s="20">
        <v>7542397</v>
      </c>
      <c r="X17" s="20">
        <v>2772146</v>
      </c>
      <c r="Y17" s="20">
        <v>4770251</v>
      </c>
      <c r="Z17" s="21">
        <v>172.08</v>
      </c>
      <c r="AA17" s="22">
        <v>5544292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285904361</v>
      </c>
      <c r="D19" s="18">
        <v>285904361</v>
      </c>
      <c r="E19" s="19">
        <v>446240670</v>
      </c>
      <c r="F19" s="20">
        <v>446240670</v>
      </c>
      <c r="G19" s="20">
        <v>449291351</v>
      </c>
      <c r="H19" s="20">
        <v>455006788</v>
      </c>
      <c r="I19" s="20">
        <v>288689802</v>
      </c>
      <c r="J19" s="20">
        <v>288689802</v>
      </c>
      <c r="K19" s="20">
        <v>293862458</v>
      </c>
      <c r="L19" s="20">
        <v>293862457</v>
      </c>
      <c r="M19" s="20">
        <v>297969182</v>
      </c>
      <c r="N19" s="20">
        <v>297969182</v>
      </c>
      <c r="O19" s="20"/>
      <c r="P19" s="20"/>
      <c r="Q19" s="20"/>
      <c r="R19" s="20"/>
      <c r="S19" s="20"/>
      <c r="T19" s="20"/>
      <c r="U19" s="20"/>
      <c r="V19" s="20"/>
      <c r="W19" s="20">
        <v>297969182</v>
      </c>
      <c r="X19" s="20">
        <v>223120335</v>
      </c>
      <c r="Y19" s="20">
        <v>74848847</v>
      </c>
      <c r="Z19" s="21">
        <v>33.55</v>
      </c>
      <c r="AA19" s="22">
        <v>446240670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88356</v>
      </c>
      <c r="D22" s="18">
        <v>88356</v>
      </c>
      <c r="E22" s="19"/>
      <c r="F22" s="20"/>
      <c r="G22" s="20"/>
      <c r="H22" s="20">
        <v>88356</v>
      </c>
      <c r="I22" s="20">
        <v>619842</v>
      </c>
      <c r="J22" s="20">
        <v>619842</v>
      </c>
      <c r="K22" s="20">
        <v>619842</v>
      </c>
      <c r="L22" s="20">
        <v>619842</v>
      </c>
      <c r="M22" s="20">
        <v>619842</v>
      </c>
      <c r="N22" s="20">
        <v>619842</v>
      </c>
      <c r="O22" s="20"/>
      <c r="P22" s="20"/>
      <c r="Q22" s="20"/>
      <c r="R22" s="20"/>
      <c r="S22" s="20"/>
      <c r="T22" s="20"/>
      <c r="U22" s="20"/>
      <c r="V22" s="20"/>
      <c r="W22" s="20">
        <v>619842</v>
      </c>
      <c r="X22" s="20"/>
      <c r="Y22" s="20">
        <v>619842</v>
      </c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293535114</v>
      </c>
      <c r="D24" s="29">
        <f>SUM(D15:D23)</f>
        <v>293535114</v>
      </c>
      <c r="E24" s="36">
        <f t="shared" si="1"/>
        <v>451784962</v>
      </c>
      <c r="F24" s="37">
        <f t="shared" si="1"/>
        <v>451784962</v>
      </c>
      <c r="G24" s="37">
        <f t="shared" si="1"/>
        <v>454835643</v>
      </c>
      <c r="H24" s="37">
        <f t="shared" si="1"/>
        <v>462637541</v>
      </c>
      <c r="I24" s="37">
        <f t="shared" si="1"/>
        <v>296852041</v>
      </c>
      <c r="J24" s="37">
        <f t="shared" si="1"/>
        <v>296852041</v>
      </c>
      <c r="K24" s="37">
        <f t="shared" si="1"/>
        <v>302024697</v>
      </c>
      <c r="L24" s="37">
        <f t="shared" si="1"/>
        <v>302024696</v>
      </c>
      <c r="M24" s="37">
        <f t="shared" si="1"/>
        <v>306131421</v>
      </c>
      <c r="N24" s="37">
        <f t="shared" si="1"/>
        <v>306131421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306131421</v>
      </c>
      <c r="X24" s="37">
        <f t="shared" si="1"/>
        <v>225892481</v>
      </c>
      <c r="Y24" s="37">
        <f t="shared" si="1"/>
        <v>80238940</v>
      </c>
      <c r="Z24" s="38">
        <f>+IF(X24&lt;&gt;0,+(Y24/X24)*100,0)</f>
        <v>35.52085472025959</v>
      </c>
      <c r="AA24" s="39">
        <f>SUM(AA15:AA23)</f>
        <v>451784962</v>
      </c>
    </row>
    <row r="25" spans="1:27" ht="13.5">
      <c r="A25" s="27" t="s">
        <v>51</v>
      </c>
      <c r="B25" s="28"/>
      <c r="C25" s="29">
        <f aca="true" t="shared" si="2" ref="C25:Y25">+C12+C24</f>
        <v>441434237</v>
      </c>
      <c r="D25" s="29">
        <f>+D12+D24</f>
        <v>441434237</v>
      </c>
      <c r="E25" s="30">
        <f t="shared" si="2"/>
        <v>523291763</v>
      </c>
      <c r="F25" s="31">
        <f t="shared" si="2"/>
        <v>523291763</v>
      </c>
      <c r="G25" s="31">
        <f t="shared" si="2"/>
        <v>653859890</v>
      </c>
      <c r="H25" s="31">
        <f t="shared" si="2"/>
        <v>650182777</v>
      </c>
      <c r="I25" s="31">
        <f t="shared" si="2"/>
        <v>477146488</v>
      </c>
      <c r="J25" s="31">
        <f t="shared" si="2"/>
        <v>477146488</v>
      </c>
      <c r="K25" s="31">
        <f t="shared" si="2"/>
        <v>471344992</v>
      </c>
      <c r="L25" s="31">
        <f t="shared" si="2"/>
        <v>519460976</v>
      </c>
      <c r="M25" s="31">
        <f t="shared" si="2"/>
        <v>516212712</v>
      </c>
      <c r="N25" s="31">
        <f t="shared" si="2"/>
        <v>516212712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516212712</v>
      </c>
      <c r="X25" s="31">
        <f t="shared" si="2"/>
        <v>261645883</v>
      </c>
      <c r="Y25" s="31">
        <f t="shared" si="2"/>
        <v>254566829</v>
      </c>
      <c r="Z25" s="32">
        <f>+IF(X25&lt;&gt;0,+(Y25/X25)*100,0)</f>
        <v>97.29441414524378</v>
      </c>
      <c r="AA25" s="33">
        <f>+AA12+AA24</f>
        <v>523291763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420337</v>
      </c>
      <c r="D31" s="18">
        <v>420337</v>
      </c>
      <c r="E31" s="19">
        <v>402726</v>
      </c>
      <c r="F31" s="20">
        <v>402726</v>
      </c>
      <c r="G31" s="20">
        <v>423093</v>
      </c>
      <c r="H31" s="20">
        <v>423093</v>
      </c>
      <c r="I31" s="20">
        <v>429660</v>
      </c>
      <c r="J31" s="20">
        <v>429660</v>
      </c>
      <c r="K31" s="20">
        <v>429660</v>
      </c>
      <c r="L31" s="20">
        <v>429660</v>
      </c>
      <c r="M31" s="20">
        <v>429660</v>
      </c>
      <c r="N31" s="20">
        <v>429660</v>
      </c>
      <c r="O31" s="20"/>
      <c r="P31" s="20"/>
      <c r="Q31" s="20"/>
      <c r="R31" s="20"/>
      <c r="S31" s="20"/>
      <c r="T31" s="20"/>
      <c r="U31" s="20"/>
      <c r="V31" s="20"/>
      <c r="W31" s="20">
        <v>429660</v>
      </c>
      <c r="X31" s="20">
        <v>201363</v>
      </c>
      <c r="Y31" s="20">
        <v>228297</v>
      </c>
      <c r="Z31" s="21">
        <v>113.38</v>
      </c>
      <c r="AA31" s="22">
        <v>402726</v>
      </c>
    </row>
    <row r="32" spans="1:27" ht="13.5">
      <c r="A32" s="23" t="s">
        <v>57</v>
      </c>
      <c r="B32" s="17"/>
      <c r="C32" s="18">
        <v>32424651</v>
      </c>
      <c r="D32" s="18">
        <v>32424651</v>
      </c>
      <c r="E32" s="19">
        <v>328413</v>
      </c>
      <c r="F32" s="20">
        <v>328413</v>
      </c>
      <c r="G32" s="20">
        <v>4092603</v>
      </c>
      <c r="H32" s="20">
        <v>14087456</v>
      </c>
      <c r="I32" s="20">
        <v>10878849</v>
      </c>
      <c r="J32" s="20">
        <v>10878849</v>
      </c>
      <c r="K32" s="20">
        <v>20501589</v>
      </c>
      <c r="L32" s="20">
        <v>30230145</v>
      </c>
      <c r="M32" s="20">
        <v>26156937</v>
      </c>
      <c r="N32" s="20">
        <v>26156937</v>
      </c>
      <c r="O32" s="20"/>
      <c r="P32" s="20"/>
      <c r="Q32" s="20"/>
      <c r="R32" s="20"/>
      <c r="S32" s="20"/>
      <c r="T32" s="20"/>
      <c r="U32" s="20"/>
      <c r="V32" s="20"/>
      <c r="W32" s="20">
        <v>26156937</v>
      </c>
      <c r="X32" s="20">
        <v>164207</v>
      </c>
      <c r="Y32" s="20">
        <v>25992730</v>
      </c>
      <c r="Z32" s="21">
        <v>15829.25</v>
      </c>
      <c r="AA32" s="22">
        <v>328413</v>
      </c>
    </row>
    <row r="33" spans="1:27" ht="13.5">
      <c r="A33" s="23" t="s">
        <v>58</v>
      </c>
      <c r="B33" s="17"/>
      <c r="C33" s="18">
        <v>202719</v>
      </c>
      <c r="D33" s="18">
        <v>202719</v>
      </c>
      <c r="E33" s="19">
        <v>5678755</v>
      </c>
      <c r="F33" s="20">
        <v>5678755</v>
      </c>
      <c r="G33" s="20">
        <v>5678755</v>
      </c>
      <c r="H33" s="20">
        <v>5678755</v>
      </c>
      <c r="I33" s="20">
        <v>5678755</v>
      </c>
      <c r="J33" s="20">
        <v>5678755</v>
      </c>
      <c r="K33" s="20">
        <v>5678755</v>
      </c>
      <c r="L33" s="20">
        <v>5678755</v>
      </c>
      <c r="M33" s="20">
        <v>5678755</v>
      </c>
      <c r="N33" s="20">
        <v>5678755</v>
      </c>
      <c r="O33" s="20"/>
      <c r="P33" s="20"/>
      <c r="Q33" s="20"/>
      <c r="R33" s="20"/>
      <c r="S33" s="20"/>
      <c r="T33" s="20"/>
      <c r="U33" s="20"/>
      <c r="V33" s="20"/>
      <c r="W33" s="20">
        <v>5678755</v>
      </c>
      <c r="X33" s="20">
        <v>2839378</v>
      </c>
      <c r="Y33" s="20">
        <v>2839377</v>
      </c>
      <c r="Z33" s="21">
        <v>100</v>
      </c>
      <c r="AA33" s="22">
        <v>5678755</v>
      </c>
    </row>
    <row r="34" spans="1:27" ht="13.5">
      <c r="A34" s="27" t="s">
        <v>59</v>
      </c>
      <c r="B34" s="28"/>
      <c r="C34" s="29">
        <f aca="true" t="shared" si="3" ref="C34:Y34">SUM(C29:C33)</f>
        <v>33047707</v>
      </c>
      <c r="D34" s="29">
        <f>SUM(D29:D33)</f>
        <v>33047707</v>
      </c>
      <c r="E34" s="30">
        <f t="shared" si="3"/>
        <v>6409894</v>
      </c>
      <c r="F34" s="31">
        <f t="shared" si="3"/>
        <v>6409894</v>
      </c>
      <c r="G34" s="31">
        <f t="shared" si="3"/>
        <v>10194451</v>
      </c>
      <c r="H34" s="31">
        <f t="shared" si="3"/>
        <v>20189304</v>
      </c>
      <c r="I34" s="31">
        <f t="shared" si="3"/>
        <v>16987264</v>
      </c>
      <c r="J34" s="31">
        <f t="shared" si="3"/>
        <v>16987264</v>
      </c>
      <c r="K34" s="31">
        <f t="shared" si="3"/>
        <v>26610004</v>
      </c>
      <c r="L34" s="31">
        <f t="shared" si="3"/>
        <v>36338560</v>
      </c>
      <c r="M34" s="31">
        <f t="shared" si="3"/>
        <v>32265352</v>
      </c>
      <c r="N34" s="31">
        <f t="shared" si="3"/>
        <v>32265352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32265352</v>
      </c>
      <c r="X34" s="31">
        <f t="shared" si="3"/>
        <v>3204948</v>
      </c>
      <c r="Y34" s="31">
        <f t="shared" si="3"/>
        <v>29060404</v>
      </c>
      <c r="Z34" s="32">
        <f>+IF(X34&lt;&gt;0,+(Y34/X34)*100,0)</f>
        <v>906.7355851015368</v>
      </c>
      <c r="AA34" s="33">
        <f>SUM(AA29:AA33)</f>
        <v>6409894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57552289</v>
      </c>
      <c r="F37" s="20">
        <v>57552289</v>
      </c>
      <c r="G37" s="20">
        <v>57552289</v>
      </c>
      <c r="H37" s="20">
        <v>57552289</v>
      </c>
      <c r="I37" s="20">
        <v>57552289</v>
      </c>
      <c r="J37" s="20">
        <v>57552289</v>
      </c>
      <c r="K37" s="20">
        <v>57552289</v>
      </c>
      <c r="L37" s="20">
        <v>57552289</v>
      </c>
      <c r="M37" s="20">
        <v>57552289</v>
      </c>
      <c r="N37" s="20">
        <v>57552289</v>
      </c>
      <c r="O37" s="20"/>
      <c r="P37" s="20"/>
      <c r="Q37" s="20"/>
      <c r="R37" s="20"/>
      <c r="S37" s="20"/>
      <c r="T37" s="20"/>
      <c r="U37" s="20"/>
      <c r="V37" s="20"/>
      <c r="W37" s="20">
        <v>57552289</v>
      </c>
      <c r="X37" s="20">
        <v>28776145</v>
      </c>
      <c r="Y37" s="20">
        <v>28776144</v>
      </c>
      <c r="Z37" s="21">
        <v>100</v>
      </c>
      <c r="AA37" s="22">
        <v>57552289</v>
      </c>
    </row>
    <row r="38" spans="1:27" ht="13.5">
      <c r="A38" s="23" t="s">
        <v>58</v>
      </c>
      <c r="B38" s="17"/>
      <c r="C38" s="18">
        <v>5591594</v>
      </c>
      <c r="D38" s="18">
        <v>5591594</v>
      </c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5591594</v>
      </c>
      <c r="D39" s="29">
        <f>SUM(D37:D38)</f>
        <v>5591594</v>
      </c>
      <c r="E39" s="36">
        <f t="shared" si="4"/>
        <v>57552289</v>
      </c>
      <c r="F39" s="37">
        <f t="shared" si="4"/>
        <v>57552289</v>
      </c>
      <c r="G39" s="37">
        <f t="shared" si="4"/>
        <v>57552289</v>
      </c>
      <c r="H39" s="37">
        <f t="shared" si="4"/>
        <v>57552289</v>
      </c>
      <c r="I39" s="37">
        <f t="shared" si="4"/>
        <v>57552289</v>
      </c>
      <c r="J39" s="37">
        <f t="shared" si="4"/>
        <v>57552289</v>
      </c>
      <c r="K39" s="37">
        <f t="shared" si="4"/>
        <v>57552289</v>
      </c>
      <c r="L39" s="37">
        <f t="shared" si="4"/>
        <v>57552289</v>
      </c>
      <c r="M39" s="37">
        <f t="shared" si="4"/>
        <v>57552289</v>
      </c>
      <c r="N39" s="37">
        <f t="shared" si="4"/>
        <v>57552289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57552289</v>
      </c>
      <c r="X39" s="37">
        <f t="shared" si="4"/>
        <v>28776145</v>
      </c>
      <c r="Y39" s="37">
        <f t="shared" si="4"/>
        <v>28776144</v>
      </c>
      <c r="Z39" s="38">
        <f>+IF(X39&lt;&gt;0,+(Y39/X39)*100,0)</f>
        <v>99.99999652489936</v>
      </c>
      <c r="AA39" s="39">
        <f>SUM(AA37:AA38)</f>
        <v>57552289</v>
      </c>
    </row>
    <row r="40" spans="1:27" ht="13.5">
      <c r="A40" s="27" t="s">
        <v>62</v>
      </c>
      <c r="B40" s="28"/>
      <c r="C40" s="29">
        <f aca="true" t="shared" si="5" ref="C40:Y40">+C34+C39</f>
        <v>38639301</v>
      </c>
      <c r="D40" s="29">
        <f>+D34+D39</f>
        <v>38639301</v>
      </c>
      <c r="E40" s="30">
        <f t="shared" si="5"/>
        <v>63962183</v>
      </c>
      <c r="F40" s="31">
        <f t="shared" si="5"/>
        <v>63962183</v>
      </c>
      <c r="G40" s="31">
        <f t="shared" si="5"/>
        <v>67746740</v>
      </c>
      <c r="H40" s="31">
        <f t="shared" si="5"/>
        <v>77741593</v>
      </c>
      <c r="I40" s="31">
        <f t="shared" si="5"/>
        <v>74539553</v>
      </c>
      <c r="J40" s="31">
        <f t="shared" si="5"/>
        <v>74539553</v>
      </c>
      <c r="K40" s="31">
        <f t="shared" si="5"/>
        <v>84162293</v>
      </c>
      <c r="L40" s="31">
        <f t="shared" si="5"/>
        <v>93890849</v>
      </c>
      <c r="M40" s="31">
        <f t="shared" si="5"/>
        <v>89817641</v>
      </c>
      <c r="N40" s="31">
        <f t="shared" si="5"/>
        <v>89817641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89817641</v>
      </c>
      <c r="X40" s="31">
        <f t="shared" si="5"/>
        <v>31981093</v>
      </c>
      <c r="Y40" s="31">
        <f t="shared" si="5"/>
        <v>57836548</v>
      </c>
      <c r="Z40" s="32">
        <f>+IF(X40&lt;&gt;0,+(Y40/X40)*100,0)</f>
        <v>180.84606426678414</v>
      </c>
      <c r="AA40" s="33">
        <f>+AA34+AA39</f>
        <v>63962183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402794936</v>
      </c>
      <c r="D42" s="43">
        <f>+D25-D40</f>
        <v>402794936</v>
      </c>
      <c r="E42" s="44">
        <f t="shared" si="6"/>
        <v>459329580</v>
      </c>
      <c r="F42" s="45">
        <f t="shared" si="6"/>
        <v>459329580</v>
      </c>
      <c r="G42" s="45">
        <f t="shared" si="6"/>
        <v>586113150</v>
      </c>
      <c r="H42" s="45">
        <f t="shared" si="6"/>
        <v>572441184</v>
      </c>
      <c r="I42" s="45">
        <f t="shared" si="6"/>
        <v>402606935</v>
      </c>
      <c r="J42" s="45">
        <f t="shared" si="6"/>
        <v>402606935</v>
      </c>
      <c r="K42" s="45">
        <f t="shared" si="6"/>
        <v>387182699</v>
      </c>
      <c r="L42" s="45">
        <f t="shared" si="6"/>
        <v>425570127</v>
      </c>
      <c r="M42" s="45">
        <f t="shared" si="6"/>
        <v>426395071</v>
      </c>
      <c r="N42" s="45">
        <f t="shared" si="6"/>
        <v>426395071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426395071</v>
      </c>
      <c r="X42" s="45">
        <f t="shared" si="6"/>
        <v>229664790</v>
      </c>
      <c r="Y42" s="45">
        <f t="shared" si="6"/>
        <v>196730281</v>
      </c>
      <c r="Z42" s="46">
        <f>+IF(X42&lt;&gt;0,+(Y42/X42)*100,0)</f>
        <v>85.65974827922034</v>
      </c>
      <c r="AA42" s="47">
        <f>+AA25-AA40</f>
        <v>459329580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402794936</v>
      </c>
      <c r="D45" s="18">
        <v>402794936</v>
      </c>
      <c r="E45" s="19">
        <v>403895996</v>
      </c>
      <c r="F45" s="20">
        <v>403895996</v>
      </c>
      <c r="G45" s="20">
        <v>417703997</v>
      </c>
      <c r="H45" s="20">
        <v>418255186</v>
      </c>
      <c r="I45" s="20">
        <v>308413706</v>
      </c>
      <c r="J45" s="20">
        <v>308413706</v>
      </c>
      <c r="K45" s="20">
        <v>292989471</v>
      </c>
      <c r="L45" s="20">
        <v>331376899</v>
      </c>
      <c r="M45" s="20">
        <v>332201843</v>
      </c>
      <c r="N45" s="20">
        <v>332201843</v>
      </c>
      <c r="O45" s="20"/>
      <c r="P45" s="20"/>
      <c r="Q45" s="20"/>
      <c r="R45" s="20"/>
      <c r="S45" s="20"/>
      <c r="T45" s="20"/>
      <c r="U45" s="20"/>
      <c r="V45" s="20"/>
      <c r="W45" s="20">
        <v>332201843</v>
      </c>
      <c r="X45" s="20">
        <v>201947998</v>
      </c>
      <c r="Y45" s="20">
        <v>130253845</v>
      </c>
      <c r="Z45" s="48">
        <v>64.5</v>
      </c>
      <c r="AA45" s="22">
        <v>403895996</v>
      </c>
    </row>
    <row r="46" spans="1:27" ht="13.5">
      <c r="A46" s="23" t="s">
        <v>67</v>
      </c>
      <c r="B46" s="17"/>
      <c r="C46" s="18"/>
      <c r="D46" s="18"/>
      <c r="E46" s="19">
        <v>55433585</v>
      </c>
      <c r="F46" s="20">
        <v>55433585</v>
      </c>
      <c r="G46" s="20">
        <v>168409154</v>
      </c>
      <c r="H46" s="20">
        <v>154185999</v>
      </c>
      <c r="I46" s="20">
        <v>94193228</v>
      </c>
      <c r="J46" s="20">
        <v>94193228</v>
      </c>
      <c r="K46" s="20">
        <v>94193228</v>
      </c>
      <c r="L46" s="20">
        <v>94193228</v>
      </c>
      <c r="M46" s="20">
        <v>94193228</v>
      </c>
      <c r="N46" s="20">
        <v>94193228</v>
      </c>
      <c r="O46" s="20"/>
      <c r="P46" s="20"/>
      <c r="Q46" s="20"/>
      <c r="R46" s="20"/>
      <c r="S46" s="20"/>
      <c r="T46" s="20"/>
      <c r="U46" s="20"/>
      <c r="V46" s="20"/>
      <c r="W46" s="20">
        <v>94193228</v>
      </c>
      <c r="X46" s="20">
        <v>27716793</v>
      </c>
      <c r="Y46" s="20">
        <v>66476435</v>
      </c>
      <c r="Z46" s="48">
        <v>239.84</v>
      </c>
      <c r="AA46" s="22">
        <v>55433585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402794936</v>
      </c>
      <c r="D48" s="51">
        <f>SUM(D45:D47)</f>
        <v>402794936</v>
      </c>
      <c r="E48" s="52">
        <f t="shared" si="7"/>
        <v>459329581</v>
      </c>
      <c r="F48" s="53">
        <f t="shared" si="7"/>
        <v>459329581</v>
      </c>
      <c r="G48" s="53">
        <f t="shared" si="7"/>
        <v>586113151</v>
      </c>
      <c r="H48" s="53">
        <f t="shared" si="7"/>
        <v>572441185</v>
      </c>
      <c r="I48" s="53">
        <f t="shared" si="7"/>
        <v>402606934</v>
      </c>
      <c r="J48" s="53">
        <f t="shared" si="7"/>
        <v>402606934</v>
      </c>
      <c r="K48" s="53">
        <f t="shared" si="7"/>
        <v>387182699</v>
      </c>
      <c r="L48" s="53">
        <f t="shared" si="7"/>
        <v>425570127</v>
      </c>
      <c r="M48" s="53">
        <f t="shared" si="7"/>
        <v>426395071</v>
      </c>
      <c r="N48" s="53">
        <f t="shared" si="7"/>
        <v>426395071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426395071</v>
      </c>
      <c r="X48" s="53">
        <f t="shared" si="7"/>
        <v>229664791</v>
      </c>
      <c r="Y48" s="53">
        <f t="shared" si="7"/>
        <v>196730280</v>
      </c>
      <c r="Z48" s="54">
        <f>+IF(X48&lt;&gt;0,+(Y48/X48)*100,0)</f>
        <v>85.65974747082586</v>
      </c>
      <c r="AA48" s="55">
        <f>SUM(AA45:AA47)</f>
        <v>459329581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112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9318954</v>
      </c>
      <c r="D6" s="18">
        <v>9318954</v>
      </c>
      <c r="E6" s="19">
        <v>26522000</v>
      </c>
      <c r="F6" s="20">
        <v>2697468</v>
      </c>
      <c r="G6" s="20">
        <v>5404112</v>
      </c>
      <c r="H6" s="20">
        <v>32006985</v>
      </c>
      <c r="I6" s="20">
        <v>459698</v>
      </c>
      <c r="J6" s="20">
        <v>459698</v>
      </c>
      <c r="K6" s="20">
        <v>2408156</v>
      </c>
      <c r="L6" s="20"/>
      <c r="M6" s="20"/>
      <c r="N6" s="20">
        <v>2408156</v>
      </c>
      <c r="O6" s="20"/>
      <c r="P6" s="20"/>
      <c r="Q6" s="20"/>
      <c r="R6" s="20"/>
      <c r="S6" s="20"/>
      <c r="T6" s="20"/>
      <c r="U6" s="20"/>
      <c r="V6" s="20"/>
      <c r="W6" s="20">
        <v>2408156</v>
      </c>
      <c r="X6" s="20">
        <v>1348734</v>
      </c>
      <c r="Y6" s="20">
        <v>1059422</v>
      </c>
      <c r="Z6" s="21">
        <v>78.55</v>
      </c>
      <c r="AA6" s="22">
        <v>2697468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879121</v>
      </c>
      <c r="D8" s="18">
        <v>879121</v>
      </c>
      <c r="E8" s="19"/>
      <c r="F8" s="20">
        <v>3614575</v>
      </c>
      <c r="G8" s="20">
        <v>7841927</v>
      </c>
      <c r="H8" s="20">
        <v>7700784</v>
      </c>
      <c r="I8" s="20">
        <v>8432286</v>
      </c>
      <c r="J8" s="20">
        <v>8432286</v>
      </c>
      <c r="K8" s="20">
        <v>10340175</v>
      </c>
      <c r="L8" s="20"/>
      <c r="M8" s="20"/>
      <c r="N8" s="20">
        <v>10340175</v>
      </c>
      <c r="O8" s="20"/>
      <c r="P8" s="20"/>
      <c r="Q8" s="20"/>
      <c r="R8" s="20"/>
      <c r="S8" s="20"/>
      <c r="T8" s="20"/>
      <c r="U8" s="20"/>
      <c r="V8" s="20"/>
      <c r="W8" s="20">
        <v>10340175</v>
      </c>
      <c r="X8" s="20">
        <v>1807288</v>
      </c>
      <c r="Y8" s="20">
        <v>8532887</v>
      </c>
      <c r="Z8" s="21">
        <v>472.14</v>
      </c>
      <c r="AA8" s="22">
        <v>3614575</v>
      </c>
    </row>
    <row r="9" spans="1:27" ht="13.5">
      <c r="A9" s="23" t="s">
        <v>36</v>
      </c>
      <c r="B9" s="17"/>
      <c r="C9" s="18">
        <v>591209</v>
      </c>
      <c r="D9" s="18">
        <v>591209</v>
      </c>
      <c r="E9" s="19">
        <v>1024139</v>
      </c>
      <c r="F9" s="20">
        <v>6477120</v>
      </c>
      <c r="G9" s="20">
        <v>10397969</v>
      </c>
      <c r="H9" s="20">
        <v>1905402</v>
      </c>
      <c r="I9" s="20">
        <v>2119485</v>
      </c>
      <c r="J9" s="20">
        <v>2119485</v>
      </c>
      <c r="K9" s="20">
        <v>305647</v>
      </c>
      <c r="L9" s="20"/>
      <c r="M9" s="20"/>
      <c r="N9" s="20">
        <v>305647</v>
      </c>
      <c r="O9" s="20"/>
      <c r="P9" s="20"/>
      <c r="Q9" s="20"/>
      <c r="R9" s="20"/>
      <c r="S9" s="20"/>
      <c r="T9" s="20"/>
      <c r="U9" s="20"/>
      <c r="V9" s="20"/>
      <c r="W9" s="20">
        <v>305647</v>
      </c>
      <c r="X9" s="20">
        <v>3238560</v>
      </c>
      <c r="Y9" s="20">
        <v>-2932913</v>
      </c>
      <c r="Z9" s="21">
        <v>-90.56</v>
      </c>
      <c r="AA9" s="22">
        <v>6477120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19416788</v>
      </c>
      <c r="D11" s="18">
        <v>19416788</v>
      </c>
      <c r="E11" s="19">
        <v>16414150</v>
      </c>
      <c r="F11" s="20">
        <v>19416788</v>
      </c>
      <c r="G11" s="20">
        <v>16414150</v>
      </c>
      <c r="H11" s="20">
        <v>19532497</v>
      </c>
      <c r="I11" s="20">
        <v>19532497</v>
      </c>
      <c r="J11" s="20">
        <v>19532497</v>
      </c>
      <c r="K11" s="20">
        <v>20336713</v>
      </c>
      <c r="L11" s="20"/>
      <c r="M11" s="20"/>
      <c r="N11" s="20">
        <v>20336713</v>
      </c>
      <c r="O11" s="20"/>
      <c r="P11" s="20"/>
      <c r="Q11" s="20"/>
      <c r="R11" s="20"/>
      <c r="S11" s="20"/>
      <c r="T11" s="20"/>
      <c r="U11" s="20"/>
      <c r="V11" s="20"/>
      <c r="W11" s="20">
        <v>20336713</v>
      </c>
      <c r="X11" s="20">
        <v>9708394</v>
      </c>
      <c r="Y11" s="20">
        <v>10628319</v>
      </c>
      <c r="Z11" s="21">
        <v>109.48</v>
      </c>
      <c r="AA11" s="22">
        <v>19416788</v>
      </c>
    </row>
    <row r="12" spans="1:27" ht="13.5">
      <c r="A12" s="27" t="s">
        <v>39</v>
      </c>
      <c r="B12" s="28"/>
      <c r="C12" s="29">
        <f aca="true" t="shared" si="0" ref="C12:Y12">SUM(C6:C11)</f>
        <v>30206072</v>
      </c>
      <c r="D12" s="29">
        <f>SUM(D6:D11)</f>
        <v>30206072</v>
      </c>
      <c r="E12" s="30">
        <f t="shared" si="0"/>
        <v>43960289</v>
      </c>
      <c r="F12" s="31">
        <f t="shared" si="0"/>
        <v>32205951</v>
      </c>
      <c r="G12" s="31">
        <f t="shared" si="0"/>
        <v>40058158</v>
      </c>
      <c r="H12" s="31">
        <f t="shared" si="0"/>
        <v>61145668</v>
      </c>
      <c r="I12" s="31">
        <f t="shared" si="0"/>
        <v>30543966</v>
      </c>
      <c r="J12" s="31">
        <f t="shared" si="0"/>
        <v>30543966</v>
      </c>
      <c r="K12" s="31">
        <f t="shared" si="0"/>
        <v>33390691</v>
      </c>
      <c r="L12" s="31">
        <f t="shared" si="0"/>
        <v>0</v>
      </c>
      <c r="M12" s="31">
        <f t="shared" si="0"/>
        <v>0</v>
      </c>
      <c r="N12" s="31">
        <f t="shared" si="0"/>
        <v>33390691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33390691</v>
      </c>
      <c r="X12" s="31">
        <f t="shared" si="0"/>
        <v>16102976</v>
      </c>
      <c r="Y12" s="31">
        <f t="shared" si="0"/>
        <v>17287715</v>
      </c>
      <c r="Z12" s="32">
        <f>+IF(X12&lt;&gt;0,+(Y12/X12)*100,0)</f>
        <v>107.35726737716061</v>
      </c>
      <c r="AA12" s="33">
        <f>SUM(AA6:AA11)</f>
        <v>32205951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11657787</v>
      </c>
      <c r="D17" s="18">
        <v>11657787</v>
      </c>
      <c r="E17" s="19">
        <v>8120000</v>
      </c>
      <c r="F17" s="20">
        <v>11657787</v>
      </c>
      <c r="G17" s="20">
        <v>8119786</v>
      </c>
      <c r="H17" s="20">
        <v>11657787</v>
      </c>
      <c r="I17" s="20">
        <v>11657787</v>
      </c>
      <c r="J17" s="20">
        <v>11657787</v>
      </c>
      <c r="K17" s="20">
        <v>11657787</v>
      </c>
      <c r="L17" s="20"/>
      <c r="M17" s="20"/>
      <c r="N17" s="20">
        <v>11657787</v>
      </c>
      <c r="O17" s="20"/>
      <c r="P17" s="20"/>
      <c r="Q17" s="20"/>
      <c r="R17" s="20"/>
      <c r="S17" s="20"/>
      <c r="T17" s="20"/>
      <c r="U17" s="20"/>
      <c r="V17" s="20"/>
      <c r="W17" s="20">
        <v>11657787</v>
      </c>
      <c r="X17" s="20">
        <v>5828894</v>
      </c>
      <c r="Y17" s="20">
        <v>5828893</v>
      </c>
      <c r="Z17" s="21">
        <v>100</v>
      </c>
      <c r="AA17" s="22">
        <v>11657787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144674388</v>
      </c>
      <c r="D19" s="18">
        <v>144674388</v>
      </c>
      <c r="E19" s="19">
        <v>245451000</v>
      </c>
      <c r="F19" s="20">
        <v>203172538</v>
      </c>
      <c r="G19" s="20">
        <v>110682540</v>
      </c>
      <c r="H19" s="20">
        <v>144674388</v>
      </c>
      <c r="I19" s="20">
        <v>144674388</v>
      </c>
      <c r="J19" s="20">
        <v>144674388</v>
      </c>
      <c r="K19" s="20">
        <v>144674388</v>
      </c>
      <c r="L19" s="20"/>
      <c r="M19" s="20"/>
      <c r="N19" s="20">
        <v>144674388</v>
      </c>
      <c r="O19" s="20"/>
      <c r="P19" s="20"/>
      <c r="Q19" s="20"/>
      <c r="R19" s="20"/>
      <c r="S19" s="20"/>
      <c r="T19" s="20"/>
      <c r="U19" s="20"/>
      <c r="V19" s="20"/>
      <c r="W19" s="20">
        <v>144674388</v>
      </c>
      <c r="X19" s="20">
        <v>101586269</v>
      </c>
      <c r="Y19" s="20">
        <v>43088119</v>
      </c>
      <c r="Z19" s="21">
        <v>42.42</v>
      </c>
      <c r="AA19" s="22">
        <v>203172538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93424</v>
      </c>
      <c r="D22" s="18">
        <v>93424</v>
      </c>
      <c r="E22" s="19"/>
      <c r="F22" s="20">
        <v>93424</v>
      </c>
      <c r="G22" s="20">
        <v>295162</v>
      </c>
      <c r="H22" s="20">
        <v>295162</v>
      </c>
      <c r="I22" s="20">
        <v>295162</v>
      </c>
      <c r="J22" s="20">
        <v>295162</v>
      </c>
      <c r="K22" s="20">
        <v>295162</v>
      </c>
      <c r="L22" s="20"/>
      <c r="M22" s="20"/>
      <c r="N22" s="20">
        <v>295162</v>
      </c>
      <c r="O22" s="20"/>
      <c r="P22" s="20"/>
      <c r="Q22" s="20"/>
      <c r="R22" s="20"/>
      <c r="S22" s="20"/>
      <c r="T22" s="20"/>
      <c r="U22" s="20"/>
      <c r="V22" s="20"/>
      <c r="W22" s="20">
        <v>295162</v>
      </c>
      <c r="X22" s="20">
        <v>46712</v>
      </c>
      <c r="Y22" s="20">
        <v>248450</v>
      </c>
      <c r="Z22" s="21">
        <v>531.88</v>
      </c>
      <c r="AA22" s="22">
        <v>93424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156425599</v>
      </c>
      <c r="D24" s="29">
        <f>SUM(D15:D23)</f>
        <v>156425599</v>
      </c>
      <c r="E24" s="36">
        <f t="shared" si="1"/>
        <v>253571000</v>
      </c>
      <c r="F24" s="37">
        <f t="shared" si="1"/>
        <v>214923749</v>
      </c>
      <c r="G24" s="37">
        <f t="shared" si="1"/>
        <v>119097488</v>
      </c>
      <c r="H24" s="37">
        <f t="shared" si="1"/>
        <v>156627337</v>
      </c>
      <c r="I24" s="37">
        <f t="shared" si="1"/>
        <v>156627337</v>
      </c>
      <c r="J24" s="37">
        <f t="shared" si="1"/>
        <v>156627337</v>
      </c>
      <c r="K24" s="37">
        <f t="shared" si="1"/>
        <v>156627337</v>
      </c>
      <c r="L24" s="37">
        <f t="shared" si="1"/>
        <v>0</v>
      </c>
      <c r="M24" s="37">
        <f t="shared" si="1"/>
        <v>0</v>
      </c>
      <c r="N24" s="37">
        <f t="shared" si="1"/>
        <v>156627337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156627337</v>
      </c>
      <c r="X24" s="37">
        <f t="shared" si="1"/>
        <v>107461875</v>
      </c>
      <c r="Y24" s="37">
        <f t="shared" si="1"/>
        <v>49165462</v>
      </c>
      <c r="Z24" s="38">
        <f>+IF(X24&lt;&gt;0,+(Y24/X24)*100,0)</f>
        <v>45.75153932499317</v>
      </c>
      <c r="AA24" s="39">
        <f>SUM(AA15:AA23)</f>
        <v>214923749</v>
      </c>
    </row>
    <row r="25" spans="1:27" ht="13.5">
      <c r="A25" s="27" t="s">
        <v>51</v>
      </c>
      <c r="B25" s="28"/>
      <c r="C25" s="29">
        <f aca="true" t="shared" si="2" ref="C25:Y25">+C12+C24</f>
        <v>186631671</v>
      </c>
      <c r="D25" s="29">
        <f>+D12+D24</f>
        <v>186631671</v>
      </c>
      <c r="E25" s="30">
        <f t="shared" si="2"/>
        <v>297531289</v>
      </c>
      <c r="F25" s="31">
        <f t="shared" si="2"/>
        <v>247129700</v>
      </c>
      <c r="G25" s="31">
        <f t="shared" si="2"/>
        <v>159155646</v>
      </c>
      <c r="H25" s="31">
        <f t="shared" si="2"/>
        <v>217773005</v>
      </c>
      <c r="I25" s="31">
        <f t="shared" si="2"/>
        <v>187171303</v>
      </c>
      <c r="J25" s="31">
        <f t="shared" si="2"/>
        <v>187171303</v>
      </c>
      <c r="K25" s="31">
        <f t="shared" si="2"/>
        <v>190018028</v>
      </c>
      <c r="L25" s="31">
        <f t="shared" si="2"/>
        <v>0</v>
      </c>
      <c r="M25" s="31">
        <f t="shared" si="2"/>
        <v>0</v>
      </c>
      <c r="N25" s="31">
        <f t="shared" si="2"/>
        <v>190018028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190018028</v>
      </c>
      <c r="X25" s="31">
        <f t="shared" si="2"/>
        <v>123564851</v>
      </c>
      <c r="Y25" s="31">
        <f t="shared" si="2"/>
        <v>66453177</v>
      </c>
      <c r="Z25" s="32">
        <f>+IF(X25&lt;&gt;0,+(Y25/X25)*100,0)</f>
        <v>53.78000010698835</v>
      </c>
      <c r="AA25" s="33">
        <f>+AA12+AA24</f>
        <v>247129700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7760247</v>
      </c>
      <c r="D32" s="18">
        <v>7760247</v>
      </c>
      <c r="E32" s="19"/>
      <c r="F32" s="20">
        <v>1678125</v>
      </c>
      <c r="G32" s="20">
        <v>37845036</v>
      </c>
      <c r="H32" s="20">
        <v>31176828</v>
      </c>
      <c r="I32" s="20">
        <v>23230369</v>
      </c>
      <c r="J32" s="20">
        <v>23230369</v>
      </c>
      <c r="K32" s="20">
        <v>20673562</v>
      </c>
      <c r="L32" s="20"/>
      <c r="M32" s="20"/>
      <c r="N32" s="20">
        <v>20673562</v>
      </c>
      <c r="O32" s="20"/>
      <c r="P32" s="20"/>
      <c r="Q32" s="20"/>
      <c r="R32" s="20"/>
      <c r="S32" s="20"/>
      <c r="T32" s="20"/>
      <c r="U32" s="20"/>
      <c r="V32" s="20"/>
      <c r="W32" s="20">
        <v>20673562</v>
      </c>
      <c r="X32" s="20">
        <v>839063</v>
      </c>
      <c r="Y32" s="20">
        <v>19834499</v>
      </c>
      <c r="Z32" s="21">
        <v>2363.89</v>
      </c>
      <c r="AA32" s="22">
        <v>1678125</v>
      </c>
    </row>
    <row r="33" spans="1:27" ht="13.5">
      <c r="A33" s="23" t="s">
        <v>58</v>
      </c>
      <c r="B33" s="17"/>
      <c r="C33" s="18">
        <v>179489</v>
      </c>
      <c r="D33" s="18">
        <v>179489</v>
      </c>
      <c r="E33" s="19">
        <v>3450000</v>
      </c>
      <c r="F33" s="20">
        <v>5175900</v>
      </c>
      <c r="G33" s="20">
        <v>7509697</v>
      </c>
      <c r="H33" s="20">
        <v>67414393</v>
      </c>
      <c r="I33" s="20">
        <v>44759150</v>
      </c>
      <c r="J33" s="20">
        <v>44759150</v>
      </c>
      <c r="K33" s="20">
        <v>50162682</v>
      </c>
      <c r="L33" s="20"/>
      <c r="M33" s="20"/>
      <c r="N33" s="20">
        <v>50162682</v>
      </c>
      <c r="O33" s="20"/>
      <c r="P33" s="20"/>
      <c r="Q33" s="20"/>
      <c r="R33" s="20"/>
      <c r="S33" s="20"/>
      <c r="T33" s="20"/>
      <c r="U33" s="20"/>
      <c r="V33" s="20"/>
      <c r="W33" s="20">
        <v>50162682</v>
      </c>
      <c r="X33" s="20">
        <v>2587950</v>
      </c>
      <c r="Y33" s="20">
        <v>47574732</v>
      </c>
      <c r="Z33" s="21">
        <v>1838.32</v>
      </c>
      <c r="AA33" s="22">
        <v>5175900</v>
      </c>
    </row>
    <row r="34" spans="1:27" ht="13.5">
      <c r="A34" s="27" t="s">
        <v>59</v>
      </c>
      <c r="B34" s="28"/>
      <c r="C34" s="29">
        <f aca="true" t="shared" si="3" ref="C34:Y34">SUM(C29:C33)</f>
        <v>7939736</v>
      </c>
      <c r="D34" s="29">
        <f>SUM(D29:D33)</f>
        <v>7939736</v>
      </c>
      <c r="E34" s="30">
        <f t="shared" si="3"/>
        <v>3450000</v>
      </c>
      <c r="F34" s="31">
        <f t="shared" si="3"/>
        <v>6854025</v>
      </c>
      <c r="G34" s="31">
        <f t="shared" si="3"/>
        <v>45354733</v>
      </c>
      <c r="H34" s="31">
        <f t="shared" si="3"/>
        <v>98591221</v>
      </c>
      <c r="I34" s="31">
        <f t="shared" si="3"/>
        <v>67989519</v>
      </c>
      <c r="J34" s="31">
        <f t="shared" si="3"/>
        <v>67989519</v>
      </c>
      <c r="K34" s="31">
        <f t="shared" si="3"/>
        <v>70836244</v>
      </c>
      <c r="L34" s="31">
        <f t="shared" si="3"/>
        <v>0</v>
      </c>
      <c r="M34" s="31">
        <f t="shared" si="3"/>
        <v>0</v>
      </c>
      <c r="N34" s="31">
        <f t="shared" si="3"/>
        <v>70836244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70836244</v>
      </c>
      <c r="X34" s="31">
        <f t="shared" si="3"/>
        <v>3427013</v>
      </c>
      <c r="Y34" s="31">
        <f t="shared" si="3"/>
        <v>67409231</v>
      </c>
      <c r="Z34" s="32">
        <f>+IF(X34&lt;&gt;0,+(Y34/X34)*100,0)</f>
        <v>1966.996652770211</v>
      </c>
      <c r="AA34" s="33">
        <f>SUM(AA29:AA33)</f>
        <v>6854025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5873147</v>
      </c>
      <c r="D38" s="18">
        <v>5873147</v>
      </c>
      <c r="E38" s="19"/>
      <c r="F38" s="20">
        <v>1317520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658760</v>
      </c>
      <c r="Y38" s="20">
        <v>-658760</v>
      </c>
      <c r="Z38" s="21">
        <v>-100</v>
      </c>
      <c r="AA38" s="22">
        <v>1317520</v>
      </c>
    </row>
    <row r="39" spans="1:27" ht="13.5">
      <c r="A39" s="27" t="s">
        <v>61</v>
      </c>
      <c r="B39" s="35"/>
      <c r="C39" s="29">
        <f aca="true" t="shared" si="4" ref="C39:Y39">SUM(C37:C38)</f>
        <v>5873147</v>
      </c>
      <c r="D39" s="29">
        <f>SUM(D37:D38)</f>
        <v>5873147</v>
      </c>
      <c r="E39" s="36">
        <f t="shared" si="4"/>
        <v>0</v>
      </c>
      <c r="F39" s="37">
        <f t="shared" si="4"/>
        <v>1317520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658760</v>
      </c>
      <c r="Y39" s="37">
        <f t="shared" si="4"/>
        <v>-658760</v>
      </c>
      <c r="Z39" s="38">
        <f>+IF(X39&lt;&gt;0,+(Y39/X39)*100,0)</f>
        <v>-100</v>
      </c>
      <c r="AA39" s="39">
        <f>SUM(AA37:AA38)</f>
        <v>1317520</v>
      </c>
    </row>
    <row r="40" spans="1:27" ht="13.5">
      <c r="A40" s="27" t="s">
        <v>62</v>
      </c>
      <c r="B40" s="28"/>
      <c r="C40" s="29">
        <f aca="true" t="shared" si="5" ref="C40:Y40">+C34+C39</f>
        <v>13812883</v>
      </c>
      <c r="D40" s="29">
        <f>+D34+D39</f>
        <v>13812883</v>
      </c>
      <c r="E40" s="30">
        <f t="shared" si="5"/>
        <v>3450000</v>
      </c>
      <c r="F40" s="31">
        <f t="shared" si="5"/>
        <v>8171545</v>
      </c>
      <c r="G40" s="31">
        <f t="shared" si="5"/>
        <v>45354733</v>
      </c>
      <c r="H40" s="31">
        <f t="shared" si="5"/>
        <v>98591221</v>
      </c>
      <c r="I40" s="31">
        <f t="shared" si="5"/>
        <v>67989519</v>
      </c>
      <c r="J40" s="31">
        <f t="shared" si="5"/>
        <v>67989519</v>
      </c>
      <c r="K40" s="31">
        <f t="shared" si="5"/>
        <v>70836244</v>
      </c>
      <c r="L40" s="31">
        <f t="shared" si="5"/>
        <v>0</v>
      </c>
      <c r="M40" s="31">
        <f t="shared" si="5"/>
        <v>0</v>
      </c>
      <c r="N40" s="31">
        <f t="shared" si="5"/>
        <v>70836244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70836244</v>
      </c>
      <c r="X40" s="31">
        <f t="shared" si="5"/>
        <v>4085773</v>
      </c>
      <c r="Y40" s="31">
        <f t="shared" si="5"/>
        <v>66750471</v>
      </c>
      <c r="Z40" s="32">
        <f>+IF(X40&lt;&gt;0,+(Y40/X40)*100,0)</f>
        <v>1633.7293089948953</v>
      </c>
      <c r="AA40" s="33">
        <f>+AA34+AA39</f>
        <v>8171545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172818788</v>
      </c>
      <c r="D42" s="43">
        <f>+D25-D40</f>
        <v>172818788</v>
      </c>
      <c r="E42" s="44">
        <f t="shared" si="6"/>
        <v>294081289</v>
      </c>
      <c r="F42" s="45">
        <f t="shared" si="6"/>
        <v>238958155</v>
      </c>
      <c r="G42" s="45">
        <f t="shared" si="6"/>
        <v>113800913</v>
      </c>
      <c r="H42" s="45">
        <f t="shared" si="6"/>
        <v>119181784</v>
      </c>
      <c r="I42" s="45">
        <f t="shared" si="6"/>
        <v>119181784</v>
      </c>
      <c r="J42" s="45">
        <f t="shared" si="6"/>
        <v>119181784</v>
      </c>
      <c r="K42" s="45">
        <f t="shared" si="6"/>
        <v>119181784</v>
      </c>
      <c r="L42" s="45">
        <f t="shared" si="6"/>
        <v>0</v>
      </c>
      <c r="M42" s="45">
        <f t="shared" si="6"/>
        <v>0</v>
      </c>
      <c r="N42" s="45">
        <f t="shared" si="6"/>
        <v>119181784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119181784</v>
      </c>
      <c r="X42" s="45">
        <f t="shared" si="6"/>
        <v>119479078</v>
      </c>
      <c r="Y42" s="45">
        <f t="shared" si="6"/>
        <v>-297294</v>
      </c>
      <c r="Z42" s="46">
        <f>+IF(X42&lt;&gt;0,+(Y42/X42)*100,0)</f>
        <v>-0.2488251541412129</v>
      </c>
      <c r="AA42" s="47">
        <f>+AA25-AA40</f>
        <v>238958155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172818788</v>
      </c>
      <c r="D45" s="18">
        <v>172818788</v>
      </c>
      <c r="E45" s="19">
        <v>168728000</v>
      </c>
      <c r="F45" s="20">
        <v>238958155</v>
      </c>
      <c r="G45" s="20">
        <v>113800913</v>
      </c>
      <c r="H45" s="20">
        <v>119181784</v>
      </c>
      <c r="I45" s="20">
        <v>119181784</v>
      </c>
      <c r="J45" s="20">
        <v>119181784</v>
      </c>
      <c r="K45" s="20">
        <v>119181784</v>
      </c>
      <c r="L45" s="20"/>
      <c r="M45" s="20"/>
      <c r="N45" s="20">
        <v>119181784</v>
      </c>
      <c r="O45" s="20"/>
      <c r="P45" s="20"/>
      <c r="Q45" s="20"/>
      <c r="R45" s="20"/>
      <c r="S45" s="20"/>
      <c r="T45" s="20"/>
      <c r="U45" s="20"/>
      <c r="V45" s="20"/>
      <c r="W45" s="20">
        <v>119181784</v>
      </c>
      <c r="X45" s="20">
        <v>119479078</v>
      </c>
      <c r="Y45" s="20">
        <v>-297294</v>
      </c>
      <c r="Z45" s="48">
        <v>-0.25</v>
      </c>
      <c r="AA45" s="22">
        <v>238958155</v>
      </c>
    </row>
    <row r="46" spans="1:27" ht="13.5">
      <c r="A46" s="23" t="s">
        <v>67</v>
      </c>
      <c r="B46" s="17"/>
      <c r="C46" s="18"/>
      <c r="D46" s="18"/>
      <c r="E46" s="19">
        <v>125353289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172818788</v>
      </c>
      <c r="D48" s="51">
        <f>SUM(D45:D47)</f>
        <v>172818788</v>
      </c>
      <c r="E48" s="52">
        <f t="shared" si="7"/>
        <v>294081289</v>
      </c>
      <c r="F48" s="53">
        <f t="shared" si="7"/>
        <v>238958155</v>
      </c>
      <c r="G48" s="53">
        <f t="shared" si="7"/>
        <v>113800913</v>
      </c>
      <c r="H48" s="53">
        <f t="shared" si="7"/>
        <v>119181784</v>
      </c>
      <c r="I48" s="53">
        <f t="shared" si="7"/>
        <v>119181784</v>
      </c>
      <c r="J48" s="53">
        <f t="shared" si="7"/>
        <v>119181784</v>
      </c>
      <c r="K48" s="53">
        <f t="shared" si="7"/>
        <v>119181784</v>
      </c>
      <c r="L48" s="53">
        <f t="shared" si="7"/>
        <v>0</v>
      </c>
      <c r="M48" s="53">
        <f t="shared" si="7"/>
        <v>0</v>
      </c>
      <c r="N48" s="53">
        <f t="shared" si="7"/>
        <v>119181784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119181784</v>
      </c>
      <c r="X48" s="53">
        <f t="shared" si="7"/>
        <v>119479078</v>
      </c>
      <c r="Y48" s="53">
        <f t="shared" si="7"/>
        <v>-297294</v>
      </c>
      <c r="Z48" s="54">
        <f>+IF(X48&lt;&gt;0,+(Y48/X48)*100,0)</f>
        <v>-0.2488251541412129</v>
      </c>
      <c r="AA48" s="55">
        <f>SUM(AA45:AA47)</f>
        <v>238958155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113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134592930</v>
      </c>
      <c r="D6" s="18">
        <v>134592930</v>
      </c>
      <c r="E6" s="19">
        <v>324116716</v>
      </c>
      <c r="F6" s="20">
        <v>324116716</v>
      </c>
      <c r="G6" s="20">
        <v>7456589</v>
      </c>
      <c r="H6" s="20">
        <v>243902688</v>
      </c>
      <c r="I6" s="20">
        <v>56979820</v>
      </c>
      <c r="J6" s="20">
        <v>56979820</v>
      </c>
      <c r="K6" s="20">
        <v>30216969</v>
      </c>
      <c r="L6" s="20"/>
      <c r="M6" s="20"/>
      <c r="N6" s="20">
        <v>30216969</v>
      </c>
      <c r="O6" s="20"/>
      <c r="P6" s="20"/>
      <c r="Q6" s="20"/>
      <c r="R6" s="20"/>
      <c r="S6" s="20"/>
      <c r="T6" s="20"/>
      <c r="U6" s="20"/>
      <c r="V6" s="20"/>
      <c r="W6" s="20">
        <v>30216969</v>
      </c>
      <c r="X6" s="20">
        <v>162058358</v>
      </c>
      <c r="Y6" s="20">
        <v>-131841389</v>
      </c>
      <c r="Z6" s="21">
        <v>-81.35</v>
      </c>
      <c r="AA6" s="22">
        <v>324116716</v>
      </c>
    </row>
    <row r="7" spans="1:27" ht="13.5">
      <c r="A7" s="23" t="s">
        <v>34</v>
      </c>
      <c r="B7" s="17"/>
      <c r="C7" s="18">
        <v>123927597</v>
      </c>
      <c r="D7" s="18">
        <v>123927597</v>
      </c>
      <c r="E7" s="19">
        <v>203477220</v>
      </c>
      <c r="F7" s="20">
        <v>203477220</v>
      </c>
      <c r="G7" s="20">
        <v>337760115</v>
      </c>
      <c r="H7" s="20">
        <v>434101403</v>
      </c>
      <c r="I7" s="20">
        <v>365767655</v>
      </c>
      <c r="J7" s="20">
        <v>365767655</v>
      </c>
      <c r="K7" s="20">
        <v>368454135</v>
      </c>
      <c r="L7" s="20"/>
      <c r="M7" s="20"/>
      <c r="N7" s="20">
        <v>368454135</v>
      </c>
      <c r="O7" s="20"/>
      <c r="P7" s="20"/>
      <c r="Q7" s="20"/>
      <c r="R7" s="20"/>
      <c r="S7" s="20"/>
      <c r="T7" s="20"/>
      <c r="U7" s="20"/>
      <c r="V7" s="20"/>
      <c r="W7" s="20">
        <v>368454135</v>
      </c>
      <c r="X7" s="20">
        <v>101738610</v>
      </c>
      <c r="Y7" s="20">
        <v>266715525</v>
      </c>
      <c r="Z7" s="21">
        <v>262.16</v>
      </c>
      <c r="AA7" s="22">
        <v>203477220</v>
      </c>
    </row>
    <row r="8" spans="1:27" ht="13.5">
      <c r="A8" s="23" t="s">
        <v>35</v>
      </c>
      <c r="B8" s="17"/>
      <c r="C8" s="18">
        <v>15718827</v>
      </c>
      <c r="D8" s="18">
        <v>15718827</v>
      </c>
      <c r="E8" s="19">
        <v>18263921</v>
      </c>
      <c r="F8" s="20">
        <v>18263921</v>
      </c>
      <c r="G8" s="20">
        <v>39580264</v>
      </c>
      <c r="H8" s="20">
        <v>32906896</v>
      </c>
      <c r="I8" s="20">
        <v>46197180</v>
      </c>
      <c r="J8" s="20">
        <v>46197180</v>
      </c>
      <c r="K8" s="20">
        <v>46211102</v>
      </c>
      <c r="L8" s="20"/>
      <c r="M8" s="20"/>
      <c r="N8" s="20">
        <v>46211102</v>
      </c>
      <c r="O8" s="20"/>
      <c r="P8" s="20"/>
      <c r="Q8" s="20"/>
      <c r="R8" s="20"/>
      <c r="S8" s="20"/>
      <c r="T8" s="20"/>
      <c r="U8" s="20"/>
      <c r="V8" s="20"/>
      <c r="W8" s="20">
        <v>46211102</v>
      </c>
      <c r="X8" s="20">
        <v>9131961</v>
      </c>
      <c r="Y8" s="20">
        <v>37079141</v>
      </c>
      <c r="Z8" s="21">
        <v>406.04</v>
      </c>
      <c r="AA8" s="22">
        <v>18263921</v>
      </c>
    </row>
    <row r="9" spans="1:27" ht="13.5">
      <c r="A9" s="23" t="s">
        <v>36</v>
      </c>
      <c r="B9" s="17"/>
      <c r="C9" s="18">
        <v>5571795</v>
      </c>
      <c r="D9" s="18">
        <v>5571795</v>
      </c>
      <c r="E9" s="19">
        <v>17046998</v>
      </c>
      <c r="F9" s="20">
        <v>17046998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8523499</v>
      </c>
      <c r="Y9" s="20">
        <v>-8523499</v>
      </c>
      <c r="Z9" s="21">
        <v>-100</v>
      </c>
      <c r="AA9" s="22">
        <v>17046998</v>
      </c>
    </row>
    <row r="10" spans="1:27" ht="13.5">
      <c r="A10" s="23" t="s">
        <v>37</v>
      </c>
      <c r="B10" s="17"/>
      <c r="C10" s="18">
        <v>1029</v>
      </c>
      <c r="D10" s="18">
        <v>1029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5808927</v>
      </c>
      <c r="D11" s="18">
        <v>5808927</v>
      </c>
      <c r="E11" s="19">
        <v>4734465</v>
      </c>
      <c r="F11" s="20">
        <v>4734465</v>
      </c>
      <c r="G11" s="20">
        <v>4294299</v>
      </c>
      <c r="H11" s="20">
        <v>4294299</v>
      </c>
      <c r="I11" s="20">
        <v>4294299</v>
      </c>
      <c r="J11" s="20">
        <v>4294299</v>
      </c>
      <c r="K11" s="20">
        <v>4294299</v>
      </c>
      <c r="L11" s="20"/>
      <c r="M11" s="20"/>
      <c r="N11" s="20">
        <v>4294299</v>
      </c>
      <c r="O11" s="20"/>
      <c r="P11" s="20"/>
      <c r="Q11" s="20"/>
      <c r="R11" s="20"/>
      <c r="S11" s="20"/>
      <c r="T11" s="20"/>
      <c r="U11" s="20"/>
      <c r="V11" s="20"/>
      <c r="W11" s="20">
        <v>4294299</v>
      </c>
      <c r="X11" s="20">
        <v>2367233</v>
      </c>
      <c r="Y11" s="20">
        <v>1927066</v>
      </c>
      <c r="Z11" s="21">
        <v>81.41</v>
      </c>
      <c r="AA11" s="22">
        <v>4734465</v>
      </c>
    </row>
    <row r="12" spans="1:27" ht="13.5">
      <c r="A12" s="27" t="s">
        <v>39</v>
      </c>
      <c r="B12" s="28"/>
      <c r="C12" s="29">
        <f aca="true" t="shared" si="0" ref="C12:Y12">SUM(C6:C11)</f>
        <v>285621105</v>
      </c>
      <c r="D12" s="29">
        <f>SUM(D6:D11)</f>
        <v>285621105</v>
      </c>
      <c r="E12" s="30">
        <f t="shared" si="0"/>
        <v>567639320</v>
      </c>
      <c r="F12" s="31">
        <f t="shared" si="0"/>
        <v>567639320</v>
      </c>
      <c r="G12" s="31">
        <f t="shared" si="0"/>
        <v>389091267</v>
      </c>
      <c r="H12" s="31">
        <f t="shared" si="0"/>
        <v>715205286</v>
      </c>
      <c r="I12" s="31">
        <f t="shared" si="0"/>
        <v>473238954</v>
      </c>
      <c r="J12" s="31">
        <f t="shared" si="0"/>
        <v>473238954</v>
      </c>
      <c r="K12" s="31">
        <f t="shared" si="0"/>
        <v>449176505</v>
      </c>
      <c r="L12" s="31">
        <f t="shared" si="0"/>
        <v>0</v>
      </c>
      <c r="M12" s="31">
        <f t="shared" si="0"/>
        <v>0</v>
      </c>
      <c r="N12" s="31">
        <f t="shared" si="0"/>
        <v>449176505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449176505</v>
      </c>
      <c r="X12" s="31">
        <f t="shared" si="0"/>
        <v>283819661</v>
      </c>
      <c r="Y12" s="31">
        <f t="shared" si="0"/>
        <v>165356844</v>
      </c>
      <c r="Z12" s="32">
        <f>+IF(X12&lt;&gt;0,+(Y12/X12)*100,0)</f>
        <v>58.261236525118676</v>
      </c>
      <c r="AA12" s="33">
        <f>SUM(AA6:AA11)</f>
        <v>567639320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162387</v>
      </c>
      <c r="D15" s="18">
        <v>162387</v>
      </c>
      <c r="E15" s="19">
        <v>162387</v>
      </c>
      <c r="F15" s="20">
        <v>162387</v>
      </c>
      <c r="G15" s="20">
        <v>162387</v>
      </c>
      <c r="H15" s="20">
        <v>162387</v>
      </c>
      <c r="I15" s="20">
        <v>162387</v>
      </c>
      <c r="J15" s="20">
        <v>162387</v>
      </c>
      <c r="K15" s="20">
        <v>162387</v>
      </c>
      <c r="L15" s="20"/>
      <c r="M15" s="20"/>
      <c r="N15" s="20">
        <v>162387</v>
      </c>
      <c r="O15" s="20"/>
      <c r="P15" s="20"/>
      <c r="Q15" s="20"/>
      <c r="R15" s="20"/>
      <c r="S15" s="20"/>
      <c r="T15" s="20"/>
      <c r="U15" s="20"/>
      <c r="V15" s="20"/>
      <c r="W15" s="20">
        <v>162387</v>
      </c>
      <c r="X15" s="20">
        <v>81194</v>
      </c>
      <c r="Y15" s="20">
        <v>81193</v>
      </c>
      <c r="Z15" s="21">
        <v>100</v>
      </c>
      <c r="AA15" s="22">
        <v>162387</v>
      </c>
    </row>
    <row r="16" spans="1:27" ht="13.5">
      <c r="A16" s="23" t="s">
        <v>42</v>
      </c>
      <c r="B16" s="17"/>
      <c r="C16" s="18">
        <v>100</v>
      </c>
      <c r="D16" s="18">
        <v>100</v>
      </c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>
        <v>20425734</v>
      </c>
      <c r="H17" s="20">
        <v>20425734</v>
      </c>
      <c r="I17" s="20">
        <v>20425734</v>
      </c>
      <c r="J17" s="20">
        <v>20425734</v>
      </c>
      <c r="K17" s="20">
        <v>20425734</v>
      </c>
      <c r="L17" s="20"/>
      <c r="M17" s="20"/>
      <c r="N17" s="20">
        <v>20425734</v>
      </c>
      <c r="O17" s="20"/>
      <c r="P17" s="20"/>
      <c r="Q17" s="20"/>
      <c r="R17" s="20"/>
      <c r="S17" s="20"/>
      <c r="T17" s="20"/>
      <c r="U17" s="20"/>
      <c r="V17" s="20"/>
      <c r="W17" s="20">
        <v>20425734</v>
      </c>
      <c r="X17" s="20"/>
      <c r="Y17" s="20">
        <v>20425734</v>
      </c>
      <c r="Z17" s="21"/>
      <c r="AA17" s="22"/>
    </row>
    <row r="18" spans="1:27" ht="13.5">
      <c r="A18" s="23" t="s">
        <v>44</v>
      </c>
      <c r="B18" s="17"/>
      <c r="C18" s="18"/>
      <c r="D18" s="18"/>
      <c r="E18" s="19">
        <v>20425734</v>
      </c>
      <c r="F18" s="20">
        <v>20425734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>
        <v>10212867</v>
      </c>
      <c r="Y18" s="20">
        <v>-10212867</v>
      </c>
      <c r="Z18" s="21">
        <v>-100</v>
      </c>
      <c r="AA18" s="22">
        <v>20425734</v>
      </c>
    </row>
    <row r="19" spans="1:27" ht="13.5">
      <c r="A19" s="23" t="s">
        <v>45</v>
      </c>
      <c r="B19" s="17"/>
      <c r="C19" s="18">
        <v>1893138499</v>
      </c>
      <c r="D19" s="18">
        <v>1893138499</v>
      </c>
      <c r="E19" s="19">
        <v>2928838971</v>
      </c>
      <c r="F19" s="20">
        <v>2928838971</v>
      </c>
      <c r="G19" s="20">
        <v>2046220192</v>
      </c>
      <c r="H19" s="20">
        <v>2084181310</v>
      </c>
      <c r="I19" s="20">
        <v>2101932843</v>
      </c>
      <c r="J19" s="20">
        <v>2101932843</v>
      </c>
      <c r="K19" s="20">
        <v>2133724826</v>
      </c>
      <c r="L19" s="20"/>
      <c r="M19" s="20"/>
      <c r="N19" s="20">
        <v>2133724826</v>
      </c>
      <c r="O19" s="20"/>
      <c r="P19" s="20"/>
      <c r="Q19" s="20"/>
      <c r="R19" s="20"/>
      <c r="S19" s="20"/>
      <c r="T19" s="20"/>
      <c r="U19" s="20"/>
      <c r="V19" s="20"/>
      <c r="W19" s="20">
        <v>2133724826</v>
      </c>
      <c r="X19" s="20">
        <v>1464419486</v>
      </c>
      <c r="Y19" s="20">
        <v>669305340</v>
      </c>
      <c r="Z19" s="21">
        <v>45.7</v>
      </c>
      <c r="AA19" s="22">
        <v>2928838971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2594195</v>
      </c>
      <c r="D22" s="18">
        <v>2594195</v>
      </c>
      <c r="E22" s="19">
        <v>952270</v>
      </c>
      <c r="F22" s="20">
        <v>952270</v>
      </c>
      <c r="G22" s="20">
        <v>952270</v>
      </c>
      <c r="H22" s="20">
        <v>952270</v>
      </c>
      <c r="I22" s="20">
        <v>952270</v>
      </c>
      <c r="J22" s="20">
        <v>952270</v>
      </c>
      <c r="K22" s="20">
        <v>952270</v>
      </c>
      <c r="L22" s="20"/>
      <c r="M22" s="20"/>
      <c r="N22" s="20">
        <v>952270</v>
      </c>
      <c r="O22" s="20"/>
      <c r="P22" s="20"/>
      <c r="Q22" s="20"/>
      <c r="R22" s="20"/>
      <c r="S22" s="20"/>
      <c r="T22" s="20"/>
      <c r="U22" s="20"/>
      <c r="V22" s="20"/>
      <c r="W22" s="20">
        <v>952270</v>
      </c>
      <c r="X22" s="20">
        <v>476135</v>
      </c>
      <c r="Y22" s="20">
        <v>476135</v>
      </c>
      <c r="Z22" s="21">
        <v>100</v>
      </c>
      <c r="AA22" s="22">
        <v>952270</v>
      </c>
    </row>
    <row r="23" spans="1:27" ht="13.5">
      <c r="A23" s="23" t="s">
        <v>49</v>
      </c>
      <c r="B23" s="17"/>
      <c r="C23" s="18">
        <v>131100</v>
      </c>
      <c r="D23" s="18">
        <v>131100</v>
      </c>
      <c r="E23" s="19">
        <v>131000</v>
      </c>
      <c r="F23" s="20">
        <v>131000</v>
      </c>
      <c r="G23" s="24">
        <v>131000</v>
      </c>
      <c r="H23" s="24">
        <v>131000</v>
      </c>
      <c r="I23" s="24">
        <v>131000</v>
      </c>
      <c r="J23" s="20">
        <v>131000</v>
      </c>
      <c r="K23" s="24">
        <v>131000</v>
      </c>
      <c r="L23" s="24"/>
      <c r="M23" s="20"/>
      <c r="N23" s="24">
        <v>131000</v>
      </c>
      <c r="O23" s="24"/>
      <c r="P23" s="24"/>
      <c r="Q23" s="20"/>
      <c r="R23" s="24"/>
      <c r="S23" s="24"/>
      <c r="T23" s="20"/>
      <c r="U23" s="24"/>
      <c r="V23" s="24"/>
      <c r="W23" s="24">
        <v>131000</v>
      </c>
      <c r="X23" s="20">
        <v>65500</v>
      </c>
      <c r="Y23" s="24">
        <v>65500</v>
      </c>
      <c r="Z23" s="25">
        <v>100</v>
      </c>
      <c r="AA23" s="26">
        <v>131000</v>
      </c>
    </row>
    <row r="24" spans="1:27" ht="13.5">
      <c r="A24" s="27" t="s">
        <v>50</v>
      </c>
      <c r="B24" s="35"/>
      <c r="C24" s="29">
        <f aca="true" t="shared" si="1" ref="C24:Y24">SUM(C15:C23)</f>
        <v>1896026281</v>
      </c>
      <c r="D24" s="29">
        <f>SUM(D15:D23)</f>
        <v>1896026281</v>
      </c>
      <c r="E24" s="36">
        <f t="shared" si="1"/>
        <v>2950510362</v>
      </c>
      <c r="F24" s="37">
        <f t="shared" si="1"/>
        <v>2950510362</v>
      </c>
      <c r="G24" s="37">
        <f t="shared" si="1"/>
        <v>2067891583</v>
      </c>
      <c r="H24" s="37">
        <f t="shared" si="1"/>
        <v>2105852701</v>
      </c>
      <c r="I24" s="37">
        <f t="shared" si="1"/>
        <v>2123604234</v>
      </c>
      <c r="J24" s="37">
        <f t="shared" si="1"/>
        <v>2123604234</v>
      </c>
      <c r="K24" s="37">
        <f t="shared" si="1"/>
        <v>2155396217</v>
      </c>
      <c r="L24" s="37">
        <f t="shared" si="1"/>
        <v>0</v>
      </c>
      <c r="M24" s="37">
        <f t="shared" si="1"/>
        <v>0</v>
      </c>
      <c r="N24" s="37">
        <f t="shared" si="1"/>
        <v>2155396217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2155396217</v>
      </c>
      <c r="X24" s="37">
        <f t="shared" si="1"/>
        <v>1475255182</v>
      </c>
      <c r="Y24" s="37">
        <f t="shared" si="1"/>
        <v>680141035</v>
      </c>
      <c r="Z24" s="38">
        <f>+IF(X24&lt;&gt;0,+(Y24/X24)*100,0)</f>
        <v>46.10328052384364</v>
      </c>
      <c r="AA24" s="39">
        <f>SUM(AA15:AA23)</f>
        <v>2950510362</v>
      </c>
    </row>
    <row r="25" spans="1:27" ht="13.5">
      <c r="A25" s="27" t="s">
        <v>51</v>
      </c>
      <c r="B25" s="28"/>
      <c r="C25" s="29">
        <f aca="true" t="shared" si="2" ref="C25:Y25">+C12+C24</f>
        <v>2181647386</v>
      </c>
      <c r="D25" s="29">
        <f>+D12+D24</f>
        <v>2181647386</v>
      </c>
      <c r="E25" s="30">
        <f t="shared" si="2"/>
        <v>3518149682</v>
      </c>
      <c r="F25" s="31">
        <f t="shared" si="2"/>
        <v>3518149682</v>
      </c>
      <c r="G25" s="31">
        <f t="shared" si="2"/>
        <v>2456982850</v>
      </c>
      <c r="H25" s="31">
        <f t="shared" si="2"/>
        <v>2821057987</v>
      </c>
      <c r="I25" s="31">
        <f t="shared" si="2"/>
        <v>2596843188</v>
      </c>
      <c r="J25" s="31">
        <f t="shared" si="2"/>
        <v>2596843188</v>
      </c>
      <c r="K25" s="31">
        <f t="shared" si="2"/>
        <v>2604572722</v>
      </c>
      <c r="L25" s="31">
        <f t="shared" si="2"/>
        <v>0</v>
      </c>
      <c r="M25" s="31">
        <f t="shared" si="2"/>
        <v>0</v>
      </c>
      <c r="N25" s="31">
        <f t="shared" si="2"/>
        <v>2604572722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2604572722</v>
      </c>
      <c r="X25" s="31">
        <f t="shared" si="2"/>
        <v>1759074843</v>
      </c>
      <c r="Y25" s="31">
        <f t="shared" si="2"/>
        <v>845497879</v>
      </c>
      <c r="Z25" s="32">
        <f>+IF(X25&lt;&gt;0,+(Y25/X25)*100,0)</f>
        <v>48.06491789502557</v>
      </c>
      <c r="AA25" s="33">
        <f>+AA12+AA24</f>
        <v>3518149682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1685121</v>
      </c>
      <c r="D30" s="18">
        <v>1685121</v>
      </c>
      <c r="E30" s="19">
        <v>1578405</v>
      </c>
      <c r="F30" s="20">
        <v>1578405</v>
      </c>
      <c r="G30" s="20">
        <v>1578405</v>
      </c>
      <c r="H30" s="20">
        <v>1578405</v>
      </c>
      <c r="I30" s="20">
        <v>1578405</v>
      </c>
      <c r="J30" s="20">
        <v>1578405</v>
      </c>
      <c r="K30" s="20">
        <v>1578405</v>
      </c>
      <c r="L30" s="20"/>
      <c r="M30" s="20"/>
      <c r="N30" s="20">
        <v>1578405</v>
      </c>
      <c r="O30" s="20"/>
      <c r="P30" s="20"/>
      <c r="Q30" s="20"/>
      <c r="R30" s="20"/>
      <c r="S30" s="20"/>
      <c r="T30" s="20"/>
      <c r="U30" s="20"/>
      <c r="V30" s="20"/>
      <c r="W30" s="20">
        <v>1578405</v>
      </c>
      <c r="X30" s="20">
        <v>789203</v>
      </c>
      <c r="Y30" s="20">
        <v>789202</v>
      </c>
      <c r="Z30" s="21">
        <v>100</v>
      </c>
      <c r="AA30" s="22">
        <v>1578405</v>
      </c>
    </row>
    <row r="31" spans="1:27" ht="13.5">
      <c r="A31" s="23" t="s">
        <v>56</v>
      </c>
      <c r="B31" s="17"/>
      <c r="C31" s="18">
        <v>1848080</v>
      </c>
      <c r="D31" s="18">
        <v>1848080</v>
      </c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120611142</v>
      </c>
      <c r="D32" s="18">
        <v>120611142</v>
      </c>
      <c r="E32" s="19">
        <v>122456202</v>
      </c>
      <c r="F32" s="20">
        <v>122456202</v>
      </c>
      <c r="G32" s="20">
        <v>231366331</v>
      </c>
      <c r="H32" s="20">
        <v>321356344</v>
      </c>
      <c r="I32" s="20">
        <v>266309258</v>
      </c>
      <c r="J32" s="20">
        <v>266309258</v>
      </c>
      <c r="K32" s="20">
        <v>268869447</v>
      </c>
      <c r="L32" s="20"/>
      <c r="M32" s="20"/>
      <c r="N32" s="20">
        <v>268869447</v>
      </c>
      <c r="O32" s="20"/>
      <c r="P32" s="20"/>
      <c r="Q32" s="20"/>
      <c r="R32" s="20"/>
      <c r="S32" s="20"/>
      <c r="T32" s="20"/>
      <c r="U32" s="20"/>
      <c r="V32" s="20"/>
      <c r="W32" s="20">
        <v>268869447</v>
      </c>
      <c r="X32" s="20">
        <v>61228101</v>
      </c>
      <c r="Y32" s="20">
        <v>207641346</v>
      </c>
      <c r="Z32" s="21">
        <v>339.13</v>
      </c>
      <c r="AA32" s="22">
        <v>122456202</v>
      </c>
    </row>
    <row r="33" spans="1:27" ht="13.5">
      <c r="A33" s="23" t="s">
        <v>58</v>
      </c>
      <c r="B33" s="17"/>
      <c r="C33" s="18">
        <v>5627445</v>
      </c>
      <c r="D33" s="18">
        <v>5627445</v>
      </c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129771788</v>
      </c>
      <c r="D34" s="29">
        <f>SUM(D29:D33)</f>
        <v>129771788</v>
      </c>
      <c r="E34" s="30">
        <f t="shared" si="3"/>
        <v>124034607</v>
      </c>
      <c r="F34" s="31">
        <f t="shared" si="3"/>
        <v>124034607</v>
      </c>
      <c r="G34" s="31">
        <f t="shared" si="3"/>
        <v>232944736</v>
      </c>
      <c r="H34" s="31">
        <f t="shared" si="3"/>
        <v>322934749</v>
      </c>
      <c r="I34" s="31">
        <f t="shared" si="3"/>
        <v>267887663</v>
      </c>
      <c r="J34" s="31">
        <f t="shared" si="3"/>
        <v>267887663</v>
      </c>
      <c r="K34" s="31">
        <f t="shared" si="3"/>
        <v>270447852</v>
      </c>
      <c r="L34" s="31">
        <f t="shared" si="3"/>
        <v>0</v>
      </c>
      <c r="M34" s="31">
        <f t="shared" si="3"/>
        <v>0</v>
      </c>
      <c r="N34" s="31">
        <f t="shared" si="3"/>
        <v>270447852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270447852</v>
      </c>
      <c r="X34" s="31">
        <f t="shared" si="3"/>
        <v>62017304</v>
      </c>
      <c r="Y34" s="31">
        <f t="shared" si="3"/>
        <v>208430548</v>
      </c>
      <c r="Z34" s="32">
        <f>+IF(X34&lt;&gt;0,+(Y34/X34)*100,0)</f>
        <v>336.0845031251278</v>
      </c>
      <c r="AA34" s="33">
        <f>SUM(AA29:AA33)</f>
        <v>124034607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26746763</v>
      </c>
      <c r="D37" s="18">
        <v>26746763</v>
      </c>
      <c r="E37" s="19">
        <v>249481025</v>
      </c>
      <c r="F37" s="20">
        <v>249481025</v>
      </c>
      <c r="G37" s="20">
        <v>28398507</v>
      </c>
      <c r="H37" s="20">
        <v>28398507</v>
      </c>
      <c r="I37" s="20">
        <v>28398507</v>
      </c>
      <c r="J37" s="20">
        <v>28398507</v>
      </c>
      <c r="K37" s="20">
        <v>28398507</v>
      </c>
      <c r="L37" s="20"/>
      <c r="M37" s="20"/>
      <c r="N37" s="20">
        <v>28398507</v>
      </c>
      <c r="O37" s="20"/>
      <c r="P37" s="20"/>
      <c r="Q37" s="20"/>
      <c r="R37" s="20"/>
      <c r="S37" s="20"/>
      <c r="T37" s="20"/>
      <c r="U37" s="20"/>
      <c r="V37" s="20"/>
      <c r="W37" s="20">
        <v>28398507</v>
      </c>
      <c r="X37" s="20">
        <v>124740513</v>
      </c>
      <c r="Y37" s="20">
        <v>-96342006</v>
      </c>
      <c r="Z37" s="21">
        <v>-77.23</v>
      </c>
      <c r="AA37" s="22">
        <v>249481025</v>
      </c>
    </row>
    <row r="38" spans="1:27" ht="13.5">
      <c r="A38" s="23" t="s">
        <v>58</v>
      </c>
      <c r="B38" s="17"/>
      <c r="C38" s="18">
        <v>8111948</v>
      </c>
      <c r="D38" s="18">
        <v>8111948</v>
      </c>
      <c r="E38" s="19">
        <v>2661384</v>
      </c>
      <c r="F38" s="20">
        <v>2661384</v>
      </c>
      <c r="G38" s="20">
        <v>2661384</v>
      </c>
      <c r="H38" s="20">
        <v>2661384</v>
      </c>
      <c r="I38" s="20">
        <v>2661384</v>
      </c>
      <c r="J38" s="20">
        <v>2661384</v>
      </c>
      <c r="K38" s="20">
        <v>2661384</v>
      </c>
      <c r="L38" s="20"/>
      <c r="M38" s="20"/>
      <c r="N38" s="20">
        <v>2661384</v>
      </c>
      <c r="O38" s="20"/>
      <c r="P38" s="20"/>
      <c r="Q38" s="20"/>
      <c r="R38" s="20"/>
      <c r="S38" s="20"/>
      <c r="T38" s="20"/>
      <c r="U38" s="20"/>
      <c r="V38" s="20"/>
      <c r="W38" s="20">
        <v>2661384</v>
      </c>
      <c r="X38" s="20">
        <v>1330692</v>
      </c>
      <c r="Y38" s="20">
        <v>1330692</v>
      </c>
      <c r="Z38" s="21">
        <v>100</v>
      </c>
      <c r="AA38" s="22">
        <v>2661384</v>
      </c>
    </row>
    <row r="39" spans="1:27" ht="13.5">
      <c r="A39" s="27" t="s">
        <v>61</v>
      </c>
      <c r="B39" s="35"/>
      <c r="C39" s="29">
        <f aca="true" t="shared" si="4" ref="C39:Y39">SUM(C37:C38)</f>
        <v>34858711</v>
      </c>
      <c r="D39" s="29">
        <f>SUM(D37:D38)</f>
        <v>34858711</v>
      </c>
      <c r="E39" s="36">
        <f t="shared" si="4"/>
        <v>252142409</v>
      </c>
      <c r="F39" s="37">
        <f t="shared" si="4"/>
        <v>252142409</v>
      </c>
      <c r="G39" s="37">
        <f t="shared" si="4"/>
        <v>31059891</v>
      </c>
      <c r="H39" s="37">
        <f t="shared" si="4"/>
        <v>31059891</v>
      </c>
      <c r="I39" s="37">
        <f t="shared" si="4"/>
        <v>31059891</v>
      </c>
      <c r="J39" s="37">
        <f t="shared" si="4"/>
        <v>31059891</v>
      </c>
      <c r="K39" s="37">
        <f t="shared" si="4"/>
        <v>31059891</v>
      </c>
      <c r="L39" s="37">
        <f t="shared" si="4"/>
        <v>0</v>
      </c>
      <c r="M39" s="37">
        <f t="shared" si="4"/>
        <v>0</v>
      </c>
      <c r="N39" s="37">
        <f t="shared" si="4"/>
        <v>31059891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31059891</v>
      </c>
      <c r="X39" s="37">
        <f t="shared" si="4"/>
        <v>126071205</v>
      </c>
      <c r="Y39" s="37">
        <f t="shared" si="4"/>
        <v>-95011314</v>
      </c>
      <c r="Z39" s="38">
        <f>+IF(X39&lt;&gt;0,+(Y39/X39)*100,0)</f>
        <v>-75.36321557329447</v>
      </c>
      <c r="AA39" s="39">
        <f>SUM(AA37:AA38)</f>
        <v>252142409</v>
      </c>
    </row>
    <row r="40" spans="1:27" ht="13.5">
      <c r="A40" s="27" t="s">
        <v>62</v>
      </c>
      <c r="B40" s="28"/>
      <c r="C40" s="29">
        <f aca="true" t="shared" si="5" ref="C40:Y40">+C34+C39</f>
        <v>164630499</v>
      </c>
      <c r="D40" s="29">
        <f>+D34+D39</f>
        <v>164630499</v>
      </c>
      <c r="E40" s="30">
        <f t="shared" si="5"/>
        <v>376177016</v>
      </c>
      <c r="F40" s="31">
        <f t="shared" si="5"/>
        <v>376177016</v>
      </c>
      <c r="G40" s="31">
        <f t="shared" si="5"/>
        <v>264004627</v>
      </c>
      <c r="H40" s="31">
        <f t="shared" si="5"/>
        <v>353994640</v>
      </c>
      <c r="I40" s="31">
        <f t="shared" si="5"/>
        <v>298947554</v>
      </c>
      <c r="J40" s="31">
        <f t="shared" si="5"/>
        <v>298947554</v>
      </c>
      <c r="K40" s="31">
        <f t="shared" si="5"/>
        <v>301507743</v>
      </c>
      <c r="L40" s="31">
        <f t="shared" si="5"/>
        <v>0</v>
      </c>
      <c r="M40" s="31">
        <f t="shared" si="5"/>
        <v>0</v>
      </c>
      <c r="N40" s="31">
        <f t="shared" si="5"/>
        <v>301507743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301507743</v>
      </c>
      <c r="X40" s="31">
        <f t="shared" si="5"/>
        <v>188088509</v>
      </c>
      <c r="Y40" s="31">
        <f t="shared" si="5"/>
        <v>113419234</v>
      </c>
      <c r="Z40" s="32">
        <f>+IF(X40&lt;&gt;0,+(Y40/X40)*100,0)</f>
        <v>60.300990529942474</v>
      </c>
      <c r="AA40" s="33">
        <f>+AA34+AA39</f>
        <v>376177016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2017016887</v>
      </c>
      <c r="D42" s="43">
        <f>+D25-D40</f>
        <v>2017016887</v>
      </c>
      <c r="E42" s="44">
        <f t="shared" si="6"/>
        <v>3141972666</v>
      </c>
      <c r="F42" s="45">
        <f t="shared" si="6"/>
        <v>3141972666</v>
      </c>
      <c r="G42" s="45">
        <f t="shared" si="6"/>
        <v>2192978223</v>
      </c>
      <c r="H42" s="45">
        <f t="shared" si="6"/>
        <v>2467063347</v>
      </c>
      <c r="I42" s="45">
        <f t="shared" si="6"/>
        <v>2297895634</v>
      </c>
      <c r="J42" s="45">
        <f t="shared" si="6"/>
        <v>2297895634</v>
      </c>
      <c r="K42" s="45">
        <f t="shared" si="6"/>
        <v>2303064979</v>
      </c>
      <c r="L42" s="45">
        <f t="shared" si="6"/>
        <v>0</v>
      </c>
      <c r="M42" s="45">
        <f t="shared" si="6"/>
        <v>0</v>
      </c>
      <c r="N42" s="45">
        <f t="shared" si="6"/>
        <v>2303064979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2303064979</v>
      </c>
      <c r="X42" s="45">
        <f t="shared" si="6"/>
        <v>1570986334</v>
      </c>
      <c r="Y42" s="45">
        <f t="shared" si="6"/>
        <v>732078645</v>
      </c>
      <c r="Z42" s="46">
        <f>+IF(X42&lt;&gt;0,+(Y42/X42)*100,0)</f>
        <v>46.59993719588906</v>
      </c>
      <c r="AA42" s="47">
        <f>+AA25-AA40</f>
        <v>3141972666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2017016887</v>
      </c>
      <c r="D45" s="18">
        <v>2017016887</v>
      </c>
      <c r="E45" s="19">
        <v>1623230637</v>
      </c>
      <c r="F45" s="20">
        <v>1623230637</v>
      </c>
      <c r="G45" s="20">
        <v>675036194</v>
      </c>
      <c r="H45" s="20">
        <v>949121318</v>
      </c>
      <c r="I45" s="20">
        <v>779953605</v>
      </c>
      <c r="J45" s="20">
        <v>779953605</v>
      </c>
      <c r="K45" s="20">
        <v>785122950</v>
      </c>
      <c r="L45" s="20"/>
      <c r="M45" s="20"/>
      <c r="N45" s="20">
        <v>785122950</v>
      </c>
      <c r="O45" s="20"/>
      <c r="P45" s="20"/>
      <c r="Q45" s="20"/>
      <c r="R45" s="20"/>
      <c r="S45" s="20"/>
      <c r="T45" s="20"/>
      <c r="U45" s="20"/>
      <c r="V45" s="20"/>
      <c r="W45" s="20">
        <v>785122950</v>
      </c>
      <c r="X45" s="20">
        <v>811615319</v>
      </c>
      <c r="Y45" s="20">
        <v>-26492369</v>
      </c>
      <c r="Z45" s="48">
        <v>-3.26</v>
      </c>
      <c r="AA45" s="22">
        <v>1623230637</v>
      </c>
    </row>
    <row r="46" spans="1:27" ht="13.5">
      <c r="A46" s="23" t="s">
        <v>67</v>
      </c>
      <c r="B46" s="17"/>
      <c r="C46" s="18"/>
      <c r="D46" s="18"/>
      <c r="E46" s="19">
        <v>1518742029</v>
      </c>
      <c r="F46" s="20">
        <v>1518742029</v>
      </c>
      <c r="G46" s="20"/>
      <c r="H46" s="20">
        <v>1517942029</v>
      </c>
      <c r="I46" s="20">
        <v>1517942029</v>
      </c>
      <c r="J46" s="20">
        <v>1517942029</v>
      </c>
      <c r="K46" s="20">
        <v>1517942029</v>
      </c>
      <c r="L46" s="20"/>
      <c r="M46" s="20"/>
      <c r="N46" s="20">
        <v>1517942029</v>
      </c>
      <c r="O46" s="20"/>
      <c r="P46" s="20"/>
      <c r="Q46" s="20"/>
      <c r="R46" s="20"/>
      <c r="S46" s="20"/>
      <c r="T46" s="20"/>
      <c r="U46" s="20"/>
      <c r="V46" s="20"/>
      <c r="W46" s="20">
        <v>1517942029</v>
      </c>
      <c r="X46" s="20">
        <v>759371015</v>
      </c>
      <c r="Y46" s="20">
        <v>758571014</v>
      </c>
      <c r="Z46" s="48">
        <v>99.89</v>
      </c>
      <c r="AA46" s="22">
        <v>1518742029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>
        <v>1517942029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2017016887</v>
      </c>
      <c r="D48" s="51">
        <f>SUM(D45:D47)</f>
        <v>2017016887</v>
      </c>
      <c r="E48" s="52">
        <f t="shared" si="7"/>
        <v>3141972666</v>
      </c>
      <c r="F48" s="53">
        <f t="shared" si="7"/>
        <v>3141972666</v>
      </c>
      <c r="G48" s="53">
        <f t="shared" si="7"/>
        <v>2192978223</v>
      </c>
      <c r="H48" s="53">
        <f t="shared" si="7"/>
        <v>2467063347</v>
      </c>
      <c r="I48" s="53">
        <f t="shared" si="7"/>
        <v>2297895634</v>
      </c>
      <c r="J48" s="53">
        <f t="shared" si="7"/>
        <v>2297895634</v>
      </c>
      <c r="K48" s="53">
        <f t="shared" si="7"/>
        <v>2303064979</v>
      </c>
      <c r="L48" s="53">
        <f t="shared" si="7"/>
        <v>0</v>
      </c>
      <c r="M48" s="53">
        <f t="shared" si="7"/>
        <v>0</v>
      </c>
      <c r="N48" s="53">
        <f t="shared" si="7"/>
        <v>2303064979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2303064979</v>
      </c>
      <c r="X48" s="53">
        <f t="shared" si="7"/>
        <v>1570986334</v>
      </c>
      <c r="Y48" s="53">
        <f t="shared" si="7"/>
        <v>732078645</v>
      </c>
      <c r="Z48" s="54">
        <f>+IF(X48&lt;&gt;0,+(Y48/X48)*100,0)</f>
        <v>46.59993719588906</v>
      </c>
      <c r="AA48" s="55">
        <f>SUM(AA45:AA47)</f>
        <v>3141972666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3693572</v>
      </c>
      <c r="D6" s="18">
        <v>3693572</v>
      </c>
      <c r="E6" s="19">
        <v>6000000</v>
      </c>
      <c r="F6" s="20">
        <v>6000000</v>
      </c>
      <c r="G6" s="20">
        <v>10060542</v>
      </c>
      <c r="H6" s="20">
        <v>792846</v>
      </c>
      <c r="I6" s="20">
        <v>417427</v>
      </c>
      <c r="J6" s="20">
        <v>417427</v>
      </c>
      <c r="K6" s="20">
        <v>1101852</v>
      </c>
      <c r="L6" s="20">
        <v>12871689</v>
      </c>
      <c r="M6" s="20"/>
      <c r="N6" s="20">
        <v>12871689</v>
      </c>
      <c r="O6" s="20"/>
      <c r="P6" s="20"/>
      <c r="Q6" s="20"/>
      <c r="R6" s="20"/>
      <c r="S6" s="20"/>
      <c r="T6" s="20"/>
      <c r="U6" s="20"/>
      <c r="V6" s="20"/>
      <c r="W6" s="20">
        <v>12871689</v>
      </c>
      <c r="X6" s="20">
        <v>3000000</v>
      </c>
      <c r="Y6" s="20">
        <v>9871689</v>
      </c>
      <c r="Z6" s="21">
        <v>329.06</v>
      </c>
      <c r="AA6" s="22">
        <v>6000000</v>
      </c>
    </row>
    <row r="7" spans="1:27" ht="13.5">
      <c r="A7" s="23" t="s">
        <v>34</v>
      </c>
      <c r="B7" s="17"/>
      <c r="C7" s="18">
        <v>14812306</v>
      </c>
      <c r="D7" s="18">
        <v>14812306</v>
      </c>
      <c r="E7" s="19">
        <v>5000000</v>
      </c>
      <c r="F7" s="20">
        <v>5000000</v>
      </c>
      <c r="G7" s="20">
        <v>22812307</v>
      </c>
      <c r="H7" s="20">
        <v>22612307</v>
      </c>
      <c r="I7" s="20">
        <v>16176683</v>
      </c>
      <c r="J7" s="20">
        <v>16176683</v>
      </c>
      <c r="K7" s="20">
        <v>10176683</v>
      </c>
      <c r="L7" s="20">
        <v>10215256</v>
      </c>
      <c r="M7" s="20"/>
      <c r="N7" s="20">
        <v>10215256</v>
      </c>
      <c r="O7" s="20"/>
      <c r="P7" s="20"/>
      <c r="Q7" s="20"/>
      <c r="R7" s="20"/>
      <c r="S7" s="20"/>
      <c r="T7" s="20"/>
      <c r="U7" s="20"/>
      <c r="V7" s="20"/>
      <c r="W7" s="20">
        <v>10215256</v>
      </c>
      <c r="X7" s="20">
        <v>2500000</v>
      </c>
      <c r="Y7" s="20">
        <v>7715256</v>
      </c>
      <c r="Z7" s="21">
        <v>308.61</v>
      </c>
      <c r="AA7" s="22">
        <v>5000000</v>
      </c>
    </row>
    <row r="8" spans="1:27" ht="13.5">
      <c r="A8" s="23" t="s">
        <v>35</v>
      </c>
      <c r="B8" s="17"/>
      <c r="C8" s="18">
        <v>14523751</v>
      </c>
      <c r="D8" s="18">
        <v>14523751</v>
      </c>
      <c r="E8" s="19">
        <v>15000180</v>
      </c>
      <c r="F8" s="20">
        <v>15000180</v>
      </c>
      <c r="G8" s="20">
        <v>24902015</v>
      </c>
      <c r="H8" s="20">
        <v>25747269</v>
      </c>
      <c r="I8" s="20">
        <v>23790830</v>
      </c>
      <c r="J8" s="20">
        <v>23790830</v>
      </c>
      <c r="K8" s="20">
        <v>24319966</v>
      </c>
      <c r="L8" s="20">
        <v>24108579</v>
      </c>
      <c r="M8" s="20"/>
      <c r="N8" s="20">
        <v>24108579</v>
      </c>
      <c r="O8" s="20"/>
      <c r="P8" s="20"/>
      <c r="Q8" s="20"/>
      <c r="R8" s="20"/>
      <c r="S8" s="20"/>
      <c r="T8" s="20"/>
      <c r="U8" s="20"/>
      <c r="V8" s="20"/>
      <c r="W8" s="20">
        <v>24108579</v>
      </c>
      <c r="X8" s="20">
        <v>7500090</v>
      </c>
      <c r="Y8" s="20">
        <v>16608489</v>
      </c>
      <c r="Z8" s="21">
        <v>221.44</v>
      </c>
      <c r="AA8" s="22">
        <v>15000180</v>
      </c>
    </row>
    <row r="9" spans="1:27" ht="13.5">
      <c r="A9" s="23" t="s">
        <v>36</v>
      </c>
      <c r="B9" s="17"/>
      <c r="C9" s="18">
        <v>15649685</v>
      </c>
      <c r="D9" s="18">
        <v>15649685</v>
      </c>
      <c r="E9" s="19">
        <v>2000000</v>
      </c>
      <c r="F9" s="20">
        <v>2000000</v>
      </c>
      <c r="G9" s="20">
        <v>4093063</v>
      </c>
      <c r="H9" s="20">
        <v>3559255</v>
      </c>
      <c r="I9" s="20">
        <v>5196405</v>
      </c>
      <c r="J9" s="20">
        <v>5196405</v>
      </c>
      <c r="K9" s="20">
        <v>3217863</v>
      </c>
      <c r="L9" s="20">
        <v>2024799</v>
      </c>
      <c r="M9" s="20"/>
      <c r="N9" s="20">
        <v>2024799</v>
      </c>
      <c r="O9" s="20"/>
      <c r="P9" s="20"/>
      <c r="Q9" s="20"/>
      <c r="R9" s="20"/>
      <c r="S9" s="20"/>
      <c r="T9" s="20"/>
      <c r="U9" s="20"/>
      <c r="V9" s="20"/>
      <c r="W9" s="20">
        <v>2024799</v>
      </c>
      <c r="X9" s="20">
        <v>1000000</v>
      </c>
      <c r="Y9" s="20">
        <v>1024799</v>
      </c>
      <c r="Z9" s="21">
        <v>102.48</v>
      </c>
      <c r="AA9" s="22">
        <v>2000000</v>
      </c>
    </row>
    <row r="10" spans="1:27" ht="13.5">
      <c r="A10" s="23" t="s">
        <v>37</v>
      </c>
      <c r="B10" s="17"/>
      <c r="C10" s="18">
        <v>2800</v>
      </c>
      <c r="D10" s="18">
        <v>2800</v>
      </c>
      <c r="E10" s="19">
        <v>2500</v>
      </c>
      <c r="F10" s="20">
        <v>2500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1250</v>
      </c>
      <c r="Y10" s="24">
        <v>-1250</v>
      </c>
      <c r="Z10" s="25">
        <v>-100</v>
      </c>
      <c r="AA10" s="26">
        <v>2500</v>
      </c>
    </row>
    <row r="11" spans="1:27" ht="13.5">
      <c r="A11" s="23" t="s">
        <v>38</v>
      </c>
      <c r="B11" s="17"/>
      <c r="C11" s="18">
        <v>901385</v>
      </c>
      <c r="D11" s="18">
        <v>901385</v>
      </c>
      <c r="E11" s="19">
        <v>1600000</v>
      </c>
      <c r="F11" s="20">
        <v>1600000</v>
      </c>
      <c r="G11" s="20">
        <v>1020925</v>
      </c>
      <c r="H11" s="20">
        <v>1070101</v>
      </c>
      <c r="I11" s="20">
        <v>1066656</v>
      </c>
      <c r="J11" s="20">
        <v>1066656</v>
      </c>
      <c r="K11" s="20">
        <v>1181762</v>
      </c>
      <c r="L11" s="20">
        <v>1166387</v>
      </c>
      <c r="M11" s="20"/>
      <c r="N11" s="20">
        <v>1166387</v>
      </c>
      <c r="O11" s="20"/>
      <c r="P11" s="20"/>
      <c r="Q11" s="20"/>
      <c r="R11" s="20"/>
      <c r="S11" s="20"/>
      <c r="T11" s="20"/>
      <c r="U11" s="20"/>
      <c r="V11" s="20"/>
      <c r="W11" s="20">
        <v>1166387</v>
      </c>
      <c r="X11" s="20">
        <v>800000</v>
      </c>
      <c r="Y11" s="20">
        <v>366387</v>
      </c>
      <c r="Z11" s="21">
        <v>45.8</v>
      </c>
      <c r="AA11" s="22">
        <v>1600000</v>
      </c>
    </row>
    <row r="12" spans="1:27" ht="13.5">
      <c r="A12" s="27" t="s">
        <v>39</v>
      </c>
      <c r="B12" s="28"/>
      <c r="C12" s="29">
        <f aca="true" t="shared" si="0" ref="C12:Y12">SUM(C6:C11)</f>
        <v>49583499</v>
      </c>
      <c r="D12" s="29">
        <f>SUM(D6:D11)</f>
        <v>49583499</v>
      </c>
      <c r="E12" s="30">
        <f t="shared" si="0"/>
        <v>29602680</v>
      </c>
      <c r="F12" s="31">
        <f t="shared" si="0"/>
        <v>29602680</v>
      </c>
      <c r="G12" s="31">
        <f t="shared" si="0"/>
        <v>62888852</v>
      </c>
      <c r="H12" s="31">
        <f t="shared" si="0"/>
        <v>53781778</v>
      </c>
      <c r="I12" s="31">
        <f t="shared" si="0"/>
        <v>46648001</v>
      </c>
      <c r="J12" s="31">
        <f t="shared" si="0"/>
        <v>46648001</v>
      </c>
      <c r="K12" s="31">
        <f t="shared" si="0"/>
        <v>39998126</v>
      </c>
      <c r="L12" s="31">
        <f t="shared" si="0"/>
        <v>50386710</v>
      </c>
      <c r="M12" s="31">
        <f t="shared" si="0"/>
        <v>0</v>
      </c>
      <c r="N12" s="31">
        <f t="shared" si="0"/>
        <v>50386710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50386710</v>
      </c>
      <c r="X12" s="31">
        <f t="shared" si="0"/>
        <v>14801340</v>
      </c>
      <c r="Y12" s="31">
        <f t="shared" si="0"/>
        <v>35585370</v>
      </c>
      <c r="Z12" s="32">
        <f>+IF(X12&lt;&gt;0,+(Y12/X12)*100,0)</f>
        <v>240.41992143954536</v>
      </c>
      <c r="AA12" s="33">
        <f>SUM(AA6:AA11)</f>
        <v>29602680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>
        <v>15000</v>
      </c>
      <c r="F15" s="20">
        <v>15000</v>
      </c>
      <c r="G15" s="20">
        <v>22216</v>
      </c>
      <c r="H15" s="20">
        <v>21865</v>
      </c>
      <c r="I15" s="20">
        <v>21635</v>
      </c>
      <c r="J15" s="20">
        <v>21635</v>
      </c>
      <c r="K15" s="20">
        <v>21084</v>
      </c>
      <c r="L15" s="20">
        <v>20852</v>
      </c>
      <c r="M15" s="20"/>
      <c r="N15" s="20">
        <v>20852</v>
      </c>
      <c r="O15" s="20"/>
      <c r="P15" s="20"/>
      <c r="Q15" s="20"/>
      <c r="R15" s="20"/>
      <c r="S15" s="20"/>
      <c r="T15" s="20"/>
      <c r="U15" s="20"/>
      <c r="V15" s="20"/>
      <c r="W15" s="20">
        <v>20852</v>
      </c>
      <c r="X15" s="20">
        <v>7500</v>
      </c>
      <c r="Y15" s="20">
        <v>13352</v>
      </c>
      <c r="Z15" s="21">
        <v>178.03</v>
      </c>
      <c r="AA15" s="22">
        <v>15000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31205200</v>
      </c>
      <c r="D17" s="18">
        <v>31205200</v>
      </c>
      <c r="E17" s="19">
        <v>25000000</v>
      </c>
      <c r="F17" s="20">
        <v>25000000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12500000</v>
      </c>
      <c r="Y17" s="20">
        <v>-12500000</v>
      </c>
      <c r="Z17" s="21">
        <v>-100</v>
      </c>
      <c r="AA17" s="22">
        <v>25000000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633727132</v>
      </c>
      <c r="D19" s="18">
        <v>633727132</v>
      </c>
      <c r="E19" s="19">
        <v>391139492</v>
      </c>
      <c r="F19" s="20">
        <v>391139492</v>
      </c>
      <c r="G19" s="20">
        <v>409091007</v>
      </c>
      <c r="H19" s="20">
        <v>616478488</v>
      </c>
      <c r="I19" s="20">
        <v>668026876</v>
      </c>
      <c r="J19" s="20">
        <v>668026876</v>
      </c>
      <c r="K19" s="20">
        <v>674804345</v>
      </c>
      <c r="L19" s="20">
        <v>673573963</v>
      </c>
      <c r="M19" s="20"/>
      <c r="N19" s="20">
        <v>673573963</v>
      </c>
      <c r="O19" s="20"/>
      <c r="P19" s="20"/>
      <c r="Q19" s="20"/>
      <c r="R19" s="20"/>
      <c r="S19" s="20"/>
      <c r="T19" s="20"/>
      <c r="U19" s="20"/>
      <c r="V19" s="20"/>
      <c r="W19" s="20">
        <v>673573963</v>
      </c>
      <c r="X19" s="20">
        <v>195569746</v>
      </c>
      <c r="Y19" s="20">
        <v>478004217</v>
      </c>
      <c r="Z19" s="21">
        <v>244.42</v>
      </c>
      <c r="AA19" s="22">
        <v>391139492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16612</v>
      </c>
      <c r="D22" s="18">
        <v>16612</v>
      </c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>
        <v>15693</v>
      </c>
      <c r="D23" s="18">
        <v>15693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664964637</v>
      </c>
      <c r="D24" s="29">
        <f>SUM(D15:D23)</f>
        <v>664964637</v>
      </c>
      <c r="E24" s="36">
        <f t="shared" si="1"/>
        <v>416154492</v>
      </c>
      <c r="F24" s="37">
        <f t="shared" si="1"/>
        <v>416154492</v>
      </c>
      <c r="G24" s="37">
        <f t="shared" si="1"/>
        <v>409113223</v>
      </c>
      <c r="H24" s="37">
        <f t="shared" si="1"/>
        <v>616500353</v>
      </c>
      <c r="I24" s="37">
        <f t="shared" si="1"/>
        <v>668048511</v>
      </c>
      <c r="J24" s="37">
        <f t="shared" si="1"/>
        <v>668048511</v>
      </c>
      <c r="K24" s="37">
        <f t="shared" si="1"/>
        <v>674825429</v>
      </c>
      <c r="L24" s="37">
        <f t="shared" si="1"/>
        <v>673594815</v>
      </c>
      <c r="M24" s="37">
        <f t="shared" si="1"/>
        <v>0</v>
      </c>
      <c r="N24" s="37">
        <f t="shared" si="1"/>
        <v>673594815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673594815</v>
      </c>
      <c r="X24" s="37">
        <f t="shared" si="1"/>
        <v>208077246</v>
      </c>
      <c r="Y24" s="37">
        <f t="shared" si="1"/>
        <v>465517569</v>
      </c>
      <c r="Z24" s="38">
        <f>+IF(X24&lt;&gt;0,+(Y24/X24)*100,0)</f>
        <v>223.72343826580635</v>
      </c>
      <c r="AA24" s="39">
        <f>SUM(AA15:AA23)</f>
        <v>416154492</v>
      </c>
    </row>
    <row r="25" spans="1:27" ht="13.5">
      <c r="A25" s="27" t="s">
        <v>51</v>
      </c>
      <c r="B25" s="28"/>
      <c r="C25" s="29">
        <f aca="true" t="shared" si="2" ref="C25:Y25">+C12+C24</f>
        <v>714548136</v>
      </c>
      <c r="D25" s="29">
        <f>+D12+D24</f>
        <v>714548136</v>
      </c>
      <c r="E25" s="30">
        <f t="shared" si="2"/>
        <v>445757172</v>
      </c>
      <c r="F25" s="31">
        <f t="shared" si="2"/>
        <v>445757172</v>
      </c>
      <c r="G25" s="31">
        <f t="shared" si="2"/>
        <v>472002075</v>
      </c>
      <c r="H25" s="31">
        <f t="shared" si="2"/>
        <v>670282131</v>
      </c>
      <c r="I25" s="31">
        <f t="shared" si="2"/>
        <v>714696512</v>
      </c>
      <c r="J25" s="31">
        <f t="shared" si="2"/>
        <v>714696512</v>
      </c>
      <c r="K25" s="31">
        <f t="shared" si="2"/>
        <v>714823555</v>
      </c>
      <c r="L25" s="31">
        <f t="shared" si="2"/>
        <v>723981525</v>
      </c>
      <c r="M25" s="31">
        <f t="shared" si="2"/>
        <v>0</v>
      </c>
      <c r="N25" s="31">
        <f t="shared" si="2"/>
        <v>723981525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723981525</v>
      </c>
      <c r="X25" s="31">
        <f t="shared" si="2"/>
        <v>222878586</v>
      </c>
      <c r="Y25" s="31">
        <f t="shared" si="2"/>
        <v>501102939</v>
      </c>
      <c r="Z25" s="32">
        <f>+IF(X25&lt;&gt;0,+(Y25/X25)*100,0)</f>
        <v>224.83224969849726</v>
      </c>
      <c r="AA25" s="33">
        <f>+AA12+AA24</f>
        <v>445757172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1506027</v>
      </c>
      <c r="D30" s="18">
        <v>1506027</v>
      </c>
      <c r="E30" s="19">
        <v>13350000</v>
      </c>
      <c r="F30" s="20">
        <v>13350000</v>
      </c>
      <c r="G30" s="20">
        <v>763728</v>
      </c>
      <c r="H30" s="20">
        <v>735734</v>
      </c>
      <c r="I30" s="20">
        <v>711017</v>
      </c>
      <c r="J30" s="20">
        <v>711017</v>
      </c>
      <c r="K30" s="20">
        <v>686381</v>
      </c>
      <c r="L30" s="20">
        <v>686381</v>
      </c>
      <c r="M30" s="20"/>
      <c r="N30" s="20">
        <v>686381</v>
      </c>
      <c r="O30" s="20"/>
      <c r="P30" s="20"/>
      <c r="Q30" s="20"/>
      <c r="R30" s="20"/>
      <c r="S30" s="20"/>
      <c r="T30" s="20"/>
      <c r="U30" s="20"/>
      <c r="V30" s="20"/>
      <c r="W30" s="20">
        <v>686381</v>
      </c>
      <c r="X30" s="20">
        <v>6675000</v>
      </c>
      <c r="Y30" s="20">
        <v>-5988619</v>
      </c>
      <c r="Z30" s="21">
        <v>-89.72</v>
      </c>
      <c r="AA30" s="22">
        <v>13350000</v>
      </c>
    </row>
    <row r="31" spans="1:27" ht="13.5">
      <c r="A31" s="23" t="s">
        <v>56</v>
      </c>
      <c r="B31" s="17"/>
      <c r="C31" s="18">
        <v>1996881</v>
      </c>
      <c r="D31" s="18">
        <v>1996881</v>
      </c>
      <c r="E31" s="19">
        <v>1950000</v>
      </c>
      <c r="F31" s="20">
        <v>1950000</v>
      </c>
      <c r="G31" s="20">
        <v>2017992</v>
      </c>
      <c r="H31" s="20">
        <v>2032958</v>
      </c>
      <c r="I31" s="20">
        <v>2047576</v>
      </c>
      <c r="J31" s="20">
        <v>2047576</v>
      </c>
      <c r="K31" s="20">
        <v>2099617</v>
      </c>
      <c r="L31" s="20">
        <v>2122540</v>
      </c>
      <c r="M31" s="20"/>
      <c r="N31" s="20">
        <v>2122540</v>
      </c>
      <c r="O31" s="20"/>
      <c r="P31" s="20"/>
      <c r="Q31" s="20"/>
      <c r="R31" s="20"/>
      <c r="S31" s="20"/>
      <c r="T31" s="20"/>
      <c r="U31" s="20"/>
      <c r="V31" s="20"/>
      <c r="W31" s="20">
        <v>2122540</v>
      </c>
      <c r="X31" s="20">
        <v>975000</v>
      </c>
      <c r="Y31" s="20">
        <v>1147540</v>
      </c>
      <c r="Z31" s="21">
        <v>117.7</v>
      </c>
      <c r="AA31" s="22">
        <v>1950000</v>
      </c>
    </row>
    <row r="32" spans="1:27" ht="13.5">
      <c r="A32" s="23" t="s">
        <v>57</v>
      </c>
      <c r="B32" s="17"/>
      <c r="C32" s="18">
        <v>26516684</v>
      </c>
      <c r="D32" s="18">
        <v>26516684</v>
      </c>
      <c r="E32" s="19">
        <v>14000000</v>
      </c>
      <c r="F32" s="20">
        <v>14000000</v>
      </c>
      <c r="G32" s="20">
        <v>30310099</v>
      </c>
      <c r="H32" s="20">
        <v>20958739</v>
      </c>
      <c r="I32" s="20">
        <v>19755445</v>
      </c>
      <c r="J32" s="20">
        <v>19755445</v>
      </c>
      <c r="K32" s="20">
        <v>17890090</v>
      </c>
      <c r="L32" s="20">
        <v>21139582</v>
      </c>
      <c r="M32" s="20"/>
      <c r="N32" s="20">
        <v>21139582</v>
      </c>
      <c r="O32" s="20"/>
      <c r="P32" s="20"/>
      <c r="Q32" s="20"/>
      <c r="R32" s="20"/>
      <c r="S32" s="20"/>
      <c r="T32" s="20"/>
      <c r="U32" s="20"/>
      <c r="V32" s="20"/>
      <c r="W32" s="20">
        <v>21139582</v>
      </c>
      <c r="X32" s="20">
        <v>7000000</v>
      </c>
      <c r="Y32" s="20">
        <v>14139582</v>
      </c>
      <c r="Z32" s="21">
        <v>201.99</v>
      </c>
      <c r="AA32" s="22">
        <v>14000000</v>
      </c>
    </row>
    <row r="33" spans="1:27" ht="13.5">
      <c r="A33" s="23" t="s">
        <v>58</v>
      </c>
      <c r="B33" s="17"/>
      <c r="C33" s="18">
        <v>27862286</v>
      </c>
      <c r="D33" s="18">
        <v>27862286</v>
      </c>
      <c r="E33" s="19">
        <v>2500000</v>
      </c>
      <c r="F33" s="20">
        <v>2500000</v>
      </c>
      <c r="G33" s="20">
        <v>12573428</v>
      </c>
      <c r="H33" s="20">
        <v>22073048</v>
      </c>
      <c r="I33" s="20">
        <v>28806619</v>
      </c>
      <c r="J33" s="20">
        <v>28806619</v>
      </c>
      <c r="K33" s="20">
        <v>28806619</v>
      </c>
      <c r="L33" s="20">
        <v>28806619</v>
      </c>
      <c r="M33" s="20"/>
      <c r="N33" s="20">
        <v>28806619</v>
      </c>
      <c r="O33" s="20"/>
      <c r="P33" s="20"/>
      <c r="Q33" s="20"/>
      <c r="R33" s="20"/>
      <c r="S33" s="20"/>
      <c r="T33" s="20"/>
      <c r="U33" s="20"/>
      <c r="V33" s="20"/>
      <c r="W33" s="20">
        <v>28806619</v>
      </c>
      <c r="X33" s="20">
        <v>1250000</v>
      </c>
      <c r="Y33" s="20">
        <v>27556619</v>
      </c>
      <c r="Z33" s="21">
        <v>2204.53</v>
      </c>
      <c r="AA33" s="22">
        <v>2500000</v>
      </c>
    </row>
    <row r="34" spans="1:27" ht="13.5">
      <c r="A34" s="27" t="s">
        <v>59</v>
      </c>
      <c r="B34" s="28"/>
      <c r="C34" s="29">
        <f aca="true" t="shared" si="3" ref="C34:Y34">SUM(C29:C33)</f>
        <v>57881878</v>
      </c>
      <c r="D34" s="29">
        <f>SUM(D29:D33)</f>
        <v>57881878</v>
      </c>
      <c r="E34" s="30">
        <f t="shared" si="3"/>
        <v>31800000</v>
      </c>
      <c r="F34" s="31">
        <f t="shared" si="3"/>
        <v>31800000</v>
      </c>
      <c r="G34" s="31">
        <f t="shared" si="3"/>
        <v>45665247</v>
      </c>
      <c r="H34" s="31">
        <f t="shared" si="3"/>
        <v>45800479</v>
      </c>
      <c r="I34" s="31">
        <f t="shared" si="3"/>
        <v>51320657</v>
      </c>
      <c r="J34" s="31">
        <f t="shared" si="3"/>
        <v>51320657</v>
      </c>
      <c r="K34" s="31">
        <f t="shared" si="3"/>
        <v>49482707</v>
      </c>
      <c r="L34" s="31">
        <f t="shared" si="3"/>
        <v>52755122</v>
      </c>
      <c r="M34" s="31">
        <f t="shared" si="3"/>
        <v>0</v>
      </c>
      <c r="N34" s="31">
        <f t="shared" si="3"/>
        <v>52755122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52755122</v>
      </c>
      <c r="X34" s="31">
        <f t="shared" si="3"/>
        <v>15900000</v>
      </c>
      <c r="Y34" s="31">
        <f t="shared" si="3"/>
        <v>36855122</v>
      </c>
      <c r="Z34" s="32">
        <f>+IF(X34&lt;&gt;0,+(Y34/X34)*100,0)</f>
        <v>231.79322012578618</v>
      </c>
      <c r="AA34" s="33">
        <f>SUM(AA29:AA33)</f>
        <v>31800000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1747417</v>
      </c>
      <c r="D37" s="18">
        <v>1747417</v>
      </c>
      <c r="E37" s="19">
        <v>8873489</v>
      </c>
      <c r="F37" s="20">
        <v>8873489</v>
      </c>
      <c r="G37" s="20">
        <v>1887249</v>
      </c>
      <c r="H37" s="20">
        <v>1887249</v>
      </c>
      <c r="I37" s="20">
        <v>1887249</v>
      </c>
      <c r="J37" s="20">
        <v>1887249</v>
      </c>
      <c r="K37" s="20">
        <v>1887249</v>
      </c>
      <c r="L37" s="20">
        <v>1887249</v>
      </c>
      <c r="M37" s="20"/>
      <c r="N37" s="20">
        <v>1887249</v>
      </c>
      <c r="O37" s="20"/>
      <c r="P37" s="20"/>
      <c r="Q37" s="20"/>
      <c r="R37" s="20"/>
      <c r="S37" s="20"/>
      <c r="T37" s="20"/>
      <c r="U37" s="20"/>
      <c r="V37" s="20"/>
      <c r="W37" s="20">
        <v>1887249</v>
      </c>
      <c r="X37" s="20">
        <v>4436745</v>
      </c>
      <c r="Y37" s="20">
        <v>-2549496</v>
      </c>
      <c r="Z37" s="21">
        <v>-57.46</v>
      </c>
      <c r="AA37" s="22">
        <v>8873489</v>
      </c>
    </row>
    <row r="38" spans="1:27" ht="13.5">
      <c r="A38" s="23" t="s">
        <v>58</v>
      </c>
      <c r="B38" s="17"/>
      <c r="C38" s="18">
        <v>15756297</v>
      </c>
      <c r="D38" s="18">
        <v>15756297</v>
      </c>
      <c r="E38" s="19">
        <v>31500000</v>
      </c>
      <c r="F38" s="20">
        <v>31500000</v>
      </c>
      <c r="G38" s="20">
        <v>16234545</v>
      </c>
      <c r="H38" s="20">
        <v>16234545</v>
      </c>
      <c r="I38" s="20">
        <v>16234545</v>
      </c>
      <c r="J38" s="20">
        <v>16234545</v>
      </c>
      <c r="K38" s="20">
        <v>16234545</v>
      </c>
      <c r="L38" s="20">
        <v>16234545</v>
      </c>
      <c r="M38" s="20"/>
      <c r="N38" s="20">
        <v>16234545</v>
      </c>
      <c r="O38" s="20"/>
      <c r="P38" s="20"/>
      <c r="Q38" s="20"/>
      <c r="R38" s="20"/>
      <c r="S38" s="20"/>
      <c r="T38" s="20"/>
      <c r="U38" s="20"/>
      <c r="V38" s="20"/>
      <c r="W38" s="20">
        <v>16234545</v>
      </c>
      <c r="X38" s="20">
        <v>15750000</v>
      </c>
      <c r="Y38" s="20">
        <v>484545</v>
      </c>
      <c r="Z38" s="21">
        <v>3.08</v>
      </c>
      <c r="AA38" s="22">
        <v>31500000</v>
      </c>
    </row>
    <row r="39" spans="1:27" ht="13.5">
      <c r="A39" s="27" t="s">
        <v>61</v>
      </c>
      <c r="B39" s="35"/>
      <c r="C39" s="29">
        <f aca="true" t="shared" si="4" ref="C39:Y39">SUM(C37:C38)</f>
        <v>17503714</v>
      </c>
      <c r="D39" s="29">
        <f>SUM(D37:D38)</f>
        <v>17503714</v>
      </c>
      <c r="E39" s="36">
        <f t="shared" si="4"/>
        <v>40373489</v>
      </c>
      <c r="F39" s="37">
        <f t="shared" si="4"/>
        <v>40373489</v>
      </c>
      <c r="G39" s="37">
        <f t="shared" si="4"/>
        <v>18121794</v>
      </c>
      <c r="H39" s="37">
        <f t="shared" si="4"/>
        <v>18121794</v>
      </c>
      <c r="I39" s="37">
        <f t="shared" si="4"/>
        <v>18121794</v>
      </c>
      <c r="J39" s="37">
        <f t="shared" si="4"/>
        <v>18121794</v>
      </c>
      <c r="K39" s="37">
        <f t="shared" si="4"/>
        <v>18121794</v>
      </c>
      <c r="L39" s="37">
        <f t="shared" si="4"/>
        <v>18121794</v>
      </c>
      <c r="M39" s="37">
        <f t="shared" si="4"/>
        <v>0</v>
      </c>
      <c r="N39" s="37">
        <f t="shared" si="4"/>
        <v>18121794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18121794</v>
      </c>
      <c r="X39" s="37">
        <f t="shared" si="4"/>
        <v>20186745</v>
      </c>
      <c r="Y39" s="37">
        <f t="shared" si="4"/>
        <v>-2064951</v>
      </c>
      <c r="Z39" s="38">
        <f>+IF(X39&lt;&gt;0,+(Y39/X39)*100,0)</f>
        <v>-10.229242010041737</v>
      </c>
      <c r="AA39" s="39">
        <f>SUM(AA37:AA38)</f>
        <v>40373489</v>
      </c>
    </row>
    <row r="40" spans="1:27" ht="13.5">
      <c r="A40" s="27" t="s">
        <v>62</v>
      </c>
      <c r="B40" s="28"/>
      <c r="C40" s="29">
        <f aca="true" t="shared" si="5" ref="C40:Y40">+C34+C39</f>
        <v>75385592</v>
      </c>
      <c r="D40" s="29">
        <f>+D34+D39</f>
        <v>75385592</v>
      </c>
      <c r="E40" s="30">
        <f t="shared" si="5"/>
        <v>72173489</v>
      </c>
      <c r="F40" s="31">
        <f t="shared" si="5"/>
        <v>72173489</v>
      </c>
      <c r="G40" s="31">
        <f t="shared" si="5"/>
        <v>63787041</v>
      </c>
      <c r="H40" s="31">
        <f t="shared" si="5"/>
        <v>63922273</v>
      </c>
      <c r="I40" s="31">
        <f t="shared" si="5"/>
        <v>69442451</v>
      </c>
      <c r="J40" s="31">
        <f t="shared" si="5"/>
        <v>69442451</v>
      </c>
      <c r="K40" s="31">
        <f t="shared" si="5"/>
        <v>67604501</v>
      </c>
      <c r="L40" s="31">
        <f t="shared" si="5"/>
        <v>70876916</v>
      </c>
      <c r="M40" s="31">
        <f t="shared" si="5"/>
        <v>0</v>
      </c>
      <c r="N40" s="31">
        <f t="shared" si="5"/>
        <v>70876916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70876916</v>
      </c>
      <c r="X40" s="31">
        <f t="shared" si="5"/>
        <v>36086745</v>
      </c>
      <c r="Y40" s="31">
        <f t="shared" si="5"/>
        <v>34790171</v>
      </c>
      <c r="Z40" s="32">
        <f>+IF(X40&lt;&gt;0,+(Y40/X40)*100,0)</f>
        <v>96.40706303658033</v>
      </c>
      <c r="AA40" s="33">
        <f>+AA34+AA39</f>
        <v>72173489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639162544</v>
      </c>
      <c r="D42" s="43">
        <f>+D25-D40</f>
        <v>639162544</v>
      </c>
      <c r="E42" s="44">
        <f t="shared" si="6"/>
        <v>373583683</v>
      </c>
      <c r="F42" s="45">
        <f t="shared" si="6"/>
        <v>373583683</v>
      </c>
      <c r="G42" s="45">
        <f t="shared" si="6"/>
        <v>408215034</v>
      </c>
      <c r="H42" s="45">
        <f t="shared" si="6"/>
        <v>606359858</v>
      </c>
      <c r="I42" s="45">
        <f t="shared" si="6"/>
        <v>645254061</v>
      </c>
      <c r="J42" s="45">
        <f t="shared" si="6"/>
        <v>645254061</v>
      </c>
      <c r="K42" s="45">
        <f t="shared" si="6"/>
        <v>647219054</v>
      </c>
      <c r="L42" s="45">
        <f t="shared" si="6"/>
        <v>653104609</v>
      </c>
      <c r="M42" s="45">
        <f t="shared" si="6"/>
        <v>0</v>
      </c>
      <c r="N42" s="45">
        <f t="shared" si="6"/>
        <v>653104609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653104609</v>
      </c>
      <c r="X42" s="45">
        <f t="shared" si="6"/>
        <v>186791841</v>
      </c>
      <c r="Y42" s="45">
        <f t="shared" si="6"/>
        <v>466312768</v>
      </c>
      <c r="Z42" s="46">
        <f>+IF(X42&lt;&gt;0,+(Y42/X42)*100,0)</f>
        <v>249.64300662361373</v>
      </c>
      <c r="AA42" s="47">
        <f>+AA25-AA40</f>
        <v>373583683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639162544</v>
      </c>
      <c r="D45" s="18">
        <v>639162544</v>
      </c>
      <c r="E45" s="19">
        <v>373583683</v>
      </c>
      <c r="F45" s="20">
        <v>373583683</v>
      </c>
      <c r="G45" s="20">
        <v>408215034</v>
      </c>
      <c r="H45" s="20">
        <v>606359858</v>
      </c>
      <c r="I45" s="20">
        <v>645254061</v>
      </c>
      <c r="J45" s="20">
        <v>645254061</v>
      </c>
      <c r="K45" s="20">
        <v>647219054</v>
      </c>
      <c r="L45" s="20">
        <v>653104609</v>
      </c>
      <c r="M45" s="20"/>
      <c r="N45" s="20">
        <v>653104609</v>
      </c>
      <c r="O45" s="20"/>
      <c r="P45" s="20"/>
      <c r="Q45" s="20"/>
      <c r="R45" s="20"/>
      <c r="S45" s="20"/>
      <c r="T45" s="20"/>
      <c r="U45" s="20"/>
      <c r="V45" s="20"/>
      <c r="W45" s="20">
        <v>653104609</v>
      </c>
      <c r="X45" s="20">
        <v>186791842</v>
      </c>
      <c r="Y45" s="20">
        <v>466312767</v>
      </c>
      <c r="Z45" s="48">
        <v>249.64</v>
      </c>
      <c r="AA45" s="22">
        <v>373583683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639162544</v>
      </c>
      <c r="D48" s="51">
        <f>SUM(D45:D47)</f>
        <v>639162544</v>
      </c>
      <c r="E48" s="52">
        <f t="shared" si="7"/>
        <v>373583683</v>
      </c>
      <c r="F48" s="53">
        <f t="shared" si="7"/>
        <v>373583683</v>
      </c>
      <c r="G48" s="53">
        <f t="shared" si="7"/>
        <v>408215034</v>
      </c>
      <c r="H48" s="53">
        <f t="shared" si="7"/>
        <v>606359858</v>
      </c>
      <c r="I48" s="53">
        <f t="shared" si="7"/>
        <v>645254061</v>
      </c>
      <c r="J48" s="53">
        <f t="shared" si="7"/>
        <v>645254061</v>
      </c>
      <c r="K48" s="53">
        <f t="shared" si="7"/>
        <v>647219054</v>
      </c>
      <c r="L48" s="53">
        <f t="shared" si="7"/>
        <v>653104609</v>
      </c>
      <c r="M48" s="53">
        <f t="shared" si="7"/>
        <v>0</v>
      </c>
      <c r="N48" s="53">
        <f t="shared" si="7"/>
        <v>653104609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653104609</v>
      </c>
      <c r="X48" s="53">
        <f t="shared" si="7"/>
        <v>186791842</v>
      </c>
      <c r="Y48" s="53">
        <f t="shared" si="7"/>
        <v>466312767</v>
      </c>
      <c r="Z48" s="54">
        <f>+IF(X48&lt;&gt;0,+(Y48/X48)*100,0)</f>
        <v>249.64300475178138</v>
      </c>
      <c r="AA48" s="55">
        <f>SUM(AA45:AA47)</f>
        <v>373583683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73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11209</v>
      </c>
      <c r="D6" s="18">
        <v>11209</v>
      </c>
      <c r="E6" s="19"/>
      <c r="F6" s="20"/>
      <c r="G6" s="20">
        <v>5048613</v>
      </c>
      <c r="H6" s="20">
        <v>1647342</v>
      </c>
      <c r="I6" s="20">
        <v>-378586</v>
      </c>
      <c r="J6" s="20">
        <v>-378586</v>
      </c>
      <c r="K6" s="20">
        <v>10920</v>
      </c>
      <c r="L6" s="20">
        <v>10918</v>
      </c>
      <c r="M6" s="20">
        <v>10919</v>
      </c>
      <c r="N6" s="20">
        <v>10919</v>
      </c>
      <c r="O6" s="20"/>
      <c r="P6" s="20"/>
      <c r="Q6" s="20"/>
      <c r="R6" s="20"/>
      <c r="S6" s="20"/>
      <c r="T6" s="20"/>
      <c r="U6" s="20"/>
      <c r="V6" s="20"/>
      <c r="W6" s="20">
        <v>10919</v>
      </c>
      <c r="X6" s="20"/>
      <c r="Y6" s="20">
        <v>10919</v>
      </c>
      <c r="Z6" s="21"/>
      <c r="AA6" s="22"/>
    </row>
    <row r="7" spans="1:27" ht="13.5">
      <c r="A7" s="23" t="s">
        <v>34</v>
      </c>
      <c r="B7" s="17"/>
      <c r="C7" s="18"/>
      <c r="D7" s="18"/>
      <c r="E7" s="19">
        <v>43000</v>
      </c>
      <c r="F7" s="20">
        <v>43000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21500</v>
      </c>
      <c r="Y7" s="20">
        <v>-21500</v>
      </c>
      <c r="Z7" s="21">
        <v>-100</v>
      </c>
      <c r="AA7" s="22">
        <v>43000</v>
      </c>
    </row>
    <row r="8" spans="1:27" ht="13.5">
      <c r="A8" s="23" t="s">
        <v>35</v>
      </c>
      <c r="B8" s="17"/>
      <c r="C8" s="18">
        <v>851721</v>
      </c>
      <c r="D8" s="18">
        <v>851721</v>
      </c>
      <c r="E8" s="19">
        <v>4162000</v>
      </c>
      <c r="F8" s="20">
        <v>4162000</v>
      </c>
      <c r="G8" s="20">
        <v>10428813</v>
      </c>
      <c r="H8" s="20">
        <v>23620471</v>
      </c>
      <c r="I8" s="20">
        <v>12307414</v>
      </c>
      <c r="J8" s="20">
        <v>12307414</v>
      </c>
      <c r="K8" s="20">
        <v>3185203</v>
      </c>
      <c r="L8" s="20">
        <v>3569446</v>
      </c>
      <c r="M8" s="20">
        <v>3929947</v>
      </c>
      <c r="N8" s="20">
        <v>3929947</v>
      </c>
      <c r="O8" s="20"/>
      <c r="P8" s="20"/>
      <c r="Q8" s="20"/>
      <c r="R8" s="20"/>
      <c r="S8" s="20"/>
      <c r="T8" s="20"/>
      <c r="U8" s="20"/>
      <c r="V8" s="20"/>
      <c r="W8" s="20">
        <v>3929947</v>
      </c>
      <c r="X8" s="20">
        <v>2081000</v>
      </c>
      <c r="Y8" s="20">
        <v>1848947</v>
      </c>
      <c r="Z8" s="21">
        <v>88.85</v>
      </c>
      <c r="AA8" s="22">
        <v>4162000</v>
      </c>
    </row>
    <row r="9" spans="1:27" ht="13.5">
      <c r="A9" s="23" t="s">
        <v>36</v>
      </c>
      <c r="B9" s="17"/>
      <c r="C9" s="18">
        <v>1791475</v>
      </c>
      <c r="D9" s="18">
        <v>1791475</v>
      </c>
      <c r="E9" s="19">
        <v>3398000</v>
      </c>
      <c r="F9" s="20">
        <v>3398000</v>
      </c>
      <c r="G9" s="20">
        <v>4582102</v>
      </c>
      <c r="H9" s="20">
        <v>-7228195</v>
      </c>
      <c r="I9" s="20">
        <v>-4880666</v>
      </c>
      <c r="J9" s="20">
        <v>-4880666</v>
      </c>
      <c r="K9" s="20">
        <v>1317730</v>
      </c>
      <c r="L9" s="20">
        <v>1496282</v>
      </c>
      <c r="M9" s="20">
        <v>1614580</v>
      </c>
      <c r="N9" s="20">
        <v>1614580</v>
      </c>
      <c r="O9" s="20"/>
      <c r="P9" s="20"/>
      <c r="Q9" s="20"/>
      <c r="R9" s="20"/>
      <c r="S9" s="20"/>
      <c r="T9" s="20"/>
      <c r="U9" s="20"/>
      <c r="V9" s="20"/>
      <c r="W9" s="20">
        <v>1614580</v>
      </c>
      <c r="X9" s="20">
        <v>1699000</v>
      </c>
      <c r="Y9" s="20">
        <v>-84420</v>
      </c>
      <c r="Z9" s="21">
        <v>-4.97</v>
      </c>
      <c r="AA9" s="22">
        <v>3398000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11847</v>
      </c>
      <c r="D11" s="18">
        <v>11847</v>
      </c>
      <c r="E11" s="19"/>
      <c r="F11" s="20"/>
      <c r="G11" s="20"/>
      <c r="H11" s="20"/>
      <c r="I11" s="20"/>
      <c r="J11" s="20"/>
      <c r="K11" s="20">
        <v>11847</v>
      </c>
      <c r="L11" s="20">
        <v>11847</v>
      </c>
      <c r="M11" s="20">
        <v>11847</v>
      </c>
      <c r="N11" s="20">
        <v>11847</v>
      </c>
      <c r="O11" s="20"/>
      <c r="P11" s="20"/>
      <c r="Q11" s="20"/>
      <c r="R11" s="20"/>
      <c r="S11" s="20"/>
      <c r="T11" s="20"/>
      <c r="U11" s="20"/>
      <c r="V11" s="20"/>
      <c r="W11" s="20">
        <v>11847</v>
      </c>
      <c r="X11" s="20"/>
      <c r="Y11" s="20">
        <v>11847</v>
      </c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2666252</v>
      </c>
      <c r="D12" s="29">
        <f>SUM(D6:D11)</f>
        <v>2666252</v>
      </c>
      <c r="E12" s="30">
        <f t="shared" si="0"/>
        <v>7603000</v>
      </c>
      <c r="F12" s="31">
        <f t="shared" si="0"/>
        <v>7603000</v>
      </c>
      <c r="G12" s="31">
        <f t="shared" si="0"/>
        <v>20059528</v>
      </c>
      <c r="H12" s="31">
        <f t="shared" si="0"/>
        <v>18039618</v>
      </c>
      <c r="I12" s="31">
        <f t="shared" si="0"/>
        <v>7048162</v>
      </c>
      <c r="J12" s="31">
        <f t="shared" si="0"/>
        <v>7048162</v>
      </c>
      <c r="K12" s="31">
        <f t="shared" si="0"/>
        <v>4525700</v>
      </c>
      <c r="L12" s="31">
        <f t="shared" si="0"/>
        <v>5088493</v>
      </c>
      <c r="M12" s="31">
        <f t="shared" si="0"/>
        <v>5567293</v>
      </c>
      <c r="N12" s="31">
        <f t="shared" si="0"/>
        <v>5567293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5567293</v>
      </c>
      <c r="X12" s="31">
        <f t="shared" si="0"/>
        <v>3801500</v>
      </c>
      <c r="Y12" s="31">
        <f t="shared" si="0"/>
        <v>1765793</v>
      </c>
      <c r="Z12" s="32">
        <f>+IF(X12&lt;&gt;0,+(Y12/X12)*100,0)</f>
        <v>46.4499013547284</v>
      </c>
      <c r="AA12" s="33">
        <f>SUM(AA6:AA11)</f>
        <v>7603000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43637900</v>
      </c>
      <c r="D17" s="18">
        <v>43637900</v>
      </c>
      <c r="E17" s="19">
        <v>37125000</v>
      </c>
      <c r="F17" s="20">
        <v>37125000</v>
      </c>
      <c r="G17" s="20">
        <v>35155800</v>
      </c>
      <c r="H17" s="20">
        <v>87275800</v>
      </c>
      <c r="I17" s="20">
        <v>43637900</v>
      </c>
      <c r="J17" s="20">
        <v>43637900</v>
      </c>
      <c r="K17" s="20">
        <v>43637900</v>
      </c>
      <c r="L17" s="20">
        <v>43637900</v>
      </c>
      <c r="M17" s="20">
        <v>43637900</v>
      </c>
      <c r="N17" s="20">
        <v>43637900</v>
      </c>
      <c r="O17" s="20"/>
      <c r="P17" s="20"/>
      <c r="Q17" s="20"/>
      <c r="R17" s="20"/>
      <c r="S17" s="20"/>
      <c r="T17" s="20"/>
      <c r="U17" s="20"/>
      <c r="V17" s="20"/>
      <c r="W17" s="20">
        <v>43637900</v>
      </c>
      <c r="X17" s="20">
        <v>18562500</v>
      </c>
      <c r="Y17" s="20">
        <v>25075400</v>
      </c>
      <c r="Z17" s="21">
        <v>135.09</v>
      </c>
      <c r="AA17" s="22">
        <v>37125000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98750061</v>
      </c>
      <c r="D19" s="18">
        <v>98750061</v>
      </c>
      <c r="E19" s="19">
        <v>78430000</v>
      </c>
      <c r="F19" s="20">
        <v>78430000</v>
      </c>
      <c r="G19" s="20">
        <v>74271187</v>
      </c>
      <c r="H19" s="20">
        <v>197970907</v>
      </c>
      <c r="I19" s="20">
        <v>98985453</v>
      </c>
      <c r="J19" s="20">
        <v>98985453</v>
      </c>
      <c r="K19" s="20">
        <v>98750061</v>
      </c>
      <c r="L19" s="20">
        <v>98750061</v>
      </c>
      <c r="M19" s="20">
        <v>98750061</v>
      </c>
      <c r="N19" s="20">
        <v>98750061</v>
      </c>
      <c r="O19" s="20"/>
      <c r="P19" s="20"/>
      <c r="Q19" s="20"/>
      <c r="R19" s="20"/>
      <c r="S19" s="20"/>
      <c r="T19" s="20"/>
      <c r="U19" s="20"/>
      <c r="V19" s="20"/>
      <c r="W19" s="20">
        <v>98750061</v>
      </c>
      <c r="X19" s="20">
        <v>39215000</v>
      </c>
      <c r="Y19" s="20">
        <v>59535061</v>
      </c>
      <c r="Z19" s="21">
        <v>151.82</v>
      </c>
      <c r="AA19" s="22">
        <v>78430000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194334</v>
      </c>
      <c r="D22" s="18">
        <v>194334</v>
      </c>
      <c r="E22" s="19">
        <v>246000</v>
      </c>
      <c r="F22" s="20">
        <v>246000</v>
      </c>
      <c r="G22" s="20">
        <v>232719</v>
      </c>
      <c r="H22" s="20">
        <v>165796</v>
      </c>
      <c r="I22" s="20">
        <v>82898</v>
      </c>
      <c r="J22" s="20">
        <v>82898</v>
      </c>
      <c r="K22" s="20">
        <v>194334</v>
      </c>
      <c r="L22" s="20">
        <v>194334</v>
      </c>
      <c r="M22" s="20">
        <v>194334</v>
      </c>
      <c r="N22" s="20">
        <v>194334</v>
      </c>
      <c r="O22" s="20"/>
      <c r="P22" s="20"/>
      <c r="Q22" s="20"/>
      <c r="R22" s="20"/>
      <c r="S22" s="20"/>
      <c r="T22" s="20"/>
      <c r="U22" s="20"/>
      <c r="V22" s="20"/>
      <c r="W22" s="20">
        <v>194334</v>
      </c>
      <c r="X22" s="20">
        <v>123000</v>
      </c>
      <c r="Y22" s="20">
        <v>71334</v>
      </c>
      <c r="Z22" s="21">
        <v>58</v>
      </c>
      <c r="AA22" s="22">
        <v>246000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142582295</v>
      </c>
      <c r="D24" s="29">
        <f>SUM(D15:D23)</f>
        <v>142582295</v>
      </c>
      <c r="E24" s="36">
        <f t="shared" si="1"/>
        <v>115801000</v>
      </c>
      <c r="F24" s="37">
        <f t="shared" si="1"/>
        <v>115801000</v>
      </c>
      <c r="G24" s="37">
        <f t="shared" si="1"/>
        <v>109659706</v>
      </c>
      <c r="H24" s="37">
        <f t="shared" si="1"/>
        <v>285412503</v>
      </c>
      <c r="I24" s="37">
        <f t="shared" si="1"/>
        <v>142706251</v>
      </c>
      <c r="J24" s="37">
        <f t="shared" si="1"/>
        <v>142706251</v>
      </c>
      <c r="K24" s="37">
        <f t="shared" si="1"/>
        <v>142582295</v>
      </c>
      <c r="L24" s="37">
        <f t="shared" si="1"/>
        <v>142582295</v>
      </c>
      <c r="M24" s="37">
        <f t="shared" si="1"/>
        <v>142582295</v>
      </c>
      <c r="N24" s="37">
        <f t="shared" si="1"/>
        <v>142582295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142582295</v>
      </c>
      <c r="X24" s="37">
        <f t="shared" si="1"/>
        <v>57900500</v>
      </c>
      <c r="Y24" s="37">
        <f t="shared" si="1"/>
        <v>84681795</v>
      </c>
      <c r="Z24" s="38">
        <f>+IF(X24&lt;&gt;0,+(Y24/X24)*100,0)</f>
        <v>146.25399607948117</v>
      </c>
      <c r="AA24" s="39">
        <f>SUM(AA15:AA23)</f>
        <v>115801000</v>
      </c>
    </row>
    <row r="25" spans="1:27" ht="13.5">
      <c r="A25" s="27" t="s">
        <v>51</v>
      </c>
      <c r="B25" s="28"/>
      <c r="C25" s="29">
        <f aca="true" t="shared" si="2" ref="C25:Y25">+C12+C24</f>
        <v>145248547</v>
      </c>
      <c r="D25" s="29">
        <f>+D12+D24</f>
        <v>145248547</v>
      </c>
      <c r="E25" s="30">
        <f t="shared" si="2"/>
        <v>123404000</v>
      </c>
      <c r="F25" s="31">
        <f t="shared" si="2"/>
        <v>123404000</v>
      </c>
      <c r="G25" s="31">
        <f t="shared" si="2"/>
        <v>129719234</v>
      </c>
      <c r="H25" s="31">
        <f t="shared" si="2"/>
        <v>303452121</v>
      </c>
      <c r="I25" s="31">
        <f t="shared" si="2"/>
        <v>149754413</v>
      </c>
      <c r="J25" s="31">
        <f t="shared" si="2"/>
        <v>149754413</v>
      </c>
      <c r="K25" s="31">
        <f t="shared" si="2"/>
        <v>147107995</v>
      </c>
      <c r="L25" s="31">
        <f t="shared" si="2"/>
        <v>147670788</v>
      </c>
      <c r="M25" s="31">
        <f t="shared" si="2"/>
        <v>148149588</v>
      </c>
      <c r="N25" s="31">
        <f t="shared" si="2"/>
        <v>148149588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148149588</v>
      </c>
      <c r="X25" s="31">
        <f t="shared" si="2"/>
        <v>61702000</v>
      </c>
      <c r="Y25" s="31">
        <f t="shared" si="2"/>
        <v>86447588</v>
      </c>
      <c r="Z25" s="32">
        <f>+IF(X25&lt;&gt;0,+(Y25/X25)*100,0)</f>
        <v>140.1050014586237</v>
      </c>
      <c r="AA25" s="33">
        <f>+AA12+AA24</f>
        <v>123404000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320374</v>
      </c>
      <c r="D29" s="18">
        <v>320374</v>
      </c>
      <c r="E29" s="19">
        <v>962000</v>
      </c>
      <c r="F29" s="20">
        <v>962000</v>
      </c>
      <c r="G29" s="20">
        <v>-15577</v>
      </c>
      <c r="H29" s="20">
        <v>-21837</v>
      </c>
      <c r="I29" s="20">
        <v>-10919</v>
      </c>
      <c r="J29" s="20">
        <v>-10919</v>
      </c>
      <c r="K29" s="20">
        <v>2007553</v>
      </c>
      <c r="L29" s="20">
        <v>5335378</v>
      </c>
      <c r="M29" s="20">
        <v>3229420</v>
      </c>
      <c r="N29" s="20">
        <v>3229420</v>
      </c>
      <c r="O29" s="20"/>
      <c r="P29" s="20"/>
      <c r="Q29" s="20"/>
      <c r="R29" s="20"/>
      <c r="S29" s="20"/>
      <c r="T29" s="20"/>
      <c r="U29" s="20"/>
      <c r="V29" s="20"/>
      <c r="W29" s="20">
        <v>3229420</v>
      </c>
      <c r="X29" s="20">
        <v>481000</v>
      </c>
      <c r="Y29" s="20">
        <v>2748420</v>
      </c>
      <c r="Z29" s="21">
        <v>571.4</v>
      </c>
      <c r="AA29" s="22">
        <v>962000</v>
      </c>
    </row>
    <row r="30" spans="1:27" ht="13.5">
      <c r="A30" s="23" t="s">
        <v>55</v>
      </c>
      <c r="B30" s="17"/>
      <c r="C30" s="18">
        <v>245802</v>
      </c>
      <c r="D30" s="18">
        <v>245802</v>
      </c>
      <c r="E30" s="19">
        <v>235000</v>
      </c>
      <c r="F30" s="20">
        <v>235000</v>
      </c>
      <c r="G30" s="20">
        <v>145894</v>
      </c>
      <c r="H30" s="20">
        <v>-38521</v>
      </c>
      <c r="I30" s="20">
        <v>-38877</v>
      </c>
      <c r="J30" s="20">
        <v>-38877</v>
      </c>
      <c r="K30" s="20"/>
      <c r="L30" s="20">
        <v>-78815</v>
      </c>
      <c r="M30" s="20">
        <v>146505</v>
      </c>
      <c r="N30" s="20">
        <v>146505</v>
      </c>
      <c r="O30" s="20"/>
      <c r="P30" s="20"/>
      <c r="Q30" s="20"/>
      <c r="R30" s="20"/>
      <c r="S30" s="20"/>
      <c r="T30" s="20"/>
      <c r="U30" s="20"/>
      <c r="V30" s="20"/>
      <c r="W30" s="20">
        <v>146505</v>
      </c>
      <c r="X30" s="20">
        <v>117500</v>
      </c>
      <c r="Y30" s="20">
        <v>29005</v>
      </c>
      <c r="Z30" s="21">
        <v>24.69</v>
      </c>
      <c r="AA30" s="22">
        <v>235000</v>
      </c>
    </row>
    <row r="31" spans="1:27" ht="13.5">
      <c r="A31" s="23" t="s">
        <v>56</v>
      </c>
      <c r="B31" s="17"/>
      <c r="C31" s="18"/>
      <c r="D31" s="18"/>
      <c r="E31" s="19">
        <v>9248000</v>
      </c>
      <c r="F31" s="20">
        <v>9248000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4624000</v>
      </c>
      <c r="Y31" s="20">
        <v>-4624000</v>
      </c>
      <c r="Z31" s="21">
        <v>-100</v>
      </c>
      <c r="AA31" s="22">
        <v>9248000</v>
      </c>
    </row>
    <row r="32" spans="1:27" ht="13.5">
      <c r="A32" s="23" t="s">
        <v>57</v>
      </c>
      <c r="B32" s="17"/>
      <c r="C32" s="18">
        <v>22474442</v>
      </c>
      <c r="D32" s="18">
        <v>22474442</v>
      </c>
      <c r="E32" s="19">
        <v>12299000</v>
      </c>
      <c r="F32" s="20">
        <v>12299000</v>
      </c>
      <c r="G32" s="20">
        <v>28838520</v>
      </c>
      <c r="H32" s="20">
        <v>44583815</v>
      </c>
      <c r="I32" s="20">
        <v>20329222</v>
      </c>
      <c r="J32" s="20">
        <v>20329222</v>
      </c>
      <c r="K32" s="20">
        <v>23511301</v>
      </c>
      <c r="L32" s="20">
        <v>25172405</v>
      </c>
      <c r="M32" s="20">
        <v>25210101</v>
      </c>
      <c r="N32" s="20">
        <v>25210101</v>
      </c>
      <c r="O32" s="20"/>
      <c r="P32" s="20"/>
      <c r="Q32" s="20"/>
      <c r="R32" s="20"/>
      <c r="S32" s="20"/>
      <c r="T32" s="20"/>
      <c r="U32" s="20"/>
      <c r="V32" s="20"/>
      <c r="W32" s="20">
        <v>25210101</v>
      </c>
      <c r="X32" s="20">
        <v>6149500</v>
      </c>
      <c r="Y32" s="20">
        <v>19060601</v>
      </c>
      <c r="Z32" s="21">
        <v>309.95</v>
      </c>
      <c r="AA32" s="22">
        <v>12299000</v>
      </c>
    </row>
    <row r="33" spans="1:27" ht="13.5">
      <c r="A33" s="23" t="s">
        <v>58</v>
      </c>
      <c r="B33" s="17"/>
      <c r="C33" s="18">
        <v>899058</v>
      </c>
      <c r="D33" s="18">
        <v>899058</v>
      </c>
      <c r="E33" s="19">
        <v>2116000</v>
      </c>
      <c r="F33" s="20">
        <v>2116000</v>
      </c>
      <c r="G33" s="20">
        <v>1600965</v>
      </c>
      <c r="H33" s="20">
        <v>3854844</v>
      </c>
      <c r="I33" s="20">
        <v>1927422</v>
      </c>
      <c r="J33" s="20">
        <v>1927422</v>
      </c>
      <c r="K33" s="20">
        <v>899058</v>
      </c>
      <c r="L33" s="20">
        <v>899058</v>
      </c>
      <c r="M33" s="20">
        <v>899058</v>
      </c>
      <c r="N33" s="20">
        <v>899058</v>
      </c>
      <c r="O33" s="20"/>
      <c r="P33" s="20"/>
      <c r="Q33" s="20"/>
      <c r="R33" s="20"/>
      <c r="S33" s="20"/>
      <c r="T33" s="20"/>
      <c r="U33" s="20"/>
      <c r="V33" s="20"/>
      <c r="W33" s="20">
        <v>899058</v>
      </c>
      <c r="X33" s="20">
        <v>1058000</v>
      </c>
      <c r="Y33" s="20">
        <v>-158942</v>
      </c>
      <c r="Z33" s="21">
        <v>-15.02</v>
      </c>
      <c r="AA33" s="22">
        <v>2116000</v>
      </c>
    </row>
    <row r="34" spans="1:27" ht="13.5">
      <c r="A34" s="27" t="s">
        <v>59</v>
      </c>
      <c r="B34" s="28"/>
      <c r="C34" s="29">
        <f aca="true" t="shared" si="3" ref="C34:Y34">SUM(C29:C33)</f>
        <v>23939676</v>
      </c>
      <c r="D34" s="29">
        <f>SUM(D29:D33)</f>
        <v>23939676</v>
      </c>
      <c r="E34" s="30">
        <f t="shared" si="3"/>
        <v>24860000</v>
      </c>
      <c r="F34" s="31">
        <f t="shared" si="3"/>
        <v>24860000</v>
      </c>
      <c r="G34" s="31">
        <f t="shared" si="3"/>
        <v>30569802</v>
      </c>
      <c r="H34" s="31">
        <f t="shared" si="3"/>
        <v>48378301</v>
      </c>
      <c r="I34" s="31">
        <f t="shared" si="3"/>
        <v>22206848</v>
      </c>
      <c r="J34" s="31">
        <f t="shared" si="3"/>
        <v>22206848</v>
      </c>
      <c r="K34" s="31">
        <f t="shared" si="3"/>
        <v>26417912</v>
      </c>
      <c r="L34" s="31">
        <f t="shared" si="3"/>
        <v>31328026</v>
      </c>
      <c r="M34" s="31">
        <f t="shared" si="3"/>
        <v>29485084</v>
      </c>
      <c r="N34" s="31">
        <f t="shared" si="3"/>
        <v>29485084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29485084</v>
      </c>
      <c r="X34" s="31">
        <f t="shared" si="3"/>
        <v>12430000</v>
      </c>
      <c r="Y34" s="31">
        <f t="shared" si="3"/>
        <v>17055084</v>
      </c>
      <c r="Z34" s="32">
        <f>+IF(X34&lt;&gt;0,+(Y34/X34)*100,0)</f>
        <v>137.20904263877716</v>
      </c>
      <c r="AA34" s="33">
        <f>SUM(AA29:AA33)</f>
        <v>24860000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5424110</v>
      </c>
      <c r="D37" s="18">
        <v>5424110</v>
      </c>
      <c r="E37" s="19">
        <v>385000</v>
      </c>
      <c r="F37" s="20">
        <v>385000</v>
      </c>
      <c r="G37" s="20">
        <v>364386</v>
      </c>
      <c r="H37" s="20">
        <v>728772</v>
      </c>
      <c r="I37" s="20">
        <v>364386</v>
      </c>
      <c r="J37" s="20">
        <v>364386</v>
      </c>
      <c r="K37" s="20">
        <v>5630750</v>
      </c>
      <c r="L37" s="20">
        <v>5669626</v>
      </c>
      <c r="M37" s="20">
        <v>5424110</v>
      </c>
      <c r="N37" s="20">
        <v>5424110</v>
      </c>
      <c r="O37" s="20"/>
      <c r="P37" s="20"/>
      <c r="Q37" s="20"/>
      <c r="R37" s="20"/>
      <c r="S37" s="20"/>
      <c r="T37" s="20"/>
      <c r="U37" s="20"/>
      <c r="V37" s="20"/>
      <c r="W37" s="20">
        <v>5424110</v>
      </c>
      <c r="X37" s="20">
        <v>192500</v>
      </c>
      <c r="Y37" s="20">
        <v>5231610</v>
      </c>
      <c r="Z37" s="21">
        <v>2717.72</v>
      </c>
      <c r="AA37" s="22">
        <v>385000</v>
      </c>
    </row>
    <row r="38" spans="1:27" ht="13.5">
      <c r="A38" s="23" t="s">
        <v>58</v>
      </c>
      <c r="B38" s="17"/>
      <c r="C38" s="18">
        <v>7848730</v>
      </c>
      <c r="D38" s="18">
        <v>7848730</v>
      </c>
      <c r="E38" s="19">
        <v>1080000</v>
      </c>
      <c r="F38" s="20">
        <v>1080000</v>
      </c>
      <c r="G38" s="20">
        <v>1022400</v>
      </c>
      <c r="H38" s="20">
        <v>9023460</v>
      </c>
      <c r="I38" s="20">
        <v>4511730</v>
      </c>
      <c r="J38" s="20">
        <v>4511730</v>
      </c>
      <c r="K38" s="20">
        <v>7848730</v>
      </c>
      <c r="L38" s="20">
        <v>7848730</v>
      </c>
      <c r="M38" s="20">
        <v>7834902</v>
      </c>
      <c r="N38" s="20">
        <v>7834902</v>
      </c>
      <c r="O38" s="20"/>
      <c r="P38" s="20"/>
      <c r="Q38" s="20"/>
      <c r="R38" s="20"/>
      <c r="S38" s="20"/>
      <c r="T38" s="20"/>
      <c r="U38" s="20"/>
      <c r="V38" s="20"/>
      <c r="W38" s="20">
        <v>7834902</v>
      </c>
      <c r="X38" s="20">
        <v>540000</v>
      </c>
      <c r="Y38" s="20">
        <v>7294902</v>
      </c>
      <c r="Z38" s="21">
        <v>1350.91</v>
      </c>
      <c r="AA38" s="22">
        <v>1080000</v>
      </c>
    </row>
    <row r="39" spans="1:27" ht="13.5">
      <c r="A39" s="27" t="s">
        <v>61</v>
      </c>
      <c r="B39" s="35"/>
      <c r="C39" s="29">
        <f aca="true" t="shared" si="4" ref="C39:Y39">SUM(C37:C38)</f>
        <v>13272840</v>
      </c>
      <c r="D39" s="29">
        <f>SUM(D37:D38)</f>
        <v>13272840</v>
      </c>
      <c r="E39" s="36">
        <f t="shared" si="4"/>
        <v>1465000</v>
      </c>
      <c r="F39" s="37">
        <f t="shared" si="4"/>
        <v>1465000</v>
      </c>
      <c r="G39" s="37">
        <f t="shared" si="4"/>
        <v>1386786</v>
      </c>
      <c r="H39" s="37">
        <f t="shared" si="4"/>
        <v>9752232</v>
      </c>
      <c r="I39" s="37">
        <f t="shared" si="4"/>
        <v>4876116</v>
      </c>
      <c r="J39" s="37">
        <f t="shared" si="4"/>
        <v>4876116</v>
      </c>
      <c r="K39" s="37">
        <f t="shared" si="4"/>
        <v>13479480</v>
      </c>
      <c r="L39" s="37">
        <f t="shared" si="4"/>
        <v>13518356</v>
      </c>
      <c r="M39" s="37">
        <f t="shared" si="4"/>
        <v>13259012</v>
      </c>
      <c r="N39" s="37">
        <f t="shared" si="4"/>
        <v>13259012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13259012</v>
      </c>
      <c r="X39" s="37">
        <f t="shared" si="4"/>
        <v>732500</v>
      </c>
      <c r="Y39" s="37">
        <f t="shared" si="4"/>
        <v>12526512</v>
      </c>
      <c r="Z39" s="38">
        <f>+IF(X39&lt;&gt;0,+(Y39/X39)*100,0)</f>
        <v>1710.1040273037545</v>
      </c>
      <c r="AA39" s="39">
        <f>SUM(AA37:AA38)</f>
        <v>1465000</v>
      </c>
    </row>
    <row r="40" spans="1:27" ht="13.5">
      <c r="A40" s="27" t="s">
        <v>62</v>
      </c>
      <c r="B40" s="28"/>
      <c r="C40" s="29">
        <f aca="true" t="shared" si="5" ref="C40:Y40">+C34+C39</f>
        <v>37212516</v>
      </c>
      <c r="D40" s="29">
        <f>+D34+D39</f>
        <v>37212516</v>
      </c>
      <c r="E40" s="30">
        <f t="shared" si="5"/>
        <v>26325000</v>
      </c>
      <c r="F40" s="31">
        <f t="shared" si="5"/>
        <v>26325000</v>
      </c>
      <c r="G40" s="31">
        <f t="shared" si="5"/>
        <v>31956588</v>
      </c>
      <c r="H40" s="31">
        <f t="shared" si="5"/>
        <v>58130533</v>
      </c>
      <c r="I40" s="31">
        <f t="shared" si="5"/>
        <v>27082964</v>
      </c>
      <c r="J40" s="31">
        <f t="shared" si="5"/>
        <v>27082964</v>
      </c>
      <c r="K40" s="31">
        <f t="shared" si="5"/>
        <v>39897392</v>
      </c>
      <c r="L40" s="31">
        <f t="shared" si="5"/>
        <v>44846382</v>
      </c>
      <c r="M40" s="31">
        <f t="shared" si="5"/>
        <v>42744096</v>
      </c>
      <c r="N40" s="31">
        <f t="shared" si="5"/>
        <v>42744096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42744096</v>
      </c>
      <c r="X40" s="31">
        <f t="shared" si="5"/>
        <v>13162500</v>
      </c>
      <c r="Y40" s="31">
        <f t="shared" si="5"/>
        <v>29581596</v>
      </c>
      <c r="Z40" s="32">
        <f>+IF(X40&lt;&gt;0,+(Y40/X40)*100,0)</f>
        <v>224.7414700854701</v>
      </c>
      <c r="AA40" s="33">
        <f>+AA34+AA39</f>
        <v>26325000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108036031</v>
      </c>
      <c r="D42" s="43">
        <f>+D25-D40</f>
        <v>108036031</v>
      </c>
      <c r="E42" s="44">
        <f t="shared" si="6"/>
        <v>97079000</v>
      </c>
      <c r="F42" s="45">
        <f t="shared" si="6"/>
        <v>97079000</v>
      </c>
      <c r="G42" s="45">
        <f t="shared" si="6"/>
        <v>97762646</v>
      </c>
      <c r="H42" s="45">
        <f t="shared" si="6"/>
        <v>245321588</v>
      </c>
      <c r="I42" s="45">
        <f t="shared" si="6"/>
        <v>122671449</v>
      </c>
      <c r="J42" s="45">
        <f t="shared" si="6"/>
        <v>122671449</v>
      </c>
      <c r="K42" s="45">
        <f t="shared" si="6"/>
        <v>107210603</v>
      </c>
      <c r="L42" s="45">
        <f t="shared" si="6"/>
        <v>102824406</v>
      </c>
      <c r="M42" s="45">
        <f t="shared" si="6"/>
        <v>105405492</v>
      </c>
      <c r="N42" s="45">
        <f t="shared" si="6"/>
        <v>105405492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105405492</v>
      </c>
      <c r="X42" s="45">
        <f t="shared" si="6"/>
        <v>48539500</v>
      </c>
      <c r="Y42" s="45">
        <f t="shared" si="6"/>
        <v>56865992</v>
      </c>
      <c r="Z42" s="46">
        <f>+IF(X42&lt;&gt;0,+(Y42/X42)*100,0)</f>
        <v>117.15405391485285</v>
      </c>
      <c r="AA42" s="47">
        <f>+AA25-AA40</f>
        <v>97079000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108036031</v>
      </c>
      <c r="D45" s="18">
        <v>108036031</v>
      </c>
      <c r="E45" s="19">
        <v>97079000</v>
      </c>
      <c r="F45" s="20">
        <v>97079000</v>
      </c>
      <c r="G45" s="20">
        <v>97762646</v>
      </c>
      <c r="H45" s="20">
        <v>245321588</v>
      </c>
      <c r="I45" s="20">
        <v>122671449</v>
      </c>
      <c r="J45" s="20">
        <v>122671449</v>
      </c>
      <c r="K45" s="20">
        <v>107210603</v>
      </c>
      <c r="L45" s="20">
        <v>102824406</v>
      </c>
      <c r="M45" s="20">
        <v>105405492</v>
      </c>
      <c r="N45" s="20">
        <v>105405492</v>
      </c>
      <c r="O45" s="20"/>
      <c r="P45" s="20"/>
      <c r="Q45" s="20"/>
      <c r="R45" s="20"/>
      <c r="S45" s="20"/>
      <c r="T45" s="20"/>
      <c r="U45" s="20"/>
      <c r="V45" s="20"/>
      <c r="W45" s="20">
        <v>105405492</v>
      </c>
      <c r="X45" s="20">
        <v>48539500</v>
      </c>
      <c r="Y45" s="20">
        <v>56865992</v>
      </c>
      <c r="Z45" s="48">
        <v>117.15</v>
      </c>
      <c r="AA45" s="22">
        <v>97079000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108036031</v>
      </c>
      <c r="D48" s="51">
        <f>SUM(D45:D47)</f>
        <v>108036031</v>
      </c>
      <c r="E48" s="52">
        <f t="shared" si="7"/>
        <v>97079000</v>
      </c>
      <c r="F48" s="53">
        <f t="shared" si="7"/>
        <v>97079000</v>
      </c>
      <c r="G48" s="53">
        <f t="shared" si="7"/>
        <v>97762646</v>
      </c>
      <c r="H48" s="53">
        <f t="shared" si="7"/>
        <v>245321588</v>
      </c>
      <c r="I48" s="53">
        <f t="shared" si="7"/>
        <v>122671449</v>
      </c>
      <c r="J48" s="53">
        <f t="shared" si="7"/>
        <v>122671449</v>
      </c>
      <c r="K48" s="53">
        <f t="shared" si="7"/>
        <v>107210603</v>
      </c>
      <c r="L48" s="53">
        <f t="shared" si="7"/>
        <v>102824406</v>
      </c>
      <c r="M48" s="53">
        <f t="shared" si="7"/>
        <v>105405492</v>
      </c>
      <c r="N48" s="53">
        <f t="shared" si="7"/>
        <v>105405492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105405492</v>
      </c>
      <c r="X48" s="53">
        <f t="shared" si="7"/>
        <v>48539500</v>
      </c>
      <c r="Y48" s="53">
        <f t="shared" si="7"/>
        <v>56865992</v>
      </c>
      <c r="Z48" s="54">
        <f>+IF(X48&lt;&gt;0,+(Y48/X48)*100,0)</f>
        <v>117.15405391485285</v>
      </c>
      <c r="AA48" s="55">
        <f>SUM(AA45:AA47)</f>
        <v>97079000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74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1594932</v>
      </c>
      <c r="D6" s="18">
        <v>1594932</v>
      </c>
      <c r="E6" s="19">
        <v>4380523</v>
      </c>
      <c r="F6" s="20">
        <v>4380523</v>
      </c>
      <c r="G6" s="20">
        <v>28562786</v>
      </c>
      <c r="H6" s="20">
        <v>35858482</v>
      </c>
      <c r="I6" s="20">
        <v>44145091</v>
      </c>
      <c r="J6" s="20">
        <v>44145091</v>
      </c>
      <c r="K6" s="20">
        <v>34877221</v>
      </c>
      <c r="L6" s="20">
        <v>38738213</v>
      </c>
      <c r="M6" s="20"/>
      <c r="N6" s="20">
        <v>38738213</v>
      </c>
      <c r="O6" s="20"/>
      <c r="P6" s="20"/>
      <c r="Q6" s="20"/>
      <c r="R6" s="20"/>
      <c r="S6" s="20"/>
      <c r="T6" s="20"/>
      <c r="U6" s="20"/>
      <c r="V6" s="20"/>
      <c r="W6" s="20">
        <v>38738213</v>
      </c>
      <c r="X6" s="20">
        <v>2190262</v>
      </c>
      <c r="Y6" s="20">
        <v>36547951</v>
      </c>
      <c r="Z6" s="21">
        <v>1668.66</v>
      </c>
      <c r="AA6" s="22">
        <v>4380523</v>
      </c>
    </row>
    <row r="7" spans="1:27" ht="13.5">
      <c r="A7" s="23" t="s">
        <v>34</v>
      </c>
      <c r="B7" s="17"/>
      <c r="C7" s="18"/>
      <c r="D7" s="18"/>
      <c r="E7" s="19">
        <v>6053532</v>
      </c>
      <c r="F7" s="20">
        <v>6053532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3026766</v>
      </c>
      <c r="Y7" s="20">
        <v>-3026766</v>
      </c>
      <c r="Z7" s="21">
        <v>-100</v>
      </c>
      <c r="AA7" s="22">
        <v>6053532</v>
      </c>
    </row>
    <row r="8" spans="1:27" ht="13.5">
      <c r="A8" s="23" t="s">
        <v>35</v>
      </c>
      <c r="B8" s="17"/>
      <c r="C8" s="18">
        <v>128393173</v>
      </c>
      <c r="D8" s="18">
        <v>128393173</v>
      </c>
      <c r="E8" s="19">
        <v>130328552</v>
      </c>
      <c r="F8" s="20">
        <v>130328552</v>
      </c>
      <c r="G8" s="20">
        <v>180228761</v>
      </c>
      <c r="H8" s="20">
        <v>147508103</v>
      </c>
      <c r="I8" s="20">
        <v>142910898</v>
      </c>
      <c r="J8" s="20">
        <v>142910898</v>
      </c>
      <c r="K8" s="20">
        <v>135226395</v>
      </c>
      <c r="L8" s="20">
        <v>149150964</v>
      </c>
      <c r="M8" s="20"/>
      <c r="N8" s="20">
        <v>149150964</v>
      </c>
      <c r="O8" s="20"/>
      <c r="P8" s="20"/>
      <c r="Q8" s="20"/>
      <c r="R8" s="20"/>
      <c r="S8" s="20"/>
      <c r="T8" s="20"/>
      <c r="U8" s="20"/>
      <c r="V8" s="20"/>
      <c r="W8" s="20">
        <v>149150964</v>
      </c>
      <c r="X8" s="20">
        <v>65164276</v>
      </c>
      <c r="Y8" s="20">
        <v>83986688</v>
      </c>
      <c r="Z8" s="21">
        <v>128.88</v>
      </c>
      <c r="AA8" s="22">
        <v>130328552</v>
      </c>
    </row>
    <row r="9" spans="1:27" ht="13.5">
      <c r="A9" s="23" t="s">
        <v>36</v>
      </c>
      <c r="B9" s="17"/>
      <c r="C9" s="18">
        <v>29302373</v>
      </c>
      <c r="D9" s="18">
        <v>29302373</v>
      </c>
      <c r="E9" s="19">
        <v>28744563</v>
      </c>
      <c r="F9" s="20">
        <v>28744563</v>
      </c>
      <c r="G9" s="20">
        <v>36564060</v>
      </c>
      <c r="H9" s="20">
        <v>37027873</v>
      </c>
      <c r="I9" s="20">
        <v>36390870</v>
      </c>
      <c r="J9" s="20">
        <v>36390870</v>
      </c>
      <c r="K9" s="20">
        <v>35780493</v>
      </c>
      <c r="L9" s="20">
        <v>40873233</v>
      </c>
      <c r="M9" s="20"/>
      <c r="N9" s="20">
        <v>40873233</v>
      </c>
      <c r="O9" s="20"/>
      <c r="P9" s="20"/>
      <c r="Q9" s="20"/>
      <c r="R9" s="20"/>
      <c r="S9" s="20"/>
      <c r="T9" s="20"/>
      <c r="U9" s="20"/>
      <c r="V9" s="20"/>
      <c r="W9" s="20">
        <v>40873233</v>
      </c>
      <c r="X9" s="20">
        <v>14372282</v>
      </c>
      <c r="Y9" s="20">
        <v>26500951</v>
      </c>
      <c r="Z9" s="21">
        <v>184.39</v>
      </c>
      <c r="AA9" s="22">
        <v>28744563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7864464</v>
      </c>
      <c r="D11" s="18">
        <v>7864464</v>
      </c>
      <c r="E11" s="19">
        <v>9228362</v>
      </c>
      <c r="F11" s="20">
        <v>9228362</v>
      </c>
      <c r="G11" s="20">
        <v>13402839</v>
      </c>
      <c r="H11" s="20">
        <v>13536617</v>
      </c>
      <c r="I11" s="20">
        <v>13502265</v>
      </c>
      <c r="J11" s="20">
        <v>13502265</v>
      </c>
      <c r="K11" s="20">
        <v>13919762</v>
      </c>
      <c r="L11" s="20">
        <v>13119478</v>
      </c>
      <c r="M11" s="20"/>
      <c r="N11" s="20">
        <v>13119478</v>
      </c>
      <c r="O11" s="20"/>
      <c r="P11" s="20"/>
      <c r="Q11" s="20"/>
      <c r="R11" s="20"/>
      <c r="S11" s="20"/>
      <c r="T11" s="20"/>
      <c r="U11" s="20"/>
      <c r="V11" s="20"/>
      <c r="W11" s="20">
        <v>13119478</v>
      </c>
      <c r="X11" s="20">
        <v>4614181</v>
      </c>
      <c r="Y11" s="20">
        <v>8505297</v>
      </c>
      <c r="Z11" s="21">
        <v>184.33</v>
      </c>
      <c r="AA11" s="22">
        <v>9228362</v>
      </c>
    </row>
    <row r="12" spans="1:27" ht="13.5">
      <c r="A12" s="27" t="s">
        <v>39</v>
      </c>
      <c r="B12" s="28"/>
      <c r="C12" s="29">
        <f aca="true" t="shared" si="0" ref="C12:Y12">SUM(C6:C11)</f>
        <v>167154942</v>
      </c>
      <c r="D12" s="29">
        <f>SUM(D6:D11)</f>
        <v>167154942</v>
      </c>
      <c r="E12" s="30">
        <f t="shared" si="0"/>
        <v>178735532</v>
      </c>
      <c r="F12" s="31">
        <f t="shared" si="0"/>
        <v>178735532</v>
      </c>
      <c r="G12" s="31">
        <f t="shared" si="0"/>
        <v>258758446</v>
      </c>
      <c r="H12" s="31">
        <f t="shared" si="0"/>
        <v>233931075</v>
      </c>
      <c r="I12" s="31">
        <f t="shared" si="0"/>
        <v>236949124</v>
      </c>
      <c r="J12" s="31">
        <f t="shared" si="0"/>
        <v>236949124</v>
      </c>
      <c r="K12" s="31">
        <f t="shared" si="0"/>
        <v>219803871</v>
      </c>
      <c r="L12" s="31">
        <f t="shared" si="0"/>
        <v>241881888</v>
      </c>
      <c r="M12" s="31">
        <f t="shared" si="0"/>
        <v>0</v>
      </c>
      <c r="N12" s="31">
        <f t="shared" si="0"/>
        <v>241881888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241881888</v>
      </c>
      <c r="X12" s="31">
        <f t="shared" si="0"/>
        <v>89367767</v>
      </c>
      <c r="Y12" s="31">
        <f t="shared" si="0"/>
        <v>152514121</v>
      </c>
      <c r="Z12" s="32">
        <f>+IF(X12&lt;&gt;0,+(Y12/X12)*100,0)</f>
        <v>170.65898155427783</v>
      </c>
      <c r="AA12" s="33">
        <f>SUM(AA6:AA11)</f>
        <v>178735532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>
        <v>601391</v>
      </c>
      <c r="D16" s="18">
        <v>601391</v>
      </c>
      <c r="E16" s="19"/>
      <c r="F16" s="20"/>
      <c r="G16" s="24">
        <v>25609304</v>
      </c>
      <c r="H16" s="24">
        <v>25632104</v>
      </c>
      <c r="I16" s="24">
        <v>25632104</v>
      </c>
      <c r="J16" s="20">
        <v>25632104</v>
      </c>
      <c r="K16" s="24">
        <v>25641652</v>
      </c>
      <c r="L16" s="24">
        <v>25641682</v>
      </c>
      <c r="M16" s="20"/>
      <c r="N16" s="24">
        <v>25641682</v>
      </c>
      <c r="O16" s="24"/>
      <c r="P16" s="24"/>
      <c r="Q16" s="20"/>
      <c r="R16" s="24"/>
      <c r="S16" s="24"/>
      <c r="T16" s="20"/>
      <c r="U16" s="24"/>
      <c r="V16" s="24"/>
      <c r="W16" s="24">
        <v>25641682</v>
      </c>
      <c r="X16" s="20"/>
      <c r="Y16" s="24">
        <v>25641682</v>
      </c>
      <c r="Z16" s="25"/>
      <c r="AA16" s="26"/>
    </row>
    <row r="17" spans="1:27" ht="13.5">
      <c r="A17" s="23" t="s">
        <v>43</v>
      </c>
      <c r="B17" s="17"/>
      <c r="C17" s="18">
        <v>201302330</v>
      </c>
      <c r="D17" s="18">
        <v>201302330</v>
      </c>
      <c r="E17" s="19">
        <v>240495079</v>
      </c>
      <c r="F17" s="20">
        <v>240495079</v>
      </c>
      <c r="G17" s="20">
        <v>227071979</v>
      </c>
      <c r="H17" s="20">
        <v>227071979</v>
      </c>
      <c r="I17" s="20">
        <v>227071979</v>
      </c>
      <c r="J17" s="20">
        <v>227071979</v>
      </c>
      <c r="K17" s="20">
        <v>227071979</v>
      </c>
      <c r="L17" s="20">
        <v>230233379</v>
      </c>
      <c r="M17" s="20"/>
      <c r="N17" s="20">
        <v>230233379</v>
      </c>
      <c r="O17" s="20"/>
      <c r="P17" s="20"/>
      <c r="Q17" s="20"/>
      <c r="R17" s="20"/>
      <c r="S17" s="20"/>
      <c r="T17" s="20"/>
      <c r="U17" s="20"/>
      <c r="V17" s="20"/>
      <c r="W17" s="20">
        <v>230233379</v>
      </c>
      <c r="X17" s="20">
        <v>120247540</v>
      </c>
      <c r="Y17" s="20">
        <v>109985839</v>
      </c>
      <c r="Z17" s="21">
        <v>91.47</v>
      </c>
      <c r="AA17" s="22">
        <v>240495079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809686415</v>
      </c>
      <c r="D19" s="18">
        <v>809686415</v>
      </c>
      <c r="E19" s="19"/>
      <c r="F19" s="20"/>
      <c r="G19" s="20">
        <v>811386331</v>
      </c>
      <c r="H19" s="20">
        <v>812374503</v>
      </c>
      <c r="I19" s="20">
        <v>812374503</v>
      </c>
      <c r="J19" s="20">
        <v>812374503</v>
      </c>
      <c r="K19" s="20">
        <v>818407855</v>
      </c>
      <c r="L19" s="20">
        <v>816305237</v>
      </c>
      <c r="M19" s="20"/>
      <c r="N19" s="20">
        <v>816305237</v>
      </c>
      <c r="O19" s="20"/>
      <c r="P19" s="20"/>
      <c r="Q19" s="20"/>
      <c r="R19" s="20"/>
      <c r="S19" s="20"/>
      <c r="T19" s="20"/>
      <c r="U19" s="20"/>
      <c r="V19" s="20"/>
      <c r="W19" s="20">
        <v>816305237</v>
      </c>
      <c r="X19" s="20"/>
      <c r="Y19" s="20">
        <v>816305237</v>
      </c>
      <c r="Z19" s="21"/>
      <c r="AA19" s="22"/>
    </row>
    <row r="20" spans="1:27" ht="13.5">
      <c r="A20" s="23" t="s">
        <v>46</v>
      </c>
      <c r="B20" s="17"/>
      <c r="C20" s="18">
        <v>28931049</v>
      </c>
      <c r="D20" s="18">
        <v>28931049</v>
      </c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948306</v>
      </c>
      <c r="D22" s="18">
        <v>948306</v>
      </c>
      <c r="E22" s="19">
        <v>474791</v>
      </c>
      <c r="F22" s="20">
        <v>474791</v>
      </c>
      <c r="G22" s="20">
        <v>948126</v>
      </c>
      <c r="H22" s="20">
        <v>948126</v>
      </c>
      <c r="I22" s="20">
        <v>948126</v>
      </c>
      <c r="J22" s="20">
        <v>948126</v>
      </c>
      <c r="K22" s="20">
        <v>1855144</v>
      </c>
      <c r="L22" s="20">
        <v>1855144</v>
      </c>
      <c r="M22" s="20"/>
      <c r="N22" s="20">
        <v>1855144</v>
      </c>
      <c r="O22" s="20"/>
      <c r="P22" s="20"/>
      <c r="Q22" s="20"/>
      <c r="R22" s="20"/>
      <c r="S22" s="20"/>
      <c r="T22" s="20"/>
      <c r="U22" s="20"/>
      <c r="V22" s="20"/>
      <c r="W22" s="20">
        <v>1855144</v>
      </c>
      <c r="X22" s="20">
        <v>237396</v>
      </c>
      <c r="Y22" s="20">
        <v>1617748</v>
      </c>
      <c r="Z22" s="21">
        <v>681.46</v>
      </c>
      <c r="AA22" s="22">
        <v>474791</v>
      </c>
    </row>
    <row r="23" spans="1:27" ht="13.5">
      <c r="A23" s="23" t="s">
        <v>49</v>
      </c>
      <c r="B23" s="17"/>
      <c r="C23" s="18"/>
      <c r="D23" s="18"/>
      <c r="E23" s="19">
        <v>27830396</v>
      </c>
      <c r="F23" s="20">
        <v>27830396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13915198</v>
      </c>
      <c r="Y23" s="24">
        <v>-13915198</v>
      </c>
      <c r="Z23" s="25">
        <v>-100</v>
      </c>
      <c r="AA23" s="26">
        <v>27830396</v>
      </c>
    </row>
    <row r="24" spans="1:27" ht="13.5">
      <c r="A24" s="27" t="s">
        <v>50</v>
      </c>
      <c r="B24" s="35"/>
      <c r="C24" s="29">
        <f aca="true" t="shared" si="1" ref="C24:Y24">SUM(C15:C23)</f>
        <v>1041469491</v>
      </c>
      <c r="D24" s="29">
        <f>SUM(D15:D23)</f>
        <v>1041469491</v>
      </c>
      <c r="E24" s="36">
        <f t="shared" si="1"/>
        <v>268800266</v>
      </c>
      <c r="F24" s="37">
        <f t="shared" si="1"/>
        <v>268800266</v>
      </c>
      <c r="G24" s="37">
        <f t="shared" si="1"/>
        <v>1065015740</v>
      </c>
      <c r="H24" s="37">
        <f t="shared" si="1"/>
        <v>1066026712</v>
      </c>
      <c r="I24" s="37">
        <f t="shared" si="1"/>
        <v>1066026712</v>
      </c>
      <c r="J24" s="37">
        <f t="shared" si="1"/>
        <v>1066026712</v>
      </c>
      <c r="K24" s="37">
        <f t="shared" si="1"/>
        <v>1072976630</v>
      </c>
      <c r="L24" s="37">
        <f t="shared" si="1"/>
        <v>1074035442</v>
      </c>
      <c r="M24" s="37">
        <f t="shared" si="1"/>
        <v>0</v>
      </c>
      <c r="N24" s="37">
        <f t="shared" si="1"/>
        <v>1074035442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1074035442</v>
      </c>
      <c r="X24" s="37">
        <f t="shared" si="1"/>
        <v>134400134</v>
      </c>
      <c r="Y24" s="37">
        <f t="shared" si="1"/>
        <v>939635308</v>
      </c>
      <c r="Z24" s="38">
        <f>+IF(X24&lt;&gt;0,+(Y24/X24)*100,0)</f>
        <v>699.1327166385116</v>
      </c>
      <c r="AA24" s="39">
        <f>SUM(AA15:AA23)</f>
        <v>268800266</v>
      </c>
    </row>
    <row r="25" spans="1:27" ht="13.5">
      <c r="A25" s="27" t="s">
        <v>51</v>
      </c>
      <c r="B25" s="28"/>
      <c r="C25" s="29">
        <f aca="true" t="shared" si="2" ref="C25:Y25">+C12+C24</f>
        <v>1208624433</v>
      </c>
      <c r="D25" s="29">
        <f>+D12+D24</f>
        <v>1208624433</v>
      </c>
      <c r="E25" s="30">
        <f t="shared" si="2"/>
        <v>447535798</v>
      </c>
      <c r="F25" s="31">
        <f t="shared" si="2"/>
        <v>447535798</v>
      </c>
      <c r="G25" s="31">
        <f t="shared" si="2"/>
        <v>1323774186</v>
      </c>
      <c r="H25" s="31">
        <f t="shared" si="2"/>
        <v>1299957787</v>
      </c>
      <c r="I25" s="31">
        <f t="shared" si="2"/>
        <v>1302975836</v>
      </c>
      <c r="J25" s="31">
        <f t="shared" si="2"/>
        <v>1302975836</v>
      </c>
      <c r="K25" s="31">
        <f t="shared" si="2"/>
        <v>1292780501</v>
      </c>
      <c r="L25" s="31">
        <f t="shared" si="2"/>
        <v>1315917330</v>
      </c>
      <c r="M25" s="31">
        <f t="shared" si="2"/>
        <v>0</v>
      </c>
      <c r="N25" s="31">
        <f t="shared" si="2"/>
        <v>1315917330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1315917330</v>
      </c>
      <c r="X25" s="31">
        <f t="shared" si="2"/>
        <v>223767901</v>
      </c>
      <c r="Y25" s="31">
        <f t="shared" si="2"/>
        <v>1092149429</v>
      </c>
      <c r="Z25" s="32">
        <f>+IF(X25&lt;&gt;0,+(Y25/X25)*100,0)</f>
        <v>488.07242867242155</v>
      </c>
      <c r="AA25" s="33">
        <f>+AA12+AA24</f>
        <v>447535798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15466633</v>
      </c>
      <c r="D29" s="18">
        <v>15466633</v>
      </c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3888220</v>
      </c>
      <c r="D30" s="18">
        <v>3888220</v>
      </c>
      <c r="E30" s="19"/>
      <c r="F30" s="20"/>
      <c r="G30" s="20">
        <v>3888220</v>
      </c>
      <c r="H30" s="20">
        <v>3888220</v>
      </c>
      <c r="I30" s="20">
        <v>3888220</v>
      </c>
      <c r="J30" s="20">
        <v>3888220</v>
      </c>
      <c r="K30" s="20">
        <v>3888220</v>
      </c>
      <c r="L30" s="20">
        <v>3888220</v>
      </c>
      <c r="M30" s="20"/>
      <c r="N30" s="20">
        <v>3888220</v>
      </c>
      <c r="O30" s="20"/>
      <c r="P30" s="20"/>
      <c r="Q30" s="20"/>
      <c r="R30" s="20"/>
      <c r="S30" s="20"/>
      <c r="T30" s="20"/>
      <c r="U30" s="20"/>
      <c r="V30" s="20"/>
      <c r="W30" s="20">
        <v>3888220</v>
      </c>
      <c r="X30" s="20"/>
      <c r="Y30" s="20">
        <v>3888220</v>
      </c>
      <c r="Z30" s="21"/>
      <c r="AA30" s="22"/>
    </row>
    <row r="31" spans="1:27" ht="13.5">
      <c r="A31" s="23" t="s">
        <v>56</v>
      </c>
      <c r="B31" s="17"/>
      <c r="C31" s="18">
        <v>2297709</v>
      </c>
      <c r="D31" s="18">
        <v>2297709</v>
      </c>
      <c r="E31" s="19">
        <v>2338835</v>
      </c>
      <c r="F31" s="20">
        <v>2338835</v>
      </c>
      <c r="G31" s="20">
        <v>2299274</v>
      </c>
      <c r="H31" s="20">
        <v>2317069</v>
      </c>
      <c r="I31" s="20">
        <v>2353018</v>
      </c>
      <c r="J31" s="20">
        <v>2353018</v>
      </c>
      <c r="K31" s="20">
        <v>2349458</v>
      </c>
      <c r="L31" s="20">
        <v>2358260</v>
      </c>
      <c r="M31" s="20"/>
      <c r="N31" s="20">
        <v>2358260</v>
      </c>
      <c r="O31" s="20"/>
      <c r="P31" s="20"/>
      <c r="Q31" s="20"/>
      <c r="R31" s="20"/>
      <c r="S31" s="20"/>
      <c r="T31" s="20"/>
      <c r="U31" s="20"/>
      <c r="V31" s="20"/>
      <c r="W31" s="20">
        <v>2358260</v>
      </c>
      <c r="X31" s="20">
        <v>1169418</v>
      </c>
      <c r="Y31" s="20">
        <v>1188842</v>
      </c>
      <c r="Z31" s="21">
        <v>101.66</v>
      </c>
      <c r="AA31" s="22">
        <v>2338835</v>
      </c>
    </row>
    <row r="32" spans="1:27" ht="13.5">
      <c r="A32" s="23" t="s">
        <v>57</v>
      </c>
      <c r="B32" s="17"/>
      <c r="C32" s="18">
        <v>143209587</v>
      </c>
      <c r="D32" s="18">
        <v>143209587</v>
      </c>
      <c r="E32" s="19"/>
      <c r="F32" s="20"/>
      <c r="G32" s="20">
        <v>151511067</v>
      </c>
      <c r="H32" s="20">
        <v>146801838</v>
      </c>
      <c r="I32" s="20">
        <v>150301612</v>
      </c>
      <c r="J32" s="20">
        <v>150301612</v>
      </c>
      <c r="K32" s="20">
        <v>148728136</v>
      </c>
      <c r="L32" s="20">
        <v>157404237</v>
      </c>
      <c r="M32" s="20"/>
      <c r="N32" s="20">
        <v>157404237</v>
      </c>
      <c r="O32" s="20"/>
      <c r="P32" s="20"/>
      <c r="Q32" s="20"/>
      <c r="R32" s="20"/>
      <c r="S32" s="20"/>
      <c r="T32" s="20"/>
      <c r="U32" s="20"/>
      <c r="V32" s="20"/>
      <c r="W32" s="20">
        <v>157404237</v>
      </c>
      <c r="X32" s="20"/>
      <c r="Y32" s="20">
        <v>157404237</v>
      </c>
      <c r="Z32" s="21"/>
      <c r="AA32" s="22"/>
    </row>
    <row r="33" spans="1:27" ht="13.5">
      <c r="A33" s="23" t="s">
        <v>58</v>
      </c>
      <c r="B33" s="17"/>
      <c r="C33" s="18">
        <v>3365434</v>
      </c>
      <c r="D33" s="18">
        <v>3365434</v>
      </c>
      <c r="E33" s="19">
        <v>2938413</v>
      </c>
      <c r="F33" s="20">
        <v>2938413</v>
      </c>
      <c r="G33" s="20">
        <v>3365434</v>
      </c>
      <c r="H33" s="20">
        <v>3365434</v>
      </c>
      <c r="I33" s="20">
        <v>3365434</v>
      </c>
      <c r="J33" s="20">
        <v>3365434</v>
      </c>
      <c r="K33" s="20">
        <v>3365434</v>
      </c>
      <c r="L33" s="20">
        <v>3365434</v>
      </c>
      <c r="M33" s="20"/>
      <c r="N33" s="20">
        <v>3365434</v>
      </c>
      <c r="O33" s="20"/>
      <c r="P33" s="20"/>
      <c r="Q33" s="20"/>
      <c r="R33" s="20"/>
      <c r="S33" s="20"/>
      <c r="T33" s="20"/>
      <c r="U33" s="20"/>
      <c r="V33" s="20"/>
      <c r="W33" s="20">
        <v>3365434</v>
      </c>
      <c r="X33" s="20">
        <v>1469207</v>
      </c>
      <c r="Y33" s="20">
        <v>1896227</v>
      </c>
      <c r="Z33" s="21">
        <v>129.06</v>
      </c>
      <c r="AA33" s="22">
        <v>2938413</v>
      </c>
    </row>
    <row r="34" spans="1:27" ht="13.5">
      <c r="A34" s="27" t="s">
        <v>59</v>
      </c>
      <c r="B34" s="28"/>
      <c r="C34" s="29">
        <f aca="true" t="shared" si="3" ref="C34:Y34">SUM(C29:C33)</f>
        <v>168227583</v>
      </c>
      <c r="D34" s="29">
        <f>SUM(D29:D33)</f>
        <v>168227583</v>
      </c>
      <c r="E34" s="30">
        <f t="shared" si="3"/>
        <v>5277248</v>
      </c>
      <c r="F34" s="31">
        <f t="shared" si="3"/>
        <v>5277248</v>
      </c>
      <c r="G34" s="31">
        <f t="shared" si="3"/>
        <v>161063995</v>
      </c>
      <c r="H34" s="31">
        <f t="shared" si="3"/>
        <v>156372561</v>
      </c>
      <c r="I34" s="31">
        <f t="shared" si="3"/>
        <v>159908284</v>
      </c>
      <c r="J34" s="31">
        <f t="shared" si="3"/>
        <v>159908284</v>
      </c>
      <c r="K34" s="31">
        <f t="shared" si="3"/>
        <v>158331248</v>
      </c>
      <c r="L34" s="31">
        <f t="shared" si="3"/>
        <v>167016151</v>
      </c>
      <c r="M34" s="31">
        <f t="shared" si="3"/>
        <v>0</v>
      </c>
      <c r="N34" s="31">
        <f t="shared" si="3"/>
        <v>167016151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167016151</v>
      </c>
      <c r="X34" s="31">
        <f t="shared" si="3"/>
        <v>2638625</v>
      </c>
      <c r="Y34" s="31">
        <f t="shared" si="3"/>
        <v>164377526</v>
      </c>
      <c r="Z34" s="32">
        <f>+IF(X34&lt;&gt;0,+(Y34/X34)*100,0)</f>
        <v>6229.666057132029</v>
      </c>
      <c r="AA34" s="33">
        <f>SUM(AA29:AA33)</f>
        <v>5277248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50116917</v>
      </c>
      <c r="D37" s="18">
        <v>50116917</v>
      </c>
      <c r="E37" s="19"/>
      <c r="F37" s="20"/>
      <c r="G37" s="20">
        <v>50116917</v>
      </c>
      <c r="H37" s="20">
        <v>50116917</v>
      </c>
      <c r="I37" s="20">
        <v>50116917</v>
      </c>
      <c r="J37" s="20">
        <v>50116917</v>
      </c>
      <c r="K37" s="20">
        <v>50116917</v>
      </c>
      <c r="L37" s="20">
        <v>50116917</v>
      </c>
      <c r="M37" s="20"/>
      <c r="N37" s="20">
        <v>50116917</v>
      </c>
      <c r="O37" s="20"/>
      <c r="P37" s="20"/>
      <c r="Q37" s="20"/>
      <c r="R37" s="20"/>
      <c r="S37" s="20"/>
      <c r="T37" s="20"/>
      <c r="U37" s="20"/>
      <c r="V37" s="20"/>
      <c r="W37" s="20">
        <v>50116917</v>
      </c>
      <c r="X37" s="20"/>
      <c r="Y37" s="20">
        <v>50116917</v>
      </c>
      <c r="Z37" s="21"/>
      <c r="AA37" s="22"/>
    </row>
    <row r="38" spans="1:27" ht="13.5">
      <c r="A38" s="23" t="s">
        <v>58</v>
      </c>
      <c r="B38" s="17"/>
      <c r="C38" s="18">
        <v>39713018</v>
      </c>
      <c r="D38" s="18">
        <v>39713018</v>
      </c>
      <c r="E38" s="19">
        <v>2107309</v>
      </c>
      <c r="F38" s="20">
        <v>2107309</v>
      </c>
      <c r="G38" s="20">
        <v>64698611</v>
      </c>
      <c r="H38" s="20">
        <v>64698611</v>
      </c>
      <c r="I38" s="20">
        <v>64698611</v>
      </c>
      <c r="J38" s="20">
        <v>64698611</v>
      </c>
      <c r="K38" s="20">
        <v>64698611</v>
      </c>
      <c r="L38" s="20">
        <v>64698611</v>
      </c>
      <c r="M38" s="20"/>
      <c r="N38" s="20">
        <v>64698611</v>
      </c>
      <c r="O38" s="20"/>
      <c r="P38" s="20"/>
      <c r="Q38" s="20"/>
      <c r="R38" s="20"/>
      <c r="S38" s="20"/>
      <c r="T38" s="20"/>
      <c r="U38" s="20"/>
      <c r="V38" s="20"/>
      <c r="W38" s="20">
        <v>64698611</v>
      </c>
      <c r="X38" s="20">
        <v>1053655</v>
      </c>
      <c r="Y38" s="20">
        <v>63644956</v>
      </c>
      <c r="Z38" s="21">
        <v>6040.4</v>
      </c>
      <c r="AA38" s="22">
        <v>2107309</v>
      </c>
    </row>
    <row r="39" spans="1:27" ht="13.5">
      <c r="A39" s="27" t="s">
        <v>61</v>
      </c>
      <c r="B39" s="35"/>
      <c r="C39" s="29">
        <f aca="true" t="shared" si="4" ref="C39:Y39">SUM(C37:C38)</f>
        <v>89829935</v>
      </c>
      <c r="D39" s="29">
        <f>SUM(D37:D38)</f>
        <v>89829935</v>
      </c>
      <c r="E39" s="36">
        <f t="shared" si="4"/>
        <v>2107309</v>
      </c>
      <c r="F39" s="37">
        <f t="shared" si="4"/>
        <v>2107309</v>
      </c>
      <c r="G39" s="37">
        <f t="shared" si="4"/>
        <v>114815528</v>
      </c>
      <c r="H39" s="37">
        <f t="shared" si="4"/>
        <v>114815528</v>
      </c>
      <c r="I39" s="37">
        <f t="shared" si="4"/>
        <v>114815528</v>
      </c>
      <c r="J39" s="37">
        <f t="shared" si="4"/>
        <v>114815528</v>
      </c>
      <c r="K39" s="37">
        <f t="shared" si="4"/>
        <v>114815528</v>
      </c>
      <c r="L39" s="37">
        <f t="shared" si="4"/>
        <v>114815528</v>
      </c>
      <c r="M39" s="37">
        <f t="shared" si="4"/>
        <v>0</v>
      </c>
      <c r="N39" s="37">
        <f t="shared" si="4"/>
        <v>114815528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114815528</v>
      </c>
      <c r="X39" s="37">
        <f t="shared" si="4"/>
        <v>1053655</v>
      </c>
      <c r="Y39" s="37">
        <f t="shared" si="4"/>
        <v>113761873</v>
      </c>
      <c r="Z39" s="38">
        <f>+IF(X39&lt;&gt;0,+(Y39/X39)*100,0)</f>
        <v>10796.88066777076</v>
      </c>
      <c r="AA39" s="39">
        <f>SUM(AA37:AA38)</f>
        <v>2107309</v>
      </c>
    </row>
    <row r="40" spans="1:27" ht="13.5">
      <c r="A40" s="27" t="s">
        <v>62</v>
      </c>
      <c r="B40" s="28"/>
      <c r="C40" s="29">
        <f aca="true" t="shared" si="5" ref="C40:Y40">+C34+C39</f>
        <v>258057518</v>
      </c>
      <c r="D40" s="29">
        <f>+D34+D39</f>
        <v>258057518</v>
      </c>
      <c r="E40" s="30">
        <f t="shared" si="5"/>
        <v>7384557</v>
      </c>
      <c r="F40" s="31">
        <f t="shared" si="5"/>
        <v>7384557</v>
      </c>
      <c r="G40" s="31">
        <f t="shared" si="5"/>
        <v>275879523</v>
      </c>
      <c r="H40" s="31">
        <f t="shared" si="5"/>
        <v>271188089</v>
      </c>
      <c r="I40" s="31">
        <f t="shared" si="5"/>
        <v>274723812</v>
      </c>
      <c r="J40" s="31">
        <f t="shared" si="5"/>
        <v>274723812</v>
      </c>
      <c r="K40" s="31">
        <f t="shared" si="5"/>
        <v>273146776</v>
      </c>
      <c r="L40" s="31">
        <f t="shared" si="5"/>
        <v>281831679</v>
      </c>
      <c r="M40" s="31">
        <f t="shared" si="5"/>
        <v>0</v>
      </c>
      <c r="N40" s="31">
        <f t="shared" si="5"/>
        <v>281831679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281831679</v>
      </c>
      <c r="X40" s="31">
        <f t="shared" si="5"/>
        <v>3692280</v>
      </c>
      <c r="Y40" s="31">
        <f t="shared" si="5"/>
        <v>278139399</v>
      </c>
      <c r="Z40" s="32">
        <f>+IF(X40&lt;&gt;0,+(Y40/X40)*100,0)</f>
        <v>7532.998553739154</v>
      </c>
      <c r="AA40" s="33">
        <f>+AA34+AA39</f>
        <v>7384557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950566915</v>
      </c>
      <c r="D42" s="43">
        <f>+D25-D40</f>
        <v>950566915</v>
      </c>
      <c r="E42" s="44">
        <f t="shared" si="6"/>
        <v>440151241</v>
      </c>
      <c r="F42" s="45">
        <f t="shared" si="6"/>
        <v>440151241</v>
      </c>
      <c r="G42" s="45">
        <f t="shared" si="6"/>
        <v>1047894663</v>
      </c>
      <c r="H42" s="45">
        <f t="shared" si="6"/>
        <v>1028769698</v>
      </c>
      <c r="I42" s="45">
        <f t="shared" si="6"/>
        <v>1028252024</v>
      </c>
      <c r="J42" s="45">
        <f t="shared" si="6"/>
        <v>1028252024</v>
      </c>
      <c r="K42" s="45">
        <f t="shared" si="6"/>
        <v>1019633725</v>
      </c>
      <c r="L42" s="45">
        <f t="shared" si="6"/>
        <v>1034085651</v>
      </c>
      <c r="M42" s="45">
        <f t="shared" si="6"/>
        <v>0</v>
      </c>
      <c r="N42" s="45">
        <f t="shared" si="6"/>
        <v>1034085651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1034085651</v>
      </c>
      <c r="X42" s="45">
        <f t="shared" si="6"/>
        <v>220075621</v>
      </c>
      <c r="Y42" s="45">
        <f t="shared" si="6"/>
        <v>814010030</v>
      </c>
      <c r="Z42" s="46">
        <f>+IF(X42&lt;&gt;0,+(Y42/X42)*100,0)</f>
        <v>369.87742045267254</v>
      </c>
      <c r="AA42" s="47">
        <f>+AA25-AA40</f>
        <v>440151241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945139379</v>
      </c>
      <c r="D45" s="18">
        <v>945139379</v>
      </c>
      <c r="E45" s="19">
        <v>440151241</v>
      </c>
      <c r="F45" s="20">
        <v>440151241</v>
      </c>
      <c r="G45" s="20">
        <v>1042465545</v>
      </c>
      <c r="H45" s="20">
        <v>1023338999</v>
      </c>
      <c r="I45" s="20">
        <v>1022819743</v>
      </c>
      <c r="J45" s="20">
        <v>1022819743</v>
      </c>
      <c r="K45" s="20">
        <v>1014199862</v>
      </c>
      <c r="L45" s="20">
        <v>1028650207</v>
      </c>
      <c r="M45" s="20"/>
      <c r="N45" s="20">
        <v>1028650207</v>
      </c>
      <c r="O45" s="20"/>
      <c r="P45" s="20"/>
      <c r="Q45" s="20"/>
      <c r="R45" s="20"/>
      <c r="S45" s="20"/>
      <c r="T45" s="20"/>
      <c r="U45" s="20"/>
      <c r="V45" s="20"/>
      <c r="W45" s="20">
        <v>1028650207</v>
      </c>
      <c r="X45" s="20">
        <v>220075621</v>
      </c>
      <c r="Y45" s="20">
        <v>808574586</v>
      </c>
      <c r="Z45" s="48">
        <v>367.41</v>
      </c>
      <c r="AA45" s="22">
        <v>440151241</v>
      </c>
    </row>
    <row r="46" spans="1:27" ht="13.5">
      <c r="A46" s="23" t="s">
        <v>67</v>
      </c>
      <c r="B46" s="17"/>
      <c r="C46" s="18">
        <v>5427536</v>
      </c>
      <c r="D46" s="18">
        <v>5427536</v>
      </c>
      <c r="E46" s="19"/>
      <c r="F46" s="20"/>
      <c r="G46" s="20">
        <v>5429118</v>
      </c>
      <c r="H46" s="20">
        <v>5430699</v>
      </c>
      <c r="I46" s="20">
        <v>5432281</v>
      </c>
      <c r="J46" s="20">
        <v>5432281</v>
      </c>
      <c r="K46" s="20">
        <v>5433863</v>
      </c>
      <c r="L46" s="20">
        <v>5435444</v>
      </c>
      <c r="M46" s="20"/>
      <c r="N46" s="20">
        <v>5435444</v>
      </c>
      <c r="O46" s="20"/>
      <c r="P46" s="20"/>
      <c r="Q46" s="20"/>
      <c r="R46" s="20"/>
      <c r="S46" s="20"/>
      <c r="T46" s="20"/>
      <c r="U46" s="20"/>
      <c r="V46" s="20"/>
      <c r="W46" s="20">
        <v>5435444</v>
      </c>
      <c r="X46" s="20"/>
      <c r="Y46" s="20">
        <v>5435444</v>
      </c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950566915</v>
      </c>
      <c r="D48" s="51">
        <f>SUM(D45:D47)</f>
        <v>950566915</v>
      </c>
      <c r="E48" s="52">
        <f t="shared" si="7"/>
        <v>440151241</v>
      </c>
      <c r="F48" s="53">
        <f t="shared" si="7"/>
        <v>440151241</v>
      </c>
      <c r="G48" s="53">
        <f t="shared" si="7"/>
        <v>1047894663</v>
      </c>
      <c r="H48" s="53">
        <f t="shared" si="7"/>
        <v>1028769698</v>
      </c>
      <c r="I48" s="53">
        <f t="shared" si="7"/>
        <v>1028252024</v>
      </c>
      <c r="J48" s="53">
        <f t="shared" si="7"/>
        <v>1028252024</v>
      </c>
      <c r="K48" s="53">
        <f t="shared" si="7"/>
        <v>1019633725</v>
      </c>
      <c r="L48" s="53">
        <f t="shared" si="7"/>
        <v>1034085651</v>
      </c>
      <c r="M48" s="53">
        <f t="shared" si="7"/>
        <v>0</v>
      </c>
      <c r="N48" s="53">
        <f t="shared" si="7"/>
        <v>1034085651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1034085651</v>
      </c>
      <c r="X48" s="53">
        <f t="shared" si="7"/>
        <v>220075621</v>
      </c>
      <c r="Y48" s="53">
        <f t="shared" si="7"/>
        <v>814010030</v>
      </c>
      <c r="Z48" s="54">
        <f>+IF(X48&lt;&gt;0,+(Y48/X48)*100,0)</f>
        <v>369.87742045267254</v>
      </c>
      <c r="AA48" s="55">
        <f>SUM(AA45:AA47)</f>
        <v>440151241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75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21278517</v>
      </c>
      <c r="D6" s="18">
        <v>21278517</v>
      </c>
      <c r="E6" s="19">
        <v>35861</v>
      </c>
      <c r="F6" s="20">
        <v>35861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17931</v>
      </c>
      <c r="Y6" s="20">
        <v>-17931</v>
      </c>
      <c r="Z6" s="21">
        <v>-100</v>
      </c>
      <c r="AA6" s="22">
        <v>35861</v>
      </c>
    </row>
    <row r="7" spans="1:27" ht="13.5">
      <c r="A7" s="23" t="s">
        <v>34</v>
      </c>
      <c r="B7" s="17"/>
      <c r="C7" s="18"/>
      <c r="D7" s="18"/>
      <c r="E7" s="19">
        <v>6026</v>
      </c>
      <c r="F7" s="20">
        <v>6026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3013</v>
      </c>
      <c r="Y7" s="20">
        <v>-3013</v>
      </c>
      <c r="Z7" s="21">
        <v>-100</v>
      </c>
      <c r="AA7" s="22">
        <v>6026</v>
      </c>
    </row>
    <row r="8" spans="1:27" ht="13.5">
      <c r="A8" s="23" t="s">
        <v>35</v>
      </c>
      <c r="B8" s="17"/>
      <c r="C8" s="18"/>
      <c r="D8" s="18"/>
      <c r="E8" s="19">
        <v>109196</v>
      </c>
      <c r="F8" s="20">
        <v>109196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54598</v>
      </c>
      <c r="Y8" s="20">
        <v>-54598</v>
      </c>
      <c r="Z8" s="21">
        <v>-100</v>
      </c>
      <c r="AA8" s="22">
        <v>109196</v>
      </c>
    </row>
    <row r="9" spans="1:27" ht="13.5">
      <c r="A9" s="23" t="s">
        <v>36</v>
      </c>
      <c r="B9" s="17"/>
      <c r="C9" s="18">
        <v>26003719</v>
      </c>
      <c r="D9" s="18">
        <v>26003719</v>
      </c>
      <c r="E9" s="19">
        <v>8695</v>
      </c>
      <c r="F9" s="20">
        <v>8695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4348</v>
      </c>
      <c r="Y9" s="20">
        <v>-4348</v>
      </c>
      <c r="Z9" s="21">
        <v>-100</v>
      </c>
      <c r="AA9" s="22">
        <v>8695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25564152</v>
      </c>
      <c r="D11" s="18">
        <v>25564152</v>
      </c>
      <c r="E11" s="19">
        <v>208</v>
      </c>
      <c r="F11" s="20">
        <v>208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104</v>
      </c>
      <c r="Y11" s="20">
        <v>-104</v>
      </c>
      <c r="Z11" s="21">
        <v>-100</v>
      </c>
      <c r="AA11" s="22">
        <v>208</v>
      </c>
    </row>
    <row r="12" spans="1:27" ht="13.5">
      <c r="A12" s="27" t="s">
        <v>39</v>
      </c>
      <c r="B12" s="28"/>
      <c r="C12" s="29">
        <f aca="true" t="shared" si="0" ref="C12:Y12">SUM(C6:C11)</f>
        <v>72846388</v>
      </c>
      <c r="D12" s="29">
        <f>SUM(D6:D11)</f>
        <v>72846388</v>
      </c>
      <c r="E12" s="30">
        <f t="shared" si="0"/>
        <v>159986</v>
      </c>
      <c r="F12" s="31">
        <f t="shared" si="0"/>
        <v>159986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79994</v>
      </c>
      <c r="Y12" s="31">
        <f t="shared" si="0"/>
        <v>-79994</v>
      </c>
      <c r="Z12" s="32">
        <f>+IF(X12&lt;&gt;0,+(Y12/X12)*100,0)</f>
        <v>-100</v>
      </c>
      <c r="AA12" s="33">
        <f>SUM(AA6:AA11)</f>
        <v>159986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>
        <v>90</v>
      </c>
      <c r="F16" s="20">
        <v>90</v>
      </c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45</v>
      </c>
      <c r="Y16" s="24">
        <v>-45</v>
      </c>
      <c r="Z16" s="25">
        <v>-100</v>
      </c>
      <c r="AA16" s="26">
        <v>90</v>
      </c>
    </row>
    <row r="17" spans="1:27" ht="13.5">
      <c r="A17" s="23" t="s">
        <v>43</v>
      </c>
      <c r="B17" s="17"/>
      <c r="C17" s="18">
        <v>36559250</v>
      </c>
      <c r="D17" s="18">
        <v>36559250</v>
      </c>
      <c r="E17" s="19">
        <v>13035</v>
      </c>
      <c r="F17" s="20">
        <v>13035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6518</v>
      </c>
      <c r="Y17" s="20">
        <v>-6518</v>
      </c>
      <c r="Z17" s="21">
        <v>-100</v>
      </c>
      <c r="AA17" s="22">
        <v>13035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682306550</v>
      </c>
      <c r="D19" s="18">
        <v>682306550</v>
      </c>
      <c r="E19" s="19">
        <v>88134</v>
      </c>
      <c r="F19" s="20">
        <v>88134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44067</v>
      </c>
      <c r="Y19" s="20">
        <v>-44067</v>
      </c>
      <c r="Z19" s="21">
        <v>-100</v>
      </c>
      <c r="AA19" s="22">
        <v>88134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227671</v>
      </c>
      <c r="D22" s="18">
        <v>227671</v>
      </c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>
        <v>178541</v>
      </c>
      <c r="D23" s="18">
        <v>178541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719272012</v>
      </c>
      <c r="D24" s="29">
        <f>SUM(D15:D23)</f>
        <v>719272012</v>
      </c>
      <c r="E24" s="36">
        <f t="shared" si="1"/>
        <v>101259</v>
      </c>
      <c r="F24" s="37">
        <f t="shared" si="1"/>
        <v>101259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50630</v>
      </c>
      <c r="Y24" s="37">
        <f t="shared" si="1"/>
        <v>-50630</v>
      </c>
      <c r="Z24" s="38">
        <f>+IF(X24&lt;&gt;0,+(Y24/X24)*100,0)</f>
        <v>-100</v>
      </c>
      <c r="AA24" s="39">
        <f>SUM(AA15:AA23)</f>
        <v>101259</v>
      </c>
    </row>
    <row r="25" spans="1:27" ht="13.5">
      <c r="A25" s="27" t="s">
        <v>51</v>
      </c>
      <c r="B25" s="28"/>
      <c r="C25" s="29">
        <f aca="true" t="shared" si="2" ref="C25:Y25">+C12+C24</f>
        <v>792118400</v>
      </c>
      <c r="D25" s="29">
        <f>+D12+D24</f>
        <v>792118400</v>
      </c>
      <c r="E25" s="30">
        <f t="shared" si="2"/>
        <v>261245</v>
      </c>
      <c r="F25" s="31">
        <f t="shared" si="2"/>
        <v>261245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130624</v>
      </c>
      <c r="Y25" s="31">
        <f t="shared" si="2"/>
        <v>-130624</v>
      </c>
      <c r="Z25" s="32">
        <f>+IF(X25&lt;&gt;0,+(Y25/X25)*100,0)</f>
        <v>-100</v>
      </c>
      <c r="AA25" s="33">
        <f>+AA12+AA24</f>
        <v>261245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4251394</v>
      </c>
      <c r="D30" s="18">
        <v>4251394</v>
      </c>
      <c r="E30" s="19">
        <v>3497</v>
      </c>
      <c r="F30" s="20">
        <v>3497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1749</v>
      </c>
      <c r="Y30" s="20">
        <v>-1749</v>
      </c>
      <c r="Z30" s="21">
        <v>-100</v>
      </c>
      <c r="AA30" s="22">
        <v>3497</v>
      </c>
    </row>
    <row r="31" spans="1:27" ht="13.5">
      <c r="A31" s="23" t="s">
        <v>56</v>
      </c>
      <c r="B31" s="17"/>
      <c r="C31" s="18">
        <v>1634933</v>
      </c>
      <c r="D31" s="18">
        <v>1634933</v>
      </c>
      <c r="E31" s="19">
        <v>1838</v>
      </c>
      <c r="F31" s="20">
        <v>1838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919</v>
      </c>
      <c r="Y31" s="20">
        <v>-919</v>
      </c>
      <c r="Z31" s="21">
        <v>-100</v>
      </c>
      <c r="AA31" s="22">
        <v>1838</v>
      </c>
    </row>
    <row r="32" spans="1:27" ht="13.5">
      <c r="A32" s="23" t="s">
        <v>57</v>
      </c>
      <c r="B32" s="17"/>
      <c r="C32" s="18">
        <v>70882085</v>
      </c>
      <c r="D32" s="18">
        <v>70882085</v>
      </c>
      <c r="E32" s="19">
        <v>50435</v>
      </c>
      <c r="F32" s="20">
        <v>50435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25218</v>
      </c>
      <c r="Y32" s="20">
        <v>-25218</v>
      </c>
      <c r="Z32" s="21">
        <v>-100</v>
      </c>
      <c r="AA32" s="22">
        <v>50435</v>
      </c>
    </row>
    <row r="33" spans="1:27" ht="13.5">
      <c r="A33" s="23" t="s">
        <v>58</v>
      </c>
      <c r="B33" s="17"/>
      <c r="C33" s="18">
        <v>2430000</v>
      </c>
      <c r="D33" s="18">
        <v>2430000</v>
      </c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79198412</v>
      </c>
      <c r="D34" s="29">
        <f>SUM(D29:D33)</f>
        <v>79198412</v>
      </c>
      <c r="E34" s="30">
        <f t="shared" si="3"/>
        <v>55770</v>
      </c>
      <c r="F34" s="31">
        <f t="shared" si="3"/>
        <v>55770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27886</v>
      </c>
      <c r="Y34" s="31">
        <f t="shared" si="3"/>
        <v>-27886</v>
      </c>
      <c r="Z34" s="32">
        <f>+IF(X34&lt;&gt;0,+(Y34/X34)*100,0)</f>
        <v>-100</v>
      </c>
      <c r="AA34" s="33">
        <f>SUM(AA29:AA33)</f>
        <v>55770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19777482</v>
      </c>
      <c r="D37" s="18">
        <v>19777482</v>
      </c>
      <c r="E37" s="19">
        <v>29989</v>
      </c>
      <c r="F37" s="20">
        <v>29989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14995</v>
      </c>
      <c r="Y37" s="20">
        <v>-14995</v>
      </c>
      <c r="Z37" s="21">
        <v>-100</v>
      </c>
      <c r="AA37" s="22">
        <v>29989</v>
      </c>
    </row>
    <row r="38" spans="1:27" ht="13.5">
      <c r="A38" s="23" t="s">
        <v>58</v>
      </c>
      <c r="B38" s="17"/>
      <c r="C38" s="18">
        <v>67916776</v>
      </c>
      <c r="D38" s="18">
        <v>67916776</v>
      </c>
      <c r="E38" s="19">
        <v>53236</v>
      </c>
      <c r="F38" s="20">
        <v>53236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26618</v>
      </c>
      <c r="Y38" s="20">
        <v>-26618</v>
      </c>
      <c r="Z38" s="21">
        <v>-100</v>
      </c>
      <c r="AA38" s="22">
        <v>53236</v>
      </c>
    </row>
    <row r="39" spans="1:27" ht="13.5">
      <c r="A39" s="27" t="s">
        <v>61</v>
      </c>
      <c r="B39" s="35"/>
      <c r="C39" s="29">
        <f aca="true" t="shared" si="4" ref="C39:Y39">SUM(C37:C38)</f>
        <v>87694258</v>
      </c>
      <c r="D39" s="29">
        <f>SUM(D37:D38)</f>
        <v>87694258</v>
      </c>
      <c r="E39" s="36">
        <f t="shared" si="4"/>
        <v>83225</v>
      </c>
      <c r="F39" s="37">
        <f t="shared" si="4"/>
        <v>83225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41613</v>
      </c>
      <c r="Y39" s="37">
        <f t="shared" si="4"/>
        <v>-41613</v>
      </c>
      <c r="Z39" s="38">
        <f>+IF(X39&lt;&gt;0,+(Y39/X39)*100,0)</f>
        <v>-100</v>
      </c>
      <c r="AA39" s="39">
        <f>SUM(AA37:AA38)</f>
        <v>83225</v>
      </c>
    </row>
    <row r="40" spans="1:27" ht="13.5">
      <c r="A40" s="27" t="s">
        <v>62</v>
      </c>
      <c r="B40" s="28"/>
      <c r="C40" s="29">
        <f aca="true" t="shared" si="5" ref="C40:Y40">+C34+C39</f>
        <v>166892670</v>
      </c>
      <c r="D40" s="29">
        <f>+D34+D39</f>
        <v>166892670</v>
      </c>
      <c r="E40" s="30">
        <f t="shared" si="5"/>
        <v>138995</v>
      </c>
      <c r="F40" s="31">
        <f t="shared" si="5"/>
        <v>138995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69499</v>
      </c>
      <c r="Y40" s="31">
        <f t="shared" si="5"/>
        <v>-69499</v>
      </c>
      <c r="Z40" s="32">
        <f>+IF(X40&lt;&gt;0,+(Y40/X40)*100,0)</f>
        <v>-100</v>
      </c>
      <c r="AA40" s="33">
        <f>+AA34+AA39</f>
        <v>138995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625225730</v>
      </c>
      <c r="D42" s="43">
        <f>+D25-D40</f>
        <v>625225730</v>
      </c>
      <c r="E42" s="44">
        <f t="shared" si="6"/>
        <v>122250</v>
      </c>
      <c r="F42" s="45">
        <f t="shared" si="6"/>
        <v>122250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61125</v>
      </c>
      <c r="Y42" s="45">
        <f t="shared" si="6"/>
        <v>-61125</v>
      </c>
      <c r="Z42" s="46">
        <f>+IF(X42&lt;&gt;0,+(Y42/X42)*100,0)</f>
        <v>-100</v>
      </c>
      <c r="AA42" s="47">
        <f>+AA25-AA40</f>
        <v>122250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625225730</v>
      </c>
      <c r="D45" s="18">
        <v>625225730</v>
      </c>
      <c r="E45" s="19">
        <v>122250</v>
      </c>
      <c r="F45" s="20">
        <v>122250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61125</v>
      </c>
      <c r="Y45" s="20">
        <v>-61125</v>
      </c>
      <c r="Z45" s="48">
        <v>-100</v>
      </c>
      <c r="AA45" s="22">
        <v>122250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625225730</v>
      </c>
      <c r="D48" s="51">
        <f>SUM(D45:D47)</f>
        <v>625225730</v>
      </c>
      <c r="E48" s="52">
        <f t="shared" si="7"/>
        <v>122250</v>
      </c>
      <c r="F48" s="53">
        <f t="shared" si="7"/>
        <v>122250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61125</v>
      </c>
      <c r="Y48" s="53">
        <f t="shared" si="7"/>
        <v>-61125</v>
      </c>
      <c r="Z48" s="54">
        <f>+IF(X48&lt;&gt;0,+(Y48/X48)*100,0)</f>
        <v>-100</v>
      </c>
      <c r="AA48" s="55">
        <f>SUM(AA45:AA47)</f>
        <v>122250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76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6999209</v>
      </c>
      <c r="D6" s="18">
        <v>6999209</v>
      </c>
      <c r="E6" s="19"/>
      <c r="F6" s="20"/>
      <c r="G6" s="20">
        <v>678082</v>
      </c>
      <c r="H6" s="20">
        <v>1430949</v>
      </c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3.5">
      <c r="A7" s="23" t="s">
        <v>34</v>
      </c>
      <c r="B7" s="17"/>
      <c r="C7" s="18"/>
      <c r="D7" s="18"/>
      <c r="E7" s="19">
        <v>2079736</v>
      </c>
      <c r="F7" s="20">
        <v>2079736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1039868</v>
      </c>
      <c r="Y7" s="20">
        <v>-1039868</v>
      </c>
      <c r="Z7" s="21">
        <v>-100</v>
      </c>
      <c r="AA7" s="22">
        <v>2079736</v>
      </c>
    </row>
    <row r="8" spans="1:27" ht="13.5">
      <c r="A8" s="23" t="s">
        <v>35</v>
      </c>
      <c r="B8" s="17"/>
      <c r="C8" s="18">
        <v>9955781</v>
      </c>
      <c r="D8" s="18">
        <v>9955781</v>
      </c>
      <c r="E8" s="19">
        <v>34622488</v>
      </c>
      <c r="F8" s="20">
        <v>34622488</v>
      </c>
      <c r="G8" s="20">
        <v>71866428</v>
      </c>
      <c r="H8" s="20">
        <v>137204129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17311244</v>
      </c>
      <c r="Y8" s="20">
        <v>-17311244</v>
      </c>
      <c r="Z8" s="21">
        <v>-100</v>
      </c>
      <c r="AA8" s="22">
        <v>34622488</v>
      </c>
    </row>
    <row r="9" spans="1:27" ht="13.5">
      <c r="A9" s="23" t="s">
        <v>36</v>
      </c>
      <c r="B9" s="17"/>
      <c r="C9" s="18">
        <v>696039</v>
      </c>
      <c r="D9" s="18">
        <v>696039</v>
      </c>
      <c r="E9" s="19">
        <v>13820000</v>
      </c>
      <c r="F9" s="20">
        <v>13820000</v>
      </c>
      <c r="G9" s="20">
        <v>1446406</v>
      </c>
      <c r="H9" s="20">
        <v>-68946658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6910000</v>
      </c>
      <c r="Y9" s="20">
        <v>-6910000</v>
      </c>
      <c r="Z9" s="21">
        <v>-100</v>
      </c>
      <c r="AA9" s="22">
        <v>13820000</v>
      </c>
    </row>
    <row r="10" spans="1:27" ht="13.5">
      <c r="A10" s="23" t="s">
        <v>37</v>
      </c>
      <c r="B10" s="17"/>
      <c r="C10" s="18"/>
      <c r="D10" s="18"/>
      <c r="E10" s="19">
        <v>3903</v>
      </c>
      <c r="F10" s="20">
        <v>3903</v>
      </c>
      <c r="G10" s="24">
        <v>-7827591</v>
      </c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1952</v>
      </c>
      <c r="Y10" s="24">
        <v>-1952</v>
      </c>
      <c r="Z10" s="25">
        <v>-100</v>
      </c>
      <c r="AA10" s="26">
        <v>3903</v>
      </c>
    </row>
    <row r="11" spans="1:27" ht="13.5">
      <c r="A11" s="23" t="s">
        <v>38</v>
      </c>
      <c r="B11" s="17"/>
      <c r="C11" s="18">
        <v>158005</v>
      </c>
      <c r="D11" s="18">
        <v>158005</v>
      </c>
      <c r="E11" s="19">
        <v>167801</v>
      </c>
      <c r="F11" s="20">
        <v>167801</v>
      </c>
      <c r="G11" s="20">
        <v>144798</v>
      </c>
      <c r="H11" s="20">
        <v>144798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83901</v>
      </c>
      <c r="Y11" s="20">
        <v>-83901</v>
      </c>
      <c r="Z11" s="21">
        <v>-100</v>
      </c>
      <c r="AA11" s="22">
        <v>167801</v>
      </c>
    </row>
    <row r="12" spans="1:27" ht="13.5">
      <c r="A12" s="27" t="s">
        <v>39</v>
      </c>
      <c r="B12" s="28"/>
      <c r="C12" s="29">
        <f aca="true" t="shared" si="0" ref="C12:Y12">SUM(C6:C11)</f>
        <v>17809034</v>
      </c>
      <c r="D12" s="29">
        <f>SUM(D6:D11)</f>
        <v>17809034</v>
      </c>
      <c r="E12" s="30">
        <f t="shared" si="0"/>
        <v>50693928</v>
      </c>
      <c r="F12" s="31">
        <f t="shared" si="0"/>
        <v>50693928</v>
      </c>
      <c r="G12" s="31">
        <f t="shared" si="0"/>
        <v>66308123</v>
      </c>
      <c r="H12" s="31">
        <f t="shared" si="0"/>
        <v>69833218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25346965</v>
      </c>
      <c r="Y12" s="31">
        <f t="shared" si="0"/>
        <v>-25346965</v>
      </c>
      <c r="Z12" s="32">
        <f>+IF(X12&lt;&gt;0,+(Y12/X12)*100,0)</f>
        <v>-100</v>
      </c>
      <c r="AA12" s="33">
        <f>SUM(AA6:AA11)</f>
        <v>50693928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>
        <v>52370</v>
      </c>
      <c r="F15" s="20">
        <v>52370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26185</v>
      </c>
      <c r="Y15" s="20">
        <v>-26185</v>
      </c>
      <c r="Z15" s="21">
        <v>-100</v>
      </c>
      <c r="AA15" s="22">
        <v>52370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28363506</v>
      </c>
      <c r="D17" s="18">
        <v>28363506</v>
      </c>
      <c r="E17" s="19">
        <v>42174306</v>
      </c>
      <c r="F17" s="20">
        <v>42174306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21087153</v>
      </c>
      <c r="Y17" s="20">
        <v>-21087153</v>
      </c>
      <c r="Z17" s="21">
        <v>-100</v>
      </c>
      <c r="AA17" s="22">
        <v>42174306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366676589</v>
      </c>
      <c r="D19" s="18">
        <v>366676589</v>
      </c>
      <c r="E19" s="19">
        <v>369429930</v>
      </c>
      <c r="F19" s="20">
        <v>369429930</v>
      </c>
      <c r="G19" s="20">
        <v>404802328</v>
      </c>
      <c r="H19" s="20">
        <v>405144140</v>
      </c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184714965</v>
      </c>
      <c r="Y19" s="20">
        <v>-184714965</v>
      </c>
      <c r="Z19" s="21">
        <v>-100</v>
      </c>
      <c r="AA19" s="22">
        <v>369429930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670507</v>
      </c>
      <c r="D22" s="18">
        <v>670507</v>
      </c>
      <c r="E22" s="19">
        <v>1732932</v>
      </c>
      <c r="F22" s="20">
        <v>1732932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866466</v>
      </c>
      <c r="Y22" s="20">
        <v>-866466</v>
      </c>
      <c r="Z22" s="21">
        <v>-100</v>
      </c>
      <c r="AA22" s="22">
        <v>1732932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395710602</v>
      </c>
      <c r="D24" s="29">
        <f>SUM(D15:D23)</f>
        <v>395710602</v>
      </c>
      <c r="E24" s="36">
        <f t="shared" si="1"/>
        <v>413389538</v>
      </c>
      <c r="F24" s="37">
        <f t="shared" si="1"/>
        <v>413389538</v>
      </c>
      <c r="G24" s="37">
        <f t="shared" si="1"/>
        <v>404802328</v>
      </c>
      <c r="H24" s="37">
        <f t="shared" si="1"/>
        <v>405144140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206694769</v>
      </c>
      <c r="Y24" s="37">
        <f t="shared" si="1"/>
        <v>-206694769</v>
      </c>
      <c r="Z24" s="38">
        <f>+IF(X24&lt;&gt;0,+(Y24/X24)*100,0)</f>
        <v>-100</v>
      </c>
      <c r="AA24" s="39">
        <f>SUM(AA15:AA23)</f>
        <v>413389538</v>
      </c>
    </row>
    <row r="25" spans="1:27" ht="13.5">
      <c r="A25" s="27" t="s">
        <v>51</v>
      </c>
      <c r="B25" s="28"/>
      <c r="C25" s="29">
        <f aca="true" t="shared" si="2" ref="C25:Y25">+C12+C24</f>
        <v>413519636</v>
      </c>
      <c r="D25" s="29">
        <f>+D12+D24</f>
        <v>413519636</v>
      </c>
      <c r="E25" s="30">
        <f t="shared" si="2"/>
        <v>464083466</v>
      </c>
      <c r="F25" s="31">
        <f t="shared" si="2"/>
        <v>464083466</v>
      </c>
      <c r="G25" s="31">
        <f t="shared" si="2"/>
        <v>471110451</v>
      </c>
      <c r="H25" s="31">
        <f t="shared" si="2"/>
        <v>474977358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232041734</v>
      </c>
      <c r="Y25" s="31">
        <f t="shared" si="2"/>
        <v>-232041734</v>
      </c>
      <c r="Z25" s="32">
        <f>+IF(X25&lt;&gt;0,+(Y25/X25)*100,0)</f>
        <v>-100</v>
      </c>
      <c r="AA25" s="33">
        <f>+AA12+AA24</f>
        <v>464083466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3918580</v>
      </c>
      <c r="D30" s="18">
        <v>3918580</v>
      </c>
      <c r="E30" s="19">
        <v>2500000</v>
      </c>
      <c r="F30" s="20">
        <v>2500000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1250000</v>
      </c>
      <c r="Y30" s="20">
        <v>-1250000</v>
      </c>
      <c r="Z30" s="21">
        <v>-100</v>
      </c>
      <c r="AA30" s="22">
        <v>2500000</v>
      </c>
    </row>
    <row r="31" spans="1:27" ht="13.5">
      <c r="A31" s="23" t="s">
        <v>56</v>
      </c>
      <c r="B31" s="17"/>
      <c r="C31" s="18">
        <v>269980</v>
      </c>
      <c r="D31" s="18">
        <v>269980</v>
      </c>
      <c r="E31" s="19">
        <v>262171</v>
      </c>
      <c r="F31" s="20">
        <v>262171</v>
      </c>
      <c r="G31" s="20">
        <v>483227</v>
      </c>
      <c r="H31" s="20">
        <v>489019</v>
      </c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131086</v>
      </c>
      <c r="Y31" s="20">
        <v>-131086</v>
      </c>
      <c r="Z31" s="21">
        <v>-100</v>
      </c>
      <c r="AA31" s="22">
        <v>262171</v>
      </c>
    </row>
    <row r="32" spans="1:27" ht="13.5">
      <c r="A32" s="23" t="s">
        <v>57</v>
      </c>
      <c r="B32" s="17"/>
      <c r="C32" s="18">
        <v>34085750</v>
      </c>
      <c r="D32" s="18">
        <v>34085750</v>
      </c>
      <c r="E32" s="19">
        <v>41024000</v>
      </c>
      <c r="F32" s="20">
        <v>41024000</v>
      </c>
      <c r="G32" s="20">
        <v>42278815</v>
      </c>
      <c r="H32" s="20">
        <v>38021820</v>
      </c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20512000</v>
      </c>
      <c r="Y32" s="20">
        <v>-20512000</v>
      </c>
      <c r="Z32" s="21">
        <v>-100</v>
      </c>
      <c r="AA32" s="22">
        <v>41024000</v>
      </c>
    </row>
    <row r="33" spans="1:27" ht="13.5">
      <c r="A33" s="23" t="s">
        <v>58</v>
      </c>
      <c r="B33" s="17"/>
      <c r="C33" s="18"/>
      <c r="D33" s="18"/>
      <c r="E33" s="19">
        <v>18231338</v>
      </c>
      <c r="F33" s="20">
        <v>18231338</v>
      </c>
      <c r="G33" s="20">
        <v>122506867</v>
      </c>
      <c r="H33" s="20">
        <v>133653503</v>
      </c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9115669</v>
      </c>
      <c r="Y33" s="20">
        <v>-9115669</v>
      </c>
      <c r="Z33" s="21">
        <v>-100</v>
      </c>
      <c r="AA33" s="22">
        <v>18231338</v>
      </c>
    </row>
    <row r="34" spans="1:27" ht="13.5">
      <c r="A34" s="27" t="s">
        <v>59</v>
      </c>
      <c r="B34" s="28"/>
      <c r="C34" s="29">
        <f aca="true" t="shared" si="3" ref="C34:Y34">SUM(C29:C33)</f>
        <v>38274310</v>
      </c>
      <c r="D34" s="29">
        <f>SUM(D29:D33)</f>
        <v>38274310</v>
      </c>
      <c r="E34" s="30">
        <f t="shared" si="3"/>
        <v>62017509</v>
      </c>
      <c r="F34" s="31">
        <f t="shared" si="3"/>
        <v>62017509</v>
      </c>
      <c r="G34" s="31">
        <f t="shared" si="3"/>
        <v>165268909</v>
      </c>
      <c r="H34" s="31">
        <f t="shared" si="3"/>
        <v>172164342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31008755</v>
      </c>
      <c r="Y34" s="31">
        <f t="shared" si="3"/>
        <v>-31008755</v>
      </c>
      <c r="Z34" s="32">
        <f>+IF(X34&lt;&gt;0,+(Y34/X34)*100,0)</f>
        <v>-100</v>
      </c>
      <c r="AA34" s="33">
        <f>SUM(AA29:AA33)</f>
        <v>62017509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7941204</v>
      </c>
      <c r="D37" s="18">
        <v>7941204</v>
      </c>
      <c r="E37" s="19">
        <v>6425880</v>
      </c>
      <c r="F37" s="20">
        <v>6425880</v>
      </c>
      <c r="G37" s="20">
        <v>4544937</v>
      </c>
      <c r="H37" s="20">
        <v>4544937</v>
      </c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3212940</v>
      </c>
      <c r="Y37" s="20">
        <v>-3212940</v>
      </c>
      <c r="Z37" s="21">
        <v>-100</v>
      </c>
      <c r="AA37" s="22">
        <v>6425880</v>
      </c>
    </row>
    <row r="38" spans="1:27" ht="13.5">
      <c r="A38" s="23" t="s">
        <v>58</v>
      </c>
      <c r="B38" s="17"/>
      <c r="C38" s="18">
        <v>9346707</v>
      </c>
      <c r="D38" s="18">
        <v>9346707</v>
      </c>
      <c r="E38" s="19">
        <v>4869751</v>
      </c>
      <c r="F38" s="20">
        <v>4869751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2434876</v>
      </c>
      <c r="Y38" s="20">
        <v>-2434876</v>
      </c>
      <c r="Z38" s="21">
        <v>-100</v>
      </c>
      <c r="AA38" s="22">
        <v>4869751</v>
      </c>
    </row>
    <row r="39" spans="1:27" ht="13.5">
      <c r="A39" s="27" t="s">
        <v>61</v>
      </c>
      <c r="B39" s="35"/>
      <c r="C39" s="29">
        <f aca="true" t="shared" si="4" ref="C39:Y39">SUM(C37:C38)</f>
        <v>17287911</v>
      </c>
      <c r="D39" s="29">
        <f>SUM(D37:D38)</f>
        <v>17287911</v>
      </c>
      <c r="E39" s="36">
        <f t="shared" si="4"/>
        <v>11295631</v>
      </c>
      <c r="F39" s="37">
        <f t="shared" si="4"/>
        <v>11295631</v>
      </c>
      <c r="G39" s="37">
        <f t="shared" si="4"/>
        <v>4544937</v>
      </c>
      <c r="H39" s="37">
        <f t="shared" si="4"/>
        <v>4544937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5647816</v>
      </c>
      <c r="Y39" s="37">
        <f t="shared" si="4"/>
        <v>-5647816</v>
      </c>
      <c r="Z39" s="38">
        <f>+IF(X39&lt;&gt;0,+(Y39/X39)*100,0)</f>
        <v>-100</v>
      </c>
      <c r="AA39" s="39">
        <f>SUM(AA37:AA38)</f>
        <v>11295631</v>
      </c>
    </row>
    <row r="40" spans="1:27" ht="13.5">
      <c r="A40" s="27" t="s">
        <v>62</v>
      </c>
      <c r="B40" s="28"/>
      <c r="C40" s="29">
        <f aca="true" t="shared" si="5" ref="C40:Y40">+C34+C39</f>
        <v>55562221</v>
      </c>
      <c r="D40" s="29">
        <f>+D34+D39</f>
        <v>55562221</v>
      </c>
      <c r="E40" s="30">
        <f t="shared" si="5"/>
        <v>73313140</v>
      </c>
      <c r="F40" s="31">
        <f t="shared" si="5"/>
        <v>73313140</v>
      </c>
      <c r="G40" s="31">
        <f t="shared" si="5"/>
        <v>169813846</v>
      </c>
      <c r="H40" s="31">
        <f t="shared" si="5"/>
        <v>176709279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36656571</v>
      </c>
      <c r="Y40" s="31">
        <f t="shared" si="5"/>
        <v>-36656571</v>
      </c>
      <c r="Z40" s="32">
        <f>+IF(X40&lt;&gt;0,+(Y40/X40)*100,0)</f>
        <v>-100</v>
      </c>
      <c r="AA40" s="33">
        <f>+AA34+AA39</f>
        <v>73313140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357957415</v>
      </c>
      <c r="D42" s="43">
        <f>+D25-D40</f>
        <v>357957415</v>
      </c>
      <c r="E42" s="44">
        <f t="shared" si="6"/>
        <v>390770326</v>
      </c>
      <c r="F42" s="45">
        <f t="shared" si="6"/>
        <v>390770326</v>
      </c>
      <c r="G42" s="45">
        <f t="shared" si="6"/>
        <v>301296605</v>
      </c>
      <c r="H42" s="45">
        <f t="shared" si="6"/>
        <v>298268079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195385163</v>
      </c>
      <c r="Y42" s="45">
        <f t="shared" si="6"/>
        <v>-195385163</v>
      </c>
      <c r="Z42" s="46">
        <f>+IF(X42&lt;&gt;0,+(Y42/X42)*100,0)</f>
        <v>-100</v>
      </c>
      <c r="AA42" s="47">
        <f>+AA25-AA40</f>
        <v>390770326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357957415</v>
      </c>
      <c r="D45" s="18">
        <v>357957415</v>
      </c>
      <c r="E45" s="19">
        <v>390024884</v>
      </c>
      <c r="F45" s="20">
        <v>390024884</v>
      </c>
      <c r="G45" s="20">
        <v>5463088</v>
      </c>
      <c r="H45" s="20">
        <v>2463566</v>
      </c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195012442</v>
      </c>
      <c r="Y45" s="20">
        <v>-195012442</v>
      </c>
      <c r="Z45" s="48">
        <v>-100</v>
      </c>
      <c r="AA45" s="22">
        <v>390024884</v>
      </c>
    </row>
    <row r="46" spans="1:27" ht="13.5">
      <c r="A46" s="23" t="s">
        <v>67</v>
      </c>
      <c r="B46" s="17"/>
      <c r="C46" s="18"/>
      <c r="D46" s="18"/>
      <c r="E46" s="19">
        <v>745442</v>
      </c>
      <c r="F46" s="20">
        <v>745442</v>
      </c>
      <c r="G46" s="20">
        <v>295833517</v>
      </c>
      <c r="H46" s="20">
        <v>295804513</v>
      </c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372721</v>
      </c>
      <c r="Y46" s="20">
        <v>-372721</v>
      </c>
      <c r="Z46" s="48">
        <v>-100</v>
      </c>
      <c r="AA46" s="22">
        <v>745442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357957415</v>
      </c>
      <c r="D48" s="51">
        <f>SUM(D45:D47)</f>
        <v>357957415</v>
      </c>
      <c r="E48" s="52">
        <f t="shared" si="7"/>
        <v>390770326</v>
      </c>
      <c r="F48" s="53">
        <f t="shared" si="7"/>
        <v>390770326</v>
      </c>
      <c r="G48" s="53">
        <f t="shared" si="7"/>
        <v>301296605</v>
      </c>
      <c r="H48" s="53">
        <f t="shared" si="7"/>
        <v>298268079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195385163</v>
      </c>
      <c r="Y48" s="53">
        <f t="shared" si="7"/>
        <v>-195385163</v>
      </c>
      <c r="Z48" s="54">
        <f>+IF(X48&lt;&gt;0,+(Y48/X48)*100,0)</f>
        <v>-100</v>
      </c>
      <c r="AA48" s="55">
        <f>SUM(AA45:AA47)</f>
        <v>390770326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dcterms:created xsi:type="dcterms:W3CDTF">2015-02-03T06:41:16Z</dcterms:created>
  <dcterms:modified xsi:type="dcterms:W3CDTF">2015-02-16T09:53:38Z</dcterms:modified>
  <cp:category/>
  <cp:version/>
  <cp:contentType/>
  <cp:contentStatus/>
</cp:coreProperties>
</file>