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'DC42'!$A$1:$AA$54</definedName>
    <definedName name="_xlnm.Print_Area" localSheetId="12">'DC48'!$A$1:$AA$54</definedName>
    <definedName name="_xlnm.Print_Area" localSheetId="1">'EKU'!$A$1:$AA$54</definedName>
    <definedName name="_xlnm.Print_Area" localSheetId="4">'GT421'!$A$1:$AA$54</definedName>
    <definedName name="_xlnm.Print_Area" localSheetId="5">'GT422'!$A$1:$AA$54</definedName>
    <definedName name="_xlnm.Print_Area" localSheetId="6">'GT423'!$A$1:$AA$54</definedName>
    <definedName name="_xlnm.Print_Area" localSheetId="8">'GT481'!$A$1:$AA$54</definedName>
    <definedName name="_xlnm.Print_Area" localSheetId="9">'GT482'!$A$1:$AA$54</definedName>
    <definedName name="_xlnm.Print_Area" localSheetId="10">'GT483'!$A$1:$AA$54</definedName>
    <definedName name="_xlnm.Print_Area" localSheetId="11">'GT484'!$A$1:$AA$54</definedName>
    <definedName name="_xlnm.Print_Area" localSheetId="2">'JHB'!$A$1:$AA$54</definedName>
    <definedName name="_xlnm.Print_Area" localSheetId="0">'Summary'!$A$1:$AA$54</definedName>
    <definedName name="_xlnm.Print_Area" localSheetId="3">'TSH'!$A$1:$AA$54</definedName>
  </definedNames>
  <calcPr calcMode="manual" fullCalcOnLoad="1"/>
</workbook>
</file>

<file path=xl/sharedStrings.xml><?xml version="1.0" encoding="utf-8"?>
<sst xmlns="http://schemas.openxmlformats.org/spreadsheetml/2006/main" count="1014" uniqueCount="86">
  <si>
    <t>Gauteng: Ekurhuleni Metro(EKU) - Table C6 Quarterly Budget Statement - Financial Position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</si>
  <si>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</si>
  <si>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</si>
  <si>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</si>
  <si>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</si>
  <si>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</si>
  <si>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</si>
  <si>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</si>
  <si>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</si>
  <si>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</si>
  <si>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</si>
  <si>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</si>
  <si>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</si>
  <si>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</si>
  <si>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</si>
  <si>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</si>
  <si>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</si>
  <si>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</si>
  <si>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</si>
  <si>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</si>
  <si>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</si>
  <si>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</si>
  <si>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</si>
  <si>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</si>
  <si>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</si>
  <si>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</si>
  <si>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</si>
  <si>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</si>
  <si>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</si>
  <si>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</si>
  <si>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</si>
  <si>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</si>
  <si>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</si>
  <si>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</si>
  <si>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</si>
  <si>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</si>
  <si>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</si>
  <si>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</si>
  <si>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</si>
  <si>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</si>
  <si>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</si>
  <si>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</si>
  <si>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</si>
  <si>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</si>
  <si>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</si>
  <si>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</si>
  <si>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</si>
  <si>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</si>
  <si>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</si>
  <si>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</si>
  <si>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</si>
  <si>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</si>
  <si>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</si>
  <si>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</si>
  <si>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</si>
  <si>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</si>
  <si>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</si>
  <si>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</si>
  <si>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</si>
  <si>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</si>
  <si>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</si>
  <si>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</si>
  <si>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</si>
  <si>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</si>
  <si>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</si>
  <si>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</si>
  <si>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</si>
  <si>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</si>
  <si>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</si>
  <si>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</si>
  <si>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C6 Quarterly Budget Statement - Financial Position for 2nd Quarter ended 31 December 2014 (Figures Finalised as at 2015/01/31)</t>
  </si>
  <si>
    <t>Gauteng: City Of Tshwane(TSH) - Table C6 Quarterly Budget Statement - Financial Position for 2nd Quarter ended 31 December 2014 (Figures Finalised as at 2015/01/31)</t>
  </si>
  <si>
    <t>Gauteng: Emfuleni(GT421) - Table C6 Quarterly Budget Statement - Financial Position for 2nd Quarter ended 31 December 2014 (Figures Finalised as at 2015/01/31)</t>
  </si>
  <si>
    <t>Gauteng: Midvaal(GT422) - Table C6 Quarterly Budget Statement - Financial Position for 2nd Quarter ended 31 December 2014 (Figures Finalised as at 2015/01/31)</t>
  </si>
  <si>
    <t>Gauteng: Lesedi(GT423) - Table C6 Quarterly Budget Statement - Financial Position for 2nd Quarter ended 31 December 2014 (Figures Finalised as at 2015/01/31)</t>
  </si>
  <si>
    <t>Gauteng: Sedibeng(DC42) - Table C6 Quarterly Budget Statement - Financial Position for 2nd Quarter ended 31 December 2014 (Figures Finalised as at 2015/01/31)</t>
  </si>
  <si>
    <t>Gauteng: Mogale City(GT481) - Table C6 Quarterly Budget Statement - Financial Position for 2nd Quarter ended 31 December 2014 (Figures Finalised as at 2015/01/31)</t>
  </si>
  <si>
    <t>Gauteng: Randfontein(GT482) - Table C6 Quarterly Budget Statement - Financial Position for 2nd Quarter ended 31 December 2014 (Figures Finalised as at 2015/01/31)</t>
  </si>
  <si>
    <t>Gauteng: Westonaria(GT483) - Table C6 Quarterly Budget Statement - Financial Position for 2nd Quarter ended 31 December 2014 (Figures Finalised as at 2015/01/31)</t>
  </si>
  <si>
    <t>Gauteng: Merafong City(GT484) - Table C6 Quarterly Budget Statement - Financial Position for 2nd Quarter ended 31 December 2014 (Figures Finalised as at 2015/01/31)</t>
  </si>
  <si>
    <t>Gauteng: West Rand(DC48) - Table C6 Quarterly Budget Statement - Financial Position for 2nd Quarter ended 31 December 2014 (Figures Finalised as at 2015/01/31)</t>
  </si>
  <si>
    <t>Summary - Table C6 Quarterly Budget Statement - Financial Position for 2nd Quarter ended 31 December 2014 (Figures Finalised as at 2015/01/31)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</si>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</sst>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11749124018</v>
      </c>
      <c r="D6" s="18"/>
      <c r="E6" s="19">
        <v>5864073844</v>
      </c>
      <c r="F6" s="20">
        <v>5864073844</v>
      </c>
      <c r="G6" s="20">
        <v>12038600234</v>
      </c>
      <c r="H6" s="20">
        <v>11835552526</v>
      </c>
      <c r="I6" s="20">
        <v>10897795173</v>
      </c>
      <c r="J6" s="20">
        <v>10897795173</v>
      </c>
      <c r="K6" s="20">
        <v>10643682130</v>
      </c>
      <c r="L6" s="20">
        <v>10607516430</v>
      </c>
      <c r="M6" s="20">
        <v>10829850716</v>
      </c>
      <c r="N6" s="20">
        <v>10829850716</v>
      </c>
      <c r="O6" s="20"/>
      <c r="P6" s="20"/>
      <c r="Q6" s="20"/>
      <c r="R6" s="20"/>
      <c r="S6" s="20"/>
      <c r="T6" s="20"/>
      <c r="U6" s="20"/>
      <c r="V6" s="20"/>
      <c r="W6" s="20">
        <v>10829850716</v>
      </c>
      <c r="X6" s="20">
        <v>2932036925</v>
      </c>
      <c r="Y6" s="20">
        <v>7897813791</v>
      </c>
      <c r="Z6" s="21">
        <v>269.36</v>
      </c>
      <c r="AA6" s="22">
        <v>5864073844</v>
      </c>
    </row>
    <row r="7" spans="1:27" ht="13.5">
      <c r="A7" s="23" t="s">
        <v>34</v>
      </c>
      <c r="B7" s="17"/>
      <c r="C7" s="18">
        <v>1349411872</v>
      </c>
      <c r="D7" s="18"/>
      <c r="E7" s="19">
        <v>6861545085</v>
      </c>
      <c r="F7" s="20">
        <v>6861545085</v>
      </c>
      <c r="G7" s="20">
        <v>1077559632</v>
      </c>
      <c r="H7" s="20">
        <v>1299572859</v>
      </c>
      <c r="I7" s="20">
        <v>1153536432</v>
      </c>
      <c r="J7" s="20">
        <v>1153536432</v>
      </c>
      <c r="K7" s="20">
        <v>683607043</v>
      </c>
      <c r="L7" s="20">
        <v>579511149</v>
      </c>
      <c r="M7" s="20">
        <v>815199367</v>
      </c>
      <c r="N7" s="20">
        <v>815199367</v>
      </c>
      <c r="O7" s="20"/>
      <c r="P7" s="20"/>
      <c r="Q7" s="20"/>
      <c r="R7" s="20"/>
      <c r="S7" s="20"/>
      <c r="T7" s="20"/>
      <c r="U7" s="20"/>
      <c r="V7" s="20"/>
      <c r="W7" s="20">
        <v>815199367</v>
      </c>
      <c r="X7" s="20">
        <v>3430772543</v>
      </c>
      <c r="Y7" s="20">
        <v>-2615573176</v>
      </c>
      <c r="Z7" s="21">
        <v>-76.24</v>
      </c>
      <c r="AA7" s="22">
        <v>6861545085</v>
      </c>
    </row>
    <row r="8" spans="1:27" ht="13.5">
      <c r="A8" s="23" t="s">
        <v>35</v>
      </c>
      <c r="B8" s="17"/>
      <c r="C8" s="18">
        <v>13073652688</v>
      </c>
      <c r="D8" s="18"/>
      <c r="E8" s="19">
        <v>11717870077</v>
      </c>
      <c r="F8" s="20">
        <v>11717870077</v>
      </c>
      <c r="G8" s="20">
        <v>13352838305</v>
      </c>
      <c r="H8" s="20">
        <v>12357364729</v>
      </c>
      <c r="I8" s="20">
        <v>13630636615</v>
      </c>
      <c r="J8" s="20">
        <v>13630636615</v>
      </c>
      <c r="K8" s="20">
        <v>13887821881</v>
      </c>
      <c r="L8" s="20">
        <v>13771174668</v>
      </c>
      <c r="M8" s="20">
        <v>13647239429</v>
      </c>
      <c r="N8" s="20">
        <v>13647239429</v>
      </c>
      <c r="O8" s="20"/>
      <c r="P8" s="20"/>
      <c r="Q8" s="20"/>
      <c r="R8" s="20"/>
      <c r="S8" s="20"/>
      <c r="T8" s="20"/>
      <c r="U8" s="20"/>
      <c r="V8" s="20"/>
      <c r="W8" s="20">
        <v>13647239429</v>
      </c>
      <c r="X8" s="20">
        <v>5858935040</v>
      </c>
      <c r="Y8" s="20">
        <v>7788304389</v>
      </c>
      <c r="Z8" s="21">
        <v>132.93</v>
      </c>
      <c r="AA8" s="22">
        <v>11717870077</v>
      </c>
    </row>
    <row r="9" spans="1:27" ht="13.5">
      <c r="A9" s="23" t="s">
        <v>36</v>
      </c>
      <c r="B9" s="17"/>
      <c r="C9" s="18">
        <v>5751536029</v>
      </c>
      <c r="D9" s="18"/>
      <c r="E9" s="19">
        <v>5221447857</v>
      </c>
      <c r="F9" s="20">
        <v>5221447857</v>
      </c>
      <c r="G9" s="20">
        <v>3143679582</v>
      </c>
      <c r="H9" s="20">
        <v>3571113475</v>
      </c>
      <c r="I9" s="20">
        <v>6410040942</v>
      </c>
      <c r="J9" s="20">
        <v>6410040942</v>
      </c>
      <c r="K9" s="20">
        <v>5886364485</v>
      </c>
      <c r="L9" s="20">
        <v>976630988</v>
      </c>
      <c r="M9" s="20">
        <v>5578192865</v>
      </c>
      <c r="N9" s="20">
        <v>5578192865</v>
      </c>
      <c r="O9" s="20"/>
      <c r="P9" s="20"/>
      <c r="Q9" s="20"/>
      <c r="R9" s="20"/>
      <c r="S9" s="20"/>
      <c r="T9" s="20"/>
      <c r="U9" s="20"/>
      <c r="V9" s="20"/>
      <c r="W9" s="20">
        <v>5578192865</v>
      </c>
      <c r="X9" s="20">
        <v>2610723932</v>
      </c>
      <c r="Y9" s="20">
        <v>2967468933</v>
      </c>
      <c r="Z9" s="21">
        <v>113.66</v>
      </c>
      <c r="AA9" s="22">
        <v>5221447857</v>
      </c>
    </row>
    <row r="10" spans="1:27" ht="13.5">
      <c r="A10" s="23" t="s">
        <v>37</v>
      </c>
      <c r="B10" s="17"/>
      <c r="C10" s="18">
        <v>163726952</v>
      </c>
      <c r="D10" s="18"/>
      <c r="E10" s="19">
        <v>1442873881</v>
      </c>
      <c r="F10" s="20">
        <v>1442873881</v>
      </c>
      <c r="G10" s="24">
        <v>94142769</v>
      </c>
      <c r="H10" s="24">
        <v>94142769</v>
      </c>
      <c r="I10" s="24">
        <v>94142769</v>
      </c>
      <c r="J10" s="20">
        <v>94142769</v>
      </c>
      <c r="K10" s="24">
        <v>94142769</v>
      </c>
      <c r="L10" s="24">
        <v>3473803897</v>
      </c>
      <c r="M10" s="20">
        <v>124697897</v>
      </c>
      <c r="N10" s="24">
        <v>124697897</v>
      </c>
      <c r="O10" s="24"/>
      <c r="P10" s="24"/>
      <c r="Q10" s="20"/>
      <c r="R10" s="24"/>
      <c r="S10" s="24"/>
      <c r="T10" s="20"/>
      <c r="U10" s="24"/>
      <c r="V10" s="24"/>
      <c r="W10" s="24">
        <v>124697897</v>
      </c>
      <c r="X10" s="20">
        <v>721436941</v>
      </c>
      <c r="Y10" s="24">
        <v>-596739044</v>
      </c>
      <c r="Z10" s="25">
        <v>-82.72</v>
      </c>
      <c r="AA10" s="26">
        <v>1442873881</v>
      </c>
    </row>
    <row r="11" spans="1:27" ht="13.5">
      <c r="A11" s="23" t="s">
        <v>38</v>
      </c>
      <c r="B11" s="17"/>
      <c r="C11" s="18">
        <v>949343502</v>
      </c>
      <c r="D11" s="18"/>
      <c r="E11" s="19">
        <v>1072622165</v>
      </c>
      <c r="F11" s="20">
        <v>1072622165</v>
      </c>
      <c r="G11" s="20">
        <v>810579822</v>
      </c>
      <c r="H11" s="20">
        <v>871058721</v>
      </c>
      <c r="I11" s="20">
        <v>1117577065</v>
      </c>
      <c r="J11" s="20">
        <v>1117577065</v>
      </c>
      <c r="K11" s="20">
        <v>1125696031</v>
      </c>
      <c r="L11" s="20">
        <v>1180552674</v>
      </c>
      <c r="M11" s="20">
        <v>1229467157</v>
      </c>
      <c r="N11" s="20">
        <v>1229467157</v>
      </c>
      <c r="O11" s="20"/>
      <c r="P11" s="20"/>
      <c r="Q11" s="20"/>
      <c r="R11" s="20"/>
      <c r="S11" s="20"/>
      <c r="T11" s="20"/>
      <c r="U11" s="20"/>
      <c r="V11" s="20"/>
      <c r="W11" s="20">
        <v>1229467157</v>
      </c>
      <c r="X11" s="20">
        <v>536311086</v>
      </c>
      <c r="Y11" s="20">
        <v>693156071</v>
      </c>
      <c r="Z11" s="21">
        <v>129.25</v>
      </c>
      <c r="AA11" s="22">
        <v>1072622165</v>
      </c>
    </row>
    <row r="12" spans="1:27" ht="13.5">
      <c r="A12" s="27" t="s">
        <v>39</v>
      </c>
      <c r="B12" s="28"/>
      <c r="C12" s="29">
        <f aca="true" t="shared" si="0" ref="C12:Y12">SUM(C6:C11)</f>
        <v>33036795061</v>
      </c>
      <c r="D12" s="29">
        <f>SUM(D6:D11)</f>
        <v>0</v>
      </c>
      <c r="E12" s="30">
        <f t="shared" si="0"/>
        <v>32180432909</v>
      </c>
      <c r="F12" s="31">
        <f t="shared" si="0"/>
        <v>32180432909</v>
      </c>
      <c r="G12" s="31">
        <f t="shared" si="0"/>
        <v>30517400344</v>
      </c>
      <c r="H12" s="31">
        <f t="shared" si="0"/>
        <v>30028805079</v>
      </c>
      <c r="I12" s="31">
        <f t="shared" si="0"/>
        <v>33303728996</v>
      </c>
      <c r="J12" s="31">
        <f t="shared" si="0"/>
        <v>33303728996</v>
      </c>
      <c r="K12" s="31">
        <f t="shared" si="0"/>
        <v>32321314339</v>
      </c>
      <c r="L12" s="31">
        <f t="shared" si="0"/>
        <v>30589189806</v>
      </c>
      <c r="M12" s="31">
        <f t="shared" si="0"/>
        <v>32224647431</v>
      </c>
      <c r="N12" s="31">
        <f t="shared" si="0"/>
        <v>32224647431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32224647431</v>
      </c>
      <c r="X12" s="31">
        <f t="shared" si="0"/>
        <v>16090216467</v>
      </c>
      <c r="Y12" s="31">
        <f t="shared" si="0"/>
        <v>16134430964</v>
      </c>
      <c r="Z12" s="32">
        <f>+IF(X12&lt;&gt;0,+(Y12/X12)*100,0)</f>
        <v>100.27479118811536</v>
      </c>
      <c r="AA12" s="33">
        <f>SUM(AA6:AA11)</f>
        <v>32180432909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115901675</v>
      </c>
      <c r="D15" s="18"/>
      <c r="E15" s="19">
        <v>559878578</v>
      </c>
      <c r="F15" s="20">
        <v>559878578</v>
      </c>
      <c r="G15" s="20">
        <v>370086641</v>
      </c>
      <c r="H15" s="20">
        <v>358561702</v>
      </c>
      <c r="I15" s="20">
        <v>370010558</v>
      </c>
      <c r="J15" s="20">
        <v>370010558</v>
      </c>
      <c r="K15" s="20">
        <v>330628559</v>
      </c>
      <c r="L15" s="20">
        <v>290147415</v>
      </c>
      <c r="M15" s="20">
        <v>276643075</v>
      </c>
      <c r="N15" s="20">
        <v>276643075</v>
      </c>
      <c r="O15" s="20"/>
      <c r="P15" s="20"/>
      <c r="Q15" s="20"/>
      <c r="R15" s="20"/>
      <c r="S15" s="20"/>
      <c r="T15" s="20"/>
      <c r="U15" s="20"/>
      <c r="V15" s="20"/>
      <c r="W15" s="20">
        <v>276643075</v>
      </c>
      <c r="X15" s="20">
        <v>279939290</v>
      </c>
      <c r="Y15" s="20">
        <v>-3296215</v>
      </c>
      <c r="Z15" s="21">
        <v>-1.18</v>
      </c>
      <c r="AA15" s="22">
        <v>559878578</v>
      </c>
    </row>
    <row r="16" spans="1:27" ht="13.5">
      <c r="A16" s="23" t="s">
        <v>42</v>
      </c>
      <c r="B16" s="17"/>
      <c r="C16" s="18">
        <v>747537347</v>
      </c>
      <c r="D16" s="18"/>
      <c r="E16" s="19">
        <v>3769400776</v>
      </c>
      <c r="F16" s="20">
        <v>3769400776</v>
      </c>
      <c r="G16" s="24">
        <v>1067853129</v>
      </c>
      <c r="H16" s="24">
        <v>997219237</v>
      </c>
      <c r="I16" s="24">
        <v>866368692</v>
      </c>
      <c r="J16" s="20">
        <v>866368692</v>
      </c>
      <c r="K16" s="24">
        <v>874993146</v>
      </c>
      <c r="L16" s="24">
        <v>856256320</v>
      </c>
      <c r="M16" s="20">
        <v>926032404</v>
      </c>
      <c r="N16" s="24">
        <v>926032404</v>
      </c>
      <c r="O16" s="24"/>
      <c r="P16" s="24"/>
      <c r="Q16" s="20"/>
      <c r="R16" s="24"/>
      <c r="S16" s="24"/>
      <c r="T16" s="20"/>
      <c r="U16" s="24"/>
      <c r="V16" s="24"/>
      <c r="W16" s="24">
        <v>926032404</v>
      </c>
      <c r="X16" s="20">
        <v>1884700389</v>
      </c>
      <c r="Y16" s="24">
        <v>-958667985</v>
      </c>
      <c r="Z16" s="25">
        <v>-50.87</v>
      </c>
      <c r="AA16" s="26">
        <v>3769400776</v>
      </c>
    </row>
    <row r="17" spans="1:27" ht="13.5">
      <c r="A17" s="23" t="s">
        <v>43</v>
      </c>
      <c r="B17" s="17"/>
      <c r="C17" s="18">
        <v>4612560699</v>
      </c>
      <c r="D17" s="18"/>
      <c r="E17" s="19">
        <v>4758084337</v>
      </c>
      <c r="F17" s="20">
        <v>4758084337</v>
      </c>
      <c r="G17" s="20">
        <v>4169701441</v>
      </c>
      <c r="H17" s="20">
        <v>4677299854</v>
      </c>
      <c r="I17" s="20">
        <v>4744912276</v>
      </c>
      <c r="J17" s="20">
        <v>4744912276</v>
      </c>
      <c r="K17" s="20">
        <v>4744912276</v>
      </c>
      <c r="L17" s="20">
        <v>3259424771</v>
      </c>
      <c r="M17" s="20">
        <v>4595818304</v>
      </c>
      <c r="N17" s="20">
        <v>4595818304</v>
      </c>
      <c r="O17" s="20"/>
      <c r="P17" s="20"/>
      <c r="Q17" s="20"/>
      <c r="R17" s="20"/>
      <c r="S17" s="20"/>
      <c r="T17" s="20"/>
      <c r="U17" s="20"/>
      <c r="V17" s="20"/>
      <c r="W17" s="20">
        <v>4595818304</v>
      </c>
      <c r="X17" s="20">
        <v>2379042170</v>
      </c>
      <c r="Y17" s="20">
        <v>2216776134</v>
      </c>
      <c r="Z17" s="21">
        <v>93.18</v>
      </c>
      <c r="AA17" s="22">
        <v>4758084337</v>
      </c>
    </row>
    <row r="18" spans="1:27" ht="13.5">
      <c r="A18" s="23" t="s">
        <v>44</v>
      </c>
      <c r="B18" s="17"/>
      <c r="C18" s="18">
        <v>18108306</v>
      </c>
      <c r="D18" s="18"/>
      <c r="E18" s="19">
        <v>53313222</v>
      </c>
      <c r="F18" s="20">
        <v>53313222</v>
      </c>
      <c r="G18" s="20">
        <v>47538306</v>
      </c>
      <c r="H18" s="20">
        <v>47538306</v>
      </c>
      <c r="I18" s="20">
        <v>43539306</v>
      </c>
      <c r="J18" s="20">
        <v>43539306</v>
      </c>
      <c r="K18" s="20">
        <v>43539306</v>
      </c>
      <c r="L18" s="20">
        <v>42989306</v>
      </c>
      <c r="M18" s="20">
        <v>42989306</v>
      </c>
      <c r="N18" s="20">
        <v>42989306</v>
      </c>
      <c r="O18" s="20"/>
      <c r="P18" s="20"/>
      <c r="Q18" s="20"/>
      <c r="R18" s="20"/>
      <c r="S18" s="20"/>
      <c r="T18" s="20"/>
      <c r="U18" s="20"/>
      <c r="V18" s="20"/>
      <c r="W18" s="20">
        <v>42989306</v>
      </c>
      <c r="X18" s="20">
        <v>26656611</v>
      </c>
      <c r="Y18" s="20">
        <v>16332695</v>
      </c>
      <c r="Z18" s="21">
        <v>61.27</v>
      </c>
      <c r="AA18" s="22">
        <v>53313222</v>
      </c>
    </row>
    <row r="19" spans="1:27" ht="13.5">
      <c r="A19" s="23" t="s">
        <v>45</v>
      </c>
      <c r="B19" s="17"/>
      <c r="C19" s="18">
        <v>142471615186</v>
      </c>
      <c r="D19" s="18"/>
      <c r="E19" s="19">
        <v>157645701381</v>
      </c>
      <c r="F19" s="20">
        <v>157645701381</v>
      </c>
      <c r="G19" s="20">
        <v>140465317538</v>
      </c>
      <c r="H19" s="20">
        <v>140393578633</v>
      </c>
      <c r="I19" s="20">
        <v>142680165617</v>
      </c>
      <c r="J19" s="20">
        <v>142680165617</v>
      </c>
      <c r="K19" s="20">
        <v>142925196786</v>
      </c>
      <c r="L19" s="20">
        <v>133179312008</v>
      </c>
      <c r="M19" s="20">
        <v>144018748540</v>
      </c>
      <c r="N19" s="20">
        <v>144018748540</v>
      </c>
      <c r="O19" s="20"/>
      <c r="P19" s="20"/>
      <c r="Q19" s="20"/>
      <c r="R19" s="20"/>
      <c r="S19" s="20"/>
      <c r="T19" s="20"/>
      <c r="U19" s="20"/>
      <c r="V19" s="20"/>
      <c r="W19" s="20">
        <v>144018748540</v>
      </c>
      <c r="X19" s="20">
        <v>78822850693</v>
      </c>
      <c r="Y19" s="20">
        <v>65195897847</v>
      </c>
      <c r="Z19" s="21">
        <v>82.71</v>
      </c>
      <c r="AA19" s="22">
        <v>157645701381</v>
      </c>
    </row>
    <row r="20" spans="1:27" ht="13.5">
      <c r="A20" s="23" t="s">
        <v>46</v>
      </c>
      <c r="B20" s="17"/>
      <c r="C20" s="18">
        <v>274700</v>
      </c>
      <c r="D20" s="18"/>
      <c r="E20" s="19">
        <v>611641</v>
      </c>
      <c r="F20" s="20">
        <v>611641</v>
      </c>
      <c r="G20" s="20">
        <v>307480</v>
      </c>
      <c r="H20" s="20">
        <v>274700</v>
      </c>
      <c r="I20" s="20">
        <v>274700</v>
      </c>
      <c r="J20" s="20">
        <v>274700</v>
      </c>
      <c r="K20" s="20">
        <v>274700</v>
      </c>
      <c r="L20" s="20"/>
      <c r="M20" s="20">
        <v>274700</v>
      </c>
      <c r="N20" s="20">
        <v>274700</v>
      </c>
      <c r="O20" s="20"/>
      <c r="P20" s="20"/>
      <c r="Q20" s="20"/>
      <c r="R20" s="20"/>
      <c r="S20" s="20"/>
      <c r="T20" s="20"/>
      <c r="U20" s="20"/>
      <c r="V20" s="20"/>
      <c r="W20" s="20">
        <v>274700</v>
      </c>
      <c r="X20" s="20">
        <v>305821</v>
      </c>
      <c r="Y20" s="20">
        <v>-31121</v>
      </c>
      <c r="Z20" s="21">
        <v>-10.18</v>
      </c>
      <c r="AA20" s="22">
        <v>611641</v>
      </c>
    </row>
    <row r="21" spans="1:27" ht="13.5">
      <c r="A21" s="23" t="s">
        <v>47</v>
      </c>
      <c r="B21" s="17"/>
      <c r="C21" s="18">
        <v>16001492</v>
      </c>
      <c r="D21" s="18"/>
      <c r="E21" s="19">
        <v>6846756</v>
      </c>
      <c r="F21" s="20">
        <v>6846756</v>
      </c>
      <c r="G21" s="20">
        <v>21230145</v>
      </c>
      <c r="H21" s="20">
        <v>17644100</v>
      </c>
      <c r="I21" s="20">
        <v>15928100</v>
      </c>
      <c r="J21" s="20">
        <v>15928100</v>
      </c>
      <c r="K21" s="20">
        <v>15928100</v>
      </c>
      <c r="L21" s="20">
        <v>15882100</v>
      </c>
      <c r="M21" s="20">
        <v>15835100</v>
      </c>
      <c r="N21" s="20">
        <v>15835100</v>
      </c>
      <c r="O21" s="20"/>
      <c r="P21" s="20"/>
      <c r="Q21" s="20"/>
      <c r="R21" s="20"/>
      <c r="S21" s="20"/>
      <c r="T21" s="20"/>
      <c r="U21" s="20"/>
      <c r="V21" s="20"/>
      <c r="W21" s="20">
        <v>15835100</v>
      </c>
      <c r="X21" s="20">
        <v>3423378</v>
      </c>
      <c r="Y21" s="20">
        <v>12411722</v>
      </c>
      <c r="Z21" s="21">
        <v>362.56</v>
      </c>
      <c r="AA21" s="22">
        <v>6846756</v>
      </c>
    </row>
    <row r="22" spans="1:27" ht="13.5">
      <c r="A22" s="23" t="s">
        <v>48</v>
      </c>
      <c r="B22" s="17"/>
      <c r="C22" s="18">
        <v>1108417239</v>
      </c>
      <c r="D22" s="18"/>
      <c r="E22" s="19">
        <v>1112705197</v>
      </c>
      <c r="F22" s="20">
        <v>1112705197</v>
      </c>
      <c r="G22" s="20">
        <v>1348123153</v>
      </c>
      <c r="H22" s="20">
        <v>1292423669</v>
      </c>
      <c r="I22" s="20">
        <v>1268966669</v>
      </c>
      <c r="J22" s="20">
        <v>1268966669</v>
      </c>
      <c r="K22" s="20">
        <v>1267605238</v>
      </c>
      <c r="L22" s="20">
        <v>1120924738</v>
      </c>
      <c r="M22" s="20">
        <v>1130025244</v>
      </c>
      <c r="N22" s="20">
        <v>1130025244</v>
      </c>
      <c r="O22" s="20"/>
      <c r="P22" s="20"/>
      <c r="Q22" s="20"/>
      <c r="R22" s="20"/>
      <c r="S22" s="20"/>
      <c r="T22" s="20"/>
      <c r="U22" s="20"/>
      <c r="V22" s="20"/>
      <c r="W22" s="20">
        <v>1130025244</v>
      </c>
      <c r="X22" s="20">
        <v>556352600</v>
      </c>
      <c r="Y22" s="20">
        <v>573672644</v>
      </c>
      <c r="Z22" s="21">
        <v>103.11</v>
      </c>
      <c r="AA22" s="22">
        <v>1112705197</v>
      </c>
    </row>
    <row r="23" spans="1:27" ht="13.5">
      <c r="A23" s="23" t="s">
        <v>49</v>
      </c>
      <c r="B23" s="17"/>
      <c r="C23" s="18">
        <v>2597980293</v>
      </c>
      <c r="D23" s="18"/>
      <c r="E23" s="19">
        <v>185971621</v>
      </c>
      <c r="F23" s="20">
        <v>185971621</v>
      </c>
      <c r="G23" s="24">
        <v>4273005508</v>
      </c>
      <c r="H23" s="24">
        <v>4308048106</v>
      </c>
      <c r="I23" s="24">
        <v>2126151221</v>
      </c>
      <c r="J23" s="20">
        <v>2126151221</v>
      </c>
      <c r="K23" s="24">
        <v>2126151221</v>
      </c>
      <c r="L23" s="24">
        <v>2088842873</v>
      </c>
      <c r="M23" s="20">
        <v>2079849785</v>
      </c>
      <c r="N23" s="24">
        <v>2079849785</v>
      </c>
      <c r="O23" s="24"/>
      <c r="P23" s="24"/>
      <c r="Q23" s="20"/>
      <c r="R23" s="24"/>
      <c r="S23" s="24"/>
      <c r="T23" s="20"/>
      <c r="U23" s="24"/>
      <c r="V23" s="24"/>
      <c r="W23" s="24">
        <v>2079849785</v>
      </c>
      <c r="X23" s="20">
        <v>92985813</v>
      </c>
      <c r="Y23" s="24">
        <v>1986863972</v>
      </c>
      <c r="Z23" s="25">
        <v>2136.74</v>
      </c>
      <c r="AA23" s="26">
        <v>185971621</v>
      </c>
    </row>
    <row r="24" spans="1:27" ht="13.5">
      <c r="A24" s="27" t="s">
        <v>50</v>
      </c>
      <c r="B24" s="35"/>
      <c r="C24" s="29">
        <f aca="true" t="shared" si="1" ref="C24:Y24">SUM(C15:C23)</f>
        <v>151688396937</v>
      </c>
      <c r="D24" s="29">
        <f>SUM(D15:D23)</f>
        <v>0</v>
      </c>
      <c r="E24" s="36">
        <f t="shared" si="1"/>
        <v>168092513509</v>
      </c>
      <c r="F24" s="37">
        <f t="shared" si="1"/>
        <v>168092513509</v>
      </c>
      <c r="G24" s="37">
        <f t="shared" si="1"/>
        <v>151763163341</v>
      </c>
      <c r="H24" s="37">
        <f t="shared" si="1"/>
        <v>152092588307</v>
      </c>
      <c r="I24" s="37">
        <f t="shared" si="1"/>
        <v>152116317139</v>
      </c>
      <c r="J24" s="37">
        <f t="shared" si="1"/>
        <v>152116317139</v>
      </c>
      <c r="K24" s="37">
        <f t="shared" si="1"/>
        <v>152329229332</v>
      </c>
      <c r="L24" s="37">
        <f t="shared" si="1"/>
        <v>140853779531</v>
      </c>
      <c r="M24" s="37">
        <f t="shared" si="1"/>
        <v>153086216458</v>
      </c>
      <c r="N24" s="37">
        <f t="shared" si="1"/>
        <v>153086216458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153086216458</v>
      </c>
      <c r="X24" s="37">
        <f t="shared" si="1"/>
        <v>84046256765</v>
      </c>
      <c r="Y24" s="37">
        <f t="shared" si="1"/>
        <v>69039959693</v>
      </c>
      <c r="Z24" s="38">
        <f>+IF(X24&lt;&gt;0,+(Y24/X24)*100,0)</f>
        <v>82.1451928383214</v>
      </c>
      <c r="AA24" s="39">
        <f>SUM(AA15:AA23)</f>
        <v>168092513509</v>
      </c>
    </row>
    <row r="25" spans="1:27" ht="13.5">
      <c r="A25" s="27" t="s">
        <v>51</v>
      </c>
      <c r="B25" s="28"/>
      <c r="C25" s="29">
        <f aca="true" t="shared" si="2" ref="C25:Y25">+C12+C24</f>
        <v>184725191998</v>
      </c>
      <c r="D25" s="29">
        <f>+D12+D24</f>
        <v>0</v>
      </c>
      <c r="E25" s="30">
        <f t="shared" si="2"/>
        <v>200272946418</v>
      </c>
      <c r="F25" s="31">
        <f t="shared" si="2"/>
        <v>200272946418</v>
      </c>
      <c r="G25" s="31">
        <f t="shared" si="2"/>
        <v>182280563685</v>
      </c>
      <c r="H25" s="31">
        <f t="shared" si="2"/>
        <v>182121393386</v>
      </c>
      <c r="I25" s="31">
        <f t="shared" si="2"/>
        <v>185420046135</v>
      </c>
      <c r="J25" s="31">
        <f t="shared" si="2"/>
        <v>185420046135</v>
      </c>
      <c r="K25" s="31">
        <f t="shared" si="2"/>
        <v>184650543671</v>
      </c>
      <c r="L25" s="31">
        <f t="shared" si="2"/>
        <v>171442969337</v>
      </c>
      <c r="M25" s="31">
        <f t="shared" si="2"/>
        <v>185310863889</v>
      </c>
      <c r="N25" s="31">
        <f t="shared" si="2"/>
        <v>185310863889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185310863889</v>
      </c>
      <c r="X25" s="31">
        <f t="shared" si="2"/>
        <v>100136473232</v>
      </c>
      <c r="Y25" s="31">
        <f t="shared" si="2"/>
        <v>85174390657</v>
      </c>
      <c r="Z25" s="32">
        <f>+IF(X25&lt;&gt;0,+(Y25/X25)*100,0)</f>
        <v>85.0583088338499</v>
      </c>
      <c r="AA25" s="33">
        <f>+AA12+AA24</f>
        <v>200272946418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13714857</v>
      </c>
      <c r="D29" s="18"/>
      <c r="E29" s="19">
        <v>17869010</v>
      </c>
      <c r="F29" s="20">
        <v>17869010</v>
      </c>
      <c r="G29" s="20">
        <v>5642576</v>
      </c>
      <c r="H29" s="20">
        <v>83447444</v>
      </c>
      <c r="I29" s="20">
        <v>176337495</v>
      </c>
      <c r="J29" s="20">
        <v>176337495</v>
      </c>
      <c r="K29" s="20">
        <v>185748469</v>
      </c>
      <c r="L29" s="20">
        <v>39495994</v>
      </c>
      <c r="M29" s="20">
        <v>130176334</v>
      </c>
      <c r="N29" s="20">
        <v>130176334</v>
      </c>
      <c r="O29" s="20"/>
      <c r="P29" s="20"/>
      <c r="Q29" s="20"/>
      <c r="R29" s="20"/>
      <c r="S29" s="20"/>
      <c r="T29" s="20"/>
      <c r="U29" s="20"/>
      <c r="V29" s="20"/>
      <c r="W29" s="20">
        <v>130176334</v>
      </c>
      <c r="X29" s="20">
        <v>8934505</v>
      </c>
      <c r="Y29" s="20">
        <v>121241829</v>
      </c>
      <c r="Z29" s="21">
        <v>1357.01</v>
      </c>
      <c r="AA29" s="22">
        <v>17869010</v>
      </c>
    </row>
    <row r="30" spans="1:27" ht="13.5">
      <c r="A30" s="23" t="s">
        <v>55</v>
      </c>
      <c r="B30" s="17"/>
      <c r="C30" s="18">
        <v>1857340891</v>
      </c>
      <c r="D30" s="18"/>
      <c r="E30" s="19">
        <v>2650528502</v>
      </c>
      <c r="F30" s="20">
        <v>2650528502</v>
      </c>
      <c r="G30" s="20">
        <v>2327860305</v>
      </c>
      <c r="H30" s="20">
        <v>2071767136</v>
      </c>
      <c r="I30" s="20">
        <v>1693856604</v>
      </c>
      <c r="J30" s="20">
        <v>1693856604</v>
      </c>
      <c r="K30" s="20">
        <v>2778727899</v>
      </c>
      <c r="L30" s="20">
        <v>2743936523</v>
      </c>
      <c r="M30" s="20">
        <v>2639628955</v>
      </c>
      <c r="N30" s="20">
        <v>2639628955</v>
      </c>
      <c r="O30" s="20"/>
      <c r="P30" s="20"/>
      <c r="Q30" s="20"/>
      <c r="R30" s="20"/>
      <c r="S30" s="20"/>
      <c r="T30" s="20"/>
      <c r="U30" s="20"/>
      <c r="V30" s="20"/>
      <c r="W30" s="20">
        <v>2639628955</v>
      </c>
      <c r="X30" s="20">
        <v>1325264252</v>
      </c>
      <c r="Y30" s="20">
        <v>1314364703</v>
      </c>
      <c r="Z30" s="21">
        <v>99.18</v>
      </c>
      <c r="AA30" s="22">
        <v>2650528502</v>
      </c>
    </row>
    <row r="31" spans="1:27" ht="13.5">
      <c r="A31" s="23" t="s">
        <v>56</v>
      </c>
      <c r="B31" s="17"/>
      <c r="C31" s="18">
        <v>1207467535</v>
      </c>
      <c r="D31" s="18"/>
      <c r="E31" s="19">
        <v>1257863629</v>
      </c>
      <c r="F31" s="20">
        <v>1257863629</v>
      </c>
      <c r="G31" s="20">
        <v>1204445639</v>
      </c>
      <c r="H31" s="20">
        <v>1206036647</v>
      </c>
      <c r="I31" s="20">
        <v>1907445936</v>
      </c>
      <c r="J31" s="20">
        <v>1907445936</v>
      </c>
      <c r="K31" s="20">
        <v>1903786613</v>
      </c>
      <c r="L31" s="20">
        <v>1776949193</v>
      </c>
      <c r="M31" s="20">
        <v>1867520802</v>
      </c>
      <c r="N31" s="20">
        <v>1867520802</v>
      </c>
      <c r="O31" s="20"/>
      <c r="P31" s="20"/>
      <c r="Q31" s="20"/>
      <c r="R31" s="20"/>
      <c r="S31" s="20"/>
      <c r="T31" s="20"/>
      <c r="U31" s="20"/>
      <c r="V31" s="20"/>
      <c r="W31" s="20">
        <v>1867520802</v>
      </c>
      <c r="X31" s="20">
        <v>628931816</v>
      </c>
      <c r="Y31" s="20">
        <v>1238588986</v>
      </c>
      <c r="Z31" s="21">
        <v>196.94</v>
      </c>
      <c r="AA31" s="22">
        <v>1257863629</v>
      </c>
    </row>
    <row r="32" spans="1:27" ht="13.5">
      <c r="A32" s="23" t="s">
        <v>57</v>
      </c>
      <c r="B32" s="17"/>
      <c r="C32" s="18">
        <v>26112675284</v>
      </c>
      <c r="D32" s="18"/>
      <c r="E32" s="19">
        <v>23684833826</v>
      </c>
      <c r="F32" s="20">
        <v>23684833826</v>
      </c>
      <c r="G32" s="20">
        <v>21667284449</v>
      </c>
      <c r="H32" s="20">
        <v>21872429052</v>
      </c>
      <c r="I32" s="20">
        <v>20874365694</v>
      </c>
      <c r="J32" s="20">
        <v>20874365694</v>
      </c>
      <c r="K32" s="20">
        <v>20568037326</v>
      </c>
      <c r="L32" s="20">
        <v>19321460522</v>
      </c>
      <c r="M32" s="20">
        <v>21585619075</v>
      </c>
      <c r="N32" s="20">
        <v>21585619075</v>
      </c>
      <c r="O32" s="20"/>
      <c r="P32" s="20"/>
      <c r="Q32" s="20"/>
      <c r="R32" s="20"/>
      <c r="S32" s="20"/>
      <c r="T32" s="20"/>
      <c r="U32" s="20"/>
      <c r="V32" s="20"/>
      <c r="W32" s="20">
        <v>21585619075</v>
      </c>
      <c r="X32" s="20">
        <v>11842416915</v>
      </c>
      <c r="Y32" s="20">
        <v>9743202160</v>
      </c>
      <c r="Z32" s="21">
        <v>82.27</v>
      </c>
      <c r="AA32" s="22">
        <v>23684833826</v>
      </c>
    </row>
    <row r="33" spans="1:27" ht="13.5">
      <c r="A33" s="23" t="s">
        <v>58</v>
      </c>
      <c r="B33" s="17"/>
      <c r="C33" s="18">
        <v>408163213</v>
      </c>
      <c r="D33" s="18"/>
      <c r="E33" s="19">
        <v>516038049</v>
      </c>
      <c r="F33" s="20">
        <v>516038049</v>
      </c>
      <c r="G33" s="20">
        <v>447411436</v>
      </c>
      <c r="H33" s="20">
        <v>394031860</v>
      </c>
      <c r="I33" s="20">
        <v>509699565</v>
      </c>
      <c r="J33" s="20">
        <v>509699565</v>
      </c>
      <c r="K33" s="20">
        <v>467615561</v>
      </c>
      <c r="L33" s="20">
        <v>496651128</v>
      </c>
      <c r="M33" s="20">
        <v>331085554</v>
      </c>
      <c r="N33" s="20">
        <v>331085554</v>
      </c>
      <c r="O33" s="20"/>
      <c r="P33" s="20"/>
      <c r="Q33" s="20"/>
      <c r="R33" s="20"/>
      <c r="S33" s="20"/>
      <c r="T33" s="20"/>
      <c r="U33" s="20"/>
      <c r="V33" s="20"/>
      <c r="W33" s="20">
        <v>331085554</v>
      </c>
      <c r="X33" s="20">
        <v>258019027</v>
      </c>
      <c r="Y33" s="20">
        <v>73066527</v>
      </c>
      <c r="Z33" s="21">
        <v>28.32</v>
      </c>
      <c r="AA33" s="22">
        <v>516038049</v>
      </c>
    </row>
    <row r="34" spans="1:27" ht="13.5">
      <c r="A34" s="27" t="s">
        <v>59</v>
      </c>
      <c r="B34" s="28"/>
      <c r="C34" s="29">
        <f aca="true" t="shared" si="3" ref="C34:Y34">SUM(C29:C33)</f>
        <v>29599361780</v>
      </c>
      <c r="D34" s="29">
        <f>SUM(D29:D33)</f>
        <v>0</v>
      </c>
      <c r="E34" s="30">
        <f t="shared" si="3"/>
        <v>28127133016</v>
      </c>
      <c r="F34" s="31">
        <f t="shared" si="3"/>
        <v>28127133016</v>
      </c>
      <c r="G34" s="31">
        <f t="shared" si="3"/>
        <v>25652644405</v>
      </c>
      <c r="H34" s="31">
        <f t="shared" si="3"/>
        <v>25627712139</v>
      </c>
      <c r="I34" s="31">
        <f t="shared" si="3"/>
        <v>25161705294</v>
      </c>
      <c r="J34" s="31">
        <f t="shared" si="3"/>
        <v>25161705294</v>
      </c>
      <c r="K34" s="31">
        <f t="shared" si="3"/>
        <v>25903915868</v>
      </c>
      <c r="L34" s="31">
        <f t="shared" si="3"/>
        <v>24378493360</v>
      </c>
      <c r="M34" s="31">
        <f t="shared" si="3"/>
        <v>26554030720</v>
      </c>
      <c r="N34" s="31">
        <f t="shared" si="3"/>
        <v>26554030720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26554030720</v>
      </c>
      <c r="X34" s="31">
        <f t="shared" si="3"/>
        <v>14063566515</v>
      </c>
      <c r="Y34" s="31">
        <f t="shared" si="3"/>
        <v>12490464205</v>
      </c>
      <c r="Z34" s="32">
        <f>+IF(X34&lt;&gt;0,+(Y34/X34)*100,0)</f>
        <v>88.81434301660144</v>
      </c>
      <c r="AA34" s="33">
        <f>SUM(AA29:AA33)</f>
        <v>28127133016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26911009974</v>
      </c>
      <c r="D37" s="18"/>
      <c r="E37" s="19">
        <v>31279248277</v>
      </c>
      <c r="F37" s="20">
        <v>31279248277</v>
      </c>
      <c r="G37" s="20">
        <v>26355931842</v>
      </c>
      <c r="H37" s="20">
        <v>27281730640</v>
      </c>
      <c r="I37" s="20">
        <v>28285031864</v>
      </c>
      <c r="J37" s="20">
        <v>28285031864</v>
      </c>
      <c r="K37" s="20">
        <v>26799857557</v>
      </c>
      <c r="L37" s="20">
        <v>27178605879</v>
      </c>
      <c r="M37" s="20">
        <v>26686559237</v>
      </c>
      <c r="N37" s="20">
        <v>26686559237</v>
      </c>
      <c r="O37" s="20"/>
      <c r="P37" s="20"/>
      <c r="Q37" s="20"/>
      <c r="R37" s="20"/>
      <c r="S37" s="20"/>
      <c r="T37" s="20"/>
      <c r="U37" s="20"/>
      <c r="V37" s="20"/>
      <c r="W37" s="20">
        <v>26686559237</v>
      </c>
      <c r="X37" s="20">
        <v>15639624139</v>
      </c>
      <c r="Y37" s="20">
        <v>11046935098</v>
      </c>
      <c r="Z37" s="21">
        <v>70.63</v>
      </c>
      <c r="AA37" s="22">
        <v>31279248277</v>
      </c>
    </row>
    <row r="38" spans="1:27" ht="13.5">
      <c r="A38" s="23" t="s">
        <v>58</v>
      </c>
      <c r="B38" s="17"/>
      <c r="C38" s="18">
        <v>11470731337</v>
      </c>
      <c r="D38" s="18"/>
      <c r="E38" s="19">
        <v>11162800439</v>
      </c>
      <c r="F38" s="20">
        <v>11162800439</v>
      </c>
      <c r="G38" s="20">
        <v>10681271592</v>
      </c>
      <c r="H38" s="20">
        <v>10857593720</v>
      </c>
      <c r="I38" s="20">
        <v>11053628802</v>
      </c>
      <c r="J38" s="20">
        <v>11053628802</v>
      </c>
      <c r="K38" s="20">
        <v>11058294270</v>
      </c>
      <c r="L38" s="20">
        <v>10767760469</v>
      </c>
      <c r="M38" s="20">
        <v>11133842621</v>
      </c>
      <c r="N38" s="20">
        <v>11133842621</v>
      </c>
      <c r="O38" s="20"/>
      <c r="P38" s="20"/>
      <c r="Q38" s="20"/>
      <c r="R38" s="20"/>
      <c r="S38" s="20"/>
      <c r="T38" s="20"/>
      <c r="U38" s="20"/>
      <c r="V38" s="20"/>
      <c r="W38" s="20">
        <v>11133842621</v>
      </c>
      <c r="X38" s="20">
        <v>5581400223</v>
      </c>
      <c r="Y38" s="20">
        <v>5552442398</v>
      </c>
      <c r="Z38" s="21">
        <v>99.48</v>
      </c>
      <c r="AA38" s="22">
        <v>11162800439</v>
      </c>
    </row>
    <row r="39" spans="1:27" ht="13.5">
      <c r="A39" s="27" t="s">
        <v>61</v>
      </c>
      <c r="B39" s="35"/>
      <c r="C39" s="29">
        <f aca="true" t="shared" si="4" ref="C39:Y39">SUM(C37:C38)</f>
        <v>38381741311</v>
      </c>
      <c r="D39" s="29">
        <f>SUM(D37:D38)</f>
        <v>0</v>
      </c>
      <c r="E39" s="36">
        <f t="shared" si="4"/>
        <v>42442048716</v>
      </c>
      <c r="F39" s="37">
        <f t="shared" si="4"/>
        <v>42442048716</v>
      </c>
      <c r="G39" s="37">
        <f t="shared" si="4"/>
        <v>37037203434</v>
      </c>
      <c r="H39" s="37">
        <f t="shared" si="4"/>
        <v>38139324360</v>
      </c>
      <c r="I39" s="37">
        <f t="shared" si="4"/>
        <v>39338660666</v>
      </c>
      <c r="J39" s="37">
        <f t="shared" si="4"/>
        <v>39338660666</v>
      </c>
      <c r="K39" s="37">
        <f t="shared" si="4"/>
        <v>37858151827</v>
      </c>
      <c r="L39" s="37">
        <f t="shared" si="4"/>
        <v>37946366348</v>
      </c>
      <c r="M39" s="37">
        <f t="shared" si="4"/>
        <v>37820401858</v>
      </c>
      <c r="N39" s="37">
        <f t="shared" si="4"/>
        <v>37820401858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37820401858</v>
      </c>
      <c r="X39" s="37">
        <f t="shared" si="4"/>
        <v>21221024362</v>
      </c>
      <c r="Y39" s="37">
        <f t="shared" si="4"/>
        <v>16599377496</v>
      </c>
      <c r="Z39" s="38">
        <f>+IF(X39&lt;&gt;0,+(Y39/X39)*100,0)</f>
        <v>78.22137712505587</v>
      </c>
      <c r="AA39" s="39">
        <f>SUM(AA37:AA38)</f>
        <v>42442048716</v>
      </c>
    </row>
    <row r="40" spans="1:27" ht="13.5">
      <c r="A40" s="27" t="s">
        <v>62</v>
      </c>
      <c r="B40" s="28"/>
      <c r="C40" s="29">
        <f aca="true" t="shared" si="5" ref="C40:Y40">+C34+C39</f>
        <v>67981103091</v>
      </c>
      <c r="D40" s="29">
        <f>+D34+D39</f>
        <v>0</v>
      </c>
      <c r="E40" s="30">
        <f t="shared" si="5"/>
        <v>70569181732</v>
      </c>
      <c r="F40" s="31">
        <f t="shared" si="5"/>
        <v>70569181732</v>
      </c>
      <c r="G40" s="31">
        <f t="shared" si="5"/>
        <v>62689847839</v>
      </c>
      <c r="H40" s="31">
        <f t="shared" si="5"/>
        <v>63767036499</v>
      </c>
      <c r="I40" s="31">
        <f t="shared" si="5"/>
        <v>64500365960</v>
      </c>
      <c r="J40" s="31">
        <f t="shared" si="5"/>
        <v>64500365960</v>
      </c>
      <c r="K40" s="31">
        <f t="shared" si="5"/>
        <v>63762067695</v>
      </c>
      <c r="L40" s="31">
        <f t="shared" si="5"/>
        <v>62324859708</v>
      </c>
      <c r="M40" s="31">
        <f t="shared" si="5"/>
        <v>64374432578</v>
      </c>
      <c r="N40" s="31">
        <f t="shared" si="5"/>
        <v>64374432578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64374432578</v>
      </c>
      <c r="X40" s="31">
        <f t="shared" si="5"/>
        <v>35284590877</v>
      </c>
      <c r="Y40" s="31">
        <f t="shared" si="5"/>
        <v>29089841701</v>
      </c>
      <c r="Z40" s="32">
        <f>+IF(X40&lt;&gt;0,+(Y40/X40)*100,0)</f>
        <v>82.44347171944113</v>
      </c>
      <c r="AA40" s="33">
        <f>+AA34+AA39</f>
        <v>70569181732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116744088907</v>
      </c>
      <c r="D42" s="43">
        <f>+D25-D40</f>
        <v>0</v>
      </c>
      <c r="E42" s="44">
        <f t="shared" si="6"/>
        <v>129703764686</v>
      </c>
      <c r="F42" s="45">
        <f t="shared" si="6"/>
        <v>129703764686</v>
      </c>
      <c r="G42" s="45">
        <f t="shared" si="6"/>
        <v>119590715846</v>
      </c>
      <c r="H42" s="45">
        <f t="shared" si="6"/>
        <v>118354356887</v>
      </c>
      <c r="I42" s="45">
        <f t="shared" si="6"/>
        <v>120919680175</v>
      </c>
      <c r="J42" s="45">
        <f t="shared" si="6"/>
        <v>120919680175</v>
      </c>
      <c r="K42" s="45">
        <f t="shared" si="6"/>
        <v>120888475976</v>
      </c>
      <c r="L42" s="45">
        <f t="shared" si="6"/>
        <v>109118109629</v>
      </c>
      <c r="M42" s="45">
        <f t="shared" si="6"/>
        <v>120936431311</v>
      </c>
      <c r="N42" s="45">
        <f t="shared" si="6"/>
        <v>120936431311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120936431311</v>
      </c>
      <c r="X42" s="45">
        <f t="shared" si="6"/>
        <v>64851882355</v>
      </c>
      <c r="Y42" s="45">
        <f t="shared" si="6"/>
        <v>56084548956</v>
      </c>
      <c r="Z42" s="46">
        <f>+IF(X42&lt;&gt;0,+(Y42/X42)*100,0)</f>
        <v>86.48098855325816</v>
      </c>
      <c r="AA42" s="47">
        <f>+AA25-AA40</f>
        <v>129703764686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116686124053</v>
      </c>
      <c r="D45" s="18"/>
      <c r="E45" s="19">
        <v>128280109100</v>
      </c>
      <c r="F45" s="20">
        <v>128280109100</v>
      </c>
      <c r="G45" s="20">
        <v>116943015132</v>
      </c>
      <c r="H45" s="20">
        <v>115682943533</v>
      </c>
      <c r="I45" s="20">
        <v>118266473819</v>
      </c>
      <c r="J45" s="20">
        <v>118266473819</v>
      </c>
      <c r="K45" s="20">
        <v>117474471748</v>
      </c>
      <c r="L45" s="20">
        <v>106554129939</v>
      </c>
      <c r="M45" s="20">
        <v>118285912423</v>
      </c>
      <c r="N45" s="20">
        <v>118285912423</v>
      </c>
      <c r="O45" s="20"/>
      <c r="P45" s="20"/>
      <c r="Q45" s="20"/>
      <c r="R45" s="20"/>
      <c r="S45" s="20"/>
      <c r="T45" s="20"/>
      <c r="U45" s="20"/>
      <c r="V45" s="20"/>
      <c r="W45" s="20">
        <v>118285912423</v>
      </c>
      <c r="X45" s="20">
        <v>64140054552</v>
      </c>
      <c r="Y45" s="20">
        <v>54145857871</v>
      </c>
      <c r="Z45" s="48">
        <v>84.42</v>
      </c>
      <c r="AA45" s="22">
        <v>128280109100</v>
      </c>
    </row>
    <row r="46" spans="1:27" ht="13.5">
      <c r="A46" s="23" t="s">
        <v>67</v>
      </c>
      <c r="B46" s="17"/>
      <c r="C46" s="18">
        <v>57964854</v>
      </c>
      <c r="D46" s="18"/>
      <c r="E46" s="19">
        <v>1411541733</v>
      </c>
      <c r="F46" s="20">
        <v>1411541733</v>
      </c>
      <c r="G46" s="20">
        <v>2647700714</v>
      </c>
      <c r="H46" s="20">
        <v>2671413358</v>
      </c>
      <c r="I46" s="20">
        <v>2653206355</v>
      </c>
      <c r="J46" s="20">
        <v>2653206355</v>
      </c>
      <c r="K46" s="20">
        <v>2653459280</v>
      </c>
      <c r="L46" s="20">
        <v>2563979688</v>
      </c>
      <c r="M46" s="20">
        <v>2650518886</v>
      </c>
      <c r="N46" s="20">
        <v>2650518886</v>
      </c>
      <c r="O46" s="20"/>
      <c r="P46" s="20"/>
      <c r="Q46" s="20"/>
      <c r="R46" s="20"/>
      <c r="S46" s="20"/>
      <c r="T46" s="20"/>
      <c r="U46" s="20"/>
      <c r="V46" s="20"/>
      <c r="W46" s="20">
        <v>2650518886</v>
      </c>
      <c r="X46" s="20">
        <v>705770869</v>
      </c>
      <c r="Y46" s="20">
        <v>1944748017</v>
      </c>
      <c r="Z46" s="48">
        <v>275.55</v>
      </c>
      <c r="AA46" s="22">
        <v>1411541733</v>
      </c>
    </row>
    <row r="47" spans="1:27" ht="13.5">
      <c r="A47" s="23" t="s">
        <v>68</v>
      </c>
      <c r="B47" s="17"/>
      <c r="C47" s="18"/>
      <c r="D47" s="18"/>
      <c r="E47" s="19">
        <v>12113853</v>
      </c>
      <c r="F47" s="20">
        <v>12113853</v>
      </c>
      <c r="G47" s="20"/>
      <c r="H47" s="20"/>
      <c r="I47" s="20"/>
      <c r="J47" s="20"/>
      <c r="K47" s="20">
        <v>760544948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6056927</v>
      </c>
      <c r="Y47" s="20">
        <v>-6056927</v>
      </c>
      <c r="Z47" s="48">
        <v>-100</v>
      </c>
      <c r="AA47" s="22">
        <v>12113853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116744088907</v>
      </c>
      <c r="D48" s="51">
        <f>SUM(D45:D47)</f>
        <v>0</v>
      </c>
      <c r="E48" s="52">
        <f t="shared" si="7"/>
        <v>129703764686</v>
      </c>
      <c r="F48" s="53">
        <f t="shared" si="7"/>
        <v>129703764686</v>
      </c>
      <c r="G48" s="53">
        <f t="shared" si="7"/>
        <v>119590715846</v>
      </c>
      <c r="H48" s="53">
        <f t="shared" si="7"/>
        <v>118354356891</v>
      </c>
      <c r="I48" s="53">
        <f t="shared" si="7"/>
        <v>120919680174</v>
      </c>
      <c r="J48" s="53">
        <f t="shared" si="7"/>
        <v>120919680174</v>
      </c>
      <c r="K48" s="53">
        <f t="shared" si="7"/>
        <v>120888475976</v>
      </c>
      <c r="L48" s="53">
        <f t="shared" si="7"/>
        <v>109118109627</v>
      </c>
      <c r="M48" s="53">
        <f t="shared" si="7"/>
        <v>120936431309</v>
      </c>
      <c r="N48" s="53">
        <f t="shared" si="7"/>
        <v>120936431309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120936431309</v>
      </c>
      <c r="X48" s="53">
        <f t="shared" si="7"/>
        <v>64851882348</v>
      </c>
      <c r="Y48" s="53">
        <f t="shared" si="7"/>
        <v>56084548961</v>
      </c>
      <c r="Z48" s="54">
        <f>+IF(X48&lt;&gt;0,+(Y48/X48)*100,0)</f>
        <v>86.48098857030266</v>
      </c>
      <c r="AA48" s="55">
        <f>SUM(AA45:AA47)</f>
        <v>129703764686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53304724</v>
      </c>
      <c r="D6" s="18">
        <v>53304724</v>
      </c>
      <c r="E6" s="19">
        <v>6749808</v>
      </c>
      <c r="F6" s="20">
        <v>6749808</v>
      </c>
      <c r="G6" s="20">
        <v>75557327</v>
      </c>
      <c r="H6" s="20">
        <v>44071921</v>
      </c>
      <c r="I6" s="20">
        <v>38618770</v>
      </c>
      <c r="J6" s="20">
        <v>38618770</v>
      </c>
      <c r="K6" s="20">
        <v>34571989</v>
      </c>
      <c r="L6" s="20">
        <v>69061287</v>
      </c>
      <c r="M6" s="20">
        <v>56503455</v>
      </c>
      <c r="N6" s="20">
        <v>56503455</v>
      </c>
      <c r="O6" s="20"/>
      <c r="P6" s="20"/>
      <c r="Q6" s="20"/>
      <c r="R6" s="20"/>
      <c r="S6" s="20"/>
      <c r="T6" s="20"/>
      <c r="U6" s="20"/>
      <c r="V6" s="20"/>
      <c r="W6" s="20">
        <v>56503455</v>
      </c>
      <c r="X6" s="20">
        <v>3374904</v>
      </c>
      <c r="Y6" s="20">
        <v>53128551</v>
      </c>
      <c r="Z6" s="21">
        <v>1574.22</v>
      </c>
      <c r="AA6" s="22">
        <v>6749808</v>
      </c>
    </row>
    <row r="7" spans="1:27" ht="13.5">
      <c r="A7" s="23" t="s">
        <v>34</v>
      </c>
      <c r="B7" s="17"/>
      <c r="C7" s="18"/>
      <c r="D7" s="18"/>
      <c r="E7" s="19">
        <v>42350000</v>
      </c>
      <c r="F7" s="20">
        <v>42350000</v>
      </c>
      <c r="G7" s="20">
        <v>149127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21175000</v>
      </c>
      <c r="Y7" s="20">
        <v>-21175000</v>
      </c>
      <c r="Z7" s="21">
        <v>-100</v>
      </c>
      <c r="AA7" s="22">
        <v>42350000</v>
      </c>
    </row>
    <row r="8" spans="1:27" ht="13.5">
      <c r="A8" s="23" t="s">
        <v>35</v>
      </c>
      <c r="B8" s="17"/>
      <c r="C8" s="18">
        <v>63709384</v>
      </c>
      <c r="D8" s="18">
        <v>63709384</v>
      </c>
      <c r="E8" s="19">
        <v>39247504</v>
      </c>
      <c r="F8" s="20">
        <v>39247504</v>
      </c>
      <c r="G8" s="20">
        <v>61835716</v>
      </c>
      <c r="H8" s="20">
        <v>61335713</v>
      </c>
      <c r="I8" s="20">
        <v>62090528</v>
      </c>
      <c r="J8" s="20">
        <v>62090528</v>
      </c>
      <c r="K8" s="20">
        <v>62689345</v>
      </c>
      <c r="L8" s="20">
        <v>62683256</v>
      </c>
      <c r="M8" s="20">
        <v>62068193</v>
      </c>
      <c r="N8" s="20">
        <v>62068193</v>
      </c>
      <c r="O8" s="20"/>
      <c r="P8" s="20"/>
      <c r="Q8" s="20"/>
      <c r="R8" s="20"/>
      <c r="S8" s="20"/>
      <c r="T8" s="20"/>
      <c r="U8" s="20"/>
      <c r="V8" s="20"/>
      <c r="W8" s="20">
        <v>62068193</v>
      </c>
      <c r="X8" s="20">
        <v>19623752</v>
      </c>
      <c r="Y8" s="20">
        <v>42444441</v>
      </c>
      <c r="Z8" s="21">
        <v>216.29</v>
      </c>
      <c r="AA8" s="22">
        <v>39247504</v>
      </c>
    </row>
    <row r="9" spans="1:27" ht="13.5">
      <c r="A9" s="23" t="s">
        <v>36</v>
      </c>
      <c r="B9" s="17"/>
      <c r="C9" s="18">
        <v>4406544</v>
      </c>
      <c r="D9" s="18">
        <v>4406544</v>
      </c>
      <c r="E9" s="19">
        <v>10046193</v>
      </c>
      <c r="F9" s="20">
        <v>10046193</v>
      </c>
      <c r="G9" s="20">
        <v>24571656</v>
      </c>
      <c r="H9" s="20">
        <v>24372970</v>
      </c>
      <c r="I9" s="20">
        <v>24672911</v>
      </c>
      <c r="J9" s="20">
        <v>24672911</v>
      </c>
      <c r="K9" s="20">
        <v>24910863</v>
      </c>
      <c r="L9" s="20">
        <v>24908443</v>
      </c>
      <c r="M9" s="20">
        <v>24664035</v>
      </c>
      <c r="N9" s="20">
        <v>24664035</v>
      </c>
      <c r="O9" s="20"/>
      <c r="P9" s="20"/>
      <c r="Q9" s="20"/>
      <c r="R9" s="20"/>
      <c r="S9" s="20"/>
      <c r="T9" s="20"/>
      <c r="U9" s="20"/>
      <c r="V9" s="20"/>
      <c r="W9" s="20">
        <v>24664035</v>
      </c>
      <c r="X9" s="20">
        <v>5023097</v>
      </c>
      <c r="Y9" s="20">
        <v>19640938</v>
      </c>
      <c r="Z9" s="21">
        <v>391.01</v>
      </c>
      <c r="AA9" s="22">
        <v>10046193</v>
      </c>
    </row>
    <row r="10" spans="1:27" ht="13.5">
      <c r="A10" s="23" t="s">
        <v>37</v>
      </c>
      <c r="B10" s="17"/>
      <c r="C10" s="18">
        <v>1608028</v>
      </c>
      <c r="D10" s="18">
        <v>1608028</v>
      </c>
      <c r="E10" s="19">
        <v>23625041</v>
      </c>
      <c r="F10" s="20">
        <v>23625041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11812521</v>
      </c>
      <c r="Y10" s="24">
        <v>-11812521</v>
      </c>
      <c r="Z10" s="25">
        <v>-100</v>
      </c>
      <c r="AA10" s="26">
        <v>23625041</v>
      </c>
    </row>
    <row r="11" spans="1:27" ht="13.5">
      <c r="A11" s="23" t="s">
        <v>38</v>
      </c>
      <c r="B11" s="17"/>
      <c r="C11" s="18">
        <v>5406585</v>
      </c>
      <c r="D11" s="18">
        <v>5406585</v>
      </c>
      <c r="E11" s="19">
        <v>8525461</v>
      </c>
      <c r="F11" s="20">
        <v>8525461</v>
      </c>
      <c r="G11" s="20">
        <v>5589400</v>
      </c>
      <c r="H11" s="20">
        <v>4687101</v>
      </c>
      <c r="I11" s="20">
        <v>4687101</v>
      </c>
      <c r="J11" s="20">
        <v>4687101</v>
      </c>
      <c r="K11" s="20">
        <v>4687101</v>
      </c>
      <c r="L11" s="20">
        <v>4687101</v>
      </c>
      <c r="M11" s="20">
        <v>4687101</v>
      </c>
      <c r="N11" s="20">
        <v>4687101</v>
      </c>
      <c r="O11" s="20"/>
      <c r="P11" s="20"/>
      <c r="Q11" s="20"/>
      <c r="R11" s="20"/>
      <c r="S11" s="20"/>
      <c r="T11" s="20"/>
      <c r="U11" s="20"/>
      <c r="V11" s="20"/>
      <c r="W11" s="20">
        <v>4687101</v>
      </c>
      <c r="X11" s="20">
        <v>4262731</v>
      </c>
      <c r="Y11" s="20">
        <v>424370</v>
      </c>
      <c r="Z11" s="21">
        <v>9.96</v>
      </c>
      <c r="AA11" s="22">
        <v>8525461</v>
      </c>
    </row>
    <row r="12" spans="1:27" ht="13.5">
      <c r="A12" s="27" t="s">
        <v>39</v>
      </c>
      <c r="B12" s="28"/>
      <c r="C12" s="29">
        <f aca="true" t="shared" si="0" ref="C12:Y12">SUM(C6:C11)</f>
        <v>128435265</v>
      </c>
      <c r="D12" s="29">
        <f>SUM(D6:D11)</f>
        <v>128435265</v>
      </c>
      <c r="E12" s="30">
        <f t="shared" si="0"/>
        <v>130544007</v>
      </c>
      <c r="F12" s="31">
        <f t="shared" si="0"/>
        <v>130544007</v>
      </c>
      <c r="G12" s="31">
        <f t="shared" si="0"/>
        <v>167703226</v>
      </c>
      <c r="H12" s="31">
        <f t="shared" si="0"/>
        <v>134467705</v>
      </c>
      <c r="I12" s="31">
        <f t="shared" si="0"/>
        <v>130069310</v>
      </c>
      <c r="J12" s="31">
        <f t="shared" si="0"/>
        <v>130069310</v>
      </c>
      <c r="K12" s="31">
        <f t="shared" si="0"/>
        <v>126859298</v>
      </c>
      <c r="L12" s="31">
        <f t="shared" si="0"/>
        <v>161340087</v>
      </c>
      <c r="M12" s="31">
        <f t="shared" si="0"/>
        <v>147922784</v>
      </c>
      <c r="N12" s="31">
        <f t="shared" si="0"/>
        <v>147922784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147922784</v>
      </c>
      <c r="X12" s="31">
        <f t="shared" si="0"/>
        <v>65272005</v>
      </c>
      <c r="Y12" s="31">
        <f t="shared" si="0"/>
        <v>82650779</v>
      </c>
      <c r="Z12" s="32">
        <f>+IF(X12&lt;&gt;0,+(Y12/X12)*100,0)</f>
        <v>126.62515729369734</v>
      </c>
      <c r="AA12" s="33">
        <f>SUM(AA6:AA11)</f>
        <v>130544007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5175094</v>
      </c>
      <c r="D15" s="18">
        <v>5175094</v>
      </c>
      <c r="E15" s="19">
        <v>93657767</v>
      </c>
      <c r="F15" s="20">
        <v>93657767</v>
      </c>
      <c r="G15" s="20">
        <v>187107070</v>
      </c>
      <c r="H15" s="20">
        <v>185594123</v>
      </c>
      <c r="I15" s="20">
        <v>187878097</v>
      </c>
      <c r="J15" s="20">
        <v>187878097</v>
      </c>
      <c r="K15" s="20">
        <v>189690041</v>
      </c>
      <c r="L15" s="20">
        <v>189671615</v>
      </c>
      <c r="M15" s="20">
        <v>187810512</v>
      </c>
      <c r="N15" s="20">
        <v>187810512</v>
      </c>
      <c r="O15" s="20"/>
      <c r="P15" s="20"/>
      <c r="Q15" s="20"/>
      <c r="R15" s="20"/>
      <c r="S15" s="20"/>
      <c r="T15" s="20"/>
      <c r="U15" s="20"/>
      <c r="V15" s="20"/>
      <c r="W15" s="20">
        <v>187810512</v>
      </c>
      <c r="X15" s="20">
        <v>46828884</v>
      </c>
      <c r="Y15" s="20">
        <v>140981628</v>
      </c>
      <c r="Z15" s="21">
        <v>301.06</v>
      </c>
      <c r="AA15" s="22">
        <v>93657767</v>
      </c>
    </row>
    <row r="16" spans="1:27" ht="13.5">
      <c r="A16" s="23" t="s">
        <v>42</v>
      </c>
      <c r="B16" s="17"/>
      <c r="C16" s="18"/>
      <c r="D16" s="18"/>
      <c r="E16" s="19">
        <v>14951250</v>
      </c>
      <c r="F16" s="20">
        <v>14951250</v>
      </c>
      <c r="G16" s="24">
        <v>10232480</v>
      </c>
      <c r="H16" s="24">
        <v>10232480</v>
      </c>
      <c r="I16" s="24">
        <v>10232480</v>
      </c>
      <c r="J16" s="20">
        <v>10232480</v>
      </c>
      <c r="K16" s="24">
        <v>10232480</v>
      </c>
      <c r="L16" s="24">
        <v>10232480</v>
      </c>
      <c r="M16" s="20">
        <v>10477589</v>
      </c>
      <c r="N16" s="24">
        <v>10477589</v>
      </c>
      <c r="O16" s="24"/>
      <c r="P16" s="24"/>
      <c r="Q16" s="20"/>
      <c r="R16" s="24"/>
      <c r="S16" s="24"/>
      <c r="T16" s="20"/>
      <c r="U16" s="24"/>
      <c r="V16" s="24"/>
      <c r="W16" s="24">
        <v>10477589</v>
      </c>
      <c r="X16" s="20">
        <v>7475625</v>
      </c>
      <c r="Y16" s="24">
        <v>3001964</v>
      </c>
      <c r="Z16" s="25">
        <v>40.16</v>
      </c>
      <c r="AA16" s="26">
        <v>14951250</v>
      </c>
    </row>
    <row r="17" spans="1:27" ht="13.5">
      <c r="A17" s="23" t="s">
        <v>43</v>
      </c>
      <c r="B17" s="17"/>
      <c r="C17" s="18">
        <v>104112415</v>
      </c>
      <c r="D17" s="18">
        <v>104112415</v>
      </c>
      <c r="E17" s="19">
        <v>127620639</v>
      </c>
      <c r="F17" s="20">
        <v>127620639</v>
      </c>
      <c r="G17" s="20">
        <v>120170093</v>
      </c>
      <c r="H17" s="20">
        <v>104112415</v>
      </c>
      <c r="I17" s="20">
        <v>104112415</v>
      </c>
      <c r="J17" s="20">
        <v>104112415</v>
      </c>
      <c r="K17" s="20">
        <v>104112415</v>
      </c>
      <c r="L17" s="20">
        <v>104112415</v>
      </c>
      <c r="M17" s="20">
        <v>104112415</v>
      </c>
      <c r="N17" s="20">
        <v>104112415</v>
      </c>
      <c r="O17" s="20"/>
      <c r="P17" s="20"/>
      <c r="Q17" s="20"/>
      <c r="R17" s="20"/>
      <c r="S17" s="20"/>
      <c r="T17" s="20"/>
      <c r="U17" s="20"/>
      <c r="V17" s="20"/>
      <c r="W17" s="20">
        <v>104112415</v>
      </c>
      <c r="X17" s="20">
        <v>63810320</v>
      </c>
      <c r="Y17" s="20">
        <v>40302095</v>
      </c>
      <c r="Z17" s="21">
        <v>63.16</v>
      </c>
      <c r="AA17" s="22">
        <v>127620639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2398124017</v>
      </c>
      <c r="D19" s="18">
        <v>2398124017</v>
      </c>
      <c r="E19" s="19">
        <v>2451702956</v>
      </c>
      <c r="F19" s="20">
        <v>2451702956</v>
      </c>
      <c r="G19" s="20">
        <v>2602361832</v>
      </c>
      <c r="H19" s="20">
        <v>2491638556</v>
      </c>
      <c r="I19" s="20">
        <v>2491638556</v>
      </c>
      <c r="J19" s="20">
        <v>2491638556</v>
      </c>
      <c r="K19" s="20">
        <v>2491638556</v>
      </c>
      <c r="L19" s="20">
        <v>2491638556</v>
      </c>
      <c r="M19" s="20">
        <v>2491638556</v>
      </c>
      <c r="N19" s="20">
        <v>2491638556</v>
      </c>
      <c r="O19" s="20"/>
      <c r="P19" s="20"/>
      <c r="Q19" s="20"/>
      <c r="R19" s="20"/>
      <c r="S19" s="20"/>
      <c r="T19" s="20"/>
      <c r="U19" s="20"/>
      <c r="V19" s="20"/>
      <c r="W19" s="20">
        <v>2491638556</v>
      </c>
      <c r="X19" s="20">
        <v>1225851478</v>
      </c>
      <c r="Y19" s="20">
        <v>1265787078</v>
      </c>
      <c r="Z19" s="21">
        <v>103.26</v>
      </c>
      <c r="AA19" s="22">
        <v>2451702956</v>
      </c>
    </row>
    <row r="20" spans="1:27" ht="13.5">
      <c r="A20" s="23" t="s">
        <v>46</v>
      </c>
      <c r="B20" s="17"/>
      <c r="C20" s="18"/>
      <c r="D20" s="18"/>
      <c r="E20" s="19">
        <v>611641</v>
      </c>
      <c r="F20" s="20">
        <v>611641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305821</v>
      </c>
      <c r="Y20" s="20">
        <v>-305821</v>
      </c>
      <c r="Z20" s="21">
        <v>-100</v>
      </c>
      <c r="AA20" s="22">
        <v>611641</v>
      </c>
    </row>
    <row r="21" spans="1:27" ht="13.5">
      <c r="A21" s="23" t="s">
        <v>47</v>
      </c>
      <c r="B21" s="17"/>
      <c r="C21" s="18">
        <v>754492</v>
      </c>
      <c r="D21" s="18">
        <v>754492</v>
      </c>
      <c r="E21" s="19">
        <v>2922624</v>
      </c>
      <c r="F21" s="20">
        <v>2922624</v>
      </c>
      <c r="G21" s="20">
        <v>820100</v>
      </c>
      <c r="H21" s="20">
        <v>820100</v>
      </c>
      <c r="I21" s="20">
        <v>820100</v>
      </c>
      <c r="J21" s="20">
        <v>820100</v>
      </c>
      <c r="K21" s="20">
        <v>820100</v>
      </c>
      <c r="L21" s="20">
        <v>820100</v>
      </c>
      <c r="M21" s="20">
        <v>820100</v>
      </c>
      <c r="N21" s="20">
        <v>820100</v>
      </c>
      <c r="O21" s="20"/>
      <c r="P21" s="20"/>
      <c r="Q21" s="20"/>
      <c r="R21" s="20"/>
      <c r="S21" s="20"/>
      <c r="T21" s="20"/>
      <c r="U21" s="20"/>
      <c r="V21" s="20"/>
      <c r="W21" s="20">
        <v>820100</v>
      </c>
      <c r="X21" s="20">
        <v>1461312</v>
      </c>
      <c r="Y21" s="20">
        <v>-641212</v>
      </c>
      <c r="Z21" s="21">
        <v>-43.88</v>
      </c>
      <c r="AA21" s="22">
        <v>2922624</v>
      </c>
    </row>
    <row r="22" spans="1:27" ht="13.5">
      <c r="A22" s="23" t="s">
        <v>48</v>
      </c>
      <c r="B22" s="17"/>
      <c r="C22" s="18">
        <v>37992806</v>
      </c>
      <c r="D22" s="18">
        <v>37992806</v>
      </c>
      <c r="E22" s="19">
        <v>39334114</v>
      </c>
      <c r="F22" s="20">
        <v>39334114</v>
      </c>
      <c r="G22" s="20">
        <v>37037772</v>
      </c>
      <c r="H22" s="20">
        <v>39105446</v>
      </c>
      <c r="I22" s="20">
        <v>39105446</v>
      </c>
      <c r="J22" s="20">
        <v>39105446</v>
      </c>
      <c r="K22" s="20">
        <v>39105446</v>
      </c>
      <c r="L22" s="20">
        <v>39105446</v>
      </c>
      <c r="M22" s="20">
        <v>39105446</v>
      </c>
      <c r="N22" s="20">
        <v>39105446</v>
      </c>
      <c r="O22" s="20"/>
      <c r="P22" s="20"/>
      <c r="Q22" s="20"/>
      <c r="R22" s="20"/>
      <c r="S22" s="20"/>
      <c r="T22" s="20"/>
      <c r="U22" s="20"/>
      <c r="V22" s="20"/>
      <c r="W22" s="20">
        <v>39105446</v>
      </c>
      <c r="X22" s="20">
        <v>19667057</v>
      </c>
      <c r="Y22" s="20">
        <v>19438389</v>
      </c>
      <c r="Z22" s="21">
        <v>98.84</v>
      </c>
      <c r="AA22" s="22">
        <v>39334114</v>
      </c>
    </row>
    <row r="23" spans="1:27" ht="13.5">
      <c r="A23" s="23" t="s">
        <v>49</v>
      </c>
      <c r="B23" s="17"/>
      <c r="C23" s="18">
        <v>12053230</v>
      </c>
      <c r="D23" s="18">
        <v>12053230</v>
      </c>
      <c r="E23" s="19"/>
      <c r="F23" s="20"/>
      <c r="G23" s="24">
        <v>1820750</v>
      </c>
      <c r="H23" s="24">
        <v>1820750</v>
      </c>
      <c r="I23" s="24">
        <v>1820750</v>
      </c>
      <c r="J23" s="20">
        <v>1820750</v>
      </c>
      <c r="K23" s="24">
        <v>1820750</v>
      </c>
      <c r="L23" s="24">
        <v>1820750</v>
      </c>
      <c r="M23" s="20">
        <v>1820750</v>
      </c>
      <c r="N23" s="24">
        <v>1820750</v>
      </c>
      <c r="O23" s="24"/>
      <c r="P23" s="24"/>
      <c r="Q23" s="20"/>
      <c r="R23" s="24"/>
      <c r="S23" s="24"/>
      <c r="T23" s="20"/>
      <c r="U23" s="24"/>
      <c r="V23" s="24"/>
      <c r="W23" s="24">
        <v>1820750</v>
      </c>
      <c r="X23" s="20"/>
      <c r="Y23" s="24">
        <v>1820750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2558212054</v>
      </c>
      <c r="D24" s="29">
        <f>SUM(D15:D23)</f>
        <v>2558212054</v>
      </c>
      <c r="E24" s="36">
        <f t="shared" si="1"/>
        <v>2730800991</v>
      </c>
      <c r="F24" s="37">
        <f t="shared" si="1"/>
        <v>2730800991</v>
      </c>
      <c r="G24" s="37">
        <f t="shared" si="1"/>
        <v>2959550097</v>
      </c>
      <c r="H24" s="37">
        <f t="shared" si="1"/>
        <v>2833323870</v>
      </c>
      <c r="I24" s="37">
        <f t="shared" si="1"/>
        <v>2835607844</v>
      </c>
      <c r="J24" s="37">
        <f t="shared" si="1"/>
        <v>2835607844</v>
      </c>
      <c r="K24" s="37">
        <f t="shared" si="1"/>
        <v>2837419788</v>
      </c>
      <c r="L24" s="37">
        <f t="shared" si="1"/>
        <v>2837401362</v>
      </c>
      <c r="M24" s="37">
        <f t="shared" si="1"/>
        <v>2835785368</v>
      </c>
      <c r="N24" s="37">
        <f t="shared" si="1"/>
        <v>2835785368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2835785368</v>
      </c>
      <c r="X24" s="37">
        <f t="shared" si="1"/>
        <v>1365400497</v>
      </c>
      <c r="Y24" s="37">
        <f t="shared" si="1"/>
        <v>1470384871</v>
      </c>
      <c r="Z24" s="38">
        <f>+IF(X24&lt;&gt;0,+(Y24/X24)*100,0)</f>
        <v>107.68890697130016</v>
      </c>
      <c r="AA24" s="39">
        <f>SUM(AA15:AA23)</f>
        <v>2730800991</v>
      </c>
    </row>
    <row r="25" spans="1:27" ht="13.5">
      <c r="A25" s="27" t="s">
        <v>51</v>
      </c>
      <c r="B25" s="28"/>
      <c r="C25" s="29">
        <f aca="true" t="shared" si="2" ref="C25:Y25">+C12+C24</f>
        <v>2686647319</v>
      </c>
      <c r="D25" s="29">
        <f>+D12+D24</f>
        <v>2686647319</v>
      </c>
      <c r="E25" s="30">
        <f t="shared" si="2"/>
        <v>2861344998</v>
      </c>
      <c r="F25" s="31">
        <f t="shared" si="2"/>
        <v>2861344998</v>
      </c>
      <c r="G25" s="31">
        <f t="shared" si="2"/>
        <v>3127253323</v>
      </c>
      <c r="H25" s="31">
        <f t="shared" si="2"/>
        <v>2967791575</v>
      </c>
      <c r="I25" s="31">
        <f t="shared" si="2"/>
        <v>2965677154</v>
      </c>
      <c r="J25" s="31">
        <f t="shared" si="2"/>
        <v>2965677154</v>
      </c>
      <c r="K25" s="31">
        <f t="shared" si="2"/>
        <v>2964279086</v>
      </c>
      <c r="L25" s="31">
        <f t="shared" si="2"/>
        <v>2998741449</v>
      </c>
      <c r="M25" s="31">
        <f t="shared" si="2"/>
        <v>2983708152</v>
      </c>
      <c r="N25" s="31">
        <f t="shared" si="2"/>
        <v>2983708152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2983708152</v>
      </c>
      <c r="X25" s="31">
        <f t="shared" si="2"/>
        <v>1430672502</v>
      </c>
      <c r="Y25" s="31">
        <f t="shared" si="2"/>
        <v>1553035650</v>
      </c>
      <c r="Z25" s="32">
        <f>+IF(X25&lt;&gt;0,+(Y25/X25)*100,0)</f>
        <v>108.55284125674767</v>
      </c>
      <c r="AA25" s="33">
        <f>+AA12+AA24</f>
        <v>2861344998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10649034</v>
      </c>
      <c r="D30" s="18">
        <v>10649034</v>
      </c>
      <c r="E30" s="19">
        <v>1380600</v>
      </c>
      <c r="F30" s="20">
        <v>1380600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690300</v>
      </c>
      <c r="Y30" s="20">
        <v>-690300</v>
      </c>
      <c r="Z30" s="21">
        <v>-100</v>
      </c>
      <c r="AA30" s="22">
        <v>1380600</v>
      </c>
    </row>
    <row r="31" spans="1:27" ht="13.5">
      <c r="A31" s="23" t="s">
        <v>56</v>
      </c>
      <c r="B31" s="17"/>
      <c r="C31" s="18">
        <v>28751614</v>
      </c>
      <c r="D31" s="18">
        <v>28751614</v>
      </c>
      <c r="E31" s="19">
        <v>27684865</v>
      </c>
      <c r="F31" s="20">
        <v>27684865</v>
      </c>
      <c r="G31" s="20">
        <v>30402770</v>
      </c>
      <c r="H31" s="20">
        <v>28598412</v>
      </c>
      <c r="I31" s="20">
        <v>29185665</v>
      </c>
      <c r="J31" s="20">
        <v>29185665</v>
      </c>
      <c r="K31" s="20">
        <v>29414952</v>
      </c>
      <c r="L31" s="20">
        <v>29640812</v>
      </c>
      <c r="M31" s="20">
        <v>29853977</v>
      </c>
      <c r="N31" s="20">
        <v>29853977</v>
      </c>
      <c r="O31" s="20"/>
      <c r="P31" s="20"/>
      <c r="Q31" s="20"/>
      <c r="R31" s="20"/>
      <c r="S31" s="20"/>
      <c r="T31" s="20"/>
      <c r="U31" s="20"/>
      <c r="V31" s="20"/>
      <c r="W31" s="20">
        <v>29853977</v>
      </c>
      <c r="X31" s="20">
        <v>13842433</v>
      </c>
      <c r="Y31" s="20">
        <v>16011544</v>
      </c>
      <c r="Z31" s="21">
        <v>115.67</v>
      </c>
      <c r="AA31" s="22">
        <v>27684865</v>
      </c>
    </row>
    <row r="32" spans="1:27" ht="13.5">
      <c r="A32" s="23" t="s">
        <v>57</v>
      </c>
      <c r="B32" s="17"/>
      <c r="C32" s="18">
        <v>246830336</v>
      </c>
      <c r="D32" s="18">
        <v>246830336</v>
      </c>
      <c r="E32" s="19">
        <v>135028441</v>
      </c>
      <c r="F32" s="20">
        <v>135028441</v>
      </c>
      <c r="G32" s="20">
        <v>159702005</v>
      </c>
      <c r="H32" s="20">
        <v>156507368</v>
      </c>
      <c r="I32" s="20">
        <v>145877318</v>
      </c>
      <c r="J32" s="20">
        <v>145877318</v>
      </c>
      <c r="K32" s="20">
        <v>117452227</v>
      </c>
      <c r="L32" s="20">
        <v>127525424</v>
      </c>
      <c r="M32" s="20">
        <v>114960523</v>
      </c>
      <c r="N32" s="20">
        <v>114960523</v>
      </c>
      <c r="O32" s="20"/>
      <c r="P32" s="20"/>
      <c r="Q32" s="20"/>
      <c r="R32" s="20"/>
      <c r="S32" s="20"/>
      <c r="T32" s="20"/>
      <c r="U32" s="20"/>
      <c r="V32" s="20"/>
      <c r="W32" s="20">
        <v>114960523</v>
      </c>
      <c r="X32" s="20">
        <v>67514221</v>
      </c>
      <c r="Y32" s="20">
        <v>47446302</v>
      </c>
      <c r="Z32" s="21">
        <v>70.28</v>
      </c>
      <c r="AA32" s="22">
        <v>135028441</v>
      </c>
    </row>
    <row r="33" spans="1:27" ht="13.5">
      <c r="A33" s="23" t="s">
        <v>58</v>
      </c>
      <c r="B33" s="17"/>
      <c r="C33" s="18">
        <v>1245253</v>
      </c>
      <c r="D33" s="18">
        <v>1245253</v>
      </c>
      <c r="E33" s="19">
        <v>16953888</v>
      </c>
      <c r="F33" s="20">
        <v>16953888</v>
      </c>
      <c r="G33" s="20">
        <v>22290939</v>
      </c>
      <c r="H33" s="20">
        <v>1245253</v>
      </c>
      <c r="I33" s="20">
        <v>1245253</v>
      </c>
      <c r="J33" s="20">
        <v>1245253</v>
      </c>
      <c r="K33" s="20">
        <v>1245253</v>
      </c>
      <c r="L33" s="20">
        <v>1245253</v>
      </c>
      <c r="M33" s="20">
        <v>1245253</v>
      </c>
      <c r="N33" s="20">
        <v>1245253</v>
      </c>
      <c r="O33" s="20"/>
      <c r="P33" s="20"/>
      <c r="Q33" s="20"/>
      <c r="R33" s="20"/>
      <c r="S33" s="20"/>
      <c r="T33" s="20"/>
      <c r="U33" s="20"/>
      <c r="V33" s="20"/>
      <c r="W33" s="20">
        <v>1245253</v>
      </c>
      <c r="X33" s="20">
        <v>8476944</v>
      </c>
      <c r="Y33" s="20">
        <v>-7231691</v>
      </c>
      <c r="Z33" s="21">
        <v>-85.31</v>
      </c>
      <c r="AA33" s="22">
        <v>16953888</v>
      </c>
    </row>
    <row r="34" spans="1:27" ht="13.5">
      <c r="A34" s="27" t="s">
        <v>59</v>
      </c>
      <c r="B34" s="28"/>
      <c r="C34" s="29">
        <f aca="true" t="shared" si="3" ref="C34:Y34">SUM(C29:C33)</f>
        <v>287476237</v>
      </c>
      <c r="D34" s="29">
        <f>SUM(D29:D33)</f>
        <v>287476237</v>
      </c>
      <c r="E34" s="30">
        <f t="shared" si="3"/>
        <v>181047794</v>
      </c>
      <c r="F34" s="31">
        <f t="shared" si="3"/>
        <v>181047794</v>
      </c>
      <c r="G34" s="31">
        <f t="shared" si="3"/>
        <v>212395714</v>
      </c>
      <c r="H34" s="31">
        <f t="shared" si="3"/>
        <v>186351033</v>
      </c>
      <c r="I34" s="31">
        <f t="shared" si="3"/>
        <v>176308236</v>
      </c>
      <c r="J34" s="31">
        <f t="shared" si="3"/>
        <v>176308236</v>
      </c>
      <c r="K34" s="31">
        <f t="shared" si="3"/>
        <v>148112432</v>
      </c>
      <c r="L34" s="31">
        <f t="shared" si="3"/>
        <v>158411489</v>
      </c>
      <c r="M34" s="31">
        <f t="shared" si="3"/>
        <v>146059753</v>
      </c>
      <c r="N34" s="31">
        <f t="shared" si="3"/>
        <v>146059753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146059753</v>
      </c>
      <c r="X34" s="31">
        <f t="shared" si="3"/>
        <v>90523898</v>
      </c>
      <c r="Y34" s="31">
        <f t="shared" si="3"/>
        <v>55535855</v>
      </c>
      <c r="Z34" s="32">
        <f>+IF(X34&lt;&gt;0,+(Y34/X34)*100,0)</f>
        <v>61.34938533026936</v>
      </c>
      <c r="AA34" s="33">
        <f>SUM(AA29:AA33)</f>
        <v>181047794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8090232</v>
      </c>
      <c r="D37" s="18">
        <v>8090232</v>
      </c>
      <c r="E37" s="19">
        <v>32100144</v>
      </c>
      <c r="F37" s="20">
        <v>32100144</v>
      </c>
      <c r="G37" s="20">
        <v>17016122</v>
      </c>
      <c r="H37" s="20">
        <v>15524539</v>
      </c>
      <c r="I37" s="20">
        <v>13432165</v>
      </c>
      <c r="J37" s="20">
        <v>13432165</v>
      </c>
      <c r="K37" s="20">
        <v>12418282</v>
      </c>
      <c r="L37" s="20">
        <v>11532926</v>
      </c>
      <c r="M37" s="20">
        <v>10832800</v>
      </c>
      <c r="N37" s="20">
        <v>10832800</v>
      </c>
      <c r="O37" s="20"/>
      <c r="P37" s="20"/>
      <c r="Q37" s="20"/>
      <c r="R37" s="20"/>
      <c r="S37" s="20"/>
      <c r="T37" s="20"/>
      <c r="U37" s="20"/>
      <c r="V37" s="20"/>
      <c r="W37" s="20">
        <v>10832800</v>
      </c>
      <c r="X37" s="20">
        <v>16050072</v>
      </c>
      <c r="Y37" s="20">
        <v>-5217272</v>
      </c>
      <c r="Z37" s="21">
        <v>-32.51</v>
      </c>
      <c r="AA37" s="22">
        <v>32100144</v>
      </c>
    </row>
    <row r="38" spans="1:27" ht="13.5">
      <c r="A38" s="23" t="s">
        <v>58</v>
      </c>
      <c r="B38" s="17"/>
      <c r="C38" s="18">
        <v>87682531</v>
      </c>
      <c r="D38" s="18">
        <v>87682531</v>
      </c>
      <c r="E38" s="19">
        <v>56619055</v>
      </c>
      <c r="F38" s="20">
        <v>56619055</v>
      </c>
      <c r="G38" s="20">
        <v>70648046</v>
      </c>
      <c r="H38" s="20">
        <v>70648046</v>
      </c>
      <c r="I38" s="20">
        <v>70648046</v>
      </c>
      <c r="J38" s="20">
        <v>70648046</v>
      </c>
      <c r="K38" s="20">
        <v>70648046</v>
      </c>
      <c r="L38" s="20">
        <v>70648046</v>
      </c>
      <c r="M38" s="20">
        <v>70648046</v>
      </c>
      <c r="N38" s="20">
        <v>70648046</v>
      </c>
      <c r="O38" s="20"/>
      <c r="P38" s="20"/>
      <c r="Q38" s="20"/>
      <c r="R38" s="20"/>
      <c r="S38" s="20"/>
      <c r="T38" s="20"/>
      <c r="U38" s="20"/>
      <c r="V38" s="20"/>
      <c r="W38" s="20">
        <v>70648046</v>
      </c>
      <c r="X38" s="20">
        <v>28309528</v>
      </c>
      <c r="Y38" s="20">
        <v>42338518</v>
      </c>
      <c r="Z38" s="21">
        <v>149.56</v>
      </c>
      <c r="AA38" s="22">
        <v>56619055</v>
      </c>
    </row>
    <row r="39" spans="1:27" ht="13.5">
      <c r="A39" s="27" t="s">
        <v>61</v>
      </c>
      <c r="B39" s="35"/>
      <c r="C39" s="29">
        <f aca="true" t="shared" si="4" ref="C39:Y39">SUM(C37:C38)</f>
        <v>95772763</v>
      </c>
      <c r="D39" s="29">
        <f>SUM(D37:D38)</f>
        <v>95772763</v>
      </c>
      <c r="E39" s="36">
        <f t="shared" si="4"/>
        <v>88719199</v>
      </c>
      <c r="F39" s="37">
        <f t="shared" si="4"/>
        <v>88719199</v>
      </c>
      <c r="G39" s="37">
        <f t="shared" si="4"/>
        <v>87664168</v>
      </c>
      <c r="H39" s="37">
        <f t="shared" si="4"/>
        <v>86172585</v>
      </c>
      <c r="I39" s="37">
        <f t="shared" si="4"/>
        <v>84080211</v>
      </c>
      <c r="J39" s="37">
        <f t="shared" si="4"/>
        <v>84080211</v>
      </c>
      <c r="K39" s="37">
        <f t="shared" si="4"/>
        <v>83066328</v>
      </c>
      <c r="L39" s="37">
        <f t="shared" si="4"/>
        <v>82180972</v>
      </c>
      <c r="M39" s="37">
        <f t="shared" si="4"/>
        <v>81480846</v>
      </c>
      <c r="N39" s="37">
        <f t="shared" si="4"/>
        <v>81480846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81480846</v>
      </c>
      <c r="X39" s="37">
        <f t="shared" si="4"/>
        <v>44359600</v>
      </c>
      <c r="Y39" s="37">
        <f t="shared" si="4"/>
        <v>37121246</v>
      </c>
      <c r="Z39" s="38">
        <f>+IF(X39&lt;&gt;0,+(Y39/X39)*100,0)</f>
        <v>83.68255349462123</v>
      </c>
      <c r="AA39" s="39">
        <f>SUM(AA37:AA38)</f>
        <v>88719199</v>
      </c>
    </row>
    <row r="40" spans="1:27" ht="13.5">
      <c r="A40" s="27" t="s">
        <v>62</v>
      </c>
      <c r="B40" s="28"/>
      <c r="C40" s="29">
        <f aca="true" t="shared" si="5" ref="C40:Y40">+C34+C39</f>
        <v>383249000</v>
      </c>
      <c r="D40" s="29">
        <f>+D34+D39</f>
        <v>383249000</v>
      </c>
      <c r="E40" s="30">
        <f t="shared" si="5"/>
        <v>269766993</v>
      </c>
      <c r="F40" s="31">
        <f t="shared" si="5"/>
        <v>269766993</v>
      </c>
      <c r="G40" s="31">
        <f t="shared" si="5"/>
        <v>300059882</v>
      </c>
      <c r="H40" s="31">
        <f t="shared" si="5"/>
        <v>272523618</v>
      </c>
      <c r="I40" s="31">
        <f t="shared" si="5"/>
        <v>260388447</v>
      </c>
      <c r="J40" s="31">
        <f t="shared" si="5"/>
        <v>260388447</v>
      </c>
      <c r="K40" s="31">
        <f t="shared" si="5"/>
        <v>231178760</v>
      </c>
      <c r="L40" s="31">
        <f t="shared" si="5"/>
        <v>240592461</v>
      </c>
      <c r="M40" s="31">
        <f t="shared" si="5"/>
        <v>227540599</v>
      </c>
      <c r="N40" s="31">
        <f t="shared" si="5"/>
        <v>227540599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227540599</v>
      </c>
      <c r="X40" s="31">
        <f t="shared" si="5"/>
        <v>134883498</v>
      </c>
      <c r="Y40" s="31">
        <f t="shared" si="5"/>
        <v>92657101</v>
      </c>
      <c r="Z40" s="32">
        <f>+IF(X40&lt;&gt;0,+(Y40/X40)*100,0)</f>
        <v>68.69417117281463</v>
      </c>
      <c r="AA40" s="33">
        <f>+AA34+AA39</f>
        <v>269766993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2303398319</v>
      </c>
      <c r="D42" s="43">
        <f>+D25-D40</f>
        <v>2303398319</v>
      </c>
      <c r="E42" s="44">
        <f t="shared" si="6"/>
        <v>2591578005</v>
      </c>
      <c r="F42" s="45">
        <f t="shared" si="6"/>
        <v>2591578005</v>
      </c>
      <c r="G42" s="45">
        <f t="shared" si="6"/>
        <v>2827193441</v>
      </c>
      <c r="H42" s="45">
        <f t="shared" si="6"/>
        <v>2695267957</v>
      </c>
      <c r="I42" s="45">
        <f t="shared" si="6"/>
        <v>2705288707</v>
      </c>
      <c r="J42" s="45">
        <f t="shared" si="6"/>
        <v>2705288707</v>
      </c>
      <c r="K42" s="45">
        <f t="shared" si="6"/>
        <v>2733100326</v>
      </c>
      <c r="L42" s="45">
        <f t="shared" si="6"/>
        <v>2758148988</v>
      </c>
      <c r="M42" s="45">
        <f t="shared" si="6"/>
        <v>2756167553</v>
      </c>
      <c r="N42" s="45">
        <f t="shared" si="6"/>
        <v>2756167553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2756167553</v>
      </c>
      <c r="X42" s="45">
        <f t="shared" si="6"/>
        <v>1295789004</v>
      </c>
      <c r="Y42" s="45">
        <f t="shared" si="6"/>
        <v>1460378549</v>
      </c>
      <c r="Z42" s="46">
        <f>+IF(X42&lt;&gt;0,+(Y42/X42)*100,0)</f>
        <v>112.70187850737466</v>
      </c>
      <c r="AA42" s="47">
        <f>+AA25-AA40</f>
        <v>2591578005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2301843290</v>
      </c>
      <c r="D45" s="18">
        <v>2301843290</v>
      </c>
      <c r="E45" s="19">
        <v>2585227224</v>
      </c>
      <c r="F45" s="20">
        <v>2585227224</v>
      </c>
      <c r="G45" s="20">
        <v>2823360095</v>
      </c>
      <c r="H45" s="20">
        <v>2695267957</v>
      </c>
      <c r="I45" s="20">
        <v>2705288707</v>
      </c>
      <c r="J45" s="20">
        <v>2705288707</v>
      </c>
      <c r="K45" s="20">
        <v>2733100326</v>
      </c>
      <c r="L45" s="20">
        <v>2758148988</v>
      </c>
      <c r="M45" s="20">
        <v>2756167553</v>
      </c>
      <c r="N45" s="20">
        <v>2756167553</v>
      </c>
      <c r="O45" s="20"/>
      <c r="P45" s="20"/>
      <c r="Q45" s="20"/>
      <c r="R45" s="20"/>
      <c r="S45" s="20"/>
      <c r="T45" s="20"/>
      <c r="U45" s="20"/>
      <c r="V45" s="20"/>
      <c r="W45" s="20">
        <v>2756167553</v>
      </c>
      <c r="X45" s="20">
        <v>1292613612</v>
      </c>
      <c r="Y45" s="20">
        <v>1463553941</v>
      </c>
      <c r="Z45" s="48">
        <v>113.22</v>
      </c>
      <c r="AA45" s="22">
        <v>2585227224</v>
      </c>
    </row>
    <row r="46" spans="1:27" ht="13.5">
      <c r="A46" s="23" t="s">
        <v>67</v>
      </c>
      <c r="B46" s="17"/>
      <c r="C46" s="18">
        <v>1555029</v>
      </c>
      <c r="D46" s="18">
        <v>1555029</v>
      </c>
      <c r="E46" s="19">
        <v>6350781</v>
      </c>
      <c r="F46" s="20">
        <v>6350781</v>
      </c>
      <c r="G46" s="20">
        <v>3833346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3175391</v>
      </c>
      <c r="Y46" s="20">
        <v>-3175391</v>
      </c>
      <c r="Z46" s="48">
        <v>-100</v>
      </c>
      <c r="AA46" s="22">
        <v>6350781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2303398319</v>
      </c>
      <c r="D48" s="51">
        <f>SUM(D45:D47)</f>
        <v>2303398319</v>
      </c>
      <c r="E48" s="52">
        <f t="shared" si="7"/>
        <v>2591578005</v>
      </c>
      <c r="F48" s="53">
        <f t="shared" si="7"/>
        <v>2591578005</v>
      </c>
      <c r="G48" s="53">
        <f t="shared" si="7"/>
        <v>2827193441</v>
      </c>
      <c r="H48" s="53">
        <f t="shared" si="7"/>
        <v>2695267957</v>
      </c>
      <c r="I48" s="53">
        <f t="shared" si="7"/>
        <v>2705288707</v>
      </c>
      <c r="J48" s="53">
        <f t="shared" si="7"/>
        <v>2705288707</v>
      </c>
      <c r="K48" s="53">
        <f t="shared" si="7"/>
        <v>2733100326</v>
      </c>
      <c r="L48" s="53">
        <f t="shared" si="7"/>
        <v>2758148988</v>
      </c>
      <c r="M48" s="53">
        <f t="shared" si="7"/>
        <v>2756167553</v>
      </c>
      <c r="N48" s="53">
        <f t="shared" si="7"/>
        <v>2756167553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2756167553</v>
      </c>
      <c r="X48" s="53">
        <f t="shared" si="7"/>
        <v>1295789003</v>
      </c>
      <c r="Y48" s="53">
        <f t="shared" si="7"/>
        <v>1460378550</v>
      </c>
      <c r="Z48" s="54">
        <f>+IF(X48&lt;&gt;0,+(Y48/X48)*100,0)</f>
        <v>112.70187867152319</v>
      </c>
      <c r="AA48" s="55">
        <f>SUM(AA45:AA47)</f>
        <v>2591578005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21171068</v>
      </c>
      <c r="D6" s="18">
        <v>21171068</v>
      </c>
      <c r="E6" s="19"/>
      <c r="F6" s="20"/>
      <c r="G6" s="20">
        <v>4073099</v>
      </c>
      <c r="H6" s="20"/>
      <c r="I6" s="20">
        <v>4638362</v>
      </c>
      <c r="J6" s="20">
        <v>4638362</v>
      </c>
      <c r="K6" s="20">
        <v>3363388</v>
      </c>
      <c r="L6" s="20">
        <v>5825119</v>
      </c>
      <c r="M6" s="20">
        <v>5986682</v>
      </c>
      <c r="N6" s="20">
        <v>5986682</v>
      </c>
      <c r="O6" s="20"/>
      <c r="P6" s="20"/>
      <c r="Q6" s="20"/>
      <c r="R6" s="20"/>
      <c r="S6" s="20"/>
      <c r="T6" s="20"/>
      <c r="U6" s="20"/>
      <c r="V6" s="20"/>
      <c r="W6" s="20">
        <v>5986682</v>
      </c>
      <c r="X6" s="20"/>
      <c r="Y6" s="20">
        <v>5986682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5500000</v>
      </c>
      <c r="F7" s="20">
        <v>5500000</v>
      </c>
      <c r="G7" s="20">
        <v>38442340</v>
      </c>
      <c r="H7" s="20"/>
      <c r="I7" s="20">
        <v>10597270</v>
      </c>
      <c r="J7" s="20">
        <v>10597270</v>
      </c>
      <c r="K7" s="20">
        <v>16097270</v>
      </c>
      <c r="L7" s="20">
        <v>8342270</v>
      </c>
      <c r="M7" s="20">
        <v>40575607</v>
      </c>
      <c r="N7" s="20">
        <v>40575607</v>
      </c>
      <c r="O7" s="20"/>
      <c r="P7" s="20"/>
      <c r="Q7" s="20"/>
      <c r="R7" s="20"/>
      <c r="S7" s="20"/>
      <c r="T7" s="20"/>
      <c r="U7" s="20"/>
      <c r="V7" s="20"/>
      <c r="W7" s="20">
        <v>40575607</v>
      </c>
      <c r="X7" s="20">
        <v>2750000</v>
      </c>
      <c r="Y7" s="20">
        <v>37825607</v>
      </c>
      <c r="Z7" s="21">
        <v>1375.48</v>
      </c>
      <c r="AA7" s="22">
        <v>5500000</v>
      </c>
    </row>
    <row r="8" spans="1:27" ht="13.5">
      <c r="A8" s="23" t="s">
        <v>35</v>
      </c>
      <c r="B8" s="17"/>
      <c r="C8" s="18">
        <v>57848067</v>
      </c>
      <c r="D8" s="18">
        <v>57848067</v>
      </c>
      <c r="E8" s="19">
        <v>36294352</v>
      </c>
      <c r="F8" s="20">
        <v>36294352</v>
      </c>
      <c r="G8" s="20">
        <v>65020631</v>
      </c>
      <c r="H8" s="20"/>
      <c r="I8" s="20">
        <v>255784785</v>
      </c>
      <c r="J8" s="20">
        <v>255784785</v>
      </c>
      <c r="K8" s="20">
        <v>270368471</v>
      </c>
      <c r="L8" s="20">
        <v>270368471</v>
      </c>
      <c r="M8" s="20">
        <v>311571870</v>
      </c>
      <c r="N8" s="20">
        <v>311571870</v>
      </c>
      <c r="O8" s="20"/>
      <c r="P8" s="20"/>
      <c r="Q8" s="20"/>
      <c r="R8" s="20"/>
      <c r="S8" s="20"/>
      <c r="T8" s="20"/>
      <c r="U8" s="20"/>
      <c r="V8" s="20"/>
      <c r="W8" s="20">
        <v>311571870</v>
      </c>
      <c r="X8" s="20">
        <v>18147176</v>
      </c>
      <c r="Y8" s="20">
        <v>293424694</v>
      </c>
      <c r="Z8" s="21">
        <v>1616.92</v>
      </c>
      <c r="AA8" s="22">
        <v>36294352</v>
      </c>
    </row>
    <row r="9" spans="1:27" ht="13.5">
      <c r="A9" s="23" t="s">
        <v>36</v>
      </c>
      <c r="B9" s="17"/>
      <c r="C9" s="18">
        <v>9470913</v>
      </c>
      <c r="D9" s="18">
        <v>9470913</v>
      </c>
      <c r="E9" s="19"/>
      <c r="F9" s="20"/>
      <c r="G9" s="20">
        <v>4284340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4652616</v>
      </c>
      <c r="D11" s="18">
        <v>4652616</v>
      </c>
      <c r="E11" s="19">
        <v>1069304</v>
      </c>
      <c r="F11" s="20">
        <v>1069304</v>
      </c>
      <c r="G11" s="20">
        <v>1216965</v>
      </c>
      <c r="H11" s="20"/>
      <c r="I11" s="20">
        <v>77640334</v>
      </c>
      <c r="J11" s="20">
        <v>77640334</v>
      </c>
      <c r="K11" s="20">
        <v>77640334</v>
      </c>
      <c r="L11" s="20">
        <v>77640334</v>
      </c>
      <c r="M11" s="20">
        <v>11702747</v>
      </c>
      <c r="N11" s="20">
        <v>11702747</v>
      </c>
      <c r="O11" s="20"/>
      <c r="P11" s="20"/>
      <c r="Q11" s="20"/>
      <c r="R11" s="20"/>
      <c r="S11" s="20"/>
      <c r="T11" s="20"/>
      <c r="U11" s="20"/>
      <c r="V11" s="20"/>
      <c r="W11" s="20">
        <v>11702747</v>
      </c>
      <c r="X11" s="20">
        <v>534652</v>
      </c>
      <c r="Y11" s="20">
        <v>11168095</v>
      </c>
      <c r="Z11" s="21">
        <v>2088.85</v>
      </c>
      <c r="AA11" s="22">
        <v>1069304</v>
      </c>
    </row>
    <row r="12" spans="1:27" ht="13.5">
      <c r="A12" s="27" t="s">
        <v>39</v>
      </c>
      <c r="B12" s="28"/>
      <c r="C12" s="29">
        <f aca="true" t="shared" si="0" ref="C12:Y12">SUM(C6:C11)</f>
        <v>93142664</v>
      </c>
      <c r="D12" s="29">
        <f>SUM(D6:D11)</f>
        <v>93142664</v>
      </c>
      <c r="E12" s="30">
        <f t="shared" si="0"/>
        <v>42863656</v>
      </c>
      <c r="F12" s="31">
        <f t="shared" si="0"/>
        <v>42863656</v>
      </c>
      <c r="G12" s="31">
        <f t="shared" si="0"/>
        <v>113037375</v>
      </c>
      <c r="H12" s="31">
        <f t="shared" si="0"/>
        <v>0</v>
      </c>
      <c r="I12" s="31">
        <f t="shared" si="0"/>
        <v>348660751</v>
      </c>
      <c r="J12" s="31">
        <f t="shared" si="0"/>
        <v>348660751</v>
      </c>
      <c r="K12" s="31">
        <f t="shared" si="0"/>
        <v>367469463</v>
      </c>
      <c r="L12" s="31">
        <f t="shared" si="0"/>
        <v>362176194</v>
      </c>
      <c r="M12" s="31">
        <f t="shared" si="0"/>
        <v>369836906</v>
      </c>
      <c r="N12" s="31">
        <f t="shared" si="0"/>
        <v>369836906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369836906</v>
      </c>
      <c r="X12" s="31">
        <f t="shared" si="0"/>
        <v>21431828</v>
      </c>
      <c r="Y12" s="31">
        <f t="shared" si="0"/>
        <v>348405078</v>
      </c>
      <c r="Z12" s="32">
        <f>+IF(X12&lt;&gt;0,+(Y12/X12)*100,0)</f>
        <v>1625.6433095674338</v>
      </c>
      <c r="AA12" s="33">
        <f>SUM(AA6:AA11)</f>
        <v>42863656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5832115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70054536</v>
      </c>
      <c r="D17" s="18">
        <v>70054536</v>
      </c>
      <c r="E17" s="19">
        <v>72375448</v>
      </c>
      <c r="F17" s="20">
        <v>72375448</v>
      </c>
      <c r="G17" s="20"/>
      <c r="H17" s="20"/>
      <c r="I17" s="20">
        <v>67618423</v>
      </c>
      <c r="J17" s="20">
        <v>67618423</v>
      </c>
      <c r="K17" s="20">
        <v>67618423</v>
      </c>
      <c r="L17" s="20">
        <v>67618423</v>
      </c>
      <c r="M17" s="20">
        <v>65805951</v>
      </c>
      <c r="N17" s="20">
        <v>65805951</v>
      </c>
      <c r="O17" s="20"/>
      <c r="P17" s="20"/>
      <c r="Q17" s="20"/>
      <c r="R17" s="20"/>
      <c r="S17" s="20"/>
      <c r="T17" s="20"/>
      <c r="U17" s="20"/>
      <c r="V17" s="20"/>
      <c r="W17" s="20">
        <v>65805951</v>
      </c>
      <c r="X17" s="20">
        <v>36187724</v>
      </c>
      <c r="Y17" s="20">
        <v>29618227</v>
      </c>
      <c r="Z17" s="21">
        <v>81.85</v>
      </c>
      <c r="AA17" s="22">
        <v>72375448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1312070839</v>
      </c>
      <c r="D19" s="18">
        <v>1312070839</v>
      </c>
      <c r="E19" s="19">
        <v>1392302825</v>
      </c>
      <c r="F19" s="20">
        <v>1392302825</v>
      </c>
      <c r="G19" s="20">
        <v>1443867177</v>
      </c>
      <c r="H19" s="20"/>
      <c r="I19" s="20">
        <v>1314077384</v>
      </c>
      <c r="J19" s="20">
        <v>1314077384</v>
      </c>
      <c r="K19" s="20">
        <v>1314077384</v>
      </c>
      <c r="L19" s="20">
        <v>1314077384</v>
      </c>
      <c r="M19" s="20">
        <v>1312095492</v>
      </c>
      <c r="N19" s="20">
        <v>1312095492</v>
      </c>
      <c r="O19" s="20"/>
      <c r="P19" s="20"/>
      <c r="Q19" s="20"/>
      <c r="R19" s="20"/>
      <c r="S19" s="20"/>
      <c r="T19" s="20"/>
      <c r="U19" s="20"/>
      <c r="V19" s="20"/>
      <c r="W19" s="20">
        <v>1312095492</v>
      </c>
      <c r="X19" s="20">
        <v>696151413</v>
      </c>
      <c r="Y19" s="20">
        <v>615944079</v>
      </c>
      <c r="Z19" s="21">
        <v>88.48</v>
      </c>
      <c r="AA19" s="22">
        <v>1392302825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812727</v>
      </c>
      <c r="D22" s="18">
        <v>812727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>
        <v>5832115</v>
      </c>
      <c r="J23" s="20">
        <v>5832115</v>
      </c>
      <c r="K23" s="24">
        <v>5832115</v>
      </c>
      <c r="L23" s="24">
        <v>5832115</v>
      </c>
      <c r="M23" s="20">
        <v>5832115</v>
      </c>
      <c r="N23" s="24">
        <v>5832115</v>
      </c>
      <c r="O23" s="24"/>
      <c r="P23" s="24"/>
      <c r="Q23" s="20"/>
      <c r="R23" s="24"/>
      <c r="S23" s="24"/>
      <c r="T23" s="20"/>
      <c r="U23" s="24"/>
      <c r="V23" s="24"/>
      <c r="W23" s="24">
        <v>5832115</v>
      </c>
      <c r="X23" s="20"/>
      <c r="Y23" s="24">
        <v>5832115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1382938102</v>
      </c>
      <c r="D24" s="29">
        <f>SUM(D15:D23)</f>
        <v>1382938102</v>
      </c>
      <c r="E24" s="36">
        <f t="shared" si="1"/>
        <v>1464678273</v>
      </c>
      <c r="F24" s="37">
        <f t="shared" si="1"/>
        <v>1464678273</v>
      </c>
      <c r="G24" s="37">
        <f t="shared" si="1"/>
        <v>1449699292</v>
      </c>
      <c r="H24" s="37">
        <f t="shared" si="1"/>
        <v>0</v>
      </c>
      <c r="I24" s="37">
        <f t="shared" si="1"/>
        <v>1387527922</v>
      </c>
      <c r="J24" s="37">
        <f t="shared" si="1"/>
        <v>1387527922</v>
      </c>
      <c r="K24" s="37">
        <f t="shared" si="1"/>
        <v>1387527922</v>
      </c>
      <c r="L24" s="37">
        <f t="shared" si="1"/>
        <v>1387527922</v>
      </c>
      <c r="M24" s="37">
        <f t="shared" si="1"/>
        <v>1383733558</v>
      </c>
      <c r="N24" s="37">
        <f t="shared" si="1"/>
        <v>1383733558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1383733558</v>
      </c>
      <c r="X24" s="37">
        <f t="shared" si="1"/>
        <v>732339137</v>
      </c>
      <c r="Y24" s="37">
        <f t="shared" si="1"/>
        <v>651394421</v>
      </c>
      <c r="Z24" s="38">
        <f>+IF(X24&lt;&gt;0,+(Y24/X24)*100,0)</f>
        <v>88.94709951845712</v>
      </c>
      <c r="AA24" s="39">
        <f>SUM(AA15:AA23)</f>
        <v>1464678273</v>
      </c>
    </row>
    <row r="25" spans="1:27" ht="13.5">
      <c r="A25" s="27" t="s">
        <v>51</v>
      </c>
      <c r="B25" s="28"/>
      <c r="C25" s="29">
        <f aca="true" t="shared" si="2" ref="C25:Y25">+C12+C24</f>
        <v>1476080766</v>
      </c>
      <c r="D25" s="29">
        <f>+D12+D24</f>
        <v>1476080766</v>
      </c>
      <c r="E25" s="30">
        <f t="shared" si="2"/>
        <v>1507541929</v>
      </c>
      <c r="F25" s="31">
        <f t="shared" si="2"/>
        <v>1507541929</v>
      </c>
      <c r="G25" s="31">
        <f t="shared" si="2"/>
        <v>1562736667</v>
      </c>
      <c r="H25" s="31">
        <f t="shared" si="2"/>
        <v>0</v>
      </c>
      <c r="I25" s="31">
        <f t="shared" si="2"/>
        <v>1736188673</v>
      </c>
      <c r="J25" s="31">
        <f t="shared" si="2"/>
        <v>1736188673</v>
      </c>
      <c r="K25" s="31">
        <f t="shared" si="2"/>
        <v>1754997385</v>
      </c>
      <c r="L25" s="31">
        <f t="shared" si="2"/>
        <v>1749704116</v>
      </c>
      <c r="M25" s="31">
        <f t="shared" si="2"/>
        <v>1753570464</v>
      </c>
      <c r="N25" s="31">
        <f t="shared" si="2"/>
        <v>1753570464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1753570464</v>
      </c>
      <c r="X25" s="31">
        <f t="shared" si="2"/>
        <v>753770965</v>
      </c>
      <c r="Y25" s="31">
        <f t="shared" si="2"/>
        <v>999799499</v>
      </c>
      <c r="Z25" s="32">
        <f>+IF(X25&lt;&gt;0,+(Y25/X25)*100,0)</f>
        <v>132.63969367671254</v>
      </c>
      <c r="AA25" s="33">
        <f>+AA12+AA24</f>
        <v>1507541929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13714857</v>
      </c>
      <c r="D29" s="18">
        <v>13714857</v>
      </c>
      <c r="E29" s="19">
        <v>17869010</v>
      </c>
      <c r="F29" s="20">
        <v>17869010</v>
      </c>
      <c r="G29" s="20"/>
      <c r="H29" s="20"/>
      <c r="I29" s="20">
        <v>4611183</v>
      </c>
      <c r="J29" s="20">
        <v>4611183</v>
      </c>
      <c r="K29" s="20">
        <v>38864858</v>
      </c>
      <c r="L29" s="20">
        <v>7902576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8934505</v>
      </c>
      <c r="Y29" s="20">
        <v>-8934505</v>
      </c>
      <c r="Z29" s="21">
        <v>-100</v>
      </c>
      <c r="AA29" s="22">
        <v>17869010</v>
      </c>
    </row>
    <row r="30" spans="1:27" ht="13.5">
      <c r="A30" s="23" t="s">
        <v>55</v>
      </c>
      <c r="B30" s="17"/>
      <c r="C30" s="18">
        <v>7826370</v>
      </c>
      <c r="D30" s="18">
        <v>7826370</v>
      </c>
      <c r="E30" s="19">
        <v>7395467</v>
      </c>
      <c r="F30" s="20">
        <v>7395467</v>
      </c>
      <c r="G30" s="20"/>
      <c r="H30" s="20"/>
      <c r="I30" s="20"/>
      <c r="J30" s="20"/>
      <c r="K30" s="20">
        <v>-6229640</v>
      </c>
      <c r="L30" s="20">
        <v>-6229640</v>
      </c>
      <c r="M30" s="20">
        <v>5209170</v>
      </c>
      <c r="N30" s="20">
        <v>5209170</v>
      </c>
      <c r="O30" s="20"/>
      <c r="P30" s="20"/>
      <c r="Q30" s="20"/>
      <c r="R30" s="20"/>
      <c r="S30" s="20"/>
      <c r="T30" s="20"/>
      <c r="U30" s="20"/>
      <c r="V30" s="20"/>
      <c r="W30" s="20">
        <v>5209170</v>
      </c>
      <c r="X30" s="20">
        <v>3697734</v>
      </c>
      <c r="Y30" s="20">
        <v>1511436</v>
      </c>
      <c r="Z30" s="21">
        <v>40.87</v>
      </c>
      <c r="AA30" s="22">
        <v>7395467</v>
      </c>
    </row>
    <row r="31" spans="1:27" ht="13.5">
      <c r="A31" s="23" t="s">
        <v>56</v>
      </c>
      <c r="B31" s="17"/>
      <c r="C31" s="18">
        <v>10060332</v>
      </c>
      <c r="D31" s="18">
        <v>10060332</v>
      </c>
      <c r="E31" s="19">
        <v>3181970</v>
      </c>
      <c r="F31" s="20">
        <v>3181970</v>
      </c>
      <c r="G31" s="20">
        <v>9957002</v>
      </c>
      <c r="H31" s="20"/>
      <c r="I31" s="20">
        <v>2587329</v>
      </c>
      <c r="J31" s="20">
        <v>2587329</v>
      </c>
      <c r="K31" s="20">
        <v>2587329</v>
      </c>
      <c r="L31" s="20">
        <v>2587329</v>
      </c>
      <c r="M31" s="20">
        <v>2581039</v>
      </c>
      <c r="N31" s="20">
        <v>2581039</v>
      </c>
      <c r="O31" s="20"/>
      <c r="P31" s="20"/>
      <c r="Q31" s="20"/>
      <c r="R31" s="20"/>
      <c r="S31" s="20"/>
      <c r="T31" s="20"/>
      <c r="U31" s="20"/>
      <c r="V31" s="20"/>
      <c r="W31" s="20">
        <v>2581039</v>
      </c>
      <c r="X31" s="20">
        <v>1590985</v>
      </c>
      <c r="Y31" s="20">
        <v>990054</v>
      </c>
      <c r="Z31" s="21">
        <v>62.23</v>
      </c>
      <c r="AA31" s="22">
        <v>3181970</v>
      </c>
    </row>
    <row r="32" spans="1:27" ht="13.5">
      <c r="A32" s="23" t="s">
        <v>57</v>
      </c>
      <c r="B32" s="17"/>
      <c r="C32" s="18">
        <v>151971508</v>
      </c>
      <c r="D32" s="18">
        <v>151971508</v>
      </c>
      <c r="E32" s="19">
        <v>32500000</v>
      </c>
      <c r="F32" s="20">
        <v>32500000</v>
      </c>
      <c r="G32" s="20">
        <v>131408411</v>
      </c>
      <c r="H32" s="20"/>
      <c r="I32" s="20">
        <v>193595578</v>
      </c>
      <c r="J32" s="20">
        <v>193595578</v>
      </c>
      <c r="K32" s="20">
        <v>154730720</v>
      </c>
      <c r="L32" s="20">
        <v>154730720</v>
      </c>
      <c r="M32" s="20">
        <v>106605573</v>
      </c>
      <c r="N32" s="20">
        <v>106605573</v>
      </c>
      <c r="O32" s="20"/>
      <c r="P32" s="20"/>
      <c r="Q32" s="20"/>
      <c r="R32" s="20"/>
      <c r="S32" s="20"/>
      <c r="T32" s="20"/>
      <c r="U32" s="20"/>
      <c r="V32" s="20"/>
      <c r="W32" s="20">
        <v>106605573</v>
      </c>
      <c r="X32" s="20">
        <v>16250000</v>
      </c>
      <c r="Y32" s="20">
        <v>90355573</v>
      </c>
      <c r="Z32" s="21">
        <v>556.03</v>
      </c>
      <c r="AA32" s="22">
        <v>32500000</v>
      </c>
    </row>
    <row r="33" spans="1:27" ht="13.5">
      <c r="A33" s="23" t="s">
        <v>58</v>
      </c>
      <c r="B33" s="17"/>
      <c r="C33" s="18">
        <v>10001434</v>
      </c>
      <c r="D33" s="18">
        <v>10001434</v>
      </c>
      <c r="E33" s="19">
        <v>5826492</v>
      </c>
      <c r="F33" s="20">
        <v>5826492</v>
      </c>
      <c r="G33" s="20">
        <v>9960375</v>
      </c>
      <c r="H33" s="20"/>
      <c r="I33" s="20">
        <v>143232800</v>
      </c>
      <c r="J33" s="20">
        <v>143232800</v>
      </c>
      <c r="K33" s="20">
        <v>143232800</v>
      </c>
      <c r="L33" s="20">
        <v>143232800</v>
      </c>
      <c r="M33" s="20">
        <v>71251926</v>
      </c>
      <c r="N33" s="20">
        <v>71251926</v>
      </c>
      <c r="O33" s="20"/>
      <c r="P33" s="20"/>
      <c r="Q33" s="20"/>
      <c r="R33" s="20"/>
      <c r="S33" s="20"/>
      <c r="T33" s="20"/>
      <c r="U33" s="20"/>
      <c r="V33" s="20"/>
      <c r="W33" s="20">
        <v>71251926</v>
      </c>
      <c r="X33" s="20">
        <v>2913246</v>
      </c>
      <c r="Y33" s="20">
        <v>68338680</v>
      </c>
      <c r="Z33" s="21">
        <v>2345.79</v>
      </c>
      <c r="AA33" s="22">
        <v>5826492</v>
      </c>
    </row>
    <row r="34" spans="1:27" ht="13.5">
      <c r="A34" s="27" t="s">
        <v>59</v>
      </c>
      <c r="B34" s="28"/>
      <c r="C34" s="29">
        <f aca="true" t="shared" si="3" ref="C34:Y34">SUM(C29:C33)</f>
        <v>193574501</v>
      </c>
      <c r="D34" s="29">
        <f>SUM(D29:D33)</f>
        <v>193574501</v>
      </c>
      <c r="E34" s="30">
        <f t="shared" si="3"/>
        <v>66772939</v>
      </c>
      <c r="F34" s="31">
        <f t="shared" si="3"/>
        <v>66772939</v>
      </c>
      <c r="G34" s="31">
        <f t="shared" si="3"/>
        <v>151325788</v>
      </c>
      <c r="H34" s="31">
        <f t="shared" si="3"/>
        <v>0</v>
      </c>
      <c r="I34" s="31">
        <f t="shared" si="3"/>
        <v>344026890</v>
      </c>
      <c r="J34" s="31">
        <f t="shared" si="3"/>
        <v>344026890</v>
      </c>
      <c r="K34" s="31">
        <f t="shared" si="3"/>
        <v>333186067</v>
      </c>
      <c r="L34" s="31">
        <f t="shared" si="3"/>
        <v>302223785</v>
      </c>
      <c r="M34" s="31">
        <f t="shared" si="3"/>
        <v>185647708</v>
      </c>
      <c r="N34" s="31">
        <f t="shared" si="3"/>
        <v>185647708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185647708</v>
      </c>
      <c r="X34" s="31">
        <f t="shared" si="3"/>
        <v>33386470</v>
      </c>
      <c r="Y34" s="31">
        <f t="shared" si="3"/>
        <v>152261238</v>
      </c>
      <c r="Z34" s="32">
        <f>+IF(X34&lt;&gt;0,+(Y34/X34)*100,0)</f>
        <v>456.05671399222496</v>
      </c>
      <c r="AA34" s="33">
        <f>SUM(AA29:AA33)</f>
        <v>66772939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11266168</v>
      </c>
      <c r="D37" s="18">
        <v>11266168</v>
      </c>
      <c r="E37" s="19">
        <v>15400000</v>
      </c>
      <c r="F37" s="20">
        <v>15400000</v>
      </c>
      <c r="G37" s="20">
        <v>22880289</v>
      </c>
      <c r="H37" s="20"/>
      <c r="I37" s="20">
        <v>18205074</v>
      </c>
      <c r="J37" s="20">
        <v>18205074</v>
      </c>
      <c r="K37" s="20">
        <v>17855386</v>
      </c>
      <c r="L37" s="20">
        <v>17855386</v>
      </c>
      <c r="M37" s="20">
        <v>18409599</v>
      </c>
      <c r="N37" s="20">
        <v>18409599</v>
      </c>
      <c r="O37" s="20"/>
      <c r="P37" s="20"/>
      <c r="Q37" s="20"/>
      <c r="R37" s="20"/>
      <c r="S37" s="20"/>
      <c r="T37" s="20"/>
      <c r="U37" s="20"/>
      <c r="V37" s="20"/>
      <c r="W37" s="20">
        <v>18409599</v>
      </c>
      <c r="X37" s="20">
        <v>7700000</v>
      </c>
      <c r="Y37" s="20">
        <v>10709599</v>
      </c>
      <c r="Z37" s="21">
        <v>139.09</v>
      </c>
      <c r="AA37" s="22">
        <v>15400000</v>
      </c>
    </row>
    <row r="38" spans="1:27" ht="13.5">
      <c r="A38" s="23" t="s">
        <v>58</v>
      </c>
      <c r="B38" s="17"/>
      <c r="C38" s="18">
        <v>99543883</v>
      </c>
      <c r="D38" s="18">
        <v>99543883</v>
      </c>
      <c r="E38" s="19">
        <v>34268000</v>
      </c>
      <c r="F38" s="20">
        <v>34268000</v>
      </c>
      <c r="G38" s="20">
        <v>104130226</v>
      </c>
      <c r="H38" s="20"/>
      <c r="I38" s="20">
        <v>59452289</v>
      </c>
      <c r="J38" s="20">
        <v>59452289</v>
      </c>
      <c r="K38" s="20">
        <v>59452289</v>
      </c>
      <c r="L38" s="20">
        <v>59452289</v>
      </c>
      <c r="M38" s="20">
        <v>42003226</v>
      </c>
      <c r="N38" s="20">
        <v>42003226</v>
      </c>
      <c r="O38" s="20"/>
      <c r="P38" s="20"/>
      <c r="Q38" s="20"/>
      <c r="R38" s="20"/>
      <c r="S38" s="20"/>
      <c r="T38" s="20"/>
      <c r="U38" s="20"/>
      <c r="V38" s="20"/>
      <c r="W38" s="20">
        <v>42003226</v>
      </c>
      <c r="X38" s="20">
        <v>17134000</v>
      </c>
      <c r="Y38" s="20">
        <v>24869226</v>
      </c>
      <c r="Z38" s="21">
        <v>145.15</v>
      </c>
      <c r="AA38" s="22">
        <v>34268000</v>
      </c>
    </row>
    <row r="39" spans="1:27" ht="13.5">
      <c r="A39" s="27" t="s">
        <v>61</v>
      </c>
      <c r="B39" s="35"/>
      <c r="C39" s="29">
        <f aca="true" t="shared" si="4" ref="C39:Y39">SUM(C37:C38)</f>
        <v>110810051</v>
      </c>
      <c r="D39" s="29">
        <f>SUM(D37:D38)</f>
        <v>110810051</v>
      </c>
      <c r="E39" s="36">
        <f t="shared" si="4"/>
        <v>49668000</v>
      </c>
      <c r="F39" s="37">
        <f t="shared" si="4"/>
        <v>49668000</v>
      </c>
      <c r="G39" s="37">
        <f t="shared" si="4"/>
        <v>127010515</v>
      </c>
      <c r="H39" s="37">
        <f t="shared" si="4"/>
        <v>0</v>
      </c>
      <c r="I39" s="37">
        <f t="shared" si="4"/>
        <v>77657363</v>
      </c>
      <c r="J39" s="37">
        <f t="shared" si="4"/>
        <v>77657363</v>
      </c>
      <c r="K39" s="37">
        <f t="shared" si="4"/>
        <v>77307675</v>
      </c>
      <c r="L39" s="37">
        <f t="shared" si="4"/>
        <v>77307675</v>
      </c>
      <c r="M39" s="37">
        <f t="shared" si="4"/>
        <v>60412825</v>
      </c>
      <c r="N39" s="37">
        <f t="shared" si="4"/>
        <v>60412825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60412825</v>
      </c>
      <c r="X39" s="37">
        <f t="shared" si="4"/>
        <v>24834000</v>
      </c>
      <c r="Y39" s="37">
        <f t="shared" si="4"/>
        <v>35578825</v>
      </c>
      <c r="Z39" s="38">
        <f>+IF(X39&lt;&gt;0,+(Y39/X39)*100,0)</f>
        <v>143.26659015865346</v>
      </c>
      <c r="AA39" s="39">
        <f>SUM(AA37:AA38)</f>
        <v>49668000</v>
      </c>
    </row>
    <row r="40" spans="1:27" ht="13.5">
      <c r="A40" s="27" t="s">
        <v>62</v>
      </c>
      <c r="B40" s="28"/>
      <c r="C40" s="29">
        <f aca="true" t="shared" si="5" ref="C40:Y40">+C34+C39</f>
        <v>304384552</v>
      </c>
      <c r="D40" s="29">
        <f>+D34+D39</f>
        <v>304384552</v>
      </c>
      <c r="E40" s="30">
        <f t="shared" si="5"/>
        <v>116440939</v>
      </c>
      <c r="F40" s="31">
        <f t="shared" si="5"/>
        <v>116440939</v>
      </c>
      <c r="G40" s="31">
        <f t="shared" si="5"/>
        <v>278336303</v>
      </c>
      <c r="H40" s="31">
        <f t="shared" si="5"/>
        <v>0</v>
      </c>
      <c r="I40" s="31">
        <f t="shared" si="5"/>
        <v>421684253</v>
      </c>
      <c r="J40" s="31">
        <f t="shared" si="5"/>
        <v>421684253</v>
      </c>
      <c r="K40" s="31">
        <f t="shared" si="5"/>
        <v>410493742</v>
      </c>
      <c r="L40" s="31">
        <f t="shared" si="5"/>
        <v>379531460</v>
      </c>
      <c r="M40" s="31">
        <f t="shared" si="5"/>
        <v>246060533</v>
      </c>
      <c r="N40" s="31">
        <f t="shared" si="5"/>
        <v>246060533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246060533</v>
      </c>
      <c r="X40" s="31">
        <f t="shared" si="5"/>
        <v>58220470</v>
      </c>
      <c r="Y40" s="31">
        <f t="shared" si="5"/>
        <v>187840063</v>
      </c>
      <c r="Z40" s="32">
        <f>+IF(X40&lt;&gt;0,+(Y40/X40)*100,0)</f>
        <v>322.63577226360417</v>
      </c>
      <c r="AA40" s="33">
        <f>+AA34+AA39</f>
        <v>116440939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1171696214</v>
      </c>
      <c r="D42" s="43">
        <f>+D25-D40</f>
        <v>1171696214</v>
      </c>
      <c r="E42" s="44">
        <f t="shared" si="6"/>
        <v>1391100990</v>
      </c>
      <c r="F42" s="45">
        <f t="shared" si="6"/>
        <v>1391100990</v>
      </c>
      <c r="G42" s="45">
        <f t="shared" si="6"/>
        <v>1284400364</v>
      </c>
      <c r="H42" s="45">
        <f t="shared" si="6"/>
        <v>0</v>
      </c>
      <c r="I42" s="45">
        <f t="shared" si="6"/>
        <v>1314504420</v>
      </c>
      <c r="J42" s="45">
        <f t="shared" si="6"/>
        <v>1314504420</v>
      </c>
      <c r="K42" s="45">
        <f t="shared" si="6"/>
        <v>1344503643</v>
      </c>
      <c r="L42" s="45">
        <f t="shared" si="6"/>
        <v>1370172656</v>
      </c>
      <c r="M42" s="45">
        <f t="shared" si="6"/>
        <v>1507509931</v>
      </c>
      <c r="N42" s="45">
        <f t="shared" si="6"/>
        <v>1507509931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1507509931</v>
      </c>
      <c r="X42" s="45">
        <f t="shared" si="6"/>
        <v>695550495</v>
      </c>
      <c r="Y42" s="45">
        <f t="shared" si="6"/>
        <v>811959436</v>
      </c>
      <c r="Z42" s="46">
        <f>+IF(X42&lt;&gt;0,+(Y42/X42)*100,0)</f>
        <v>116.73623149387593</v>
      </c>
      <c r="AA42" s="47">
        <f>+AA25-AA40</f>
        <v>1391100990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1171696214</v>
      </c>
      <c r="D45" s="18">
        <v>1171696214</v>
      </c>
      <c r="E45" s="19">
        <v>1391100990</v>
      </c>
      <c r="F45" s="20">
        <v>1391100990</v>
      </c>
      <c r="G45" s="20">
        <v>1284400364</v>
      </c>
      <c r="H45" s="20"/>
      <c r="I45" s="20">
        <v>1314504420</v>
      </c>
      <c r="J45" s="20">
        <v>1314504420</v>
      </c>
      <c r="K45" s="20">
        <v>1344503643</v>
      </c>
      <c r="L45" s="20">
        <v>1370172656</v>
      </c>
      <c r="M45" s="20">
        <v>1507509931</v>
      </c>
      <c r="N45" s="20">
        <v>1507509931</v>
      </c>
      <c r="O45" s="20"/>
      <c r="P45" s="20"/>
      <c r="Q45" s="20"/>
      <c r="R45" s="20"/>
      <c r="S45" s="20"/>
      <c r="T45" s="20"/>
      <c r="U45" s="20"/>
      <c r="V45" s="20"/>
      <c r="W45" s="20">
        <v>1507509931</v>
      </c>
      <c r="X45" s="20">
        <v>695550495</v>
      </c>
      <c r="Y45" s="20">
        <v>811959436</v>
      </c>
      <c r="Z45" s="48">
        <v>116.74</v>
      </c>
      <c r="AA45" s="22">
        <v>1391100990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1171696214</v>
      </c>
      <c r="D48" s="51">
        <f>SUM(D45:D47)</f>
        <v>1171696214</v>
      </c>
      <c r="E48" s="52">
        <f t="shared" si="7"/>
        <v>1391100990</v>
      </c>
      <c r="F48" s="53">
        <f t="shared" si="7"/>
        <v>1391100990</v>
      </c>
      <c r="G48" s="53">
        <f t="shared" si="7"/>
        <v>1284400364</v>
      </c>
      <c r="H48" s="53">
        <f t="shared" si="7"/>
        <v>0</v>
      </c>
      <c r="I48" s="53">
        <f t="shared" si="7"/>
        <v>1314504420</v>
      </c>
      <c r="J48" s="53">
        <f t="shared" si="7"/>
        <v>1314504420</v>
      </c>
      <c r="K48" s="53">
        <f t="shared" si="7"/>
        <v>1344503643</v>
      </c>
      <c r="L48" s="53">
        <f t="shared" si="7"/>
        <v>1370172656</v>
      </c>
      <c r="M48" s="53">
        <f t="shared" si="7"/>
        <v>1507509931</v>
      </c>
      <c r="N48" s="53">
        <f t="shared" si="7"/>
        <v>1507509931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1507509931</v>
      </c>
      <c r="X48" s="53">
        <f t="shared" si="7"/>
        <v>695550495</v>
      </c>
      <c r="Y48" s="53">
        <f t="shared" si="7"/>
        <v>811959436</v>
      </c>
      <c r="Z48" s="54">
        <f>+IF(X48&lt;&gt;0,+(Y48/X48)*100,0)</f>
        <v>116.73623149387593</v>
      </c>
      <c r="AA48" s="55">
        <f>SUM(AA45:AA47)</f>
        <v>1391100990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108506113</v>
      </c>
      <c r="F6" s="20">
        <v>108506113</v>
      </c>
      <c r="G6" s="20">
        <v>-4898097</v>
      </c>
      <c r="H6" s="20">
        <v>15813417</v>
      </c>
      <c r="I6" s="20">
        <v>-7507486</v>
      </c>
      <c r="J6" s="20">
        <v>-7507486</v>
      </c>
      <c r="K6" s="20">
        <v>-41741597</v>
      </c>
      <c r="L6" s="20">
        <v>-69065644</v>
      </c>
      <c r="M6" s="20">
        <v>-129833383</v>
      </c>
      <c r="N6" s="20">
        <v>-129833383</v>
      </c>
      <c r="O6" s="20"/>
      <c r="P6" s="20"/>
      <c r="Q6" s="20"/>
      <c r="R6" s="20"/>
      <c r="S6" s="20"/>
      <c r="T6" s="20"/>
      <c r="U6" s="20"/>
      <c r="V6" s="20"/>
      <c r="W6" s="20">
        <v>-129833383</v>
      </c>
      <c r="X6" s="20">
        <v>54253057</v>
      </c>
      <c r="Y6" s="20">
        <v>-184086440</v>
      </c>
      <c r="Z6" s="21">
        <v>-339.31</v>
      </c>
      <c r="AA6" s="22">
        <v>108506113</v>
      </c>
    </row>
    <row r="7" spans="1:27" ht="13.5">
      <c r="A7" s="23" t="s">
        <v>34</v>
      </c>
      <c r="B7" s="17"/>
      <c r="C7" s="18">
        <v>434438156</v>
      </c>
      <c r="D7" s="18">
        <v>434438156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182358082</v>
      </c>
      <c r="D8" s="18">
        <v>182358082</v>
      </c>
      <c r="E8" s="19">
        <v>182358083</v>
      </c>
      <c r="F8" s="20">
        <v>182358083</v>
      </c>
      <c r="G8" s="20">
        <v>-969320</v>
      </c>
      <c r="H8" s="20">
        <v>20023322</v>
      </c>
      <c r="I8" s="20">
        <v>69885603</v>
      </c>
      <c r="J8" s="20">
        <v>69885603</v>
      </c>
      <c r="K8" s="20">
        <v>243185280</v>
      </c>
      <c r="L8" s="20">
        <v>239659638</v>
      </c>
      <c r="M8" s="20">
        <v>47400192</v>
      </c>
      <c r="N8" s="20">
        <v>47400192</v>
      </c>
      <c r="O8" s="20"/>
      <c r="P8" s="20"/>
      <c r="Q8" s="20"/>
      <c r="R8" s="20"/>
      <c r="S8" s="20"/>
      <c r="T8" s="20"/>
      <c r="U8" s="20"/>
      <c r="V8" s="20"/>
      <c r="W8" s="20">
        <v>47400192</v>
      </c>
      <c r="X8" s="20">
        <v>91179042</v>
      </c>
      <c r="Y8" s="20">
        <v>-43778850</v>
      </c>
      <c r="Z8" s="21">
        <v>-48.01</v>
      </c>
      <c r="AA8" s="22">
        <v>182358083</v>
      </c>
    </row>
    <row r="9" spans="1:27" ht="13.5">
      <c r="A9" s="23" t="s">
        <v>36</v>
      </c>
      <c r="B9" s="17"/>
      <c r="C9" s="18">
        <v>35147556</v>
      </c>
      <c r="D9" s="18">
        <v>35147556</v>
      </c>
      <c r="E9" s="19">
        <v>4781356</v>
      </c>
      <c r="F9" s="20">
        <v>4781356</v>
      </c>
      <c r="G9" s="20">
        <v>268906331</v>
      </c>
      <c r="H9" s="20">
        <v>270337424</v>
      </c>
      <c r="I9" s="20">
        <v>275694628</v>
      </c>
      <c r="J9" s="20">
        <v>275694628</v>
      </c>
      <c r="K9" s="20">
        <v>126812663</v>
      </c>
      <c r="L9" s="20">
        <v>122267809</v>
      </c>
      <c r="M9" s="20">
        <v>275901092</v>
      </c>
      <c r="N9" s="20">
        <v>275901092</v>
      </c>
      <c r="O9" s="20"/>
      <c r="P9" s="20"/>
      <c r="Q9" s="20"/>
      <c r="R9" s="20"/>
      <c r="S9" s="20"/>
      <c r="T9" s="20"/>
      <c r="U9" s="20"/>
      <c r="V9" s="20"/>
      <c r="W9" s="20">
        <v>275901092</v>
      </c>
      <c r="X9" s="20">
        <v>2390678</v>
      </c>
      <c r="Y9" s="20">
        <v>273510414</v>
      </c>
      <c r="Z9" s="21">
        <v>11440.7</v>
      </c>
      <c r="AA9" s="22">
        <v>4781356</v>
      </c>
    </row>
    <row r="10" spans="1:27" ht="13.5">
      <c r="A10" s="23" t="s">
        <v>37</v>
      </c>
      <c r="B10" s="17"/>
      <c r="C10" s="18"/>
      <c r="D10" s="18"/>
      <c r="E10" s="19">
        <v>4131556</v>
      </c>
      <c r="F10" s="20">
        <v>4131556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2065778</v>
      </c>
      <c r="Y10" s="24">
        <v>-2065778</v>
      </c>
      <c r="Z10" s="25">
        <v>-100</v>
      </c>
      <c r="AA10" s="26">
        <v>4131556</v>
      </c>
    </row>
    <row r="11" spans="1:27" ht="13.5">
      <c r="A11" s="23" t="s">
        <v>38</v>
      </c>
      <c r="B11" s="17"/>
      <c r="C11" s="18">
        <v>6260698</v>
      </c>
      <c r="D11" s="18">
        <v>6260698</v>
      </c>
      <c r="E11" s="19">
        <v>8986287</v>
      </c>
      <c r="F11" s="20">
        <v>8986287</v>
      </c>
      <c r="G11" s="20">
        <v>22309707</v>
      </c>
      <c r="H11" s="20">
        <v>22201560</v>
      </c>
      <c r="I11" s="20">
        <v>22511314</v>
      </c>
      <c r="J11" s="20">
        <v>22511314</v>
      </c>
      <c r="K11" s="20">
        <v>22787949</v>
      </c>
      <c r="L11" s="20">
        <v>23431396</v>
      </c>
      <c r="M11" s="20">
        <v>23011436</v>
      </c>
      <c r="N11" s="20">
        <v>23011436</v>
      </c>
      <c r="O11" s="20"/>
      <c r="P11" s="20"/>
      <c r="Q11" s="20"/>
      <c r="R11" s="20"/>
      <c r="S11" s="20"/>
      <c r="T11" s="20"/>
      <c r="U11" s="20"/>
      <c r="V11" s="20"/>
      <c r="W11" s="20">
        <v>23011436</v>
      </c>
      <c r="X11" s="20">
        <v>4493144</v>
      </c>
      <c r="Y11" s="20">
        <v>18518292</v>
      </c>
      <c r="Z11" s="21">
        <v>412.15</v>
      </c>
      <c r="AA11" s="22">
        <v>8986287</v>
      </c>
    </row>
    <row r="12" spans="1:27" ht="13.5">
      <c r="A12" s="27" t="s">
        <v>39</v>
      </c>
      <c r="B12" s="28"/>
      <c r="C12" s="29">
        <f aca="true" t="shared" si="0" ref="C12:Y12">SUM(C6:C11)</f>
        <v>658204492</v>
      </c>
      <c r="D12" s="29">
        <f>SUM(D6:D11)</f>
        <v>658204492</v>
      </c>
      <c r="E12" s="30">
        <f t="shared" si="0"/>
        <v>308763395</v>
      </c>
      <c r="F12" s="31">
        <f t="shared" si="0"/>
        <v>308763395</v>
      </c>
      <c r="G12" s="31">
        <f t="shared" si="0"/>
        <v>285348621</v>
      </c>
      <c r="H12" s="31">
        <f t="shared" si="0"/>
        <v>328375723</v>
      </c>
      <c r="I12" s="31">
        <f t="shared" si="0"/>
        <v>360584059</v>
      </c>
      <c r="J12" s="31">
        <f t="shared" si="0"/>
        <v>360584059</v>
      </c>
      <c r="K12" s="31">
        <f t="shared" si="0"/>
        <v>351044295</v>
      </c>
      <c r="L12" s="31">
        <f t="shared" si="0"/>
        <v>316293199</v>
      </c>
      <c r="M12" s="31">
        <f t="shared" si="0"/>
        <v>216479337</v>
      </c>
      <c r="N12" s="31">
        <f t="shared" si="0"/>
        <v>216479337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216479337</v>
      </c>
      <c r="X12" s="31">
        <f t="shared" si="0"/>
        <v>154381699</v>
      </c>
      <c r="Y12" s="31">
        <f t="shared" si="0"/>
        <v>62097638</v>
      </c>
      <c r="Z12" s="32">
        <f>+IF(X12&lt;&gt;0,+(Y12/X12)*100,0)</f>
        <v>40.22344513775561</v>
      </c>
      <c r="AA12" s="33">
        <f>SUM(AA6:AA11)</f>
        <v>308763395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6383</v>
      </c>
      <c r="D15" s="18">
        <v>6383</v>
      </c>
      <c r="E15" s="19"/>
      <c r="F15" s="20"/>
      <c r="G15" s="20">
        <v>4134</v>
      </c>
      <c r="H15" s="20">
        <v>3707</v>
      </c>
      <c r="I15" s="20">
        <v>3280</v>
      </c>
      <c r="J15" s="20">
        <v>3280</v>
      </c>
      <c r="K15" s="20">
        <v>2853</v>
      </c>
      <c r="L15" s="20">
        <v>2427</v>
      </c>
      <c r="M15" s="20">
        <v>2000</v>
      </c>
      <c r="N15" s="20">
        <v>2000</v>
      </c>
      <c r="O15" s="20"/>
      <c r="P15" s="20"/>
      <c r="Q15" s="20"/>
      <c r="R15" s="20"/>
      <c r="S15" s="20"/>
      <c r="T15" s="20"/>
      <c r="U15" s="20"/>
      <c r="V15" s="20"/>
      <c r="W15" s="20">
        <v>2000</v>
      </c>
      <c r="X15" s="20"/>
      <c r="Y15" s="20">
        <v>2000</v>
      </c>
      <c r="Z15" s="21"/>
      <c r="AA15" s="22"/>
    </row>
    <row r="16" spans="1:27" ht="13.5">
      <c r="A16" s="23" t="s">
        <v>42</v>
      </c>
      <c r="B16" s="17"/>
      <c r="C16" s="18">
        <v>10215120</v>
      </c>
      <c r="D16" s="18">
        <v>10215120</v>
      </c>
      <c r="E16" s="19">
        <v>11143574</v>
      </c>
      <c r="F16" s="20">
        <v>11143574</v>
      </c>
      <c r="G16" s="24">
        <v>202343488</v>
      </c>
      <c r="H16" s="24">
        <v>181812845</v>
      </c>
      <c r="I16" s="24">
        <v>136665749</v>
      </c>
      <c r="J16" s="20">
        <v>136665749</v>
      </c>
      <c r="K16" s="24">
        <v>108559651</v>
      </c>
      <c r="L16" s="24">
        <v>108559651</v>
      </c>
      <c r="M16" s="20">
        <v>108559651</v>
      </c>
      <c r="N16" s="24">
        <v>108559651</v>
      </c>
      <c r="O16" s="24"/>
      <c r="P16" s="24"/>
      <c r="Q16" s="20"/>
      <c r="R16" s="24"/>
      <c r="S16" s="24"/>
      <c r="T16" s="20"/>
      <c r="U16" s="24"/>
      <c r="V16" s="24"/>
      <c r="W16" s="24">
        <v>108559651</v>
      </c>
      <c r="X16" s="20">
        <v>5571787</v>
      </c>
      <c r="Y16" s="24">
        <v>102987864</v>
      </c>
      <c r="Z16" s="25">
        <v>1848.38</v>
      </c>
      <c r="AA16" s="26">
        <v>11143574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2860077511</v>
      </c>
      <c r="D19" s="18">
        <v>2860077511</v>
      </c>
      <c r="E19" s="19">
        <v>3174657101</v>
      </c>
      <c r="F19" s="20">
        <v>3174657101</v>
      </c>
      <c r="G19" s="20">
        <v>2903937647</v>
      </c>
      <c r="H19" s="20">
        <v>2925940863</v>
      </c>
      <c r="I19" s="20">
        <v>2938309975</v>
      </c>
      <c r="J19" s="20">
        <v>2938309975</v>
      </c>
      <c r="K19" s="20">
        <v>2971715807</v>
      </c>
      <c r="L19" s="20">
        <v>3001639230</v>
      </c>
      <c r="M19" s="20">
        <v>3031664084</v>
      </c>
      <c r="N19" s="20">
        <v>3031664084</v>
      </c>
      <c r="O19" s="20"/>
      <c r="P19" s="20"/>
      <c r="Q19" s="20"/>
      <c r="R19" s="20"/>
      <c r="S19" s="20"/>
      <c r="T19" s="20"/>
      <c r="U19" s="20"/>
      <c r="V19" s="20"/>
      <c r="W19" s="20">
        <v>3031664084</v>
      </c>
      <c r="X19" s="20">
        <v>1587328551</v>
      </c>
      <c r="Y19" s="20">
        <v>1444335533</v>
      </c>
      <c r="Z19" s="21">
        <v>90.99</v>
      </c>
      <c r="AA19" s="22">
        <v>3174657101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2722381</v>
      </c>
      <c r="D22" s="18">
        <v>2722381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42770</v>
      </c>
      <c r="D23" s="18">
        <v>42770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2873064165</v>
      </c>
      <c r="D24" s="29">
        <f>SUM(D15:D23)</f>
        <v>2873064165</v>
      </c>
      <c r="E24" s="36">
        <f t="shared" si="1"/>
        <v>3185800675</v>
      </c>
      <c r="F24" s="37">
        <f t="shared" si="1"/>
        <v>3185800675</v>
      </c>
      <c r="G24" s="37">
        <f t="shared" si="1"/>
        <v>3106285269</v>
      </c>
      <c r="H24" s="37">
        <f t="shared" si="1"/>
        <v>3107757415</v>
      </c>
      <c r="I24" s="37">
        <f t="shared" si="1"/>
        <v>3074979004</v>
      </c>
      <c r="J24" s="37">
        <f t="shared" si="1"/>
        <v>3074979004</v>
      </c>
      <c r="K24" s="37">
        <f t="shared" si="1"/>
        <v>3080278311</v>
      </c>
      <c r="L24" s="37">
        <f t="shared" si="1"/>
        <v>3110201308</v>
      </c>
      <c r="M24" s="37">
        <f t="shared" si="1"/>
        <v>3140225735</v>
      </c>
      <c r="N24" s="37">
        <f t="shared" si="1"/>
        <v>3140225735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3140225735</v>
      </c>
      <c r="X24" s="37">
        <f t="shared" si="1"/>
        <v>1592900338</v>
      </c>
      <c r="Y24" s="37">
        <f t="shared" si="1"/>
        <v>1547325397</v>
      </c>
      <c r="Z24" s="38">
        <f>+IF(X24&lt;&gt;0,+(Y24/X24)*100,0)</f>
        <v>97.13887052988999</v>
      </c>
      <c r="AA24" s="39">
        <f>SUM(AA15:AA23)</f>
        <v>3185800675</v>
      </c>
    </row>
    <row r="25" spans="1:27" ht="13.5">
      <c r="A25" s="27" t="s">
        <v>51</v>
      </c>
      <c r="B25" s="28"/>
      <c r="C25" s="29">
        <f aca="true" t="shared" si="2" ref="C25:Y25">+C12+C24</f>
        <v>3531268657</v>
      </c>
      <c r="D25" s="29">
        <f>+D12+D24</f>
        <v>3531268657</v>
      </c>
      <c r="E25" s="30">
        <f t="shared" si="2"/>
        <v>3494564070</v>
      </c>
      <c r="F25" s="31">
        <f t="shared" si="2"/>
        <v>3494564070</v>
      </c>
      <c r="G25" s="31">
        <f t="shared" si="2"/>
        <v>3391633890</v>
      </c>
      <c r="H25" s="31">
        <f t="shared" si="2"/>
        <v>3436133138</v>
      </c>
      <c r="I25" s="31">
        <f t="shared" si="2"/>
        <v>3435563063</v>
      </c>
      <c r="J25" s="31">
        <f t="shared" si="2"/>
        <v>3435563063</v>
      </c>
      <c r="K25" s="31">
        <f t="shared" si="2"/>
        <v>3431322606</v>
      </c>
      <c r="L25" s="31">
        <f t="shared" si="2"/>
        <v>3426494507</v>
      </c>
      <c r="M25" s="31">
        <f t="shared" si="2"/>
        <v>3356705072</v>
      </c>
      <c r="N25" s="31">
        <f t="shared" si="2"/>
        <v>3356705072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3356705072</v>
      </c>
      <c r="X25" s="31">
        <f t="shared" si="2"/>
        <v>1747282037</v>
      </c>
      <c r="Y25" s="31">
        <f t="shared" si="2"/>
        <v>1609423035</v>
      </c>
      <c r="Z25" s="32">
        <f>+IF(X25&lt;&gt;0,+(Y25/X25)*100,0)</f>
        <v>92.11008875037156</v>
      </c>
      <c r="AA25" s="33">
        <f>+AA12+AA24</f>
        <v>3494564070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8522664</v>
      </c>
      <c r="D30" s="18">
        <v>8522664</v>
      </c>
      <c r="E30" s="19">
        <v>8100000</v>
      </c>
      <c r="F30" s="20">
        <v>8100000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4050000</v>
      </c>
      <c r="Y30" s="20">
        <v>-4050000</v>
      </c>
      <c r="Z30" s="21">
        <v>-100</v>
      </c>
      <c r="AA30" s="22">
        <v>8100000</v>
      </c>
    </row>
    <row r="31" spans="1:27" ht="13.5">
      <c r="A31" s="23" t="s">
        <v>56</v>
      </c>
      <c r="B31" s="17"/>
      <c r="C31" s="18">
        <v>10675029</v>
      </c>
      <c r="D31" s="18">
        <v>10675029</v>
      </c>
      <c r="E31" s="19">
        <v>10500000</v>
      </c>
      <c r="F31" s="20">
        <v>10500000</v>
      </c>
      <c r="G31" s="20">
        <v>11884215</v>
      </c>
      <c r="H31" s="20">
        <v>12018670</v>
      </c>
      <c r="I31" s="20">
        <v>12140580</v>
      </c>
      <c r="J31" s="20">
        <v>12140580</v>
      </c>
      <c r="K31" s="20">
        <v>12150609</v>
      </c>
      <c r="L31" s="20">
        <v>12125254</v>
      </c>
      <c r="M31" s="20">
        <v>12420283</v>
      </c>
      <c r="N31" s="20">
        <v>12420283</v>
      </c>
      <c r="O31" s="20"/>
      <c r="P31" s="20"/>
      <c r="Q31" s="20"/>
      <c r="R31" s="20"/>
      <c r="S31" s="20"/>
      <c r="T31" s="20"/>
      <c r="U31" s="20"/>
      <c r="V31" s="20"/>
      <c r="W31" s="20">
        <v>12420283</v>
      </c>
      <c r="X31" s="20">
        <v>5250000</v>
      </c>
      <c r="Y31" s="20">
        <v>7170283</v>
      </c>
      <c r="Z31" s="21">
        <v>136.58</v>
      </c>
      <c r="AA31" s="22">
        <v>10500000</v>
      </c>
    </row>
    <row r="32" spans="1:27" ht="13.5">
      <c r="A32" s="23" t="s">
        <v>57</v>
      </c>
      <c r="B32" s="17"/>
      <c r="C32" s="18">
        <v>536231397</v>
      </c>
      <c r="D32" s="18">
        <v>536231397</v>
      </c>
      <c r="E32" s="19">
        <v>188501850</v>
      </c>
      <c r="F32" s="20">
        <v>188501850</v>
      </c>
      <c r="G32" s="20">
        <v>225095272</v>
      </c>
      <c r="H32" s="20">
        <v>261545009</v>
      </c>
      <c r="I32" s="20">
        <v>256252349</v>
      </c>
      <c r="J32" s="20">
        <v>256252349</v>
      </c>
      <c r="K32" s="20">
        <v>251553294</v>
      </c>
      <c r="L32" s="20">
        <v>247780986</v>
      </c>
      <c r="M32" s="20">
        <v>242716246</v>
      </c>
      <c r="N32" s="20">
        <v>242716246</v>
      </c>
      <c r="O32" s="20"/>
      <c r="P32" s="20"/>
      <c r="Q32" s="20"/>
      <c r="R32" s="20"/>
      <c r="S32" s="20"/>
      <c r="T32" s="20"/>
      <c r="U32" s="20"/>
      <c r="V32" s="20"/>
      <c r="W32" s="20">
        <v>242716246</v>
      </c>
      <c r="X32" s="20">
        <v>94250925</v>
      </c>
      <c r="Y32" s="20">
        <v>148465321</v>
      </c>
      <c r="Z32" s="21">
        <v>157.52</v>
      </c>
      <c r="AA32" s="22">
        <v>188501850</v>
      </c>
    </row>
    <row r="33" spans="1:27" ht="13.5">
      <c r="A33" s="23" t="s">
        <v>58</v>
      </c>
      <c r="B33" s="17"/>
      <c r="C33" s="18">
        <v>22627527</v>
      </c>
      <c r="D33" s="18">
        <v>22627527</v>
      </c>
      <c r="E33" s="19">
        <v>20373765</v>
      </c>
      <c r="F33" s="20">
        <v>20373765</v>
      </c>
      <c r="G33" s="20">
        <v>24495331</v>
      </c>
      <c r="H33" s="20">
        <v>24495331</v>
      </c>
      <c r="I33" s="20">
        <v>24495331</v>
      </c>
      <c r="J33" s="20">
        <v>24495331</v>
      </c>
      <c r="K33" s="20">
        <v>24495331</v>
      </c>
      <c r="L33" s="20">
        <v>24495331</v>
      </c>
      <c r="M33" s="20">
        <v>24495331</v>
      </c>
      <c r="N33" s="20">
        <v>24495331</v>
      </c>
      <c r="O33" s="20"/>
      <c r="P33" s="20"/>
      <c r="Q33" s="20"/>
      <c r="R33" s="20"/>
      <c r="S33" s="20"/>
      <c r="T33" s="20"/>
      <c r="U33" s="20"/>
      <c r="V33" s="20"/>
      <c r="W33" s="20">
        <v>24495331</v>
      </c>
      <c r="X33" s="20">
        <v>10186883</v>
      </c>
      <c r="Y33" s="20">
        <v>14308448</v>
      </c>
      <c r="Z33" s="21">
        <v>140.46</v>
      </c>
      <c r="AA33" s="22">
        <v>20373765</v>
      </c>
    </row>
    <row r="34" spans="1:27" ht="13.5">
      <c r="A34" s="27" t="s">
        <v>59</v>
      </c>
      <c r="B34" s="28"/>
      <c r="C34" s="29">
        <f aca="true" t="shared" si="3" ref="C34:Y34">SUM(C29:C33)</f>
        <v>578056617</v>
      </c>
      <c r="D34" s="29">
        <f>SUM(D29:D33)</f>
        <v>578056617</v>
      </c>
      <c r="E34" s="30">
        <f t="shared" si="3"/>
        <v>227475615</v>
      </c>
      <c r="F34" s="31">
        <f t="shared" si="3"/>
        <v>227475615</v>
      </c>
      <c r="G34" s="31">
        <f t="shared" si="3"/>
        <v>261474818</v>
      </c>
      <c r="H34" s="31">
        <f t="shared" si="3"/>
        <v>298059010</v>
      </c>
      <c r="I34" s="31">
        <f t="shared" si="3"/>
        <v>292888260</v>
      </c>
      <c r="J34" s="31">
        <f t="shared" si="3"/>
        <v>292888260</v>
      </c>
      <c r="K34" s="31">
        <f t="shared" si="3"/>
        <v>288199234</v>
      </c>
      <c r="L34" s="31">
        <f t="shared" si="3"/>
        <v>284401571</v>
      </c>
      <c r="M34" s="31">
        <f t="shared" si="3"/>
        <v>279631860</v>
      </c>
      <c r="N34" s="31">
        <f t="shared" si="3"/>
        <v>279631860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279631860</v>
      </c>
      <c r="X34" s="31">
        <f t="shared" si="3"/>
        <v>113737808</v>
      </c>
      <c r="Y34" s="31">
        <f t="shared" si="3"/>
        <v>165894052</v>
      </c>
      <c r="Z34" s="32">
        <f>+IF(X34&lt;&gt;0,+(Y34/X34)*100,0)</f>
        <v>145.85655809368157</v>
      </c>
      <c r="AA34" s="33">
        <f>SUM(AA29:AA33)</f>
        <v>227475615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48012898</v>
      </c>
      <c r="D37" s="18">
        <v>48012898</v>
      </c>
      <c r="E37" s="19">
        <v>125514302</v>
      </c>
      <c r="F37" s="20">
        <v>125514302</v>
      </c>
      <c r="G37" s="20">
        <v>47736564</v>
      </c>
      <c r="H37" s="20">
        <v>47170608</v>
      </c>
      <c r="I37" s="20">
        <v>45814583</v>
      </c>
      <c r="J37" s="20">
        <v>45814583</v>
      </c>
      <c r="K37" s="20">
        <v>45246721</v>
      </c>
      <c r="L37" s="20">
        <v>44662236</v>
      </c>
      <c r="M37" s="20">
        <v>44090841</v>
      </c>
      <c r="N37" s="20">
        <v>44090841</v>
      </c>
      <c r="O37" s="20"/>
      <c r="P37" s="20"/>
      <c r="Q37" s="20"/>
      <c r="R37" s="20"/>
      <c r="S37" s="20"/>
      <c r="T37" s="20"/>
      <c r="U37" s="20"/>
      <c r="V37" s="20"/>
      <c r="W37" s="20">
        <v>44090841</v>
      </c>
      <c r="X37" s="20">
        <v>62757151</v>
      </c>
      <c r="Y37" s="20">
        <v>-18666310</v>
      </c>
      <c r="Z37" s="21">
        <v>-29.74</v>
      </c>
      <c r="AA37" s="22">
        <v>125514302</v>
      </c>
    </row>
    <row r="38" spans="1:27" ht="13.5">
      <c r="A38" s="23" t="s">
        <v>58</v>
      </c>
      <c r="B38" s="17"/>
      <c r="C38" s="18">
        <v>117517308</v>
      </c>
      <c r="D38" s="18">
        <v>117517308</v>
      </c>
      <c r="E38" s="19">
        <v>109044421</v>
      </c>
      <c r="F38" s="20">
        <v>109044421</v>
      </c>
      <c r="G38" s="20">
        <v>133876656</v>
      </c>
      <c r="H38" s="20">
        <v>133876656</v>
      </c>
      <c r="I38" s="20">
        <v>133876656</v>
      </c>
      <c r="J38" s="20">
        <v>133876656</v>
      </c>
      <c r="K38" s="20">
        <v>133876656</v>
      </c>
      <c r="L38" s="20">
        <v>133876656</v>
      </c>
      <c r="M38" s="20">
        <v>133876656</v>
      </c>
      <c r="N38" s="20">
        <v>133876656</v>
      </c>
      <c r="O38" s="20"/>
      <c r="P38" s="20"/>
      <c r="Q38" s="20"/>
      <c r="R38" s="20"/>
      <c r="S38" s="20"/>
      <c r="T38" s="20"/>
      <c r="U38" s="20"/>
      <c r="V38" s="20"/>
      <c r="W38" s="20">
        <v>133876656</v>
      </c>
      <c r="X38" s="20">
        <v>54522211</v>
      </c>
      <c r="Y38" s="20">
        <v>79354445</v>
      </c>
      <c r="Z38" s="21">
        <v>145.55</v>
      </c>
      <c r="AA38" s="22">
        <v>109044421</v>
      </c>
    </row>
    <row r="39" spans="1:27" ht="13.5">
      <c r="A39" s="27" t="s">
        <v>61</v>
      </c>
      <c r="B39" s="35"/>
      <c r="C39" s="29">
        <f aca="true" t="shared" si="4" ref="C39:Y39">SUM(C37:C38)</f>
        <v>165530206</v>
      </c>
      <c r="D39" s="29">
        <f>SUM(D37:D38)</f>
        <v>165530206</v>
      </c>
      <c r="E39" s="36">
        <f t="shared" si="4"/>
        <v>234558723</v>
      </c>
      <c r="F39" s="37">
        <f t="shared" si="4"/>
        <v>234558723</v>
      </c>
      <c r="G39" s="37">
        <f t="shared" si="4"/>
        <v>181613220</v>
      </c>
      <c r="H39" s="37">
        <f t="shared" si="4"/>
        <v>181047264</v>
      </c>
      <c r="I39" s="37">
        <f t="shared" si="4"/>
        <v>179691239</v>
      </c>
      <c r="J39" s="37">
        <f t="shared" si="4"/>
        <v>179691239</v>
      </c>
      <c r="K39" s="37">
        <f t="shared" si="4"/>
        <v>179123377</v>
      </c>
      <c r="L39" s="37">
        <f t="shared" si="4"/>
        <v>178538892</v>
      </c>
      <c r="M39" s="37">
        <f t="shared" si="4"/>
        <v>177967497</v>
      </c>
      <c r="N39" s="37">
        <f t="shared" si="4"/>
        <v>177967497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177967497</v>
      </c>
      <c r="X39" s="37">
        <f t="shared" si="4"/>
        <v>117279362</v>
      </c>
      <c r="Y39" s="37">
        <f t="shared" si="4"/>
        <v>60688135</v>
      </c>
      <c r="Z39" s="38">
        <f>+IF(X39&lt;&gt;0,+(Y39/X39)*100,0)</f>
        <v>51.746644904156284</v>
      </c>
      <c r="AA39" s="39">
        <f>SUM(AA37:AA38)</f>
        <v>234558723</v>
      </c>
    </row>
    <row r="40" spans="1:27" ht="13.5">
      <c r="A40" s="27" t="s">
        <v>62</v>
      </c>
      <c r="B40" s="28"/>
      <c r="C40" s="29">
        <f aca="true" t="shared" si="5" ref="C40:Y40">+C34+C39</f>
        <v>743586823</v>
      </c>
      <c r="D40" s="29">
        <f>+D34+D39</f>
        <v>743586823</v>
      </c>
      <c r="E40" s="30">
        <f t="shared" si="5"/>
        <v>462034338</v>
      </c>
      <c r="F40" s="31">
        <f t="shared" si="5"/>
        <v>462034338</v>
      </c>
      <c r="G40" s="31">
        <f t="shared" si="5"/>
        <v>443088038</v>
      </c>
      <c r="H40" s="31">
        <f t="shared" si="5"/>
        <v>479106274</v>
      </c>
      <c r="I40" s="31">
        <f t="shared" si="5"/>
        <v>472579499</v>
      </c>
      <c r="J40" s="31">
        <f t="shared" si="5"/>
        <v>472579499</v>
      </c>
      <c r="K40" s="31">
        <f t="shared" si="5"/>
        <v>467322611</v>
      </c>
      <c r="L40" s="31">
        <f t="shared" si="5"/>
        <v>462940463</v>
      </c>
      <c r="M40" s="31">
        <f t="shared" si="5"/>
        <v>457599357</v>
      </c>
      <c r="N40" s="31">
        <f t="shared" si="5"/>
        <v>457599357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457599357</v>
      </c>
      <c r="X40" s="31">
        <f t="shared" si="5"/>
        <v>231017170</v>
      </c>
      <c r="Y40" s="31">
        <f t="shared" si="5"/>
        <v>226582187</v>
      </c>
      <c r="Z40" s="32">
        <f>+IF(X40&lt;&gt;0,+(Y40/X40)*100,0)</f>
        <v>98.08023663349353</v>
      </c>
      <c r="AA40" s="33">
        <f>+AA34+AA39</f>
        <v>462034338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2787681834</v>
      </c>
      <c r="D42" s="43">
        <f>+D25-D40</f>
        <v>2787681834</v>
      </c>
      <c r="E42" s="44">
        <f t="shared" si="6"/>
        <v>3032529732</v>
      </c>
      <c r="F42" s="45">
        <f t="shared" si="6"/>
        <v>3032529732</v>
      </c>
      <c r="G42" s="45">
        <f t="shared" si="6"/>
        <v>2948545852</v>
      </c>
      <c r="H42" s="45">
        <f t="shared" si="6"/>
        <v>2957026864</v>
      </c>
      <c r="I42" s="45">
        <f t="shared" si="6"/>
        <v>2962983564</v>
      </c>
      <c r="J42" s="45">
        <f t="shared" si="6"/>
        <v>2962983564</v>
      </c>
      <c r="K42" s="45">
        <f t="shared" si="6"/>
        <v>2963999995</v>
      </c>
      <c r="L42" s="45">
        <f t="shared" si="6"/>
        <v>2963554044</v>
      </c>
      <c r="M42" s="45">
        <f t="shared" si="6"/>
        <v>2899105715</v>
      </c>
      <c r="N42" s="45">
        <f t="shared" si="6"/>
        <v>2899105715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2899105715</v>
      </c>
      <c r="X42" s="45">
        <f t="shared" si="6"/>
        <v>1516264867</v>
      </c>
      <c r="Y42" s="45">
        <f t="shared" si="6"/>
        <v>1382840848</v>
      </c>
      <c r="Z42" s="46">
        <f>+IF(X42&lt;&gt;0,+(Y42/X42)*100,0)</f>
        <v>91.20048074028216</v>
      </c>
      <c r="AA42" s="47">
        <f>+AA25-AA40</f>
        <v>3032529732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2787681834</v>
      </c>
      <c r="D45" s="18">
        <v>2787681834</v>
      </c>
      <c r="E45" s="19">
        <v>3032529732</v>
      </c>
      <c r="F45" s="20">
        <v>3032529732</v>
      </c>
      <c r="G45" s="20">
        <v>604360206</v>
      </c>
      <c r="H45" s="20">
        <v>612841221</v>
      </c>
      <c r="I45" s="20">
        <v>618797919</v>
      </c>
      <c r="J45" s="20">
        <v>618797919</v>
      </c>
      <c r="K45" s="20">
        <v>619814350</v>
      </c>
      <c r="L45" s="20">
        <v>619368397</v>
      </c>
      <c r="M45" s="20">
        <v>554920068</v>
      </c>
      <c r="N45" s="20">
        <v>554920068</v>
      </c>
      <c r="O45" s="20"/>
      <c r="P45" s="20"/>
      <c r="Q45" s="20"/>
      <c r="R45" s="20"/>
      <c r="S45" s="20"/>
      <c r="T45" s="20"/>
      <c r="U45" s="20"/>
      <c r="V45" s="20"/>
      <c r="W45" s="20">
        <v>554920068</v>
      </c>
      <c r="X45" s="20">
        <v>1516264866</v>
      </c>
      <c r="Y45" s="20">
        <v>-961344798</v>
      </c>
      <c r="Z45" s="48">
        <v>-63.4</v>
      </c>
      <c r="AA45" s="22">
        <v>3032529732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2344185645</v>
      </c>
      <c r="H46" s="20">
        <v>2344185645</v>
      </c>
      <c r="I46" s="20">
        <v>2344185645</v>
      </c>
      <c r="J46" s="20">
        <v>2344185645</v>
      </c>
      <c r="K46" s="20">
        <v>2344185645</v>
      </c>
      <c r="L46" s="20">
        <v>2344185645</v>
      </c>
      <c r="M46" s="20">
        <v>2344185645</v>
      </c>
      <c r="N46" s="20">
        <v>2344185645</v>
      </c>
      <c r="O46" s="20"/>
      <c r="P46" s="20"/>
      <c r="Q46" s="20"/>
      <c r="R46" s="20"/>
      <c r="S46" s="20"/>
      <c r="T46" s="20"/>
      <c r="U46" s="20"/>
      <c r="V46" s="20"/>
      <c r="W46" s="20">
        <v>2344185645</v>
      </c>
      <c r="X46" s="20"/>
      <c r="Y46" s="20">
        <v>2344185645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2787681834</v>
      </c>
      <c r="D48" s="51">
        <f>SUM(D45:D47)</f>
        <v>2787681834</v>
      </c>
      <c r="E48" s="52">
        <f t="shared" si="7"/>
        <v>3032529732</v>
      </c>
      <c r="F48" s="53">
        <f t="shared" si="7"/>
        <v>3032529732</v>
      </c>
      <c r="G48" s="53">
        <f t="shared" si="7"/>
        <v>2948545851</v>
      </c>
      <c r="H48" s="53">
        <f t="shared" si="7"/>
        <v>2957026866</v>
      </c>
      <c r="I48" s="53">
        <f t="shared" si="7"/>
        <v>2962983564</v>
      </c>
      <c r="J48" s="53">
        <f t="shared" si="7"/>
        <v>2962983564</v>
      </c>
      <c r="K48" s="53">
        <f t="shared" si="7"/>
        <v>2963999995</v>
      </c>
      <c r="L48" s="53">
        <f t="shared" si="7"/>
        <v>2963554042</v>
      </c>
      <c r="M48" s="53">
        <f t="shared" si="7"/>
        <v>2899105713</v>
      </c>
      <c r="N48" s="53">
        <f t="shared" si="7"/>
        <v>2899105713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2899105713</v>
      </c>
      <c r="X48" s="53">
        <f t="shared" si="7"/>
        <v>1516264866</v>
      </c>
      <c r="Y48" s="53">
        <f t="shared" si="7"/>
        <v>1382840847</v>
      </c>
      <c r="Z48" s="54">
        <f>+IF(X48&lt;&gt;0,+(Y48/X48)*100,0)</f>
        <v>91.20048073447875</v>
      </c>
      <c r="AA48" s="55">
        <f>SUM(AA45:AA47)</f>
        <v>3032529732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39178754</v>
      </c>
      <c r="D6" s="18">
        <v>39178754</v>
      </c>
      <c r="E6" s="19">
        <v>90797402</v>
      </c>
      <c r="F6" s="20">
        <v>90797402</v>
      </c>
      <c r="G6" s="20">
        <v>89990999</v>
      </c>
      <c r="H6" s="20">
        <v>75367357</v>
      </c>
      <c r="I6" s="20">
        <v>51739488</v>
      </c>
      <c r="J6" s="20">
        <v>51739488</v>
      </c>
      <c r="K6" s="20">
        <v>45081833</v>
      </c>
      <c r="L6" s="20"/>
      <c r="M6" s="20">
        <v>82078292</v>
      </c>
      <c r="N6" s="20">
        <v>82078292</v>
      </c>
      <c r="O6" s="20"/>
      <c r="P6" s="20"/>
      <c r="Q6" s="20"/>
      <c r="R6" s="20"/>
      <c r="S6" s="20"/>
      <c r="T6" s="20"/>
      <c r="U6" s="20"/>
      <c r="V6" s="20"/>
      <c r="W6" s="20">
        <v>82078292</v>
      </c>
      <c r="X6" s="20">
        <v>45398701</v>
      </c>
      <c r="Y6" s="20">
        <v>36679591</v>
      </c>
      <c r="Z6" s="21">
        <v>80.79</v>
      </c>
      <c r="AA6" s="22">
        <v>90797402</v>
      </c>
    </row>
    <row r="7" spans="1:27" ht="13.5">
      <c r="A7" s="23" t="s">
        <v>34</v>
      </c>
      <c r="B7" s="17"/>
      <c r="C7" s="18"/>
      <c r="D7" s="18"/>
      <c r="E7" s="19">
        <v>295143</v>
      </c>
      <c r="F7" s="20">
        <v>295143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147572</v>
      </c>
      <c r="Y7" s="20">
        <v>-147572</v>
      </c>
      <c r="Z7" s="21">
        <v>-100</v>
      </c>
      <c r="AA7" s="22">
        <v>295143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12392115</v>
      </c>
      <c r="D9" s="18">
        <v>12392115</v>
      </c>
      <c r="E9" s="19">
        <v>10751709</v>
      </c>
      <c r="F9" s="20">
        <v>10751709</v>
      </c>
      <c r="G9" s="20">
        <v>12539214</v>
      </c>
      <c r="H9" s="20">
        <v>12924096</v>
      </c>
      <c r="I9" s="20">
        <v>13386623</v>
      </c>
      <c r="J9" s="20">
        <v>13386623</v>
      </c>
      <c r="K9" s="20">
        <v>13680790</v>
      </c>
      <c r="L9" s="20"/>
      <c r="M9" s="20">
        <v>1338621</v>
      </c>
      <c r="N9" s="20">
        <v>1338621</v>
      </c>
      <c r="O9" s="20"/>
      <c r="P9" s="20"/>
      <c r="Q9" s="20"/>
      <c r="R9" s="20"/>
      <c r="S9" s="20"/>
      <c r="T9" s="20"/>
      <c r="U9" s="20"/>
      <c r="V9" s="20"/>
      <c r="W9" s="20">
        <v>1338621</v>
      </c>
      <c r="X9" s="20">
        <v>5375855</v>
      </c>
      <c r="Y9" s="20">
        <v>-4037234</v>
      </c>
      <c r="Z9" s="21">
        <v>-75.1</v>
      </c>
      <c r="AA9" s="22">
        <v>10751709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539307</v>
      </c>
      <c r="D11" s="18">
        <v>539307</v>
      </c>
      <c r="E11" s="19">
        <v>649731</v>
      </c>
      <c r="F11" s="20">
        <v>649731</v>
      </c>
      <c r="G11" s="20">
        <v>539307</v>
      </c>
      <c r="H11" s="20">
        <v>484820</v>
      </c>
      <c r="I11" s="20">
        <v>432271</v>
      </c>
      <c r="J11" s="20">
        <v>432271</v>
      </c>
      <c r="K11" s="20">
        <v>432271</v>
      </c>
      <c r="L11" s="20"/>
      <c r="M11" s="20">
        <v>377421</v>
      </c>
      <c r="N11" s="20">
        <v>377421</v>
      </c>
      <c r="O11" s="20"/>
      <c r="P11" s="20"/>
      <c r="Q11" s="20"/>
      <c r="R11" s="20"/>
      <c r="S11" s="20"/>
      <c r="T11" s="20"/>
      <c r="U11" s="20"/>
      <c r="V11" s="20"/>
      <c r="W11" s="20">
        <v>377421</v>
      </c>
      <c r="X11" s="20">
        <v>324866</v>
      </c>
      <c r="Y11" s="20">
        <v>52555</v>
      </c>
      <c r="Z11" s="21">
        <v>16.18</v>
      </c>
      <c r="AA11" s="22">
        <v>649731</v>
      </c>
    </row>
    <row r="12" spans="1:27" ht="13.5">
      <c r="A12" s="27" t="s">
        <v>39</v>
      </c>
      <c r="B12" s="28"/>
      <c r="C12" s="29">
        <f aca="true" t="shared" si="0" ref="C12:Y12">SUM(C6:C11)</f>
        <v>52110176</v>
      </c>
      <c r="D12" s="29">
        <f>SUM(D6:D11)</f>
        <v>52110176</v>
      </c>
      <c r="E12" s="30">
        <f t="shared" si="0"/>
        <v>102493985</v>
      </c>
      <c r="F12" s="31">
        <f t="shared" si="0"/>
        <v>102493985</v>
      </c>
      <c r="G12" s="31">
        <f t="shared" si="0"/>
        <v>103069520</v>
      </c>
      <c r="H12" s="31">
        <f t="shared" si="0"/>
        <v>88776273</v>
      </c>
      <c r="I12" s="31">
        <f t="shared" si="0"/>
        <v>65558382</v>
      </c>
      <c r="J12" s="31">
        <f t="shared" si="0"/>
        <v>65558382</v>
      </c>
      <c r="K12" s="31">
        <f t="shared" si="0"/>
        <v>59194894</v>
      </c>
      <c r="L12" s="31">
        <f t="shared" si="0"/>
        <v>0</v>
      </c>
      <c r="M12" s="31">
        <f t="shared" si="0"/>
        <v>83794334</v>
      </c>
      <c r="N12" s="31">
        <f t="shared" si="0"/>
        <v>83794334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83794334</v>
      </c>
      <c r="X12" s="31">
        <f t="shared" si="0"/>
        <v>51246994</v>
      </c>
      <c r="Y12" s="31">
        <f t="shared" si="0"/>
        <v>32547340</v>
      </c>
      <c r="Z12" s="32">
        <f>+IF(X12&lt;&gt;0,+(Y12/X12)*100,0)</f>
        <v>63.51073001472047</v>
      </c>
      <c r="AA12" s="33">
        <f>SUM(AA6:AA11)</f>
        <v>102493985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840824</v>
      </c>
      <c r="F15" s="20">
        <v>840824</v>
      </c>
      <c r="G15" s="20">
        <v>927059</v>
      </c>
      <c r="H15" s="20">
        <v>927059</v>
      </c>
      <c r="I15" s="20">
        <v>922809</v>
      </c>
      <c r="J15" s="20">
        <v>922809</v>
      </c>
      <c r="K15" s="20">
        <v>922809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420412</v>
      </c>
      <c r="Y15" s="20">
        <v>-420412</v>
      </c>
      <c r="Z15" s="21">
        <v>-100</v>
      </c>
      <c r="AA15" s="22">
        <v>840824</v>
      </c>
    </row>
    <row r="16" spans="1:27" ht="13.5">
      <c r="A16" s="23" t="s">
        <v>42</v>
      </c>
      <c r="B16" s="17"/>
      <c r="C16" s="18">
        <v>14578528</v>
      </c>
      <c r="D16" s="18">
        <v>14578528</v>
      </c>
      <c r="E16" s="19"/>
      <c r="F16" s="20"/>
      <c r="G16" s="24">
        <v>14578528</v>
      </c>
      <c r="H16" s="24">
        <v>14578528</v>
      </c>
      <c r="I16" s="24">
        <v>14578528</v>
      </c>
      <c r="J16" s="20">
        <v>14578528</v>
      </c>
      <c r="K16" s="24">
        <v>14578528</v>
      </c>
      <c r="L16" s="24"/>
      <c r="M16" s="20">
        <v>14578528</v>
      </c>
      <c r="N16" s="24">
        <v>14578528</v>
      </c>
      <c r="O16" s="24"/>
      <c r="P16" s="24"/>
      <c r="Q16" s="20"/>
      <c r="R16" s="24"/>
      <c r="S16" s="24"/>
      <c r="T16" s="20"/>
      <c r="U16" s="24"/>
      <c r="V16" s="24"/>
      <c r="W16" s="24">
        <v>14578528</v>
      </c>
      <c r="X16" s="20"/>
      <c r="Y16" s="24">
        <v>14578528</v>
      </c>
      <c r="Z16" s="25"/>
      <c r="AA16" s="26"/>
    </row>
    <row r="17" spans="1:27" ht="13.5">
      <c r="A17" s="23" t="s">
        <v>43</v>
      </c>
      <c r="B17" s="17"/>
      <c r="C17" s="18">
        <v>3400000</v>
      </c>
      <c r="D17" s="18">
        <v>3400000</v>
      </c>
      <c r="E17" s="19">
        <v>3400000</v>
      </c>
      <c r="F17" s="20">
        <v>3400000</v>
      </c>
      <c r="G17" s="20">
        <v>3400000</v>
      </c>
      <c r="H17" s="20">
        <v>3400000</v>
      </c>
      <c r="I17" s="20">
        <v>3400000</v>
      </c>
      <c r="J17" s="20">
        <v>3400000</v>
      </c>
      <c r="K17" s="20">
        <v>3400000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1700000</v>
      </c>
      <c r="Y17" s="20">
        <v>-1700000</v>
      </c>
      <c r="Z17" s="21">
        <v>-100</v>
      </c>
      <c r="AA17" s="22">
        <v>3400000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56060136</v>
      </c>
      <c r="D19" s="18">
        <v>56060136</v>
      </c>
      <c r="E19" s="19">
        <v>82505282</v>
      </c>
      <c r="F19" s="20">
        <v>82505282</v>
      </c>
      <c r="G19" s="20">
        <v>56060136</v>
      </c>
      <c r="H19" s="20">
        <v>54191854</v>
      </c>
      <c r="I19" s="20">
        <v>52306083</v>
      </c>
      <c r="J19" s="20">
        <v>52306083</v>
      </c>
      <c r="K19" s="20">
        <v>52306083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41252641</v>
      </c>
      <c r="Y19" s="20">
        <v>-41252641</v>
      </c>
      <c r="Z19" s="21">
        <v>-100</v>
      </c>
      <c r="AA19" s="22">
        <v>82505282</v>
      </c>
    </row>
    <row r="20" spans="1:27" ht="13.5">
      <c r="A20" s="23" t="s">
        <v>46</v>
      </c>
      <c r="B20" s="17"/>
      <c r="C20" s="18">
        <v>274700</v>
      </c>
      <c r="D20" s="18">
        <v>274700</v>
      </c>
      <c r="E20" s="19"/>
      <c r="F20" s="20"/>
      <c r="G20" s="20">
        <v>307480</v>
      </c>
      <c r="H20" s="20">
        <v>274700</v>
      </c>
      <c r="I20" s="20">
        <v>274700</v>
      </c>
      <c r="J20" s="20">
        <v>274700</v>
      </c>
      <c r="K20" s="20">
        <v>274700</v>
      </c>
      <c r="L20" s="20"/>
      <c r="M20" s="20">
        <v>274700</v>
      </c>
      <c r="N20" s="20">
        <v>274700</v>
      </c>
      <c r="O20" s="20"/>
      <c r="P20" s="20"/>
      <c r="Q20" s="20"/>
      <c r="R20" s="20"/>
      <c r="S20" s="20"/>
      <c r="T20" s="20"/>
      <c r="U20" s="20"/>
      <c r="V20" s="20"/>
      <c r="W20" s="20">
        <v>274700</v>
      </c>
      <c r="X20" s="20"/>
      <c r="Y20" s="20">
        <v>274700</v>
      </c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307480</v>
      </c>
      <c r="F21" s="20">
        <v>307480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153740</v>
      </c>
      <c r="Y21" s="20">
        <v>-153740</v>
      </c>
      <c r="Z21" s="21">
        <v>-100</v>
      </c>
      <c r="AA21" s="22">
        <v>307480</v>
      </c>
    </row>
    <row r="22" spans="1:27" ht="13.5">
      <c r="A22" s="23" t="s">
        <v>48</v>
      </c>
      <c r="B22" s="17"/>
      <c r="C22" s="18">
        <v>1759275</v>
      </c>
      <c r="D22" s="18">
        <v>1759275</v>
      </c>
      <c r="E22" s="19">
        <v>1000000</v>
      </c>
      <c r="F22" s="20">
        <v>1000000</v>
      </c>
      <c r="G22" s="20">
        <v>1759275</v>
      </c>
      <c r="H22" s="20">
        <v>1759275</v>
      </c>
      <c r="I22" s="20">
        <v>1759275</v>
      </c>
      <c r="J22" s="20">
        <v>1759275</v>
      </c>
      <c r="K22" s="20">
        <v>1759275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500000</v>
      </c>
      <c r="Y22" s="20">
        <v>-500000</v>
      </c>
      <c r="Z22" s="21">
        <v>-100</v>
      </c>
      <c r="AA22" s="22">
        <v>1000000</v>
      </c>
    </row>
    <row r="23" spans="1:27" ht="13.5">
      <c r="A23" s="23" t="s">
        <v>49</v>
      </c>
      <c r="B23" s="17"/>
      <c r="C23" s="18">
        <v>927059</v>
      </c>
      <c r="D23" s="18">
        <v>927059</v>
      </c>
      <c r="E23" s="19"/>
      <c r="F23" s="20"/>
      <c r="G23" s="24"/>
      <c r="H23" s="24"/>
      <c r="I23" s="24"/>
      <c r="J23" s="20"/>
      <c r="K23" s="24"/>
      <c r="L23" s="24"/>
      <c r="M23" s="20">
        <v>923193</v>
      </c>
      <c r="N23" s="24">
        <v>923193</v>
      </c>
      <c r="O23" s="24"/>
      <c r="P23" s="24"/>
      <c r="Q23" s="20"/>
      <c r="R23" s="24"/>
      <c r="S23" s="24"/>
      <c r="T23" s="20"/>
      <c r="U23" s="24"/>
      <c r="V23" s="24"/>
      <c r="W23" s="24">
        <v>923193</v>
      </c>
      <c r="X23" s="20"/>
      <c r="Y23" s="24">
        <v>923193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76999698</v>
      </c>
      <c r="D24" s="29">
        <f>SUM(D15:D23)</f>
        <v>76999698</v>
      </c>
      <c r="E24" s="36">
        <f t="shared" si="1"/>
        <v>88053586</v>
      </c>
      <c r="F24" s="37">
        <f t="shared" si="1"/>
        <v>88053586</v>
      </c>
      <c r="G24" s="37">
        <f t="shared" si="1"/>
        <v>77032478</v>
      </c>
      <c r="H24" s="37">
        <f t="shared" si="1"/>
        <v>75131416</v>
      </c>
      <c r="I24" s="37">
        <f t="shared" si="1"/>
        <v>73241395</v>
      </c>
      <c r="J24" s="37">
        <f t="shared" si="1"/>
        <v>73241395</v>
      </c>
      <c r="K24" s="37">
        <f t="shared" si="1"/>
        <v>73241395</v>
      </c>
      <c r="L24" s="37">
        <f t="shared" si="1"/>
        <v>0</v>
      </c>
      <c r="M24" s="37">
        <f t="shared" si="1"/>
        <v>15776421</v>
      </c>
      <c r="N24" s="37">
        <f t="shared" si="1"/>
        <v>15776421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15776421</v>
      </c>
      <c r="X24" s="37">
        <f t="shared" si="1"/>
        <v>44026793</v>
      </c>
      <c r="Y24" s="37">
        <f t="shared" si="1"/>
        <v>-28250372</v>
      </c>
      <c r="Z24" s="38">
        <f>+IF(X24&lt;&gt;0,+(Y24/X24)*100,0)</f>
        <v>-64.16631799640733</v>
      </c>
      <c r="AA24" s="39">
        <f>SUM(AA15:AA23)</f>
        <v>88053586</v>
      </c>
    </row>
    <row r="25" spans="1:27" ht="13.5">
      <c r="A25" s="27" t="s">
        <v>51</v>
      </c>
      <c r="B25" s="28"/>
      <c r="C25" s="29">
        <f aca="true" t="shared" si="2" ref="C25:Y25">+C12+C24</f>
        <v>129109874</v>
      </c>
      <c r="D25" s="29">
        <f>+D12+D24</f>
        <v>129109874</v>
      </c>
      <c r="E25" s="30">
        <f t="shared" si="2"/>
        <v>190547571</v>
      </c>
      <c r="F25" s="31">
        <f t="shared" si="2"/>
        <v>190547571</v>
      </c>
      <c r="G25" s="31">
        <f t="shared" si="2"/>
        <v>180101998</v>
      </c>
      <c r="H25" s="31">
        <f t="shared" si="2"/>
        <v>163907689</v>
      </c>
      <c r="I25" s="31">
        <f t="shared" si="2"/>
        <v>138799777</v>
      </c>
      <c r="J25" s="31">
        <f t="shared" si="2"/>
        <v>138799777</v>
      </c>
      <c r="K25" s="31">
        <f t="shared" si="2"/>
        <v>132436289</v>
      </c>
      <c r="L25" s="31">
        <f t="shared" si="2"/>
        <v>0</v>
      </c>
      <c r="M25" s="31">
        <f t="shared" si="2"/>
        <v>99570755</v>
      </c>
      <c r="N25" s="31">
        <f t="shared" si="2"/>
        <v>99570755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99570755</v>
      </c>
      <c r="X25" s="31">
        <f t="shared" si="2"/>
        <v>95273787</v>
      </c>
      <c r="Y25" s="31">
        <f t="shared" si="2"/>
        <v>4296968</v>
      </c>
      <c r="Z25" s="32">
        <f>+IF(X25&lt;&gt;0,+(Y25/X25)*100,0)</f>
        <v>4.51012616933134</v>
      </c>
      <c r="AA25" s="33">
        <f>+AA12+AA24</f>
        <v>190547571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3414890</v>
      </c>
      <c r="D30" s="18">
        <v>3414890</v>
      </c>
      <c r="E30" s="19">
        <v>4816278</v>
      </c>
      <c r="F30" s="20">
        <v>4816278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2408139</v>
      </c>
      <c r="Y30" s="20">
        <v>-2408139</v>
      </c>
      <c r="Z30" s="21">
        <v>-100</v>
      </c>
      <c r="AA30" s="22">
        <v>4816278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17852680</v>
      </c>
      <c r="D32" s="18">
        <v>17852680</v>
      </c>
      <c r="E32" s="19">
        <v>20568714</v>
      </c>
      <c r="F32" s="20">
        <v>20568714</v>
      </c>
      <c r="G32" s="20">
        <v>17495174</v>
      </c>
      <c r="H32" s="20">
        <v>17087144</v>
      </c>
      <c r="I32" s="20">
        <v>17318535</v>
      </c>
      <c r="J32" s="20">
        <v>17318535</v>
      </c>
      <c r="K32" s="20">
        <v>16690645</v>
      </c>
      <c r="L32" s="20"/>
      <c r="M32" s="20">
        <v>54543389</v>
      </c>
      <c r="N32" s="20">
        <v>54543389</v>
      </c>
      <c r="O32" s="20"/>
      <c r="P32" s="20"/>
      <c r="Q32" s="20"/>
      <c r="R32" s="20"/>
      <c r="S32" s="20"/>
      <c r="T32" s="20"/>
      <c r="U32" s="20"/>
      <c r="V32" s="20"/>
      <c r="W32" s="20">
        <v>54543389</v>
      </c>
      <c r="X32" s="20">
        <v>10284357</v>
      </c>
      <c r="Y32" s="20">
        <v>44259032</v>
      </c>
      <c r="Z32" s="21">
        <v>430.35</v>
      </c>
      <c r="AA32" s="22">
        <v>20568714</v>
      </c>
    </row>
    <row r="33" spans="1:27" ht="13.5">
      <c r="A33" s="23" t="s">
        <v>58</v>
      </c>
      <c r="B33" s="17"/>
      <c r="C33" s="18">
        <v>5835611</v>
      </c>
      <c r="D33" s="18">
        <v>5835611</v>
      </c>
      <c r="E33" s="19">
        <v>3984114</v>
      </c>
      <c r="F33" s="20">
        <v>3984114</v>
      </c>
      <c r="G33" s="20">
        <v>2985704</v>
      </c>
      <c r="H33" s="20">
        <v>2985704</v>
      </c>
      <c r="I33" s="20">
        <v>2985704</v>
      </c>
      <c r="J33" s="20">
        <v>2985704</v>
      </c>
      <c r="K33" s="20">
        <v>2985704</v>
      </c>
      <c r="L33" s="20"/>
      <c r="M33" s="20">
        <v>-104292651</v>
      </c>
      <c r="N33" s="20">
        <v>-104292651</v>
      </c>
      <c r="O33" s="20"/>
      <c r="P33" s="20"/>
      <c r="Q33" s="20"/>
      <c r="R33" s="20"/>
      <c r="S33" s="20"/>
      <c r="T33" s="20"/>
      <c r="U33" s="20"/>
      <c r="V33" s="20"/>
      <c r="W33" s="20">
        <v>-104292651</v>
      </c>
      <c r="X33" s="20">
        <v>1992057</v>
      </c>
      <c r="Y33" s="20">
        <v>-106284708</v>
      </c>
      <c r="Z33" s="21">
        <v>-5335.43</v>
      </c>
      <c r="AA33" s="22">
        <v>3984114</v>
      </c>
    </row>
    <row r="34" spans="1:27" ht="13.5">
      <c r="A34" s="27" t="s">
        <v>59</v>
      </c>
      <c r="B34" s="28"/>
      <c r="C34" s="29">
        <f aca="true" t="shared" si="3" ref="C34:Y34">SUM(C29:C33)</f>
        <v>27103181</v>
      </c>
      <c r="D34" s="29">
        <f>SUM(D29:D33)</f>
        <v>27103181</v>
      </c>
      <c r="E34" s="30">
        <f t="shared" si="3"/>
        <v>29369106</v>
      </c>
      <c r="F34" s="31">
        <f t="shared" si="3"/>
        <v>29369106</v>
      </c>
      <c r="G34" s="31">
        <f t="shared" si="3"/>
        <v>20480878</v>
      </c>
      <c r="H34" s="31">
        <f t="shared" si="3"/>
        <v>20072848</v>
      </c>
      <c r="I34" s="31">
        <f t="shared" si="3"/>
        <v>20304239</v>
      </c>
      <c r="J34" s="31">
        <f t="shared" si="3"/>
        <v>20304239</v>
      </c>
      <c r="K34" s="31">
        <f t="shared" si="3"/>
        <v>19676349</v>
      </c>
      <c r="L34" s="31">
        <f t="shared" si="3"/>
        <v>0</v>
      </c>
      <c r="M34" s="31">
        <f t="shared" si="3"/>
        <v>-49749262</v>
      </c>
      <c r="N34" s="31">
        <f t="shared" si="3"/>
        <v>-49749262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-49749262</v>
      </c>
      <c r="X34" s="31">
        <f t="shared" si="3"/>
        <v>14684553</v>
      </c>
      <c r="Y34" s="31">
        <f t="shared" si="3"/>
        <v>-64433815</v>
      </c>
      <c r="Z34" s="32">
        <f>+IF(X34&lt;&gt;0,+(Y34/X34)*100,0)</f>
        <v>-438.78635597556155</v>
      </c>
      <c r="AA34" s="33">
        <f>SUM(AA29:AA33)</f>
        <v>29369106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1801743</v>
      </c>
      <c r="D37" s="18">
        <v>1801743</v>
      </c>
      <c r="E37" s="19">
        <v>5538777</v>
      </c>
      <c r="F37" s="20">
        <v>5538777</v>
      </c>
      <c r="G37" s="20">
        <v>5216322</v>
      </c>
      <c r="H37" s="20">
        <v>5216633</v>
      </c>
      <c r="I37" s="20">
        <v>1571403</v>
      </c>
      <c r="J37" s="20">
        <v>1571403</v>
      </c>
      <c r="K37" s="20">
        <v>1571403</v>
      </c>
      <c r="L37" s="20"/>
      <c r="M37" s="20">
        <v>1571403</v>
      </c>
      <c r="N37" s="20">
        <v>1571403</v>
      </c>
      <c r="O37" s="20"/>
      <c r="P37" s="20"/>
      <c r="Q37" s="20"/>
      <c r="R37" s="20"/>
      <c r="S37" s="20"/>
      <c r="T37" s="20"/>
      <c r="U37" s="20"/>
      <c r="V37" s="20"/>
      <c r="W37" s="20">
        <v>1571403</v>
      </c>
      <c r="X37" s="20">
        <v>2769389</v>
      </c>
      <c r="Y37" s="20">
        <v>-1197986</v>
      </c>
      <c r="Z37" s="21">
        <v>-43.26</v>
      </c>
      <c r="AA37" s="22">
        <v>5538777</v>
      </c>
    </row>
    <row r="38" spans="1:27" ht="13.5">
      <c r="A38" s="23" t="s">
        <v>58</v>
      </c>
      <c r="B38" s="17"/>
      <c r="C38" s="18">
        <v>61810943</v>
      </c>
      <c r="D38" s="18">
        <v>61810943</v>
      </c>
      <c r="E38" s="19">
        <v>49300240</v>
      </c>
      <c r="F38" s="20">
        <v>49300240</v>
      </c>
      <c r="G38" s="20">
        <v>64660850</v>
      </c>
      <c r="H38" s="20">
        <v>64660850</v>
      </c>
      <c r="I38" s="20">
        <v>64660850</v>
      </c>
      <c r="J38" s="20">
        <v>64660850</v>
      </c>
      <c r="K38" s="20">
        <v>64660850</v>
      </c>
      <c r="L38" s="20"/>
      <c r="M38" s="20">
        <v>64660850</v>
      </c>
      <c r="N38" s="20">
        <v>64660850</v>
      </c>
      <c r="O38" s="20"/>
      <c r="P38" s="20"/>
      <c r="Q38" s="20"/>
      <c r="R38" s="20"/>
      <c r="S38" s="20"/>
      <c r="T38" s="20"/>
      <c r="U38" s="20"/>
      <c r="V38" s="20"/>
      <c r="W38" s="20">
        <v>64660850</v>
      </c>
      <c r="X38" s="20">
        <v>24650120</v>
      </c>
      <c r="Y38" s="20">
        <v>40010730</v>
      </c>
      <c r="Z38" s="21">
        <v>162.31</v>
      </c>
      <c r="AA38" s="22">
        <v>49300240</v>
      </c>
    </row>
    <row r="39" spans="1:27" ht="13.5">
      <c r="A39" s="27" t="s">
        <v>61</v>
      </c>
      <c r="B39" s="35"/>
      <c r="C39" s="29">
        <f aca="true" t="shared" si="4" ref="C39:Y39">SUM(C37:C38)</f>
        <v>63612686</v>
      </c>
      <c r="D39" s="29">
        <f>SUM(D37:D38)</f>
        <v>63612686</v>
      </c>
      <c r="E39" s="36">
        <f t="shared" si="4"/>
        <v>54839017</v>
      </c>
      <c r="F39" s="37">
        <f t="shared" si="4"/>
        <v>54839017</v>
      </c>
      <c r="G39" s="37">
        <f t="shared" si="4"/>
        <v>69877172</v>
      </c>
      <c r="H39" s="37">
        <f t="shared" si="4"/>
        <v>69877483</v>
      </c>
      <c r="I39" s="37">
        <f t="shared" si="4"/>
        <v>66232253</v>
      </c>
      <c r="J39" s="37">
        <f t="shared" si="4"/>
        <v>66232253</v>
      </c>
      <c r="K39" s="37">
        <f t="shared" si="4"/>
        <v>66232253</v>
      </c>
      <c r="L39" s="37">
        <f t="shared" si="4"/>
        <v>0</v>
      </c>
      <c r="M39" s="37">
        <f t="shared" si="4"/>
        <v>66232253</v>
      </c>
      <c r="N39" s="37">
        <f t="shared" si="4"/>
        <v>66232253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66232253</v>
      </c>
      <c r="X39" s="37">
        <f t="shared" si="4"/>
        <v>27419509</v>
      </c>
      <c r="Y39" s="37">
        <f t="shared" si="4"/>
        <v>38812744</v>
      </c>
      <c r="Z39" s="38">
        <f>+IF(X39&lt;&gt;0,+(Y39/X39)*100,0)</f>
        <v>141.55156461773257</v>
      </c>
      <c r="AA39" s="39">
        <f>SUM(AA37:AA38)</f>
        <v>54839017</v>
      </c>
    </row>
    <row r="40" spans="1:27" ht="13.5">
      <c r="A40" s="27" t="s">
        <v>62</v>
      </c>
      <c r="B40" s="28"/>
      <c r="C40" s="29">
        <f aca="true" t="shared" si="5" ref="C40:Y40">+C34+C39</f>
        <v>90715867</v>
      </c>
      <c r="D40" s="29">
        <f>+D34+D39</f>
        <v>90715867</v>
      </c>
      <c r="E40" s="30">
        <f t="shared" si="5"/>
        <v>84208123</v>
      </c>
      <c r="F40" s="31">
        <f t="shared" si="5"/>
        <v>84208123</v>
      </c>
      <c r="G40" s="31">
        <f t="shared" si="5"/>
        <v>90358050</v>
      </c>
      <c r="H40" s="31">
        <f t="shared" si="5"/>
        <v>89950331</v>
      </c>
      <c r="I40" s="31">
        <f t="shared" si="5"/>
        <v>86536492</v>
      </c>
      <c r="J40" s="31">
        <f t="shared" si="5"/>
        <v>86536492</v>
      </c>
      <c r="K40" s="31">
        <f t="shared" si="5"/>
        <v>85908602</v>
      </c>
      <c r="L40" s="31">
        <f t="shared" si="5"/>
        <v>0</v>
      </c>
      <c r="M40" s="31">
        <f t="shared" si="5"/>
        <v>16482991</v>
      </c>
      <c r="N40" s="31">
        <f t="shared" si="5"/>
        <v>16482991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16482991</v>
      </c>
      <c r="X40" s="31">
        <f t="shared" si="5"/>
        <v>42104062</v>
      </c>
      <c r="Y40" s="31">
        <f t="shared" si="5"/>
        <v>-25621071</v>
      </c>
      <c r="Z40" s="32">
        <f>+IF(X40&lt;&gt;0,+(Y40/X40)*100,0)</f>
        <v>-60.85177957414181</v>
      </c>
      <c r="AA40" s="33">
        <f>+AA34+AA39</f>
        <v>84208123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38394007</v>
      </c>
      <c r="D42" s="43">
        <f>+D25-D40</f>
        <v>38394007</v>
      </c>
      <c r="E42" s="44">
        <f t="shared" si="6"/>
        <v>106339448</v>
      </c>
      <c r="F42" s="45">
        <f t="shared" si="6"/>
        <v>106339448</v>
      </c>
      <c r="G42" s="45">
        <f t="shared" si="6"/>
        <v>89743948</v>
      </c>
      <c r="H42" s="45">
        <f t="shared" si="6"/>
        <v>73957358</v>
      </c>
      <c r="I42" s="45">
        <f t="shared" si="6"/>
        <v>52263285</v>
      </c>
      <c r="J42" s="45">
        <f t="shared" si="6"/>
        <v>52263285</v>
      </c>
      <c r="K42" s="45">
        <f t="shared" si="6"/>
        <v>46527687</v>
      </c>
      <c r="L42" s="45">
        <f t="shared" si="6"/>
        <v>0</v>
      </c>
      <c r="M42" s="45">
        <f t="shared" si="6"/>
        <v>83087764</v>
      </c>
      <c r="N42" s="45">
        <f t="shared" si="6"/>
        <v>83087764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83087764</v>
      </c>
      <c r="X42" s="45">
        <f t="shared" si="6"/>
        <v>53169725</v>
      </c>
      <c r="Y42" s="45">
        <f t="shared" si="6"/>
        <v>29918039</v>
      </c>
      <c r="Z42" s="46">
        <f>+IF(X42&lt;&gt;0,+(Y42/X42)*100,0)</f>
        <v>56.26893688090357</v>
      </c>
      <c r="AA42" s="47">
        <f>+AA25-AA40</f>
        <v>106339448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38394007</v>
      </c>
      <c r="D45" s="18">
        <v>38394007</v>
      </c>
      <c r="E45" s="19">
        <v>101110701</v>
      </c>
      <c r="F45" s="20">
        <v>101110701</v>
      </c>
      <c r="G45" s="20">
        <v>89743948</v>
      </c>
      <c r="H45" s="20">
        <v>73957358</v>
      </c>
      <c r="I45" s="20">
        <v>52263285</v>
      </c>
      <c r="J45" s="20">
        <v>52263285</v>
      </c>
      <c r="K45" s="20">
        <v>46527687</v>
      </c>
      <c r="L45" s="20"/>
      <c r="M45" s="20">
        <v>83087764</v>
      </c>
      <c r="N45" s="20">
        <v>83087764</v>
      </c>
      <c r="O45" s="20"/>
      <c r="P45" s="20"/>
      <c r="Q45" s="20"/>
      <c r="R45" s="20"/>
      <c r="S45" s="20"/>
      <c r="T45" s="20"/>
      <c r="U45" s="20"/>
      <c r="V45" s="20"/>
      <c r="W45" s="20">
        <v>83087764</v>
      </c>
      <c r="X45" s="20">
        <v>50555351</v>
      </c>
      <c r="Y45" s="20">
        <v>32532413</v>
      </c>
      <c r="Z45" s="48">
        <v>64.35</v>
      </c>
      <c r="AA45" s="22">
        <v>101110701</v>
      </c>
    </row>
    <row r="46" spans="1:27" ht="13.5">
      <c r="A46" s="23" t="s">
        <v>67</v>
      </c>
      <c r="B46" s="17"/>
      <c r="C46" s="18"/>
      <c r="D46" s="18"/>
      <c r="E46" s="19">
        <v>5228747</v>
      </c>
      <c r="F46" s="20">
        <v>5228747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2614374</v>
      </c>
      <c r="Y46" s="20">
        <v>-2614374</v>
      </c>
      <c r="Z46" s="48">
        <v>-100</v>
      </c>
      <c r="AA46" s="22">
        <v>5228747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38394007</v>
      </c>
      <c r="D48" s="51">
        <f>SUM(D45:D47)</f>
        <v>38394007</v>
      </c>
      <c r="E48" s="52">
        <f t="shared" si="7"/>
        <v>106339448</v>
      </c>
      <c r="F48" s="53">
        <f t="shared" si="7"/>
        <v>106339448</v>
      </c>
      <c r="G48" s="53">
        <f t="shared" si="7"/>
        <v>89743948</v>
      </c>
      <c r="H48" s="53">
        <f t="shared" si="7"/>
        <v>73957358</v>
      </c>
      <c r="I48" s="53">
        <f t="shared" si="7"/>
        <v>52263285</v>
      </c>
      <c r="J48" s="53">
        <f t="shared" si="7"/>
        <v>52263285</v>
      </c>
      <c r="K48" s="53">
        <f t="shared" si="7"/>
        <v>46527687</v>
      </c>
      <c r="L48" s="53">
        <f t="shared" si="7"/>
        <v>0</v>
      </c>
      <c r="M48" s="53">
        <f t="shared" si="7"/>
        <v>83087764</v>
      </c>
      <c r="N48" s="53">
        <f t="shared" si="7"/>
        <v>83087764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83087764</v>
      </c>
      <c r="X48" s="53">
        <f t="shared" si="7"/>
        <v>53169725</v>
      </c>
      <c r="Y48" s="53">
        <f t="shared" si="7"/>
        <v>29918039</v>
      </c>
      <c r="Z48" s="54">
        <f>+IF(X48&lt;&gt;0,+(Y48/X48)*100,0)</f>
        <v>56.26893688090357</v>
      </c>
      <c r="AA48" s="55">
        <f>SUM(AA45:AA47)</f>
        <v>106339448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5894540499</v>
      </c>
      <c r="D6" s="18">
        <v>5894540499</v>
      </c>
      <c r="E6" s="19">
        <v>4341321367</v>
      </c>
      <c r="F6" s="20">
        <v>4341321367</v>
      </c>
      <c r="G6" s="20">
        <v>6059111008</v>
      </c>
      <c r="H6" s="20">
        <v>6118371033</v>
      </c>
      <c r="I6" s="20">
        <v>6031455674</v>
      </c>
      <c r="J6" s="20">
        <v>6031455674</v>
      </c>
      <c r="K6" s="20">
        <v>5814078659</v>
      </c>
      <c r="L6" s="20">
        <v>6561996002</v>
      </c>
      <c r="M6" s="20">
        <v>7152105419</v>
      </c>
      <c r="N6" s="20">
        <v>7152105419</v>
      </c>
      <c r="O6" s="20"/>
      <c r="P6" s="20"/>
      <c r="Q6" s="20"/>
      <c r="R6" s="20"/>
      <c r="S6" s="20"/>
      <c r="T6" s="20"/>
      <c r="U6" s="20"/>
      <c r="V6" s="20"/>
      <c r="W6" s="20">
        <v>7152105419</v>
      </c>
      <c r="X6" s="20">
        <v>2170660684</v>
      </c>
      <c r="Y6" s="20">
        <v>4981444735</v>
      </c>
      <c r="Z6" s="21">
        <v>229.49</v>
      </c>
      <c r="AA6" s="22">
        <v>4341321367</v>
      </c>
    </row>
    <row r="7" spans="1:27" ht="13.5">
      <c r="A7" s="23" t="s">
        <v>34</v>
      </c>
      <c r="B7" s="17"/>
      <c r="C7" s="18">
        <v>143069576</v>
      </c>
      <c r="D7" s="18">
        <v>143069576</v>
      </c>
      <c r="E7" s="19">
        <v>22771212</v>
      </c>
      <c r="F7" s="20">
        <v>22771212</v>
      </c>
      <c r="G7" s="20"/>
      <c r="H7" s="20">
        <v>161288586</v>
      </c>
      <c r="I7" s="20">
        <v>161288586</v>
      </c>
      <c r="J7" s="20">
        <v>161288586</v>
      </c>
      <c r="K7" s="20">
        <v>161288586</v>
      </c>
      <c r="L7" s="20">
        <v>161288586</v>
      </c>
      <c r="M7" s="20">
        <v>143069575</v>
      </c>
      <c r="N7" s="20">
        <v>143069575</v>
      </c>
      <c r="O7" s="20"/>
      <c r="P7" s="20"/>
      <c r="Q7" s="20"/>
      <c r="R7" s="20"/>
      <c r="S7" s="20"/>
      <c r="T7" s="20"/>
      <c r="U7" s="20"/>
      <c r="V7" s="20"/>
      <c r="W7" s="20">
        <v>143069575</v>
      </c>
      <c r="X7" s="20">
        <v>11385606</v>
      </c>
      <c r="Y7" s="20">
        <v>131683969</v>
      </c>
      <c r="Z7" s="21">
        <v>1156.58</v>
      </c>
      <c r="AA7" s="22">
        <v>22771212</v>
      </c>
    </row>
    <row r="8" spans="1:27" ht="13.5">
      <c r="A8" s="23" t="s">
        <v>35</v>
      </c>
      <c r="B8" s="17"/>
      <c r="C8" s="18">
        <v>4460073394</v>
      </c>
      <c r="D8" s="18">
        <v>4460073394</v>
      </c>
      <c r="E8" s="19">
        <v>2674034642</v>
      </c>
      <c r="F8" s="20">
        <v>2674034642</v>
      </c>
      <c r="G8" s="20">
        <v>4852220567</v>
      </c>
      <c r="H8" s="20">
        <v>4894444809</v>
      </c>
      <c r="I8" s="20">
        <v>4915019017</v>
      </c>
      <c r="J8" s="20">
        <v>4915019017</v>
      </c>
      <c r="K8" s="20">
        <v>4868634696</v>
      </c>
      <c r="L8" s="20">
        <v>4901109962</v>
      </c>
      <c r="M8" s="20">
        <v>4892197614</v>
      </c>
      <c r="N8" s="20">
        <v>4892197614</v>
      </c>
      <c r="O8" s="20"/>
      <c r="P8" s="20"/>
      <c r="Q8" s="20"/>
      <c r="R8" s="20"/>
      <c r="S8" s="20"/>
      <c r="T8" s="20"/>
      <c r="U8" s="20"/>
      <c r="V8" s="20"/>
      <c r="W8" s="20">
        <v>4892197614</v>
      </c>
      <c r="X8" s="20">
        <v>1337017321</v>
      </c>
      <c r="Y8" s="20">
        <v>3555180293</v>
      </c>
      <c r="Z8" s="21">
        <v>265.9</v>
      </c>
      <c r="AA8" s="22">
        <v>2674034642</v>
      </c>
    </row>
    <row r="9" spans="1:27" ht="13.5">
      <c r="A9" s="23" t="s">
        <v>36</v>
      </c>
      <c r="B9" s="17"/>
      <c r="C9" s="18">
        <v>605178045</v>
      </c>
      <c r="D9" s="18">
        <v>605178045</v>
      </c>
      <c r="E9" s="19">
        <v>486351171</v>
      </c>
      <c r="F9" s="20">
        <v>486351171</v>
      </c>
      <c r="G9" s="20">
        <v>308194580</v>
      </c>
      <c r="H9" s="20">
        <v>652084833</v>
      </c>
      <c r="I9" s="20">
        <v>700966555</v>
      </c>
      <c r="J9" s="20">
        <v>700966555</v>
      </c>
      <c r="K9" s="20">
        <v>309346903</v>
      </c>
      <c r="L9" s="20">
        <v>145284412</v>
      </c>
      <c r="M9" s="20">
        <v>176166691</v>
      </c>
      <c r="N9" s="20">
        <v>176166691</v>
      </c>
      <c r="O9" s="20"/>
      <c r="P9" s="20"/>
      <c r="Q9" s="20"/>
      <c r="R9" s="20"/>
      <c r="S9" s="20"/>
      <c r="T9" s="20"/>
      <c r="U9" s="20"/>
      <c r="V9" s="20"/>
      <c r="W9" s="20">
        <v>176166691</v>
      </c>
      <c r="X9" s="20">
        <v>243175586</v>
      </c>
      <c r="Y9" s="20">
        <v>-67008895</v>
      </c>
      <c r="Z9" s="21">
        <v>-27.56</v>
      </c>
      <c r="AA9" s="22">
        <v>486351171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155324378</v>
      </c>
      <c r="D11" s="18">
        <v>155324378</v>
      </c>
      <c r="E11" s="19">
        <v>187874612</v>
      </c>
      <c r="F11" s="20">
        <v>187874612</v>
      </c>
      <c r="G11" s="20">
        <v>128686490</v>
      </c>
      <c r="H11" s="20">
        <v>155823919</v>
      </c>
      <c r="I11" s="20">
        <v>158099086</v>
      </c>
      <c r="J11" s="20">
        <v>158099086</v>
      </c>
      <c r="K11" s="20">
        <v>156621281</v>
      </c>
      <c r="L11" s="20">
        <v>163169994</v>
      </c>
      <c r="M11" s="20">
        <v>169495603</v>
      </c>
      <c r="N11" s="20">
        <v>169495603</v>
      </c>
      <c r="O11" s="20"/>
      <c r="P11" s="20"/>
      <c r="Q11" s="20"/>
      <c r="R11" s="20"/>
      <c r="S11" s="20"/>
      <c r="T11" s="20"/>
      <c r="U11" s="20"/>
      <c r="V11" s="20"/>
      <c r="W11" s="20">
        <v>169495603</v>
      </c>
      <c r="X11" s="20">
        <v>93937306</v>
      </c>
      <c r="Y11" s="20">
        <v>75558297</v>
      </c>
      <c r="Z11" s="21">
        <v>80.43</v>
      </c>
      <c r="AA11" s="22">
        <v>187874612</v>
      </c>
    </row>
    <row r="12" spans="1:27" ht="13.5">
      <c r="A12" s="27" t="s">
        <v>39</v>
      </c>
      <c r="B12" s="28"/>
      <c r="C12" s="29">
        <f aca="true" t="shared" si="0" ref="C12:Y12">SUM(C6:C11)</f>
        <v>11258185892</v>
      </c>
      <c r="D12" s="29">
        <f>SUM(D6:D11)</f>
        <v>11258185892</v>
      </c>
      <c r="E12" s="30">
        <f t="shared" si="0"/>
        <v>7712353004</v>
      </c>
      <c r="F12" s="31">
        <f t="shared" si="0"/>
        <v>7712353004</v>
      </c>
      <c r="G12" s="31">
        <f t="shared" si="0"/>
        <v>11348212645</v>
      </c>
      <c r="H12" s="31">
        <f t="shared" si="0"/>
        <v>11982013180</v>
      </c>
      <c r="I12" s="31">
        <f t="shared" si="0"/>
        <v>11966828918</v>
      </c>
      <c r="J12" s="31">
        <f t="shared" si="0"/>
        <v>11966828918</v>
      </c>
      <c r="K12" s="31">
        <f t="shared" si="0"/>
        <v>11309970125</v>
      </c>
      <c r="L12" s="31">
        <f t="shared" si="0"/>
        <v>11932848956</v>
      </c>
      <c r="M12" s="31">
        <f t="shared" si="0"/>
        <v>12533034902</v>
      </c>
      <c r="N12" s="31">
        <f t="shared" si="0"/>
        <v>12533034902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12533034902</v>
      </c>
      <c r="X12" s="31">
        <f t="shared" si="0"/>
        <v>3856176503</v>
      </c>
      <c r="Y12" s="31">
        <f t="shared" si="0"/>
        <v>8676858399</v>
      </c>
      <c r="Z12" s="32">
        <f>+IF(X12&lt;&gt;0,+(Y12/X12)*100,0)</f>
        <v>225.01196177741454</v>
      </c>
      <c r="AA12" s="33">
        <f>SUM(AA6:AA11)</f>
        <v>7712353004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2506232</v>
      </c>
      <c r="D15" s="18">
        <v>2506232</v>
      </c>
      <c r="E15" s="19">
        <v>2477000</v>
      </c>
      <c r="F15" s="20">
        <v>2477000</v>
      </c>
      <c r="G15" s="20">
        <v>2511628</v>
      </c>
      <c r="H15" s="20">
        <v>2612382</v>
      </c>
      <c r="I15" s="20">
        <v>2635549</v>
      </c>
      <c r="J15" s="20">
        <v>2635549</v>
      </c>
      <c r="K15" s="20">
        <v>2677310</v>
      </c>
      <c r="L15" s="20">
        <v>2449311</v>
      </c>
      <c r="M15" s="20">
        <v>2485191</v>
      </c>
      <c r="N15" s="20">
        <v>2485191</v>
      </c>
      <c r="O15" s="20"/>
      <c r="P15" s="20"/>
      <c r="Q15" s="20"/>
      <c r="R15" s="20"/>
      <c r="S15" s="20"/>
      <c r="T15" s="20"/>
      <c r="U15" s="20"/>
      <c r="V15" s="20"/>
      <c r="W15" s="20">
        <v>2485191</v>
      </c>
      <c r="X15" s="20">
        <v>1238500</v>
      </c>
      <c r="Y15" s="20">
        <v>1246691</v>
      </c>
      <c r="Z15" s="21">
        <v>100.66</v>
      </c>
      <c r="AA15" s="22">
        <v>2477000</v>
      </c>
    </row>
    <row r="16" spans="1:27" ht="13.5">
      <c r="A16" s="23" t="s">
        <v>42</v>
      </c>
      <c r="B16" s="17"/>
      <c r="C16" s="18">
        <v>637262092</v>
      </c>
      <c r="D16" s="18">
        <v>637262092</v>
      </c>
      <c r="E16" s="19">
        <v>758811000</v>
      </c>
      <c r="F16" s="20">
        <v>758811000</v>
      </c>
      <c r="G16" s="24">
        <v>774197501</v>
      </c>
      <c r="H16" s="24">
        <v>649643671</v>
      </c>
      <c r="I16" s="24">
        <v>643502787</v>
      </c>
      <c r="J16" s="20">
        <v>643502787</v>
      </c>
      <c r="K16" s="24">
        <v>680241902</v>
      </c>
      <c r="L16" s="24">
        <v>675466237</v>
      </c>
      <c r="M16" s="20">
        <v>729061185</v>
      </c>
      <c r="N16" s="24">
        <v>729061185</v>
      </c>
      <c r="O16" s="24"/>
      <c r="P16" s="24"/>
      <c r="Q16" s="20"/>
      <c r="R16" s="24"/>
      <c r="S16" s="24"/>
      <c r="T16" s="20"/>
      <c r="U16" s="24"/>
      <c r="V16" s="24"/>
      <c r="W16" s="24">
        <v>729061185</v>
      </c>
      <c r="X16" s="20">
        <v>379405500</v>
      </c>
      <c r="Y16" s="24">
        <v>349655685</v>
      </c>
      <c r="Z16" s="25">
        <v>92.16</v>
      </c>
      <c r="AA16" s="26">
        <v>758811000</v>
      </c>
    </row>
    <row r="17" spans="1:27" ht="13.5">
      <c r="A17" s="23" t="s">
        <v>43</v>
      </c>
      <c r="B17" s="17"/>
      <c r="C17" s="18">
        <v>152511451</v>
      </c>
      <c r="D17" s="18">
        <v>152511451</v>
      </c>
      <c r="E17" s="19">
        <v>161143564</v>
      </c>
      <c r="F17" s="20">
        <v>161143564</v>
      </c>
      <c r="G17" s="20">
        <v>152641831</v>
      </c>
      <c r="H17" s="20">
        <v>152511451</v>
      </c>
      <c r="I17" s="20">
        <v>152511450</v>
      </c>
      <c r="J17" s="20">
        <v>152511450</v>
      </c>
      <c r="K17" s="20">
        <v>152511450</v>
      </c>
      <c r="L17" s="20">
        <v>152511451</v>
      </c>
      <c r="M17" s="20">
        <v>152511451</v>
      </c>
      <c r="N17" s="20">
        <v>152511451</v>
      </c>
      <c r="O17" s="20"/>
      <c r="P17" s="20"/>
      <c r="Q17" s="20"/>
      <c r="R17" s="20"/>
      <c r="S17" s="20"/>
      <c r="T17" s="20"/>
      <c r="U17" s="20"/>
      <c r="V17" s="20"/>
      <c r="W17" s="20">
        <v>152511451</v>
      </c>
      <c r="X17" s="20">
        <v>80571782</v>
      </c>
      <c r="Y17" s="20">
        <v>71939669</v>
      </c>
      <c r="Z17" s="21">
        <v>89.29</v>
      </c>
      <c r="AA17" s="22">
        <v>161143564</v>
      </c>
    </row>
    <row r="18" spans="1:27" ht="13.5">
      <c r="A18" s="23" t="s">
        <v>44</v>
      </c>
      <c r="B18" s="17"/>
      <c r="C18" s="18">
        <v>306</v>
      </c>
      <c r="D18" s="18">
        <v>306</v>
      </c>
      <c r="E18" s="19">
        <v>306</v>
      </c>
      <c r="F18" s="20">
        <v>306</v>
      </c>
      <c r="G18" s="20">
        <v>306</v>
      </c>
      <c r="H18" s="20">
        <v>306</v>
      </c>
      <c r="I18" s="20">
        <v>306</v>
      </c>
      <c r="J18" s="20">
        <v>306</v>
      </c>
      <c r="K18" s="20">
        <v>306</v>
      </c>
      <c r="L18" s="20">
        <v>306</v>
      </c>
      <c r="M18" s="20">
        <v>306</v>
      </c>
      <c r="N18" s="20">
        <v>306</v>
      </c>
      <c r="O18" s="20"/>
      <c r="P18" s="20"/>
      <c r="Q18" s="20"/>
      <c r="R18" s="20"/>
      <c r="S18" s="20"/>
      <c r="T18" s="20"/>
      <c r="U18" s="20"/>
      <c r="V18" s="20"/>
      <c r="W18" s="20">
        <v>306</v>
      </c>
      <c r="X18" s="20">
        <v>153</v>
      </c>
      <c r="Y18" s="20">
        <v>153</v>
      </c>
      <c r="Z18" s="21">
        <v>100</v>
      </c>
      <c r="AA18" s="22">
        <v>306</v>
      </c>
    </row>
    <row r="19" spans="1:27" ht="13.5">
      <c r="A19" s="23" t="s">
        <v>45</v>
      </c>
      <c r="B19" s="17"/>
      <c r="C19" s="18">
        <v>43788345927</v>
      </c>
      <c r="D19" s="18">
        <v>43788345927</v>
      </c>
      <c r="E19" s="19">
        <v>49605253696</v>
      </c>
      <c r="F19" s="20">
        <v>49605253696</v>
      </c>
      <c r="G19" s="20">
        <v>43136439217</v>
      </c>
      <c r="H19" s="20">
        <v>43639057892</v>
      </c>
      <c r="I19" s="20">
        <v>43666208414</v>
      </c>
      <c r="J19" s="20">
        <v>43666208414</v>
      </c>
      <c r="K19" s="20">
        <v>43627598154</v>
      </c>
      <c r="L19" s="20">
        <v>43579609420</v>
      </c>
      <c r="M19" s="20">
        <v>43658737996</v>
      </c>
      <c r="N19" s="20">
        <v>43658737996</v>
      </c>
      <c r="O19" s="20"/>
      <c r="P19" s="20"/>
      <c r="Q19" s="20"/>
      <c r="R19" s="20"/>
      <c r="S19" s="20"/>
      <c r="T19" s="20"/>
      <c r="U19" s="20"/>
      <c r="V19" s="20"/>
      <c r="W19" s="20">
        <v>43658737996</v>
      </c>
      <c r="X19" s="20">
        <v>24802626848</v>
      </c>
      <c r="Y19" s="20">
        <v>18856111148</v>
      </c>
      <c r="Z19" s="21">
        <v>76.02</v>
      </c>
      <c r="AA19" s="22">
        <v>49605253696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122698271</v>
      </c>
      <c r="D22" s="18">
        <v>122698271</v>
      </c>
      <c r="E22" s="19">
        <v>113259706</v>
      </c>
      <c r="F22" s="20">
        <v>113259706</v>
      </c>
      <c r="G22" s="20">
        <v>184915493</v>
      </c>
      <c r="H22" s="20">
        <v>122698271</v>
      </c>
      <c r="I22" s="20">
        <v>122698271</v>
      </c>
      <c r="J22" s="20">
        <v>122698271</v>
      </c>
      <c r="K22" s="20">
        <v>122698271</v>
      </c>
      <c r="L22" s="20">
        <v>122698271</v>
      </c>
      <c r="M22" s="20">
        <v>122698271</v>
      </c>
      <c r="N22" s="20">
        <v>122698271</v>
      </c>
      <c r="O22" s="20"/>
      <c r="P22" s="20"/>
      <c r="Q22" s="20"/>
      <c r="R22" s="20"/>
      <c r="S22" s="20"/>
      <c r="T22" s="20"/>
      <c r="U22" s="20"/>
      <c r="V22" s="20"/>
      <c r="W22" s="20">
        <v>122698271</v>
      </c>
      <c r="X22" s="20">
        <v>56629853</v>
      </c>
      <c r="Y22" s="20">
        <v>66068418</v>
      </c>
      <c r="Z22" s="21">
        <v>116.67</v>
      </c>
      <c r="AA22" s="22">
        <v>113259706</v>
      </c>
    </row>
    <row r="23" spans="1:27" ht="13.5">
      <c r="A23" s="23" t="s">
        <v>49</v>
      </c>
      <c r="B23" s="17"/>
      <c r="C23" s="18">
        <v>87172100</v>
      </c>
      <c r="D23" s="18">
        <v>87172100</v>
      </c>
      <c r="E23" s="19">
        <v>97990293</v>
      </c>
      <c r="F23" s="20">
        <v>97990293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48995147</v>
      </c>
      <c r="Y23" s="24">
        <v>-48995147</v>
      </c>
      <c r="Z23" s="25">
        <v>-100</v>
      </c>
      <c r="AA23" s="26">
        <v>97990293</v>
      </c>
    </row>
    <row r="24" spans="1:27" ht="13.5">
      <c r="A24" s="27" t="s">
        <v>50</v>
      </c>
      <c r="B24" s="35"/>
      <c r="C24" s="29">
        <f aca="true" t="shared" si="1" ref="C24:Y24">SUM(C15:C23)</f>
        <v>44790496379</v>
      </c>
      <c r="D24" s="29">
        <f>SUM(D15:D23)</f>
        <v>44790496379</v>
      </c>
      <c r="E24" s="36">
        <f t="shared" si="1"/>
        <v>50738935565</v>
      </c>
      <c r="F24" s="37">
        <f t="shared" si="1"/>
        <v>50738935565</v>
      </c>
      <c r="G24" s="37">
        <f t="shared" si="1"/>
        <v>44250705976</v>
      </c>
      <c r="H24" s="37">
        <f t="shared" si="1"/>
        <v>44566523973</v>
      </c>
      <c r="I24" s="37">
        <f t="shared" si="1"/>
        <v>44587556777</v>
      </c>
      <c r="J24" s="37">
        <f t="shared" si="1"/>
        <v>44587556777</v>
      </c>
      <c r="K24" s="37">
        <f t="shared" si="1"/>
        <v>44585727393</v>
      </c>
      <c r="L24" s="37">
        <f t="shared" si="1"/>
        <v>44532734996</v>
      </c>
      <c r="M24" s="37">
        <f t="shared" si="1"/>
        <v>44665494400</v>
      </c>
      <c r="N24" s="37">
        <f t="shared" si="1"/>
        <v>44665494400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44665494400</v>
      </c>
      <c r="X24" s="37">
        <f t="shared" si="1"/>
        <v>25369467783</v>
      </c>
      <c r="Y24" s="37">
        <f t="shared" si="1"/>
        <v>19296026617</v>
      </c>
      <c r="Z24" s="38">
        <f>+IF(X24&lt;&gt;0,+(Y24/X24)*100,0)</f>
        <v>76.06003713617598</v>
      </c>
      <c r="AA24" s="39">
        <f>SUM(AA15:AA23)</f>
        <v>50738935565</v>
      </c>
    </row>
    <row r="25" spans="1:27" ht="13.5">
      <c r="A25" s="27" t="s">
        <v>51</v>
      </c>
      <c r="B25" s="28"/>
      <c r="C25" s="29">
        <f aca="true" t="shared" si="2" ref="C25:Y25">+C12+C24</f>
        <v>56048682271</v>
      </c>
      <c r="D25" s="29">
        <f>+D12+D24</f>
        <v>56048682271</v>
      </c>
      <c r="E25" s="30">
        <f t="shared" si="2"/>
        <v>58451288569</v>
      </c>
      <c r="F25" s="31">
        <f t="shared" si="2"/>
        <v>58451288569</v>
      </c>
      <c r="G25" s="31">
        <f t="shared" si="2"/>
        <v>55598918621</v>
      </c>
      <c r="H25" s="31">
        <f t="shared" si="2"/>
        <v>56548537153</v>
      </c>
      <c r="I25" s="31">
        <f t="shared" si="2"/>
        <v>56554385695</v>
      </c>
      <c r="J25" s="31">
        <f t="shared" si="2"/>
        <v>56554385695</v>
      </c>
      <c r="K25" s="31">
        <f t="shared" si="2"/>
        <v>55895697518</v>
      </c>
      <c r="L25" s="31">
        <f t="shared" si="2"/>
        <v>56465583952</v>
      </c>
      <c r="M25" s="31">
        <f t="shared" si="2"/>
        <v>57198529302</v>
      </c>
      <c r="N25" s="31">
        <f t="shared" si="2"/>
        <v>57198529302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57198529302</v>
      </c>
      <c r="X25" s="31">
        <f t="shared" si="2"/>
        <v>29225644286</v>
      </c>
      <c r="Y25" s="31">
        <f t="shared" si="2"/>
        <v>27972885016</v>
      </c>
      <c r="Z25" s="32">
        <f>+IF(X25&lt;&gt;0,+(Y25/X25)*100,0)</f>
        <v>95.7134930619815</v>
      </c>
      <c r="AA25" s="33">
        <f>+AA12+AA24</f>
        <v>58451288569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267666436</v>
      </c>
      <c r="D30" s="18">
        <v>267666436</v>
      </c>
      <c r="E30" s="19">
        <v>222086716</v>
      </c>
      <c r="F30" s="20">
        <v>222086716</v>
      </c>
      <c r="G30" s="20">
        <v>505680078</v>
      </c>
      <c r="H30" s="20">
        <v>267666436</v>
      </c>
      <c r="I30" s="20">
        <v>267666436</v>
      </c>
      <c r="J30" s="20">
        <v>267666436</v>
      </c>
      <c r="K30" s="20">
        <v>255305243</v>
      </c>
      <c r="L30" s="20">
        <v>255305243</v>
      </c>
      <c r="M30" s="20">
        <v>255305243</v>
      </c>
      <c r="N30" s="20">
        <v>255305243</v>
      </c>
      <c r="O30" s="20"/>
      <c r="P30" s="20"/>
      <c r="Q30" s="20"/>
      <c r="R30" s="20"/>
      <c r="S30" s="20"/>
      <c r="T30" s="20"/>
      <c r="U30" s="20"/>
      <c r="V30" s="20"/>
      <c r="W30" s="20">
        <v>255305243</v>
      </c>
      <c r="X30" s="20">
        <v>111043358</v>
      </c>
      <c r="Y30" s="20">
        <v>144261885</v>
      </c>
      <c r="Z30" s="21">
        <v>129.91</v>
      </c>
      <c r="AA30" s="22">
        <v>222086716</v>
      </c>
    </row>
    <row r="31" spans="1:27" ht="13.5">
      <c r="A31" s="23" t="s">
        <v>56</v>
      </c>
      <c r="B31" s="17"/>
      <c r="C31" s="18">
        <v>643208904</v>
      </c>
      <c r="D31" s="18">
        <v>643208904</v>
      </c>
      <c r="E31" s="19">
        <v>631860244</v>
      </c>
      <c r="F31" s="20">
        <v>631860244</v>
      </c>
      <c r="G31" s="20">
        <v>643696758</v>
      </c>
      <c r="H31" s="20">
        <v>648335189</v>
      </c>
      <c r="I31" s="20">
        <v>653135871</v>
      </c>
      <c r="J31" s="20">
        <v>653135871</v>
      </c>
      <c r="K31" s="20">
        <v>657968218</v>
      </c>
      <c r="L31" s="20">
        <v>664845105</v>
      </c>
      <c r="M31" s="20">
        <v>673127347</v>
      </c>
      <c r="N31" s="20">
        <v>673127347</v>
      </c>
      <c r="O31" s="20"/>
      <c r="P31" s="20"/>
      <c r="Q31" s="20"/>
      <c r="R31" s="20"/>
      <c r="S31" s="20"/>
      <c r="T31" s="20"/>
      <c r="U31" s="20"/>
      <c r="V31" s="20"/>
      <c r="W31" s="20">
        <v>673127347</v>
      </c>
      <c r="X31" s="20">
        <v>315930122</v>
      </c>
      <c r="Y31" s="20">
        <v>357197225</v>
      </c>
      <c r="Z31" s="21">
        <v>113.06</v>
      </c>
      <c r="AA31" s="22">
        <v>631860244</v>
      </c>
    </row>
    <row r="32" spans="1:27" ht="13.5">
      <c r="A32" s="23" t="s">
        <v>57</v>
      </c>
      <c r="B32" s="17"/>
      <c r="C32" s="18">
        <v>5352657353</v>
      </c>
      <c r="D32" s="18">
        <v>5352657353</v>
      </c>
      <c r="E32" s="19">
        <v>3703074561</v>
      </c>
      <c r="F32" s="20">
        <v>3703074561</v>
      </c>
      <c r="G32" s="20">
        <v>4726257253</v>
      </c>
      <c r="H32" s="20">
        <v>4800988390</v>
      </c>
      <c r="I32" s="20">
        <v>4530134534</v>
      </c>
      <c r="J32" s="20">
        <v>4530134534</v>
      </c>
      <c r="K32" s="20">
        <v>4081039457</v>
      </c>
      <c r="L32" s="20">
        <v>4015979203</v>
      </c>
      <c r="M32" s="20">
        <v>4281403140</v>
      </c>
      <c r="N32" s="20">
        <v>4281403140</v>
      </c>
      <c r="O32" s="20"/>
      <c r="P32" s="20"/>
      <c r="Q32" s="20"/>
      <c r="R32" s="20"/>
      <c r="S32" s="20"/>
      <c r="T32" s="20"/>
      <c r="U32" s="20"/>
      <c r="V32" s="20"/>
      <c r="W32" s="20">
        <v>4281403140</v>
      </c>
      <c r="X32" s="20">
        <v>1851537281</v>
      </c>
      <c r="Y32" s="20">
        <v>2429865859</v>
      </c>
      <c r="Z32" s="21">
        <v>131.24</v>
      </c>
      <c r="AA32" s="22">
        <v>3703074561</v>
      </c>
    </row>
    <row r="33" spans="1:27" ht="13.5">
      <c r="A33" s="23" t="s">
        <v>58</v>
      </c>
      <c r="B33" s="17"/>
      <c r="C33" s="18">
        <v>272930166</v>
      </c>
      <c r="D33" s="18">
        <v>272930166</v>
      </c>
      <c r="E33" s="19">
        <v>301780838</v>
      </c>
      <c r="F33" s="20">
        <v>301780838</v>
      </c>
      <c r="G33" s="20">
        <v>277698422</v>
      </c>
      <c r="H33" s="20">
        <v>296185046</v>
      </c>
      <c r="I33" s="20">
        <v>307882566</v>
      </c>
      <c r="J33" s="20">
        <v>307882566</v>
      </c>
      <c r="K33" s="20">
        <v>266841562</v>
      </c>
      <c r="L33" s="20">
        <v>277545054</v>
      </c>
      <c r="M33" s="20">
        <v>289120783</v>
      </c>
      <c r="N33" s="20">
        <v>289120783</v>
      </c>
      <c r="O33" s="20"/>
      <c r="P33" s="20"/>
      <c r="Q33" s="20"/>
      <c r="R33" s="20"/>
      <c r="S33" s="20"/>
      <c r="T33" s="20"/>
      <c r="U33" s="20"/>
      <c r="V33" s="20"/>
      <c r="W33" s="20">
        <v>289120783</v>
      </c>
      <c r="X33" s="20">
        <v>150890419</v>
      </c>
      <c r="Y33" s="20">
        <v>138230364</v>
      </c>
      <c r="Z33" s="21">
        <v>91.61</v>
      </c>
      <c r="AA33" s="22">
        <v>301780838</v>
      </c>
    </row>
    <row r="34" spans="1:27" ht="13.5">
      <c r="A34" s="27" t="s">
        <v>59</v>
      </c>
      <c r="B34" s="28"/>
      <c r="C34" s="29">
        <f aca="true" t="shared" si="3" ref="C34:Y34">SUM(C29:C33)</f>
        <v>6536462859</v>
      </c>
      <c r="D34" s="29">
        <f>SUM(D29:D33)</f>
        <v>6536462859</v>
      </c>
      <c r="E34" s="30">
        <f t="shared" si="3"/>
        <v>4858802359</v>
      </c>
      <c r="F34" s="31">
        <f t="shared" si="3"/>
        <v>4858802359</v>
      </c>
      <c r="G34" s="31">
        <f t="shared" si="3"/>
        <v>6153332511</v>
      </c>
      <c r="H34" s="31">
        <f t="shared" si="3"/>
        <v>6013175061</v>
      </c>
      <c r="I34" s="31">
        <f t="shared" si="3"/>
        <v>5758819407</v>
      </c>
      <c r="J34" s="31">
        <f t="shared" si="3"/>
        <v>5758819407</v>
      </c>
      <c r="K34" s="31">
        <f t="shared" si="3"/>
        <v>5261154480</v>
      </c>
      <c r="L34" s="31">
        <f t="shared" si="3"/>
        <v>5213674605</v>
      </c>
      <c r="M34" s="31">
        <f t="shared" si="3"/>
        <v>5498956513</v>
      </c>
      <c r="N34" s="31">
        <f t="shared" si="3"/>
        <v>5498956513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5498956513</v>
      </c>
      <c r="X34" s="31">
        <f t="shared" si="3"/>
        <v>2429401180</v>
      </c>
      <c r="Y34" s="31">
        <f t="shared" si="3"/>
        <v>3069555333</v>
      </c>
      <c r="Z34" s="32">
        <f>+IF(X34&lt;&gt;0,+(Y34/X34)*100,0)</f>
        <v>126.35028575231037</v>
      </c>
      <c r="AA34" s="33">
        <f>SUM(AA29:AA33)</f>
        <v>4858802359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5021110609</v>
      </c>
      <c r="D37" s="18">
        <v>5021110609</v>
      </c>
      <c r="E37" s="19">
        <v>6252383568</v>
      </c>
      <c r="F37" s="20">
        <v>6252383568</v>
      </c>
      <c r="G37" s="20">
        <v>4783096967</v>
      </c>
      <c r="H37" s="20">
        <v>5012829922</v>
      </c>
      <c r="I37" s="20">
        <v>5008749416</v>
      </c>
      <c r="J37" s="20">
        <v>5008749416</v>
      </c>
      <c r="K37" s="20">
        <v>4990974845</v>
      </c>
      <c r="L37" s="20">
        <v>4931688178</v>
      </c>
      <c r="M37" s="20">
        <v>4877125646</v>
      </c>
      <c r="N37" s="20">
        <v>4877125646</v>
      </c>
      <c r="O37" s="20"/>
      <c r="P37" s="20"/>
      <c r="Q37" s="20"/>
      <c r="R37" s="20"/>
      <c r="S37" s="20"/>
      <c r="T37" s="20"/>
      <c r="U37" s="20"/>
      <c r="V37" s="20"/>
      <c r="W37" s="20">
        <v>4877125646</v>
      </c>
      <c r="X37" s="20">
        <v>3126191784</v>
      </c>
      <c r="Y37" s="20">
        <v>1750933862</v>
      </c>
      <c r="Z37" s="21">
        <v>56.01</v>
      </c>
      <c r="AA37" s="22">
        <v>6252383568</v>
      </c>
    </row>
    <row r="38" spans="1:27" ht="13.5">
      <c r="A38" s="23" t="s">
        <v>58</v>
      </c>
      <c r="B38" s="17"/>
      <c r="C38" s="18">
        <v>2829946877</v>
      </c>
      <c r="D38" s="18">
        <v>2829946877</v>
      </c>
      <c r="E38" s="19">
        <v>2625767397</v>
      </c>
      <c r="F38" s="20">
        <v>2625767397</v>
      </c>
      <c r="G38" s="20">
        <v>2778108978</v>
      </c>
      <c r="H38" s="20">
        <v>2829667664</v>
      </c>
      <c r="I38" s="20">
        <v>2829540537</v>
      </c>
      <c r="J38" s="20">
        <v>2829540537</v>
      </c>
      <c r="K38" s="20">
        <v>2881124533</v>
      </c>
      <c r="L38" s="20">
        <v>2880997406</v>
      </c>
      <c r="M38" s="20">
        <v>2880866018</v>
      </c>
      <c r="N38" s="20">
        <v>2880866018</v>
      </c>
      <c r="O38" s="20"/>
      <c r="P38" s="20"/>
      <c r="Q38" s="20"/>
      <c r="R38" s="20"/>
      <c r="S38" s="20"/>
      <c r="T38" s="20"/>
      <c r="U38" s="20"/>
      <c r="V38" s="20"/>
      <c r="W38" s="20">
        <v>2880866018</v>
      </c>
      <c r="X38" s="20">
        <v>1312883699</v>
      </c>
      <c r="Y38" s="20">
        <v>1567982319</v>
      </c>
      <c r="Z38" s="21">
        <v>119.43</v>
      </c>
      <c r="AA38" s="22">
        <v>2625767397</v>
      </c>
    </row>
    <row r="39" spans="1:27" ht="13.5">
      <c r="A39" s="27" t="s">
        <v>61</v>
      </c>
      <c r="B39" s="35"/>
      <c r="C39" s="29">
        <f aca="true" t="shared" si="4" ref="C39:Y39">SUM(C37:C38)</f>
        <v>7851057486</v>
      </c>
      <c r="D39" s="29">
        <f>SUM(D37:D38)</f>
        <v>7851057486</v>
      </c>
      <c r="E39" s="36">
        <f t="shared" si="4"/>
        <v>8878150965</v>
      </c>
      <c r="F39" s="37">
        <f t="shared" si="4"/>
        <v>8878150965</v>
      </c>
      <c r="G39" s="37">
        <f t="shared" si="4"/>
        <v>7561205945</v>
      </c>
      <c r="H39" s="37">
        <f t="shared" si="4"/>
        <v>7842497586</v>
      </c>
      <c r="I39" s="37">
        <f t="shared" si="4"/>
        <v>7838289953</v>
      </c>
      <c r="J39" s="37">
        <f t="shared" si="4"/>
        <v>7838289953</v>
      </c>
      <c r="K39" s="37">
        <f t="shared" si="4"/>
        <v>7872099378</v>
      </c>
      <c r="L39" s="37">
        <f t="shared" si="4"/>
        <v>7812685584</v>
      </c>
      <c r="M39" s="37">
        <f t="shared" si="4"/>
        <v>7757991664</v>
      </c>
      <c r="N39" s="37">
        <f t="shared" si="4"/>
        <v>7757991664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7757991664</v>
      </c>
      <c r="X39" s="37">
        <f t="shared" si="4"/>
        <v>4439075483</v>
      </c>
      <c r="Y39" s="37">
        <f t="shared" si="4"/>
        <v>3318916181</v>
      </c>
      <c r="Z39" s="38">
        <f>+IF(X39&lt;&gt;0,+(Y39/X39)*100,0)</f>
        <v>74.76593253956165</v>
      </c>
      <c r="AA39" s="39">
        <f>SUM(AA37:AA38)</f>
        <v>8878150965</v>
      </c>
    </row>
    <row r="40" spans="1:27" ht="13.5">
      <c r="A40" s="27" t="s">
        <v>62</v>
      </c>
      <c r="B40" s="28"/>
      <c r="C40" s="29">
        <f aca="true" t="shared" si="5" ref="C40:Y40">+C34+C39</f>
        <v>14387520345</v>
      </c>
      <c r="D40" s="29">
        <f>+D34+D39</f>
        <v>14387520345</v>
      </c>
      <c r="E40" s="30">
        <f t="shared" si="5"/>
        <v>13736953324</v>
      </c>
      <c r="F40" s="31">
        <f t="shared" si="5"/>
        <v>13736953324</v>
      </c>
      <c r="G40" s="31">
        <f t="shared" si="5"/>
        <v>13714538456</v>
      </c>
      <c r="H40" s="31">
        <f t="shared" si="5"/>
        <v>13855672647</v>
      </c>
      <c r="I40" s="31">
        <f t="shared" si="5"/>
        <v>13597109360</v>
      </c>
      <c r="J40" s="31">
        <f t="shared" si="5"/>
        <v>13597109360</v>
      </c>
      <c r="K40" s="31">
        <f t="shared" si="5"/>
        <v>13133253858</v>
      </c>
      <c r="L40" s="31">
        <f t="shared" si="5"/>
        <v>13026360189</v>
      </c>
      <c r="M40" s="31">
        <f t="shared" si="5"/>
        <v>13256948177</v>
      </c>
      <c r="N40" s="31">
        <f t="shared" si="5"/>
        <v>13256948177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13256948177</v>
      </c>
      <c r="X40" s="31">
        <f t="shared" si="5"/>
        <v>6868476663</v>
      </c>
      <c r="Y40" s="31">
        <f t="shared" si="5"/>
        <v>6388471514</v>
      </c>
      <c r="Z40" s="32">
        <f>+IF(X40&lt;&gt;0,+(Y40/X40)*100,0)</f>
        <v>93.01147586937648</v>
      </c>
      <c r="AA40" s="33">
        <f>+AA34+AA39</f>
        <v>13736953324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41661161926</v>
      </c>
      <c r="D42" s="43">
        <f>+D25-D40</f>
        <v>41661161926</v>
      </c>
      <c r="E42" s="44">
        <f t="shared" si="6"/>
        <v>44714335245</v>
      </c>
      <c r="F42" s="45">
        <f t="shared" si="6"/>
        <v>44714335245</v>
      </c>
      <c r="G42" s="45">
        <f t="shared" si="6"/>
        <v>41884380165</v>
      </c>
      <c r="H42" s="45">
        <f t="shared" si="6"/>
        <v>42692864506</v>
      </c>
      <c r="I42" s="45">
        <f t="shared" si="6"/>
        <v>42957276335</v>
      </c>
      <c r="J42" s="45">
        <f t="shared" si="6"/>
        <v>42957276335</v>
      </c>
      <c r="K42" s="45">
        <f t="shared" si="6"/>
        <v>42762443660</v>
      </c>
      <c r="L42" s="45">
        <f t="shared" si="6"/>
        <v>43439223763</v>
      </c>
      <c r="M42" s="45">
        <f t="shared" si="6"/>
        <v>43941581125</v>
      </c>
      <c r="N42" s="45">
        <f t="shared" si="6"/>
        <v>43941581125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43941581125</v>
      </c>
      <c r="X42" s="45">
        <f t="shared" si="6"/>
        <v>22357167623</v>
      </c>
      <c r="Y42" s="45">
        <f t="shared" si="6"/>
        <v>21584413502</v>
      </c>
      <c r="Z42" s="46">
        <f>+IF(X42&lt;&gt;0,+(Y42/X42)*100,0)</f>
        <v>96.54359561984485</v>
      </c>
      <c r="AA42" s="47">
        <f>+AA25-AA40</f>
        <v>44714335245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41661161926</v>
      </c>
      <c r="D45" s="18">
        <v>41661161926</v>
      </c>
      <c r="E45" s="19">
        <v>43668149404</v>
      </c>
      <c r="F45" s="20">
        <v>43668149404</v>
      </c>
      <c r="G45" s="20">
        <v>41884380165</v>
      </c>
      <c r="H45" s="20">
        <v>42692864508</v>
      </c>
      <c r="I45" s="20">
        <v>42957276335</v>
      </c>
      <c r="J45" s="20">
        <v>42957276335</v>
      </c>
      <c r="K45" s="20">
        <v>42762443660</v>
      </c>
      <c r="L45" s="20">
        <v>43439223762</v>
      </c>
      <c r="M45" s="20">
        <v>43941581125</v>
      </c>
      <c r="N45" s="20">
        <v>43941581125</v>
      </c>
      <c r="O45" s="20"/>
      <c r="P45" s="20"/>
      <c r="Q45" s="20"/>
      <c r="R45" s="20"/>
      <c r="S45" s="20"/>
      <c r="T45" s="20"/>
      <c r="U45" s="20"/>
      <c r="V45" s="20"/>
      <c r="W45" s="20">
        <v>43941581125</v>
      </c>
      <c r="X45" s="20">
        <v>21834074702</v>
      </c>
      <c r="Y45" s="20">
        <v>22107506423</v>
      </c>
      <c r="Z45" s="48">
        <v>101.25</v>
      </c>
      <c r="AA45" s="22">
        <v>43668149404</v>
      </c>
    </row>
    <row r="46" spans="1:27" ht="13.5">
      <c r="A46" s="23" t="s">
        <v>67</v>
      </c>
      <c r="B46" s="17"/>
      <c r="C46" s="18"/>
      <c r="D46" s="18"/>
      <c r="E46" s="19">
        <v>1046185841</v>
      </c>
      <c r="F46" s="20">
        <v>1046185841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523092921</v>
      </c>
      <c r="Y46" s="20">
        <v>-523092921</v>
      </c>
      <c r="Z46" s="48">
        <v>-100</v>
      </c>
      <c r="AA46" s="22">
        <v>1046185841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41661161926</v>
      </c>
      <c r="D48" s="51">
        <f>SUM(D45:D47)</f>
        <v>41661161926</v>
      </c>
      <c r="E48" s="52">
        <f t="shared" si="7"/>
        <v>44714335245</v>
      </c>
      <c r="F48" s="53">
        <f t="shared" si="7"/>
        <v>44714335245</v>
      </c>
      <c r="G48" s="53">
        <f t="shared" si="7"/>
        <v>41884380165</v>
      </c>
      <c r="H48" s="53">
        <f t="shared" si="7"/>
        <v>42692864508</v>
      </c>
      <c r="I48" s="53">
        <f t="shared" si="7"/>
        <v>42957276335</v>
      </c>
      <c r="J48" s="53">
        <f t="shared" si="7"/>
        <v>42957276335</v>
      </c>
      <c r="K48" s="53">
        <f t="shared" si="7"/>
        <v>42762443660</v>
      </c>
      <c r="L48" s="53">
        <f t="shared" si="7"/>
        <v>43439223762</v>
      </c>
      <c r="M48" s="53">
        <f t="shared" si="7"/>
        <v>43941581125</v>
      </c>
      <c r="N48" s="53">
        <f t="shared" si="7"/>
        <v>43941581125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43941581125</v>
      </c>
      <c r="X48" s="53">
        <f t="shared" si="7"/>
        <v>22357167623</v>
      </c>
      <c r="Y48" s="53">
        <f t="shared" si="7"/>
        <v>21584413502</v>
      </c>
      <c r="Z48" s="54">
        <f>+IF(X48&lt;&gt;0,+(Y48/X48)*100,0)</f>
        <v>96.54359561984485</v>
      </c>
      <c r="AA48" s="55">
        <f>SUM(AA45:AA47)</f>
        <v>44714335245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5327242000</v>
      </c>
      <c r="D6" s="18">
        <v>5327242000</v>
      </c>
      <c r="E6" s="19">
        <v>827225566</v>
      </c>
      <c r="F6" s="20">
        <v>827225566</v>
      </c>
      <c r="G6" s="20">
        <v>5293461000</v>
      </c>
      <c r="H6" s="20">
        <v>5293461000</v>
      </c>
      <c r="I6" s="20">
        <v>4546603000</v>
      </c>
      <c r="J6" s="20">
        <v>4546603000</v>
      </c>
      <c r="K6" s="20">
        <v>4546603000</v>
      </c>
      <c r="L6" s="20">
        <v>3534467000</v>
      </c>
      <c r="M6" s="20">
        <v>3313623000</v>
      </c>
      <c r="N6" s="20">
        <v>3313623000</v>
      </c>
      <c r="O6" s="20"/>
      <c r="P6" s="20"/>
      <c r="Q6" s="20"/>
      <c r="R6" s="20"/>
      <c r="S6" s="20"/>
      <c r="T6" s="20"/>
      <c r="U6" s="20"/>
      <c r="V6" s="20"/>
      <c r="W6" s="20">
        <v>3313623000</v>
      </c>
      <c r="X6" s="20">
        <v>413612783</v>
      </c>
      <c r="Y6" s="20">
        <v>2900010217</v>
      </c>
      <c r="Z6" s="21">
        <v>701.14</v>
      </c>
      <c r="AA6" s="22">
        <v>827225566</v>
      </c>
    </row>
    <row r="7" spans="1:27" ht="13.5">
      <c r="A7" s="23" t="s">
        <v>34</v>
      </c>
      <c r="B7" s="17"/>
      <c r="C7" s="18"/>
      <c r="D7" s="18"/>
      <c r="E7" s="19">
        <v>4245187000</v>
      </c>
      <c r="F7" s="20">
        <v>4245187000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2122593500</v>
      </c>
      <c r="Y7" s="20">
        <v>-2122593500</v>
      </c>
      <c r="Z7" s="21">
        <v>-100</v>
      </c>
      <c r="AA7" s="22">
        <v>4245187000</v>
      </c>
    </row>
    <row r="8" spans="1:27" ht="13.5">
      <c r="A8" s="23" t="s">
        <v>35</v>
      </c>
      <c r="B8" s="17"/>
      <c r="C8" s="18">
        <v>4961568000</v>
      </c>
      <c r="D8" s="18">
        <v>4961568000</v>
      </c>
      <c r="E8" s="19">
        <v>4626751820</v>
      </c>
      <c r="F8" s="20">
        <v>4626751820</v>
      </c>
      <c r="G8" s="20">
        <v>4286206000</v>
      </c>
      <c r="H8" s="20">
        <v>4286206000</v>
      </c>
      <c r="I8" s="20">
        <v>5097862000</v>
      </c>
      <c r="J8" s="20">
        <v>5097862000</v>
      </c>
      <c r="K8" s="20">
        <v>5097862000</v>
      </c>
      <c r="L8" s="20">
        <v>5902071000</v>
      </c>
      <c r="M8" s="20">
        <v>5702958000</v>
      </c>
      <c r="N8" s="20">
        <v>5702958000</v>
      </c>
      <c r="O8" s="20"/>
      <c r="P8" s="20"/>
      <c r="Q8" s="20"/>
      <c r="R8" s="20"/>
      <c r="S8" s="20"/>
      <c r="T8" s="20"/>
      <c r="U8" s="20"/>
      <c r="V8" s="20"/>
      <c r="W8" s="20">
        <v>5702958000</v>
      </c>
      <c r="X8" s="20">
        <v>2313375910</v>
      </c>
      <c r="Y8" s="20">
        <v>3389582090</v>
      </c>
      <c r="Z8" s="21">
        <v>146.52</v>
      </c>
      <c r="AA8" s="22">
        <v>4626751820</v>
      </c>
    </row>
    <row r="9" spans="1:27" ht="13.5">
      <c r="A9" s="23" t="s">
        <v>36</v>
      </c>
      <c r="B9" s="17"/>
      <c r="C9" s="18">
        <v>4082051000</v>
      </c>
      <c r="D9" s="18">
        <v>4082051000</v>
      </c>
      <c r="E9" s="19">
        <v>3808634155</v>
      </c>
      <c r="F9" s="20">
        <v>3808634155</v>
      </c>
      <c r="G9" s="20">
        <v>1716100000</v>
      </c>
      <c r="H9" s="20">
        <v>1716100000</v>
      </c>
      <c r="I9" s="20">
        <v>4490887000</v>
      </c>
      <c r="J9" s="20">
        <v>4490887000</v>
      </c>
      <c r="K9" s="20">
        <v>4490887000</v>
      </c>
      <c r="L9" s="20"/>
      <c r="M9" s="20">
        <v>3748691000</v>
      </c>
      <c r="N9" s="20">
        <v>3748691000</v>
      </c>
      <c r="O9" s="20"/>
      <c r="P9" s="20"/>
      <c r="Q9" s="20"/>
      <c r="R9" s="20"/>
      <c r="S9" s="20"/>
      <c r="T9" s="20"/>
      <c r="U9" s="20"/>
      <c r="V9" s="20"/>
      <c r="W9" s="20">
        <v>3748691000</v>
      </c>
      <c r="X9" s="20">
        <v>1904317078</v>
      </c>
      <c r="Y9" s="20">
        <v>1844373922</v>
      </c>
      <c r="Z9" s="21">
        <v>96.85</v>
      </c>
      <c r="AA9" s="22">
        <v>3808634155</v>
      </c>
    </row>
    <row r="10" spans="1:27" ht="13.5">
      <c r="A10" s="23" t="s">
        <v>37</v>
      </c>
      <c r="B10" s="17"/>
      <c r="C10" s="18"/>
      <c r="D10" s="18"/>
      <c r="E10" s="19">
        <v>1233333332</v>
      </c>
      <c r="F10" s="20">
        <v>1233333332</v>
      </c>
      <c r="G10" s="24"/>
      <c r="H10" s="24"/>
      <c r="I10" s="24"/>
      <c r="J10" s="20"/>
      <c r="K10" s="24"/>
      <c r="L10" s="24">
        <v>3349106000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616666666</v>
      </c>
      <c r="Y10" s="24">
        <v>-616666666</v>
      </c>
      <c r="Z10" s="25">
        <v>-100</v>
      </c>
      <c r="AA10" s="26">
        <v>1233333332</v>
      </c>
    </row>
    <row r="11" spans="1:27" ht="13.5">
      <c r="A11" s="23" t="s">
        <v>38</v>
      </c>
      <c r="B11" s="17"/>
      <c r="C11" s="18">
        <v>310373000</v>
      </c>
      <c r="D11" s="18">
        <v>310373000</v>
      </c>
      <c r="E11" s="19">
        <v>363777415</v>
      </c>
      <c r="F11" s="20">
        <v>363777415</v>
      </c>
      <c r="G11" s="20">
        <v>200727000</v>
      </c>
      <c r="H11" s="20">
        <v>200727000</v>
      </c>
      <c r="I11" s="20">
        <v>340807000</v>
      </c>
      <c r="J11" s="20">
        <v>340807000</v>
      </c>
      <c r="K11" s="20">
        <v>340807000</v>
      </c>
      <c r="L11" s="20">
        <v>413665000</v>
      </c>
      <c r="M11" s="20">
        <v>467916000</v>
      </c>
      <c r="N11" s="20">
        <v>467916000</v>
      </c>
      <c r="O11" s="20"/>
      <c r="P11" s="20"/>
      <c r="Q11" s="20"/>
      <c r="R11" s="20"/>
      <c r="S11" s="20"/>
      <c r="T11" s="20"/>
      <c r="U11" s="20"/>
      <c r="V11" s="20"/>
      <c r="W11" s="20">
        <v>467916000</v>
      </c>
      <c r="X11" s="20">
        <v>181888708</v>
      </c>
      <c r="Y11" s="20">
        <v>286027292</v>
      </c>
      <c r="Z11" s="21">
        <v>157.25</v>
      </c>
      <c r="AA11" s="22">
        <v>363777415</v>
      </c>
    </row>
    <row r="12" spans="1:27" ht="13.5">
      <c r="A12" s="27" t="s">
        <v>39</v>
      </c>
      <c r="B12" s="28"/>
      <c r="C12" s="29">
        <f aca="true" t="shared" si="0" ref="C12:Y12">SUM(C6:C11)</f>
        <v>14681234000</v>
      </c>
      <c r="D12" s="29">
        <f>SUM(D6:D11)</f>
        <v>14681234000</v>
      </c>
      <c r="E12" s="30">
        <f t="shared" si="0"/>
        <v>15104909288</v>
      </c>
      <c r="F12" s="31">
        <f t="shared" si="0"/>
        <v>15104909288</v>
      </c>
      <c r="G12" s="31">
        <f t="shared" si="0"/>
        <v>11496494000</v>
      </c>
      <c r="H12" s="31">
        <f t="shared" si="0"/>
        <v>11496494000</v>
      </c>
      <c r="I12" s="31">
        <f t="shared" si="0"/>
        <v>14476159000</v>
      </c>
      <c r="J12" s="31">
        <f t="shared" si="0"/>
        <v>14476159000</v>
      </c>
      <c r="K12" s="31">
        <f t="shared" si="0"/>
        <v>14476159000</v>
      </c>
      <c r="L12" s="31">
        <f t="shared" si="0"/>
        <v>13199309000</v>
      </c>
      <c r="M12" s="31">
        <f t="shared" si="0"/>
        <v>13233188000</v>
      </c>
      <c r="N12" s="31">
        <f t="shared" si="0"/>
        <v>13233188000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13233188000</v>
      </c>
      <c r="X12" s="31">
        <f t="shared" si="0"/>
        <v>7552454645</v>
      </c>
      <c r="Y12" s="31">
        <f t="shared" si="0"/>
        <v>5680733355</v>
      </c>
      <c r="Z12" s="32">
        <f>+IF(X12&lt;&gt;0,+(Y12/X12)*100,0)</f>
        <v>75.21704693401703</v>
      </c>
      <c r="AA12" s="33">
        <f>SUM(AA6:AA11)</f>
        <v>15104909288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318855829</v>
      </c>
      <c r="F15" s="20">
        <v>318855829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159427915</v>
      </c>
      <c r="Y15" s="20">
        <v>-159427915</v>
      </c>
      <c r="Z15" s="21">
        <v>-100</v>
      </c>
      <c r="AA15" s="22">
        <v>318855829</v>
      </c>
    </row>
    <row r="16" spans="1:27" ht="13.5">
      <c r="A16" s="23" t="s">
        <v>42</v>
      </c>
      <c r="B16" s="17"/>
      <c r="C16" s="18">
        <v>25431000</v>
      </c>
      <c r="D16" s="18">
        <v>25431000</v>
      </c>
      <c r="E16" s="19">
        <v>2715034182</v>
      </c>
      <c r="F16" s="20">
        <v>2715034182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1357517091</v>
      </c>
      <c r="Y16" s="24">
        <v>-1357517091</v>
      </c>
      <c r="Z16" s="25">
        <v>-100</v>
      </c>
      <c r="AA16" s="26">
        <v>2715034182</v>
      </c>
    </row>
    <row r="17" spans="1:27" ht="13.5">
      <c r="A17" s="23" t="s">
        <v>43</v>
      </c>
      <c r="B17" s="17"/>
      <c r="C17" s="18">
        <v>1262350000</v>
      </c>
      <c r="D17" s="18">
        <v>1262350000</v>
      </c>
      <c r="E17" s="19">
        <v>1274154000</v>
      </c>
      <c r="F17" s="20">
        <v>1274154000</v>
      </c>
      <c r="G17" s="20">
        <v>1321158000</v>
      </c>
      <c r="H17" s="20">
        <v>1321158000</v>
      </c>
      <c r="I17" s="20">
        <v>1321152000</v>
      </c>
      <c r="J17" s="20">
        <v>1321152000</v>
      </c>
      <c r="K17" s="20">
        <v>1321152000</v>
      </c>
      <c r="L17" s="20">
        <v>1292332000</v>
      </c>
      <c r="M17" s="20">
        <v>1292331000</v>
      </c>
      <c r="N17" s="20">
        <v>1292331000</v>
      </c>
      <c r="O17" s="20"/>
      <c r="P17" s="20"/>
      <c r="Q17" s="20"/>
      <c r="R17" s="20"/>
      <c r="S17" s="20"/>
      <c r="T17" s="20"/>
      <c r="U17" s="20"/>
      <c r="V17" s="20"/>
      <c r="W17" s="20">
        <v>1292331000</v>
      </c>
      <c r="X17" s="20">
        <v>637077000</v>
      </c>
      <c r="Y17" s="20">
        <v>655254000</v>
      </c>
      <c r="Z17" s="21">
        <v>102.85</v>
      </c>
      <c r="AA17" s="22">
        <v>1274154000</v>
      </c>
    </row>
    <row r="18" spans="1:27" ht="13.5">
      <c r="A18" s="23" t="s">
        <v>44</v>
      </c>
      <c r="B18" s="17"/>
      <c r="C18" s="18">
        <v>18108000</v>
      </c>
      <c r="D18" s="18">
        <v>18108000</v>
      </c>
      <c r="E18" s="19">
        <v>53312916</v>
      </c>
      <c r="F18" s="20">
        <v>53312916</v>
      </c>
      <c r="G18" s="20">
        <v>47538000</v>
      </c>
      <c r="H18" s="20">
        <v>47538000</v>
      </c>
      <c r="I18" s="20">
        <v>43539000</v>
      </c>
      <c r="J18" s="20">
        <v>43539000</v>
      </c>
      <c r="K18" s="20">
        <v>43539000</v>
      </c>
      <c r="L18" s="20">
        <v>42989000</v>
      </c>
      <c r="M18" s="20">
        <v>42989000</v>
      </c>
      <c r="N18" s="20">
        <v>42989000</v>
      </c>
      <c r="O18" s="20"/>
      <c r="P18" s="20"/>
      <c r="Q18" s="20"/>
      <c r="R18" s="20"/>
      <c r="S18" s="20"/>
      <c r="T18" s="20"/>
      <c r="U18" s="20"/>
      <c r="V18" s="20"/>
      <c r="W18" s="20">
        <v>42989000</v>
      </c>
      <c r="X18" s="20">
        <v>26656458</v>
      </c>
      <c r="Y18" s="20">
        <v>16332542</v>
      </c>
      <c r="Z18" s="21">
        <v>61.27</v>
      </c>
      <c r="AA18" s="22">
        <v>53312916</v>
      </c>
    </row>
    <row r="19" spans="1:27" ht="13.5">
      <c r="A19" s="23" t="s">
        <v>45</v>
      </c>
      <c r="B19" s="17"/>
      <c r="C19" s="18">
        <v>47722913000</v>
      </c>
      <c r="D19" s="18">
        <v>47722913000</v>
      </c>
      <c r="E19" s="19">
        <v>54049677000</v>
      </c>
      <c r="F19" s="20">
        <v>54049677000</v>
      </c>
      <c r="G19" s="20">
        <v>46949544000</v>
      </c>
      <c r="H19" s="20">
        <v>46949544000</v>
      </c>
      <c r="I19" s="20">
        <v>47562702000</v>
      </c>
      <c r="J19" s="20">
        <v>47562702000</v>
      </c>
      <c r="K19" s="20">
        <v>47562702000</v>
      </c>
      <c r="L19" s="20">
        <v>47937850000</v>
      </c>
      <c r="M19" s="20">
        <v>48347153000</v>
      </c>
      <c r="N19" s="20">
        <v>48347153000</v>
      </c>
      <c r="O19" s="20"/>
      <c r="P19" s="20"/>
      <c r="Q19" s="20"/>
      <c r="R19" s="20"/>
      <c r="S19" s="20"/>
      <c r="T19" s="20"/>
      <c r="U19" s="20"/>
      <c r="V19" s="20"/>
      <c r="W19" s="20">
        <v>48347153000</v>
      </c>
      <c r="X19" s="20">
        <v>27024838500</v>
      </c>
      <c r="Y19" s="20">
        <v>21322314500</v>
      </c>
      <c r="Z19" s="21">
        <v>78.9</v>
      </c>
      <c r="AA19" s="22">
        <v>54049677000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15247000</v>
      </c>
      <c r="D21" s="18">
        <v>15247000</v>
      </c>
      <c r="E21" s="19"/>
      <c r="F21" s="20"/>
      <c r="G21" s="20">
        <v>16824000</v>
      </c>
      <c r="H21" s="20">
        <v>16824000</v>
      </c>
      <c r="I21" s="20">
        <v>15108000</v>
      </c>
      <c r="J21" s="20">
        <v>15108000</v>
      </c>
      <c r="K21" s="20">
        <v>15108000</v>
      </c>
      <c r="L21" s="20">
        <v>15062000</v>
      </c>
      <c r="M21" s="20">
        <v>15015000</v>
      </c>
      <c r="N21" s="20">
        <v>15015000</v>
      </c>
      <c r="O21" s="20"/>
      <c r="P21" s="20"/>
      <c r="Q21" s="20"/>
      <c r="R21" s="20"/>
      <c r="S21" s="20"/>
      <c r="T21" s="20"/>
      <c r="U21" s="20"/>
      <c r="V21" s="20"/>
      <c r="W21" s="20">
        <v>15015000</v>
      </c>
      <c r="X21" s="20"/>
      <c r="Y21" s="20">
        <v>15015000</v>
      </c>
      <c r="Z21" s="21"/>
      <c r="AA21" s="22"/>
    </row>
    <row r="22" spans="1:27" ht="13.5">
      <c r="A22" s="23" t="s">
        <v>48</v>
      </c>
      <c r="B22" s="17"/>
      <c r="C22" s="18">
        <v>529507000</v>
      </c>
      <c r="D22" s="18">
        <v>529507000</v>
      </c>
      <c r="E22" s="19">
        <v>644041000</v>
      </c>
      <c r="F22" s="20">
        <v>644041000</v>
      </c>
      <c r="G22" s="20">
        <v>561327000</v>
      </c>
      <c r="H22" s="20">
        <v>561327000</v>
      </c>
      <c r="I22" s="20">
        <v>537870000</v>
      </c>
      <c r="J22" s="20">
        <v>537870000</v>
      </c>
      <c r="K22" s="20">
        <v>537870000</v>
      </c>
      <c r="L22" s="20">
        <v>398569000</v>
      </c>
      <c r="M22" s="20">
        <v>386361000</v>
      </c>
      <c r="N22" s="20">
        <v>386361000</v>
      </c>
      <c r="O22" s="20"/>
      <c r="P22" s="20"/>
      <c r="Q22" s="20"/>
      <c r="R22" s="20"/>
      <c r="S22" s="20"/>
      <c r="T22" s="20"/>
      <c r="U22" s="20"/>
      <c r="V22" s="20"/>
      <c r="W22" s="20">
        <v>386361000</v>
      </c>
      <c r="X22" s="20">
        <v>322020500</v>
      </c>
      <c r="Y22" s="20">
        <v>64340500</v>
      </c>
      <c r="Z22" s="21">
        <v>19.98</v>
      </c>
      <c r="AA22" s="22">
        <v>644041000</v>
      </c>
    </row>
    <row r="23" spans="1:27" ht="13.5">
      <c r="A23" s="23" t="s">
        <v>49</v>
      </c>
      <c r="B23" s="17"/>
      <c r="C23" s="18">
        <v>2385214000</v>
      </c>
      <c r="D23" s="18">
        <v>2385214000</v>
      </c>
      <c r="E23" s="19">
        <v>86857505</v>
      </c>
      <c r="F23" s="20">
        <v>86857505</v>
      </c>
      <c r="G23" s="24">
        <v>4195396000</v>
      </c>
      <c r="H23" s="24">
        <v>4195396000</v>
      </c>
      <c r="I23" s="24">
        <v>2007667000</v>
      </c>
      <c r="J23" s="20">
        <v>2007667000</v>
      </c>
      <c r="K23" s="24">
        <v>2007667000</v>
      </c>
      <c r="L23" s="24">
        <v>2010522000</v>
      </c>
      <c r="M23" s="20">
        <v>2000231000</v>
      </c>
      <c r="N23" s="24">
        <v>2000231000</v>
      </c>
      <c r="O23" s="24"/>
      <c r="P23" s="24"/>
      <c r="Q23" s="20"/>
      <c r="R23" s="24"/>
      <c r="S23" s="24"/>
      <c r="T23" s="20"/>
      <c r="U23" s="24"/>
      <c r="V23" s="24"/>
      <c r="W23" s="24">
        <v>2000231000</v>
      </c>
      <c r="X23" s="20">
        <v>43428753</v>
      </c>
      <c r="Y23" s="24">
        <v>1956802247</v>
      </c>
      <c r="Z23" s="25">
        <v>4505.78</v>
      </c>
      <c r="AA23" s="26">
        <v>86857505</v>
      </c>
    </row>
    <row r="24" spans="1:27" ht="13.5">
      <c r="A24" s="27" t="s">
        <v>50</v>
      </c>
      <c r="B24" s="35"/>
      <c r="C24" s="29">
        <f aca="true" t="shared" si="1" ref="C24:Y24">SUM(C15:C23)</f>
        <v>51958770000</v>
      </c>
      <c r="D24" s="29">
        <f>SUM(D15:D23)</f>
        <v>51958770000</v>
      </c>
      <c r="E24" s="36">
        <f t="shared" si="1"/>
        <v>59141932432</v>
      </c>
      <c r="F24" s="37">
        <f t="shared" si="1"/>
        <v>59141932432</v>
      </c>
      <c r="G24" s="37">
        <f t="shared" si="1"/>
        <v>53091787000</v>
      </c>
      <c r="H24" s="37">
        <f t="shared" si="1"/>
        <v>53091787000</v>
      </c>
      <c r="I24" s="37">
        <f t="shared" si="1"/>
        <v>51488038000</v>
      </c>
      <c r="J24" s="37">
        <f t="shared" si="1"/>
        <v>51488038000</v>
      </c>
      <c r="K24" s="37">
        <f t="shared" si="1"/>
        <v>51488038000</v>
      </c>
      <c r="L24" s="37">
        <f t="shared" si="1"/>
        <v>51697324000</v>
      </c>
      <c r="M24" s="37">
        <f t="shared" si="1"/>
        <v>52084080000</v>
      </c>
      <c r="N24" s="37">
        <f t="shared" si="1"/>
        <v>52084080000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52084080000</v>
      </c>
      <c r="X24" s="37">
        <f t="shared" si="1"/>
        <v>29570966217</v>
      </c>
      <c r="Y24" s="37">
        <f t="shared" si="1"/>
        <v>22513113783</v>
      </c>
      <c r="Z24" s="38">
        <f>+IF(X24&lt;&gt;0,+(Y24/X24)*100,0)</f>
        <v>76.13249299259446</v>
      </c>
      <c r="AA24" s="39">
        <f>SUM(AA15:AA23)</f>
        <v>59141932432</v>
      </c>
    </row>
    <row r="25" spans="1:27" ht="13.5">
      <c r="A25" s="27" t="s">
        <v>51</v>
      </c>
      <c r="B25" s="28"/>
      <c r="C25" s="29">
        <f aca="true" t="shared" si="2" ref="C25:Y25">+C12+C24</f>
        <v>66640004000</v>
      </c>
      <c r="D25" s="29">
        <f>+D12+D24</f>
        <v>66640004000</v>
      </c>
      <c r="E25" s="30">
        <f t="shared" si="2"/>
        <v>74246841720</v>
      </c>
      <c r="F25" s="31">
        <f t="shared" si="2"/>
        <v>74246841720</v>
      </c>
      <c r="G25" s="31">
        <f t="shared" si="2"/>
        <v>64588281000</v>
      </c>
      <c r="H25" s="31">
        <f t="shared" si="2"/>
        <v>64588281000</v>
      </c>
      <c r="I25" s="31">
        <f t="shared" si="2"/>
        <v>65964197000</v>
      </c>
      <c r="J25" s="31">
        <f t="shared" si="2"/>
        <v>65964197000</v>
      </c>
      <c r="K25" s="31">
        <f t="shared" si="2"/>
        <v>65964197000</v>
      </c>
      <c r="L25" s="31">
        <f t="shared" si="2"/>
        <v>64896633000</v>
      </c>
      <c r="M25" s="31">
        <f t="shared" si="2"/>
        <v>65317268000</v>
      </c>
      <c r="N25" s="31">
        <f t="shared" si="2"/>
        <v>65317268000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65317268000</v>
      </c>
      <c r="X25" s="31">
        <f t="shared" si="2"/>
        <v>37123420862</v>
      </c>
      <c r="Y25" s="31">
        <f t="shared" si="2"/>
        <v>28193847138</v>
      </c>
      <c r="Z25" s="32">
        <f>+IF(X25&lt;&gt;0,+(Y25/X25)*100,0)</f>
        <v>75.94625302125532</v>
      </c>
      <c r="AA25" s="33">
        <f>+AA12+AA24</f>
        <v>74246841720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3114000</v>
      </c>
      <c r="H29" s="20">
        <v>3114000</v>
      </c>
      <c r="I29" s="20">
        <v>7598000</v>
      </c>
      <c r="J29" s="20">
        <v>7598000</v>
      </c>
      <c r="K29" s="20">
        <v>7598000</v>
      </c>
      <c r="L29" s="20">
        <v>9200000</v>
      </c>
      <c r="M29" s="20">
        <v>11634000</v>
      </c>
      <c r="N29" s="20">
        <v>11634000</v>
      </c>
      <c r="O29" s="20"/>
      <c r="P29" s="20"/>
      <c r="Q29" s="20"/>
      <c r="R29" s="20"/>
      <c r="S29" s="20"/>
      <c r="T29" s="20"/>
      <c r="U29" s="20"/>
      <c r="V29" s="20"/>
      <c r="W29" s="20">
        <v>11634000</v>
      </c>
      <c r="X29" s="20"/>
      <c r="Y29" s="20">
        <v>11634000</v>
      </c>
      <c r="Z29" s="21"/>
      <c r="AA29" s="22"/>
    </row>
    <row r="30" spans="1:27" ht="13.5">
      <c r="A30" s="23" t="s">
        <v>55</v>
      </c>
      <c r="B30" s="17"/>
      <c r="C30" s="18">
        <v>987342000</v>
      </c>
      <c r="D30" s="18">
        <v>987342000</v>
      </c>
      <c r="E30" s="19">
        <v>1573418322</v>
      </c>
      <c r="F30" s="20">
        <v>1573418322</v>
      </c>
      <c r="G30" s="20">
        <v>1003496000</v>
      </c>
      <c r="H30" s="20">
        <v>1003496000</v>
      </c>
      <c r="I30" s="20">
        <v>845906000</v>
      </c>
      <c r="J30" s="20">
        <v>845906000</v>
      </c>
      <c r="K30" s="20">
        <v>845906000</v>
      </c>
      <c r="L30" s="20">
        <v>846169000</v>
      </c>
      <c r="M30" s="20">
        <v>752662000</v>
      </c>
      <c r="N30" s="20">
        <v>752662000</v>
      </c>
      <c r="O30" s="20"/>
      <c r="P30" s="20"/>
      <c r="Q30" s="20"/>
      <c r="R30" s="20"/>
      <c r="S30" s="20"/>
      <c r="T30" s="20"/>
      <c r="U30" s="20"/>
      <c r="V30" s="20"/>
      <c r="W30" s="20">
        <v>752662000</v>
      </c>
      <c r="X30" s="20">
        <v>786709161</v>
      </c>
      <c r="Y30" s="20">
        <v>-34047161</v>
      </c>
      <c r="Z30" s="21">
        <v>-4.33</v>
      </c>
      <c r="AA30" s="22">
        <v>1573418322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7668000</v>
      </c>
      <c r="H31" s="20">
        <v>7668000</v>
      </c>
      <c r="I31" s="20">
        <v>713493000</v>
      </c>
      <c r="J31" s="20">
        <v>713493000</v>
      </c>
      <c r="K31" s="20">
        <v>713493000</v>
      </c>
      <c r="L31" s="20">
        <v>638920000</v>
      </c>
      <c r="M31" s="20">
        <v>677888000</v>
      </c>
      <c r="N31" s="20">
        <v>677888000</v>
      </c>
      <c r="O31" s="20"/>
      <c r="P31" s="20"/>
      <c r="Q31" s="20"/>
      <c r="R31" s="20"/>
      <c r="S31" s="20"/>
      <c r="T31" s="20"/>
      <c r="U31" s="20"/>
      <c r="V31" s="20"/>
      <c r="W31" s="20">
        <v>677888000</v>
      </c>
      <c r="X31" s="20"/>
      <c r="Y31" s="20">
        <v>677888000</v>
      </c>
      <c r="Z31" s="21"/>
      <c r="AA31" s="22"/>
    </row>
    <row r="32" spans="1:27" ht="13.5">
      <c r="A32" s="23" t="s">
        <v>57</v>
      </c>
      <c r="B32" s="17"/>
      <c r="C32" s="18">
        <v>12737196000</v>
      </c>
      <c r="D32" s="18">
        <v>12737196000</v>
      </c>
      <c r="E32" s="19">
        <v>13227380038</v>
      </c>
      <c r="F32" s="20">
        <v>13227380038</v>
      </c>
      <c r="G32" s="20">
        <v>11633312000</v>
      </c>
      <c r="H32" s="20">
        <v>11633312000</v>
      </c>
      <c r="I32" s="20">
        <v>11277412000</v>
      </c>
      <c r="J32" s="20">
        <v>11277412000</v>
      </c>
      <c r="K32" s="20">
        <v>11277412000</v>
      </c>
      <c r="L32" s="20">
        <v>10573908000</v>
      </c>
      <c r="M32" s="20">
        <v>11286516000</v>
      </c>
      <c r="N32" s="20">
        <v>11286516000</v>
      </c>
      <c r="O32" s="20"/>
      <c r="P32" s="20"/>
      <c r="Q32" s="20"/>
      <c r="R32" s="20"/>
      <c r="S32" s="20"/>
      <c r="T32" s="20"/>
      <c r="U32" s="20"/>
      <c r="V32" s="20"/>
      <c r="W32" s="20">
        <v>11286516000</v>
      </c>
      <c r="X32" s="20">
        <v>6613690019</v>
      </c>
      <c r="Y32" s="20">
        <v>4672825981</v>
      </c>
      <c r="Z32" s="21">
        <v>70.65</v>
      </c>
      <c r="AA32" s="22">
        <v>13227380038</v>
      </c>
    </row>
    <row r="33" spans="1:27" ht="13.5">
      <c r="A33" s="23" t="s">
        <v>58</v>
      </c>
      <c r="B33" s="17"/>
      <c r="C33" s="18">
        <v>73387000</v>
      </c>
      <c r="D33" s="18">
        <v>73387000</v>
      </c>
      <c r="E33" s="19">
        <v>70653</v>
      </c>
      <c r="F33" s="20">
        <v>70653</v>
      </c>
      <c r="G33" s="20">
        <v>63000</v>
      </c>
      <c r="H33" s="20">
        <v>63000</v>
      </c>
      <c r="I33" s="20"/>
      <c r="J33" s="20"/>
      <c r="K33" s="20"/>
      <c r="L33" s="20">
        <v>25537000</v>
      </c>
      <c r="M33" s="20">
        <v>25537000</v>
      </c>
      <c r="N33" s="20">
        <v>25537000</v>
      </c>
      <c r="O33" s="20"/>
      <c r="P33" s="20"/>
      <c r="Q33" s="20"/>
      <c r="R33" s="20"/>
      <c r="S33" s="20"/>
      <c r="T33" s="20"/>
      <c r="U33" s="20"/>
      <c r="V33" s="20"/>
      <c r="W33" s="20">
        <v>25537000</v>
      </c>
      <c r="X33" s="20">
        <v>35327</v>
      </c>
      <c r="Y33" s="20">
        <v>25501673</v>
      </c>
      <c r="Z33" s="21">
        <v>72187.49</v>
      </c>
      <c r="AA33" s="22">
        <v>70653</v>
      </c>
    </row>
    <row r="34" spans="1:27" ht="13.5">
      <c r="A34" s="27" t="s">
        <v>59</v>
      </c>
      <c r="B34" s="28"/>
      <c r="C34" s="29">
        <f aca="true" t="shared" si="3" ref="C34:Y34">SUM(C29:C33)</f>
        <v>13797925000</v>
      </c>
      <c r="D34" s="29">
        <f>SUM(D29:D33)</f>
        <v>13797925000</v>
      </c>
      <c r="E34" s="30">
        <f t="shared" si="3"/>
        <v>14800869013</v>
      </c>
      <c r="F34" s="31">
        <f t="shared" si="3"/>
        <v>14800869013</v>
      </c>
      <c r="G34" s="31">
        <f t="shared" si="3"/>
        <v>12647653000</v>
      </c>
      <c r="H34" s="31">
        <f t="shared" si="3"/>
        <v>12647653000</v>
      </c>
      <c r="I34" s="31">
        <f t="shared" si="3"/>
        <v>12844409000</v>
      </c>
      <c r="J34" s="31">
        <f t="shared" si="3"/>
        <v>12844409000</v>
      </c>
      <c r="K34" s="31">
        <f t="shared" si="3"/>
        <v>12844409000</v>
      </c>
      <c r="L34" s="31">
        <f t="shared" si="3"/>
        <v>12093734000</v>
      </c>
      <c r="M34" s="31">
        <f t="shared" si="3"/>
        <v>12754237000</v>
      </c>
      <c r="N34" s="31">
        <f t="shared" si="3"/>
        <v>12754237000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12754237000</v>
      </c>
      <c r="X34" s="31">
        <f t="shared" si="3"/>
        <v>7400434507</v>
      </c>
      <c r="Y34" s="31">
        <f t="shared" si="3"/>
        <v>5353802493</v>
      </c>
      <c r="Z34" s="32">
        <f>+IF(X34&lt;&gt;0,+(Y34/X34)*100,0)</f>
        <v>72.34443447794706</v>
      </c>
      <c r="AA34" s="33">
        <f>SUM(AA29:AA33)</f>
        <v>14800869013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12420643000</v>
      </c>
      <c r="D37" s="18">
        <v>12420643000</v>
      </c>
      <c r="E37" s="19">
        <v>14141191154</v>
      </c>
      <c r="F37" s="20">
        <v>14141191154</v>
      </c>
      <c r="G37" s="20">
        <v>12448825000</v>
      </c>
      <c r="H37" s="20">
        <v>12448825000</v>
      </c>
      <c r="I37" s="20">
        <v>12404552000</v>
      </c>
      <c r="J37" s="20">
        <v>12404552000</v>
      </c>
      <c r="K37" s="20">
        <v>12404552000</v>
      </c>
      <c r="L37" s="20">
        <v>12451375000</v>
      </c>
      <c r="M37" s="20">
        <v>12329269000</v>
      </c>
      <c r="N37" s="20">
        <v>12329269000</v>
      </c>
      <c r="O37" s="20"/>
      <c r="P37" s="20"/>
      <c r="Q37" s="20"/>
      <c r="R37" s="20"/>
      <c r="S37" s="20"/>
      <c r="T37" s="20"/>
      <c r="U37" s="20"/>
      <c r="V37" s="20"/>
      <c r="W37" s="20">
        <v>12329269000</v>
      </c>
      <c r="X37" s="20">
        <v>7070595577</v>
      </c>
      <c r="Y37" s="20">
        <v>5258673423</v>
      </c>
      <c r="Z37" s="21">
        <v>74.37</v>
      </c>
      <c r="AA37" s="22">
        <v>14141191154</v>
      </c>
    </row>
    <row r="38" spans="1:27" ht="13.5">
      <c r="A38" s="23" t="s">
        <v>58</v>
      </c>
      <c r="B38" s="17"/>
      <c r="C38" s="18">
        <v>5336145000</v>
      </c>
      <c r="D38" s="18">
        <v>5336145000</v>
      </c>
      <c r="E38" s="19">
        <v>5611996882</v>
      </c>
      <c r="F38" s="20">
        <v>5611996882</v>
      </c>
      <c r="G38" s="20">
        <v>4762266000</v>
      </c>
      <c r="H38" s="20">
        <v>4762266000</v>
      </c>
      <c r="I38" s="20">
        <v>4870120000</v>
      </c>
      <c r="J38" s="20">
        <v>4870120000</v>
      </c>
      <c r="K38" s="20">
        <v>4870120000</v>
      </c>
      <c r="L38" s="20">
        <v>5059747000</v>
      </c>
      <c r="M38" s="20">
        <v>5047239000</v>
      </c>
      <c r="N38" s="20">
        <v>5047239000</v>
      </c>
      <c r="O38" s="20"/>
      <c r="P38" s="20"/>
      <c r="Q38" s="20"/>
      <c r="R38" s="20"/>
      <c r="S38" s="20"/>
      <c r="T38" s="20"/>
      <c r="U38" s="20"/>
      <c r="V38" s="20"/>
      <c r="W38" s="20">
        <v>5047239000</v>
      </c>
      <c r="X38" s="20">
        <v>2805998441</v>
      </c>
      <c r="Y38" s="20">
        <v>2241240559</v>
      </c>
      <c r="Z38" s="21">
        <v>79.87</v>
      </c>
      <c r="AA38" s="22">
        <v>5611996882</v>
      </c>
    </row>
    <row r="39" spans="1:27" ht="13.5">
      <c r="A39" s="27" t="s">
        <v>61</v>
      </c>
      <c r="B39" s="35"/>
      <c r="C39" s="29">
        <f aca="true" t="shared" si="4" ref="C39:Y39">SUM(C37:C38)</f>
        <v>17756788000</v>
      </c>
      <c r="D39" s="29">
        <f>SUM(D37:D38)</f>
        <v>17756788000</v>
      </c>
      <c r="E39" s="36">
        <f t="shared" si="4"/>
        <v>19753188036</v>
      </c>
      <c r="F39" s="37">
        <f t="shared" si="4"/>
        <v>19753188036</v>
      </c>
      <c r="G39" s="37">
        <f t="shared" si="4"/>
        <v>17211091000</v>
      </c>
      <c r="H39" s="37">
        <f t="shared" si="4"/>
        <v>17211091000</v>
      </c>
      <c r="I39" s="37">
        <f t="shared" si="4"/>
        <v>17274672000</v>
      </c>
      <c r="J39" s="37">
        <f t="shared" si="4"/>
        <v>17274672000</v>
      </c>
      <c r="K39" s="37">
        <f t="shared" si="4"/>
        <v>17274672000</v>
      </c>
      <c r="L39" s="37">
        <f t="shared" si="4"/>
        <v>17511122000</v>
      </c>
      <c r="M39" s="37">
        <f t="shared" si="4"/>
        <v>17376508000</v>
      </c>
      <c r="N39" s="37">
        <f t="shared" si="4"/>
        <v>17376508000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17376508000</v>
      </c>
      <c r="X39" s="37">
        <f t="shared" si="4"/>
        <v>9876594018</v>
      </c>
      <c r="Y39" s="37">
        <f t="shared" si="4"/>
        <v>7499913982</v>
      </c>
      <c r="Z39" s="38">
        <f>+IF(X39&lt;&gt;0,+(Y39/X39)*100,0)</f>
        <v>75.93623842725009</v>
      </c>
      <c r="AA39" s="39">
        <f>SUM(AA37:AA38)</f>
        <v>19753188036</v>
      </c>
    </row>
    <row r="40" spans="1:27" ht="13.5">
      <c r="A40" s="27" t="s">
        <v>62</v>
      </c>
      <c r="B40" s="28"/>
      <c r="C40" s="29">
        <f aca="true" t="shared" si="5" ref="C40:Y40">+C34+C39</f>
        <v>31554713000</v>
      </c>
      <c r="D40" s="29">
        <f>+D34+D39</f>
        <v>31554713000</v>
      </c>
      <c r="E40" s="30">
        <f t="shared" si="5"/>
        <v>34554057049</v>
      </c>
      <c r="F40" s="31">
        <f t="shared" si="5"/>
        <v>34554057049</v>
      </c>
      <c r="G40" s="31">
        <f t="shared" si="5"/>
        <v>29858744000</v>
      </c>
      <c r="H40" s="31">
        <f t="shared" si="5"/>
        <v>29858744000</v>
      </c>
      <c r="I40" s="31">
        <f t="shared" si="5"/>
        <v>30119081000</v>
      </c>
      <c r="J40" s="31">
        <f t="shared" si="5"/>
        <v>30119081000</v>
      </c>
      <c r="K40" s="31">
        <f t="shared" si="5"/>
        <v>30119081000</v>
      </c>
      <c r="L40" s="31">
        <f t="shared" si="5"/>
        <v>29604856000</v>
      </c>
      <c r="M40" s="31">
        <f t="shared" si="5"/>
        <v>30130745000</v>
      </c>
      <c r="N40" s="31">
        <f t="shared" si="5"/>
        <v>30130745000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30130745000</v>
      </c>
      <c r="X40" s="31">
        <f t="shared" si="5"/>
        <v>17277028525</v>
      </c>
      <c r="Y40" s="31">
        <f t="shared" si="5"/>
        <v>12853716475</v>
      </c>
      <c r="Z40" s="32">
        <f>+IF(X40&lt;&gt;0,+(Y40/X40)*100,0)</f>
        <v>74.39772676418615</v>
      </c>
      <c r="AA40" s="33">
        <f>+AA34+AA39</f>
        <v>34554057049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35085291000</v>
      </c>
      <c r="D42" s="43">
        <f>+D25-D40</f>
        <v>35085291000</v>
      </c>
      <c r="E42" s="44">
        <f t="shared" si="6"/>
        <v>39692784671</v>
      </c>
      <c r="F42" s="45">
        <f t="shared" si="6"/>
        <v>39692784671</v>
      </c>
      <c r="G42" s="45">
        <f t="shared" si="6"/>
        <v>34729537000</v>
      </c>
      <c r="H42" s="45">
        <f t="shared" si="6"/>
        <v>34729537000</v>
      </c>
      <c r="I42" s="45">
        <f t="shared" si="6"/>
        <v>35845116000</v>
      </c>
      <c r="J42" s="45">
        <f t="shared" si="6"/>
        <v>35845116000</v>
      </c>
      <c r="K42" s="45">
        <f t="shared" si="6"/>
        <v>35845116000</v>
      </c>
      <c r="L42" s="45">
        <f t="shared" si="6"/>
        <v>35291777000</v>
      </c>
      <c r="M42" s="45">
        <f t="shared" si="6"/>
        <v>35186523000</v>
      </c>
      <c r="N42" s="45">
        <f t="shared" si="6"/>
        <v>35186523000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35186523000</v>
      </c>
      <c r="X42" s="45">
        <f t="shared" si="6"/>
        <v>19846392337</v>
      </c>
      <c r="Y42" s="45">
        <f t="shared" si="6"/>
        <v>15340130663</v>
      </c>
      <c r="Z42" s="46">
        <f>+IF(X42&lt;&gt;0,+(Y42/X42)*100,0)</f>
        <v>77.29430317872486</v>
      </c>
      <c r="AA42" s="47">
        <f>+AA25-AA40</f>
        <v>39692784671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35123012000</v>
      </c>
      <c r="D45" s="18">
        <v>35123012000</v>
      </c>
      <c r="E45" s="19">
        <v>39754152903</v>
      </c>
      <c r="F45" s="20">
        <v>39754152903</v>
      </c>
      <c r="G45" s="20">
        <v>34763741000</v>
      </c>
      <c r="H45" s="20">
        <v>34763741000</v>
      </c>
      <c r="I45" s="20">
        <v>35879320000</v>
      </c>
      <c r="J45" s="20">
        <v>35879320000</v>
      </c>
      <c r="K45" s="20">
        <v>35879320000</v>
      </c>
      <c r="L45" s="20">
        <v>35329498000</v>
      </c>
      <c r="M45" s="20">
        <v>35224244000</v>
      </c>
      <c r="N45" s="20">
        <v>35224244000</v>
      </c>
      <c r="O45" s="20"/>
      <c r="P45" s="20"/>
      <c r="Q45" s="20"/>
      <c r="R45" s="20"/>
      <c r="S45" s="20"/>
      <c r="T45" s="20"/>
      <c r="U45" s="20"/>
      <c r="V45" s="20"/>
      <c r="W45" s="20">
        <v>35224244000</v>
      </c>
      <c r="X45" s="20">
        <v>19877076452</v>
      </c>
      <c r="Y45" s="20">
        <v>15347167548</v>
      </c>
      <c r="Z45" s="48">
        <v>77.21</v>
      </c>
      <c r="AA45" s="22">
        <v>39754152903</v>
      </c>
    </row>
    <row r="46" spans="1:27" ht="13.5">
      <c r="A46" s="23" t="s">
        <v>67</v>
      </c>
      <c r="B46" s="17"/>
      <c r="C46" s="18">
        <v>-37721000</v>
      </c>
      <c r="D46" s="18">
        <v>-37721000</v>
      </c>
      <c r="E46" s="19">
        <v>-61368232</v>
      </c>
      <c r="F46" s="20">
        <v>-61368232</v>
      </c>
      <c r="G46" s="20">
        <v>-34204000</v>
      </c>
      <c r="H46" s="20">
        <v>-34204000</v>
      </c>
      <c r="I46" s="20">
        <v>-34204000</v>
      </c>
      <c r="J46" s="20">
        <v>-34204000</v>
      </c>
      <c r="K46" s="20">
        <v>-34204000</v>
      </c>
      <c r="L46" s="20">
        <v>-37721000</v>
      </c>
      <c r="M46" s="20">
        <v>-37721000</v>
      </c>
      <c r="N46" s="20">
        <v>-37721000</v>
      </c>
      <c r="O46" s="20"/>
      <c r="P46" s="20"/>
      <c r="Q46" s="20"/>
      <c r="R46" s="20"/>
      <c r="S46" s="20"/>
      <c r="T46" s="20"/>
      <c r="U46" s="20"/>
      <c r="V46" s="20"/>
      <c r="W46" s="20">
        <v>-37721000</v>
      </c>
      <c r="X46" s="20">
        <v>-30684116</v>
      </c>
      <c r="Y46" s="20">
        <v>-7036884</v>
      </c>
      <c r="Z46" s="48">
        <v>22.93</v>
      </c>
      <c r="AA46" s="22">
        <v>-61368232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35085291000</v>
      </c>
      <c r="D48" s="51">
        <f>SUM(D45:D47)</f>
        <v>35085291000</v>
      </c>
      <c r="E48" s="52">
        <f t="shared" si="7"/>
        <v>39692784671</v>
      </c>
      <c r="F48" s="53">
        <f t="shared" si="7"/>
        <v>39692784671</v>
      </c>
      <c r="G48" s="53">
        <f t="shared" si="7"/>
        <v>34729537000</v>
      </c>
      <c r="H48" s="53">
        <f t="shared" si="7"/>
        <v>34729537000</v>
      </c>
      <c r="I48" s="53">
        <f t="shared" si="7"/>
        <v>35845116000</v>
      </c>
      <c r="J48" s="53">
        <f t="shared" si="7"/>
        <v>35845116000</v>
      </c>
      <c r="K48" s="53">
        <f t="shared" si="7"/>
        <v>35845116000</v>
      </c>
      <c r="L48" s="53">
        <f t="shared" si="7"/>
        <v>35291777000</v>
      </c>
      <c r="M48" s="53">
        <f t="shared" si="7"/>
        <v>35186523000</v>
      </c>
      <c r="N48" s="53">
        <f t="shared" si="7"/>
        <v>35186523000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35186523000</v>
      </c>
      <c r="X48" s="53">
        <f t="shared" si="7"/>
        <v>19846392336</v>
      </c>
      <c r="Y48" s="53">
        <f t="shared" si="7"/>
        <v>15340130664</v>
      </c>
      <c r="Z48" s="54">
        <f>+IF(X48&lt;&gt;0,+(Y48/X48)*100,0)</f>
        <v>77.2943031876582</v>
      </c>
      <c r="AA48" s="55">
        <f>SUM(AA45:AA47)</f>
        <v>39692784671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224867307</v>
      </c>
      <c r="D6" s="18">
        <v>224867307</v>
      </c>
      <c r="E6" s="19">
        <v>247794429</v>
      </c>
      <c r="F6" s="20">
        <v>247794429</v>
      </c>
      <c r="G6" s="20">
        <v>204551211</v>
      </c>
      <c r="H6" s="20">
        <v>192998200</v>
      </c>
      <c r="I6" s="20">
        <v>172954684</v>
      </c>
      <c r="J6" s="20">
        <v>172954684</v>
      </c>
      <c r="K6" s="20">
        <v>118416443</v>
      </c>
      <c r="L6" s="20">
        <v>208810040</v>
      </c>
      <c r="M6" s="20">
        <v>158324772</v>
      </c>
      <c r="N6" s="20">
        <v>158324772</v>
      </c>
      <c r="O6" s="20"/>
      <c r="P6" s="20"/>
      <c r="Q6" s="20"/>
      <c r="R6" s="20"/>
      <c r="S6" s="20"/>
      <c r="T6" s="20"/>
      <c r="U6" s="20"/>
      <c r="V6" s="20"/>
      <c r="W6" s="20">
        <v>158324772</v>
      </c>
      <c r="X6" s="20">
        <v>123897215</v>
      </c>
      <c r="Y6" s="20">
        <v>34427557</v>
      </c>
      <c r="Z6" s="21">
        <v>27.79</v>
      </c>
      <c r="AA6" s="22">
        <v>247794429</v>
      </c>
    </row>
    <row r="7" spans="1:27" ht="13.5">
      <c r="A7" s="23" t="s">
        <v>34</v>
      </c>
      <c r="B7" s="17"/>
      <c r="C7" s="18">
        <v>622948673</v>
      </c>
      <c r="D7" s="18">
        <v>622948673</v>
      </c>
      <c r="E7" s="19">
        <v>2445441730</v>
      </c>
      <c r="F7" s="20">
        <v>2445441730</v>
      </c>
      <c r="G7" s="20">
        <v>699927128</v>
      </c>
      <c r="H7" s="20">
        <v>736245845</v>
      </c>
      <c r="I7" s="20">
        <v>621929930</v>
      </c>
      <c r="J7" s="20">
        <v>621929930</v>
      </c>
      <c r="K7" s="20">
        <v>294019756</v>
      </c>
      <c r="L7" s="20">
        <v>295484876</v>
      </c>
      <c r="M7" s="20">
        <v>296696514</v>
      </c>
      <c r="N7" s="20">
        <v>296696514</v>
      </c>
      <c r="O7" s="20"/>
      <c r="P7" s="20"/>
      <c r="Q7" s="20"/>
      <c r="R7" s="20"/>
      <c r="S7" s="20"/>
      <c r="T7" s="20"/>
      <c r="U7" s="20"/>
      <c r="V7" s="20"/>
      <c r="W7" s="20">
        <v>296696514</v>
      </c>
      <c r="X7" s="20">
        <v>1222720865</v>
      </c>
      <c r="Y7" s="20">
        <v>-926024351</v>
      </c>
      <c r="Z7" s="21">
        <v>-75.73</v>
      </c>
      <c r="AA7" s="22">
        <v>2445441730</v>
      </c>
    </row>
    <row r="8" spans="1:27" ht="13.5">
      <c r="A8" s="23" t="s">
        <v>35</v>
      </c>
      <c r="B8" s="17"/>
      <c r="C8" s="18">
        <v>2568628728</v>
      </c>
      <c r="D8" s="18">
        <v>2568628728</v>
      </c>
      <c r="E8" s="19">
        <v>3203667890</v>
      </c>
      <c r="F8" s="20">
        <v>3203667890</v>
      </c>
      <c r="G8" s="20">
        <v>2814736531</v>
      </c>
      <c r="H8" s="20">
        <v>2174082821</v>
      </c>
      <c r="I8" s="20">
        <v>2302541536</v>
      </c>
      <c r="J8" s="20">
        <v>2302541536</v>
      </c>
      <c r="K8" s="20">
        <v>2268952031</v>
      </c>
      <c r="L8" s="20">
        <v>1801806346</v>
      </c>
      <c r="M8" s="20">
        <v>1707298184</v>
      </c>
      <c r="N8" s="20">
        <v>1707298184</v>
      </c>
      <c r="O8" s="20"/>
      <c r="P8" s="20"/>
      <c r="Q8" s="20"/>
      <c r="R8" s="20"/>
      <c r="S8" s="20"/>
      <c r="T8" s="20"/>
      <c r="U8" s="20"/>
      <c r="V8" s="20"/>
      <c r="W8" s="20">
        <v>1707298184</v>
      </c>
      <c r="X8" s="20">
        <v>1601833945</v>
      </c>
      <c r="Y8" s="20">
        <v>105464239</v>
      </c>
      <c r="Z8" s="21">
        <v>6.58</v>
      </c>
      <c r="AA8" s="22">
        <v>3203667890</v>
      </c>
    </row>
    <row r="9" spans="1:27" ht="13.5">
      <c r="A9" s="23" t="s">
        <v>36</v>
      </c>
      <c r="B9" s="17"/>
      <c r="C9" s="18">
        <v>685184986</v>
      </c>
      <c r="D9" s="18">
        <v>685184986</v>
      </c>
      <c r="E9" s="19">
        <v>613611711</v>
      </c>
      <c r="F9" s="20">
        <v>613611711</v>
      </c>
      <c r="G9" s="20">
        <v>480607139</v>
      </c>
      <c r="H9" s="20">
        <v>566410750</v>
      </c>
      <c r="I9" s="20">
        <v>576939234</v>
      </c>
      <c r="J9" s="20">
        <v>576939234</v>
      </c>
      <c r="K9" s="20">
        <v>560793971</v>
      </c>
      <c r="L9" s="20">
        <v>608542517</v>
      </c>
      <c r="M9" s="20">
        <v>612826490</v>
      </c>
      <c r="N9" s="20">
        <v>612826490</v>
      </c>
      <c r="O9" s="20"/>
      <c r="P9" s="20"/>
      <c r="Q9" s="20"/>
      <c r="R9" s="20"/>
      <c r="S9" s="20"/>
      <c r="T9" s="20"/>
      <c r="U9" s="20"/>
      <c r="V9" s="20"/>
      <c r="W9" s="20">
        <v>612826490</v>
      </c>
      <c r="X9" s="20">
        <v>306805856</v>
      </c>
      <c r="Y9" s="20">
        <v>306020634</v>
      </c>
      <c r="Z9" s="21">
        <v>99.74</v>
      </c>
      <c r="AA9" s="22">
        <v>613611711</v>
      </c>
    </row>
    <row r="10" spans="1:27" ht="13.5">
      <c r="A10" s="23" t="s">
        <v>37</v>
      </c>
      <c r="B10" s="17"/>
      <c r="C10" s="18">
        <v>162118924</v>
      </c>
      <c r="D10" s="18">
        <v>162118924</v>
      </c>
      <c r="E10" s="19">
        <v>181783952</v>
      </c>
      <c r="F10" s="20">
        <v>181783952</v>
      </c>
      <c r="G10" s="24">
        <v>94142769</v>
      </c>
      <c r="H10" s="24">
        <v>94142769</v>
      </c>
      <c r="I10" s="24">
        <v>94142769</v>
      </c>
      <c r="J10" s="20">
        <v>94142769</v>
      </c>
      <c r="K10" s="24">
        <v>94142769</v>
      </c>
      <c r="L10" s="24">
        <v>124697897</v>
      </c>
      <c r="M10" s="20">
        <v>124697897</v>
      </c>
      <c r="N10" s="24">
        <v>124697897</v>
      </c>
      <c r="O10" s="24"/>
      <c r="P10" s="24"/>
      <c r="Q10" s="20"/>
      <c r="R10" s="24"/>
      <c r="S10" s="24"/>
      <c r="T10" s="20"/>
      <c r="U10" s="24"/>
      <c r="V10" s="24"/>
      <c r="W10" s="24">
        <v>124697897</v>
      </c>
      <c r="X10" s="20">
        <v>90891976</v>
      </c>
      <c r="Y10" s="24">
        <v>33805921</v>
      </c>
      <c r="Z10" s="25">
        <v>37.19</v>
      </c>
      <c r="AA10" s="26">
        <v>181783952</v>
      </c>
    </row>
    <row r="11" spans="1:27" ht="13.5">
      <c r="A11" s="23" t="s">
        <v>38</v>
      </c>
      <c r="B11" s="17"/>
      <c r="C11" s="18">
        <v>414386672</v>
      </c>
      <c r="D11" s="18">
        <v>414386672</v>
      </c>
      <c r="E11" s="19">
        <v>447767685</v>
      </c>
      <c r="F11" s="20">
        <v>447767685</v>
      </c>
      <c r="G11" s="20">
        <v>404474562</v>
      </c>
      <c r="H11" s="20">
        <v>435803211</v>
      </c>
      <c r="I11" s="20">
        <v>461016189</v>
      </c>
      <c r="J11" s="20">
        <v>461016189</v>
      </c>
      <c r="K11" s="20">
        <v>467780122</v>
      </c>
      <c r="L11" s="20">
        <v>473686873</v>
      </c>
      <c r="M11" s="20">
        <v>496494798</v>
      </c>
      <c r="N11" s="20">
        <v>496494798</v>
      </c>
      <c r="O11" s="20"/>
      <c r="P11" s="20"/>
      <c r="Q11" s="20"/>
      <c r="R11" s="20"/>
      <c r="S11" s="20"/>
      <c r="T11" s="20"/>
      <c r="U11" s="20"/>
      <c r="V11" s="20"/>
      <c r="W11" s="20">
        <v>496494798</v>
      </c>
      <c r="X11" s="20">
        <v>223883843</v>
      </c>
      <c r="Y11" s="20">
        <v>272610955</v>
      </c>
      <c r="Z11" s="21">
        <v>121.76</v>
      </c>
      <c r="AA11" s="22">
        <v>447767685</v>
      </c>
    </row>
    <row r="12" spans="1:27" ht="13.5">
      <c r="A12" s="27" t="s">
        <v>39</v>
      </c>
      <c r="B12" s="28"/>
      <c r="C12" s="29">
        <f aca="true" t="shared" si="0" ref="C12:Y12">SUM(C6:C11)</f>
        <v>4678135290</v>
      </c>
      <c r="D12" s="29">
        <f>SUM(D6:D11)</f>
        <v>4678135290</v>
      </c>
      <c r="E12" s="30">
        <f t="shared" si="0"/>
        <v>7140067397</v>
      </c>
      <c r="F12" s="31">
        <f t="shared" si="0"/>
        <v>7140067397</v>
      </c>
      <c r="G12" s="31">
        <f t="shared" si="0"/>
        <v>4698439340</v>
      </c>
      <c r="H12" s="31">
        <f t="shared" si="0"/>
        <v>4199683596</v>
      </c>
      <c r="I12" s="31">
        <f t="shared" si="0"/>
        <v>4229524342</v>
      </c>
      <c r="J12" s="31">
        <f t="shared" si="0"/>
        <v>4229524342</v>
      </c>
      <c r="K12" s="31">
        <f t="shared" si="0"/>
        <v>3804105092</v>
      </c>
      <c r="L12" s="31">
        <f t="shared" si="0"/>
        <v>3513028549</v>
      </c>
      <c r="M12" s="31">
        <f t="shared" si="0"/>
        <v>3396338655</v>
      </c>
      <c r="N12" s="31">
        <f t="shared" si="0"/>
        <v>3396338655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3396338655</v>
      </c>
      <c r="X12" s="31">
        <f t="shared" si="0"/>
        <v>3570033700</v>
      </c>
      <c r="Y12" s="31">
        <f t="shared" si="0"/>
        <v>-173695045</v>
      </c>
      <c r="Z12" s="32">
        <f>+IF(X12&lt;&gt;0,+(Y12/X12)*100,0)</f>
        <v>-4.865361495046951</v>
      </c>
      <c r="AA12" s="33">
        <f>SUM(AA6:AA11)</f>
        <v>7140067397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108213966</v>
      </c>
      <c r="D15" s="18">
        <v>108213966</v>
      </c>
      <c r="E15" s="19">
        <v>144047158</v>
      </c>
      <c r="F15" s="20">
        <v>144047158</v>
      </c>
      <c r="G15" s="20">
        <v>166351707</v>
      </c>
      <c r="H15" s="20">
        <v>164754511</v>
      </c>
      <c r="I15" s="20">
        <v>160190116</v>
      </c>
      <c r="J15" s="20">
        <v>160190116</v>
      </c>
      <c r="K15" s="20">
        <v>137335546</v>
      </c>
      <c r="L15" s="20">
        <v>98024062</v>
      </c>
      <c r="M15" s="20">
        <v>77066909</v>
      </c>
      <c r="N15" s="20">
        <v>77066909</v>
      </c>
      <c r="O15" s="20"/>
      <c r="P15" s="20"/>
      <c r="Q15" s="20"/>
      <c r="R15" s="20"/>
      <c r="S15" s="20"/>
      <c r="T15" s="20"/>
      <c r="U15" s="20"/>
      <c r="V15" s="20"/>
      <c r="W15" s="20">
        <v>77066909</v>
      </c>
      <c r="X15" s="20">
        <v>72023579</v>
      </c>
      <c r="Y15" s="20">
        <v>5043330</v>
      </c>
      <c r="Z15" s="21">
        <v>7</v>
      </c>
      <c r="AA15" s="22">
        <v>144047158</v>
      </c>
    </row>
    <row r="16" spans="1:27" ht="13.5">
      <c r="A16" s="23" t="s">
        <v>42</v>
      </c>
      <c r="B16" s="17"/>
      <c r="C16" s="18">
        <v>5807092</v>
      </c>
      <c r="D16" s="18">
        <v>5807092</v>
      </c>
      <c r="E16" s="19">
        <v>207377187</v>
      </c>
      <c r="F16" s="20">
        <v>207377187</v>
      </c>
      <c r="G16" s="24">
        <v>5639048</v>
      </c>
      <c r="H16" s="24">
        <v>5591020</v>
      </c>
      <c r="I16" s="24">
        <v>5591020</v>
      </c>
      <c r="J16" s="20">
        <v>5591020</v>
      </c>
      <c r="K16" s="24">
        <v>5591021</v>
      </c>
      <c r="L16" s="24">
        <v>5591020</v>
      </c>
      <c r="M16" s="20">
        <v>5591020</v>
      </c>
      <c r="N16" s="24">
        <v>5591020</v>
      </c>
      <c r="O16" s="24"/>
      <c r="P16" s="24"/>
      <c r="Q16" s="20"/>
      <c r="R16" s="24"/>
      <c r="S16" s="24"/>
      <c r="T16" s="20"/>
      <c r="U16" s="24"/>
      <c r="V16" s="24"/>
      <c r="W16" s="24">
        <v>5591020</v>
      </c>
      <c r="X16" s="20">
        <v>103688594</v>
      </c>
      <c r="Y16" s="24">
        <v>-98097574</v>
      </c>
      <c r="Z16" s="25">
        <v>-94.61</v>
      </c>
      <c r="AA16" s="26">
        <v>207377187</v>
      </c>
    </row>
    <row r="17" spans="1:27" ht="13.5">
      <c r="A17" s="23" t="s">
        <v>43</v>
      </c>
      <c r="B17" s="17"/>
      <c r="C17" s="18">
        <v>864677551</v>
      </c>
      <c r="D17" s="18">
        <v>864677551</v>
      </c>
      <c r="E17" s="19">
        <v>968363441</v>
      </c>
      <c r="F17" s="20">
        <v>968363441</v>
      </c>
      <c r="G17" s="20">
        <v>815333795</v>
      </c>
      <c r="H17" s="20">
        <v>815333795</v>
      </c>
      <c r="I17" s="20">
        <v>815333795</v>
      </c>
      <c r="J17" s="20">
        <v>815333795</v>
      </c>
      <c r="K17" s="20">
        <v>815333795</v>
      </c>
      <c r="L17" s="20">
        <v>815333795</v>
      </c>
      <c r="M17" s="20">
        <v>815333795</v>
      </c>
      <c r="N17" s="20">
        <v>815333795</v>
      </c>
      <c r="O17" s="20"/>
      <c r="P17" s="20"/>
      <c r="Q17" s="20"/>
      <c r="R17" s="20"/>
      <c r="S17" s="20"/>
      <c r="T17" s="20"/>
      <c r="U17" s="20"/>
      <c r="V17" s="20"/>
      <c r="W17" s="20">
        <v>815333795</v>
      </c>
      <c r="X17" s="20">
        <v>484181721</v>
      </c>
      <c r="Y17" s="20">
        <v>331152074</v>
      </c>
      <c r="Z17" s="21">
        <v>68.39</v>
      </c>
      <c r="AA17" s="22">
        <v>968363441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26136761613</v>
      </c>
      <c r="D19" s="18">
        <v>26136761613</v>
      </c>
      <c r="E19" s="19">
        <v>29858640750</v>
      </c>
      <c r="F19" s="20">
        <v>29858640750</v>
      </c>
      <c r="G19" s="20">
        <v>25885153268</v>
      </c>
      <c r="H19" s="20">
        <v>26243065215</v>
      </c>
      <c r="I19" s="20">
        <v>26550491689</v>
      </c>
      <c r="J19" s="20">
        <v>26550491689</v>
      </c>
      <c r="K19" s="20">
        <v>26752949215</v>
      </c>
      <c r="L19" s="20">
        <v>26912507050</v>
      </c>
      <c r="M19" s="20">
        <v>27191663672</v>
      </c>
      <c r="N19" s="20">
        <v>27191663672</v>
      </c>
      <c r="O19" s="20"/>
      <c r="P19" s="20"/>
      <c r="Q19" s="20"/>
      <c r="R19" s="20"/>
      <c r="S19" s="20"/>
      <c r="T19" s="20"/>
      <c r="U19" s="20"/>
      <c r="V19" s="20"/>
      <c r="W19" s="20">
        <v>27191663672</v>
      </c>
      <c r="X19" s="20">
        <v>14929320375</v>
      </c>
      <c r="Y19" s="20">
        <v>12262343297</v>
      </c>
      <c r="Z19" s="21">
        <v>82.14</v>
      </c>
      <c r="AA19" s="22">
        <v>29858640750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380809422</v>
      </c>
      <c r="D22" s="18">
        <v>380809422</v>
      </c>
      <c r="E22" s="19">
        <v>271972629</v>
      </c>
      <c r="F22" s="20">
        <v>271972629</v>
      </c>
      <c r="G22" s="20">
        <v>535147081</v>
      </c>
      <c r="H22" s="20">
        <v>535147081</v>
      </c>
      <c r="I22" s="20">
        <v>535147081</v>
      </c>
      <c r="J22" s="20">
        <v>535147081</v>
      </c>
      <c r="K22" s="20">
        <v>535147081</v>
      </c>
      <c r="L22" s="20">
        <v>535147081</v>
      </c>
      <c r="M22" s="20">
        <v>535147081</v>
      </c>
      <c r="N22" s="20">
        <v>535147081</v>
      </c>
      <c r="O22" s="20"/>
      <c r="P22" s="20"/>
      <c r="Q22" s="20"/>
      <c r="R22" s="20"/>
      <c r="S22" s="20"/>
      <c r="T22" s="20"/>
      <c r="U22" s="20"/>
      <c r="V22" s="20"/>
      <c r="W22" s="20">
        <v>535147081</v>
      </c>
      <c r="X22" s="20">
        <v>135986315</v>
      </c>
      <c r="Y22" s="20">
        <v>399160766</v>
      </c>
      <c r="Z22" s="21">
        <v>293.53</v>
      </c>
      <c r="AA22" s="22">
        <v>271972629</v>
      </c>
    </row>
    <row r="23" spans="1:27" ht="13.5">
      <c r="A23" s="23" t="s">
        <v>49</v>
      </c>
      <c r="B23" s="17"/>
      <c r="C23" s="18">
        <v>111400327</v>
      </c>
      <c r="D23" s="18">
        <v>111400327</v>
      </c>
      <c r="E23" s="19"/>
      <c r="F23" s="20"/>
      <c r="G23" s="24">
        <v>75406795</v>
      </c>
      <c r="H23" s="24">
        <v>109818251</v>
      </c>
      <c r="I23" s="24">
        <v>109818251</v>
      </c>
      <c r="J23" s="20">
        <v>109818251</v>
      </c>
      <c r="K23" s="24">
        <v>109818251</v>
      </c>
      <c r="L23" s="24">
        <v>70029622</v>
      </c>
      <c r="M23" s="20">
        <v>70029622</v>
      </c>
      <c r="N23" s="24">
        <v>70029622</v>
      </c>
      <c r="O23" s="24"/>
      <c r="P23" s="24"/>
      <c r="Q23" s="20"/>
      <c r="R23" s="24"/>
      <c r="S23" s="24"/>
      <c r="T23" s="20"/>
      <c r="U23" s="24"/>
      <c r="V23" s="24"/>
      <c r="W23" s="24">
        <v>70029622</v>
      </c>
      <c r="X23" s="20"/>
      <c r="Y23" s="24">
        <v>70029622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27607669971</v>
      </c>
      <c r="D24" s="29">
        <f>SUM(D15:D23)</f>
        <v>27607669971</v>
      </c>
      <c r="E24" s="36">
        <f t="shared" si="1"/>
        <v>31450401165</v>
      </c>
      <c r="F24" s="37">
        <f t="shared" si="1"/>
        <v>31450401165</v>
      </c>
      <c r="G24" s="37">
        <f t="shared" si="1"/>
        <v>27483031694</v>
      </c>
      <c r="H24" s="37">
        <f t="shared" si="1"/>
        <v>27873709873</v>
      </c>
      <c r="I24" s="37">
        <f t="shared" si="1"/>
        <v>28176571952</v>
      </c>
      <c r="J24" s="37">
        <f t="shared" si="1"/>
        <v>28176571952</v>
      </c>
      <c r="K24" s="37">
        <f t="shared" si="1"/>
        <v>28356174909</v>
      </c>
      <c r="L24" s="37">
        <f t="shared" si="1"/>
        <v>28436632630</v>
      </c>
      <c r="M24" s="37">
        <f t="shared" si="1"/>
        <v>28694832099</v>
      </c>
      <c r="N24" s="37">
        <f t="shared" si="1"/>
        <v>28694832099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28694832099</v>
      </c>
      <c r="X24" s="37">
        <f t="shared" si="1"/>
        <v>15725200584</v>
      </c>
      <c r="Y24" s="37">
        <f t="shared" si="1"/>
        <v>12969631515</v>
      </c>
      <c r="Z24" s="38">
        <f>+IF(X24&lt;&gt;0,+(Y24/X24)*100,0)</f>
        <v>82.47673182748638</v>
      </c>
      <c r="AA24" s="39">
        <f>SUM(AA15:AA23)</f>
        <v>31450401165</v>
      </c>
    </row>
    <row r="25" spans="1:27" ht="13.5">
      <c r="A25" s="27" t="s">
        <v>51</v>
      </c>
      <c r="B25" s="28"/>
      <c r="C25" s="29">
        <f aca="true" t="shared" si="2" ref="C25:Y25">+C12+C24</f>
        <v>32285805261</v>
      </c>
      <c r="D25" s="29">
        <f>+D12+D24</f>
        <v>32285805261</v>
      </c>
      <c r="E25" s="30">
        <f t="shared" si="2"/>
        <v>38590468562</v>
      </c>
      <c r="F25" s="31">
        <f t="shared" si="2"/>
        <v>38590468562</v>
      </c>
      <c r="G25" s="31">
        <f t="shared" si="2"/>
        <v>32181471034</v>
      </c>
      <c r="H25" s="31">
        <f t="shared" si="2"/>
        <v>32073393469</v>
      </c>
      <c r="I25" s="31">
        <f t="shared" si="2"/>
        <v>32406096294</v>
      </c>
      <c r="J25" s="31">
        <f t="shared" si="2"/>
        <v>32406096294</v>
      </c>
      <c r="K25" s="31">
        <f t="shared" si="2"/>
        <v>32160280001</v>
      </c>
      <c r="L25" s="31">
        <f t="shared" si="2"/>
        <v>31949661179</v>
      </c>
      <c r="M25" s="31">
        <f t="shared" si="2"/>
        <v>32091170754</v>
      </c>
      <c r="N25" s="31">
        <f t="shared" si="2"/>
        <v>32091170754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32091170754</v>
      </c>
      <c r="X25" s="31">
        <f t="shared" si="2"/>
        <v>19295234284</v>
      </c>
      <c r="Y25" s="31">
        <f t="shared" si="2"/>
        <v>12795936470</v>
      </c>
      <c r="Z25" s="32">
        <f>+IF(X25&lt;&gt;0,+(Y25/X25)*100,0)</f>
        <v>66.31656439958674</v>
      </c>
      <c r="AA25" s="33">
        <f>+AA12+AA24</f>
        <v>38590468562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535329306</v>
      </c>
      <c r="D30" s="18">
        <v>535329306</v>
      </c>
      <c r="E30" s="19">
        <v>792689767</v>
      </c>
      <c r="F30" s="20">
        <v>792689767</v>
      </c>
      <c r="G30" s="20">
        <v>787100165</v>
      </c>
      <c r="H30" s="20">
        <v>784791168</v>
      </c>
      <c r="I30" s="20">
        <v>534714130</v>
      </c>
      <c r="J30" s="20">
        <v>534714130</v>
      </c>
      <c r="K30" s="20">
        <v>1646714130</v>
      </c>
      <c r="L30" s="20">
        <v>1608549820</v>
      </c>
      <c r="M30" s="20">
        <v>1608549820</v>
      </c>
      <c r="N30" s="20">
        <v>1608549820</v>
      </c>
      <c r="O30" s="20"/>
      <c r="P30" s="20"/>
      <c r="Q30" s="20"/>
      <c r="R30" s="20"/>
      <c r="S30" s="20"/>
      <c r="T30" s="20"/>
      <c r="U30" s="20"/>
      <c r="V30" s="20"/>
      <c r="W30" s="20">
        <v>1608549820</v>
      </c>
      <c r="X30" s="20">
        <v>396344884</v>
      </c>
      <c r="Y30" s="20">
        <v>1212204936</v>
      </c>
      <c r="Z30" s="21">
        <v>305.85</v>
      </c>
      <c r="AA30" s="22">
        <v>792689767</v>
      </c>
    </row>
    <row r="31" spans="1:27" ht="13.5">
      <c r="A31" s="23" t="s">
        <v>56</v>
      </c>
      <c r="B31" s="17"/>
      <c r="C31" s="18">
        <v>413750974</v>
      </c>
      <c r="D31" s="18">
        <v>413750974</v>
      </c>
      <c r="E31" s="19">
        <v>486962096</v>
      </c>
      <c r="F31" s="20">
        <v>486962096</v>
      </c>
      <c r="G31" s="20">
        <v>407171149</v>
      </c>
      <c r="H31" s="20">
        <v>406202201</v>
      </c>
      <c r="I31" s="20">
        <v>393526726</v>
      </c>
      <c r="J31" s="20">
        <v>393526726</v>
      </c>
      <c r="K31" s="20">
        <v>379332316</v>
      </c>
      <c r="L31" s="20">
        <v>366648556</v>
      </c>
      <c r="M31" s="20">
        <v>363225386</v>
      </c>
      <c r="N31" s="20">
        <v>363225386</v>
      </c>
      <c r="O31" s="20"/>
      <c r="P31" s="20"/>
      <c r="Q31" s="20"/>
      <c r="R31" s="20"/>
      <c r="S31" s="20"/>
      <c r="T31" s="20"/>
      <c r="U31" s="20"/>
      <c r="V31" s="20"/>
      <c r="W31" s="20">
        <v>363225386</v>
      </c>
      <c r="X31" s="20">
        <v>243481048</v>
      </c>
      <c r="Y31" s="20">
        <v>119744338</v>
      </c>
      <c r="Z31" s="21">
        <v>49.18</v>
      </c>
      <c r="AA31" s="22">
        <v>486962096</v>
      </c>
    </row>
    <row r="32" spans="1:27" ht="13.5">
      <c r="A32" s="23" t="s">
        <v>57</v>
      </c>
      <c r="B32" s="17"/>
      <c r="C32" s="18">
        <v>5444692710</v>
      </c>
      <c r="D32" s="18">
        <v>5444692710</v>
      </c>
      <c r="E32" s="19">
        <v>5463000721</v>
      </c>
      <c r="F32" s="20">
        <v>5463000721</v>
      </c>
      <c r="G32" s="20">
        <v>3499549898</v>
      </c>
      <c r="H32" s="20">
        <v>3698544921</v>
      </c>
      <c r="I32" s="20">
        <v>3305734354</v>
      </c>
      <c r="J32" s="20">
        <v>3305734354</v>
      </c>
      <c r="K32" s="20">
        <v>3496499102</v>
      </c>
      <c r="L32" s="20">
        <v>3586849245</v>
      </c>
      <c r="M32" s="20">
        <v>3927143704</v>
      </c>
      <c r="N32" s="20">
        <v>3927143704</v>
      </c>
      <c r="O32" s="20"/>
      <c r="P32" s="20"/>
      <c r="Q32" s="20"/>
      <c r="R32" s="20"/>
      <c r="S32" s="20"/>
      <c r="T32" s="20"/>
      <c r="U32" s="20"/>
      <c r="V32" s="20"/>
      <c r="W32" s="20">
        <v>3927143704</v>
      </c>
      <c r="X32" s="20">
        <v>2731500361</v>
      </c>
      <c r="Y32" s="20">
        <v>1195643343</v>
      </c>
      <c r="Z32" s="21">
        <v>43.77</v>
      </c>
      <c r="AA32" s="22">
        <v>5463000721</v>
      </c>
    </row>
    <row r="33" spans="1:27" ht="13.5">
      <c r="A33" s="23" t="s">
        <v>58</v>
      </c>
      <c r="B33" s="17"/>
      <c r="C33" s="18"/>
      <c r="D33" s="18"/>
      <c r="E33" s="19">
        <v>4385383</v>
      </c>
      <c r="F33" s="20">
        <v>4385383</v>
      </c>
      <c r="G33" s="20"/>
      <c r="H33" s="20">
        <v>39306073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2192692</v>
      </c>
      <c r="Y33" s="20">
        <v>-2192692</v>
      </c>
      <c r="Z33" s="21">
        <v>-100</v>
      </c>
      <c r="AA33" s="22">
        <v>4385383</v>
      </c>
    </row>
    <row r="34" spans="1:27" ht="13.5">
      <c r="A34" s="27" t="s">
        <v>59</v>
      </c>
      <c r="B34" s="28"/>
      <c r="C34" s="29">
        <f aca="true" t="shared" si="3" ref="C34:Y34">SUM(C29:C33)</f>
        <v>6393772990</v>
      </c>
      <c r="D34" s="29">
        <f>SUM(D29:D33)</f>
        <v>6393772990</v>
      </c>
      <c r="E34" s="30">
        <f t="shared" si="3"/>
        <v>6747037967</v>
      </c>
      <c r="F34" s="31">
        <f t="shared" si="3"/>
        <v>6747037967</v>
      </c>
      <c r="G34" s="31">
        <f t="shared" si="3"/>
        <v>4693821212</v>
      </c>
      <c r="H34" s="31">
        <f t="shared" si="3"/>
        <v>4928844363</v>
      </c>
      <c r="I34" s="31">
        <f t="shared" si="3"/>
        <v>4233975210</v>
      </c>
      <c r="J34" s="31">
        <f t="shared" si="3"/>
        <v>4233975210</v>
      </c>
      <c r="K34" s="31">
        <f t="shared" si="3"/>
        <v>5522545548</v>
      </c>
      <c r="L34" s="31">
        <f t="shared" si="3"/>
        <v>5562047621</v>
      </c>
      <c r="M34" s="31">
        <f t="shared" si="3"/>
        <v>5898918910</v>
      </c>
      <c r="N34" s="31">
        <f t="shared" si="3"/>
        <v>5898918910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5898918910</v>
      </c>
      <c r="X34" s="31">
        <f t="shared" si="3"/>
        <v>3373518985</v>
      </c>
      <c r="Y34" s="31">
        <f t="shared" si="3"/>
        <v>2525399925</v>
      </c>
      <c r="Z34" s="32">
        <f>+IF(X34&lt;&gt;0,+(Y34/X34)*100,0)</f>
        <v>74.8595142410322</v>
      </c>
      <c r="AA34" s="33">
        <f>SUM(AA29:AA33)</f>
        <v>6747037967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8816442202</v>
      </c>
      <c r="D37" s="18">
        <v>8816442202</v>
      </c>
      <c r="E37" s="19">
        <v>9999396468</v>
      </c>
      <c r="F37" s="20">
        <v>9999396468</v>
      </c>
      <c r="G37" s="20">
        <v>8516425552</v>
      </c>
      <c r="H37" s="20">
        <v>9152848702</v>
      </c>
      <c r="I37" s="20">
        <v>10221004222</v>
      </c>
      <c r="J37" s="20">
        <v>10221004222</v>
      </c>
      <c r="K37" s="20">
        <v>8740986911</v>
      </c>
      <c r="L37" s="20">
        <v>9009446526</v>
      </c>
      <c r="M37" s="20">
        <v>8675724334</v>
      </c>
      <c r="N37" s="20">
        <v>8675724334</v>
      </c>
      <c r="O37" s="20"/>
      <c r="P37" s="20"/>
      <c r="Q37" s="20"/>
      <c r="R37" s="20"/>
      <c r="S37" s="20"/>
      <c r="T37" s="20"/>
      <c r="U37" s="20"/>
      <c r="V37" s="20"/>
      <c r="W37" s="20">
        <v>8675724334</v>
      </c>
      <c r="X37" s="20">
        <v>4999698234</v>
      </c>
      <c r="Y37" s="20">
        <v>3676026100</v>
      </c>
      <c r="Z37" s="21">
        <v>73.52</v>
      </c>
      <c r="AA37" s="22">
        <v>9999396468</v>
      </c>
    </row>
    <row r="38" spans="1:27" ht="13.5">
      <c r="A38" s="23" t="s">
        <v>58</v>
      </c>
      <c r="B38" s="17"/>
      <c r="C38" s="18">
        <v>2401594927</v>
      </c>
      <c r="D38" s="18">
        <v>2401594927</v>
      </c>
      <c r="E38" s="19">
        <v>2141795534</v>
      </c>
      <c r="F38" s="20">
        <v>2141795534</v>
      </c>
      <c r="G38" s="20">
        <v>2225835354</v>
      </c>
      <c r="H38" s="20">
        <v>2362286292</v>
      </c>
      <c r="I38" s="20">
        <v>2401592365</v>
      </c>
      <c r="J38" s="20">
        <v>2401592365</v>
      </c>
      <c r="K38" s="20">
        <v>2362286292</v>
      </c>
      <c r="L38" s="20">
        <v>2362286292</v>
      </c>
      <c r="M38" s="20">
        <v>2401592365</v>
      </c>
      <c r="N38" s="20">
        <v>2401592365</v>
      </c>
      <c r="O38" s="20"/>
      <c r="P38" s="20"/>
      <c r="Q38" s="20"/>
      <c r="R38" s="20"/>
      <c r="S38" s="20"/>
      <c r="T38" s="20"/>
      <c r="U38" s="20"/>
      <c r="V38" s="20"/>
      <c r="W38" s="20">
        <v>2401592365</v>
      </c>
      <c r="X38" s="20">
        <v>1070897767</v>
      </c>
      <c r="Y38" s="20">
        <v>1330694598</v>
      </c>
      <c r="Z38" s="21">
        <v>124.26</v>
      </c>
      <c r="AA38" s="22">
        <v>2141795534</v>
      </c>
    </row>
    <row r="39" spans="1:27" ht="13.5">
      <c r="A39" s="27" t="s">
        <v>61</v>
      </c>
      <c r="B39" s="35"/>
      <c r="C39" s="29">
        <f aca="true" t="shared" si="4" ref="C39:Y39">SUM(C37:C38)</f>
        <v>11218037129</v>
      </c>
      <c r="D39" s="29">
        <f>SUM(D37:D38)</f>
        <v>11218037129</v>
      </c>
      <c r="E39" s="36">
        <f t="shared" si="4"/>
        <v>12141192002</v>
      </c>
      <c r="F39" s="37">
        <f t="shared" si="4"/>
        <v>12141192002</v>
      </c>
      <c r="G39" s="37">
        <f t="shared" si="4"/>
        <v>10742260906</v>
      </c>
      <c r="H39" s="37">
        <f t="shared" si="4"/>
        <v>11515134994</v>
      </c>
      <c r="I39" s="37">
        <f t="shared" si="4"/>
        <v>12622596587</v>
      </c>
      <c r="J39" s="37">
        <f t="shared" si="4"/>
        <v>12622596587</v>
      </c>
      <c r="K39" s="37">
        <f t="shared" si="4"/>
        <v>11103273203</v>
      </c>
      <c r="L39" s="37">
        <f t="shared" si="4"/>
        <v>11371732818</v>
      </c>
      <c r="M39" s="37">
        <f t="shared" si="4"/>
        <v>11077316699</v>
      </c>
      <c r="N39" s="37">
        <f t="shared" si="4"/>
        <v>11077316699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11077316699</v>
      </c>
      <c r="X39" s="37">
        <f t="shared" si="4"/>
        <v>6070596001</v>
      </c>
      <c r="Y39" s="37">
        <f t="shared" si="4"/>
        <v>5006720698</v>
      </c>
      <c r="Z39" s="38">
        <f>+IF(X39&lt;&gt;0,+(Y39/X39)*100,0)</f>
        <v>82.47494475295754</v>
      </c>
      <c r="AA39" s="39">
        <f>SUM(AA37:AA38)</f>
        <v>12141192002</v>
      </c>
    </row>
    <row r="40" spans="1:27" ht="13.5">
      <c r="A40" s="27" t="s">
        <v>62</v>
      </c>
      <c r="B40" s="28"/>
      <c r="C40" s="29">
        <f aca="true" t="shared" si="5" ref="C40:Y40">+C34+C39</f>
        <v>17611810119</v>
      </c>
      <c r="D40" s="29">
        <f>+D34+D39</f>
        <v>17611810119</v>
      </c>
      <c r="E40" s="30">
        <f t="shared" si="5"/>
        <v>18888229969</v>
      </c>
      <c r="F40" s="31">
        <f t="shared" si="5"/>
        <v>18888229969</v>
      </c>
      <c r="G40" s="31">
        <f t="shared" si="5"/>
        <v>15436082118</v>
      </c>
      <c r="H40" s="31">
        <f t="shared" si="5"/>
        <v>16443979357</v>
      </c>
      <c r="I40" s="31">
        <f t="shared" si="5"/>
        <v>16856571797</v>
      </c>
      <c r="J40" s="31">
        <f t="shared" si="5"/>
        <v>16856571797</v>
      </c>
      <c r="K40" s="31">
        <f t="shared" si="5"/>
        <v>16625818751</v>
      </c>
      <c r="L40" s="31">
        <f t="shared" si="5"/>
        <v>16933780439</v>
      </c>
      <c r="M40" s="31">
        <f t="shared" si="5"/>
        <v>16976235609</v>
      </c>
      <c r="N40" s="31">
        <f t="shared" si="5"/>
        <v>16976235609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16976235609</v>
      </c>
      <c r="X40" s="31">
        <f t="shared" si="5"/>
        <v>9444114986</v>
      </c>
      <c r="Y40" s="31">
        <f t="shared" si="5"/>
        <v>7532120623</v>
      </c>
      <c r="Z40" s="32">
        <f>+IF(X40&lt;&gt;0,+(Y40/X40)*100,0)</f>
        <v>79.75464756798971</v>
      </c>
      <c r="AA40" s="33">
        <f>+AA34+AA39</f>
        <v>18888229969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14673995142</v>
      </c>
      <c r="D42" s="43">
        <f>+D25-D40</f>
        <v>14673995142</v>
      </c>
      <c r="E42" s="44">
        <f t="shared" si="6"/>
        <v>19702238593</v>
      </c>
      <c r="F42" s="45">
        <f t="shared" si="6"/>
        <v>19702238593</v>
      </c>
      <c r="G42" s="45">
        <f t="shared" si="6"/>
        <v>16745388916</v>
      </c>
      <c r="H42" s="45">
        <f t="shared" si="6"/>
        <v>15629414112</v>
      </c>
      <c r="I42" s="45">
        <f t="shared" si="6"/>
        <v>15549524497</v>
      </c>
      <c r="J42" s="45">
        <f t="shared" si="6"/>
        <v>15549524497</v>
      </c>
      <c r="K42" s="45">
        <f t="shared" si="6"/>
        <v>15534461250</v>
      </c>
      <c r="L42" s="45">
        <f t="shared" si="6"/>
        <v>15015880740</v>
      </c>
      <c r="M42" s="45">
        <f t="shared" si="6"/>
        <v>15114935145</v>
      </c>
      <c r="N42" s="45">
        <f t="shared" si="6"/>
        <v>15114935145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15114935145</v>
      </c>
      <c r="X42" s="45">
        <f t="shared" si="6"/>
        <v>9851119298</v>
      </c>
      <c r="Y42" s="45">
        <f t="shared" si="6"/>
        <v>5263815847</v>
      </c>
      <c r="Z42" s="46">
        <f>+IF(X42&lt;&gt;0,+(Y42/X42)*100,0)</f>
        <v>53.43368289193974</v>
      </c>
      <c r="AA42" s="47">
        <f>+AA25-AA40</f>
        <v>19702238593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14673995142</v>
      </c>
      <c r="D45" s="18">
        <v>14673995142</v>
      </c>
      <c r="E45" s="19">
        <v>19334077854</v>
      </c>
      <c r="F45" s="20">
        <v>19334077854</v>
      </c>
      <c r="G45" s="20">
        <v>16496753946</v>
      </c>
      <c r="H45" s="20">
        <v>15380779142</v>
      </c>
      <c r="I45" s="20">
        <v>15300889529</v>
      </c>
      <c r="J45" s="20">
        <v>15300889529</v>
      </c>
      <c r="K45" s="20">
        <v>15285826279</v>
      </c>
      <c r="L45" s="20">
        <v>14767245769</v>
      </c>
      <c r="M45" s="20">
        <v>14866300174</v>
      </c>
      <c r="N45" s="20">
        <v>14866300174</v>
      </c>
      <c r="O45" s="20"/>
      <c r="P45" s="20"/>
      <c r="Q45" s="20"/>
      <c r="R45" s="20"/>
      <c r="S45" s="20"/>
      <c r="T45" s="20"/>
      <c r="U45" s="20"/>
      <c r="V45" s="20"/>
      <c r="W45" s="20">
        <v>14866300174</v>
      </c>
      <c r="X45" s="20">
        <v>9667038927</v>
      </c>
      <c r="Y45" s="20">
        <v>5199261247</v>
      </c>
      <c r="Z45" s="48">
        <v>53.78</v>
      </c>
      <c r="AA45" s="22">
        <v>19334077854</v>
      </c>
    </row>
    <row r="46" spans="1:27" ht="13.5">
      <c r="A46" s="23" t="s">
        <v>67</v>
      </c>
      <c r="B46" s="17"/>
      <c r="C46" s="18"/>
      <c r="D46" s="18"/>
      <c r="E46" s="19">
        <v>356046886</v>
      </c>
      <c r="F46" s="20">
        <v>356046886</v>
      </c>
      <c r="G46" s="20">
        <v>248634970</v>
      </c>
      <c r="H46" s="20">
        <v>248634970</v>
      </c>
      <c r="I46" s="20">
        <v>248634968</v>
      </c>
      <c r="J46" s="20">
        <v>248634968</v>
      </c>
      <c r="K46" s="20">
        <v>248634971</v>
      </c>
      <c r="L46" s="20">
        <v>248634971</v>
      </c>
      <c r="M46" s="20">
        <v>248634971</v>
      </c>
      <c r="N46" s="20">
        <v>248634971</v>
      </c>
      <c r="O46" s="20"/>
      <c r="P46" s="20"/>
      <c r="Q46" s="20"/>
      <c r="R46" s="20"/>
      <c r="S46" s="20"/>
      <c r="T46" s="20"/>
      <c r="U46" s="20"/>
      <c r="V46" s="20"/>
      <c r="W46" s="20">
        <v>248634971</v>
      </c>
      <c r="X46" s="20">
        <v>178023443</v>
      </c>
      <c r="Y46" s="20">
        <v>70611528</v>
      </c>
      <c r="Z46" s="48">
        <v>39.66</v>
      </c>
      <c r="AA46" s="22">
        <v>356046886</v>
      </c>
    </row>
    <row r="47" spans="1:27" ht="13.5">
      <c r="A47" s="23" t="s">
        <v>68</v>
      </c>
      <c r="B47" s="17"/>
      <c r="C47" s="18"/>
      <c r="D47" s="18"/>
      <c r="E47" s="19">
        <v>12113853</v>
      </c>
      <c r="F47" s="20">
        <v>12113853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6056927</v>
      </c>
      <c r="Y47" s="20">
        <v>-6056927</v>
      </c>
      <c r="Z47" s="48">
        <v>-100</v>
      </c>
      <c r="AA47" s="22">
        <v>12113853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14673995142</v>
      </c>
      <c r="D48" s="51">
        <f>SUM(D45:D47)</f>
        <v>14673995142</v>
      </c>
      <c r="E48" s="52">
        <f t="shared" si="7"/>
        <v>19702238593</v>
      </c>
      <c r="F48" s="53">
        <f t="shared" si="7"/>
        <v>19702238593</v>
      </c>
      <c r="G48" s="53">
        <f t="shared" si="7"/>
        <v>16745388916</v>
      </c>
      <c r="H48" s="53">
        <f t="shared" si="7"/>
        <v>15629414112</v>
      </c>
      <c r="I48" s="53">
        <f t="shared" si="7"/>
        <v>15549524497</v>
      </c>
      <c r="J48" s="53">
        <f t="shared" si="7"/>
        <v>15549524497</v>
      </c>
      <c r="K48" s="53">
        <f t="shared" si="7"/>
        <v>15534461250</v>
      </c>
      <c r="L48" s="53">
        <f t="shared" si="7"/>
        <v>15015880740</v>
      </c>
      <c r="M48" s="53">
        <f t="shared" si="7"/>
        <v>15114935145</v>
      </c>
      <c r="N48" s="53">
        <f t="shared" si="7"/>
        <v>15114935145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15114935145</v>
      </c>
      <c r="X48" s="53">
        <f t="shared" si="7"/>
        <v>9851119297</v>
      </c>
      <c r="Y48" s="53">
        <f t="shared" si="7"/>
        <v>5263815848</v>
      </c>
      <c r="Z48" s="54">
        <f>+IF(X48&lt;&gt;0,+(Y48/X48)*100,0)</f>
        <v>53.43368290751499</v>
      </c>
      <c r="AA48" s="55">
        <f>SUM(AA45:AA47)</f>
        <v>19702238593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46893234</v>
      </c>
      <c r="D6" s="18">
        <v>46893234</v>
      </c>
      <c r="E6" s="19">
        <v>150000000</v>
      </c>
      <c r="F6" s="20">
        <v>150000000</v>
      </c>
      <c r="G6" s="20">
        <v>197106230</v>
      </c>
      <c r="H6" s="20">
        <v>9219</v>
      </c>
      <c r="I6" s="20">
        <v>9219</v>
      </c>
      <c r="J6" s="20">
        <v>9219</v>
      </c>
      <c r="K6" s="20">
        <v>9219</v>
      </c>
      <c r="L6" s="20"/>
      <c r="M6" s="20">
        <v>9219</v>
      </c>
      <c r="N6" s="20">
        <v>9219</v>
      </c>
      <c r="O6" s="20"/>
      <c r="P6" s="20"/>
      <c r="Q6" s="20"/>
      <c r="R6" s="20"/>
      <c r="S6" s="20"/>
      <c r="T6" s="20"/>
      <c r="U6" s="20"/>
      <c r="V6" s="20"/>
      <c r="W6" s="20">
        <v>9219</v>
      </c>
      <c r="X6" s="20">
        <v>75000000</v>
      </c>
      <c r="Y6" s="20">
        <v>-74990781</v>
      </c>
      <c r="Z6" s="21">
        <v>-99.99</v>
      </c>
      <c r="AA6" s="22">
        <v>150000000</v>
      </c>
    </row>
    <row r="7" spans="1:27" ht="13.5">
      <c r="A7" s="23" t="s">
        <v>34</v>
      </c>
      <c r="B7" s="17"/>
      <c r="C7" s="18">
        <v>79482788</v>
      </c>
      <c r="D7" s="18">
        <v>79482788</v>
      </c>
      <c r="E7" s="19">
        <v>100000000</v>
      </c>
      <c r="F7" s="20">
        <v>100000000</v>
      </c>
      <c r="G7" s="20">
        <v>148791538</v>
      </c>
      <c r="H7" s="20">
        <v>230685796</v>
      </c>
      <c r="I7" s="20">
        <v>228678118</v>
      </c>
      <c r="J7" s="20">
        <v>228678118</v>
      </c>
      <c r="K7" s="20">
        <v>163078744</v>
      </c>
      <c r="L7" s="20"/>
      <c r="M7" s="20">
        <v>130951179</v>
      </c>
      <c r="N7" s="20">
        <v>130951179</v>
      </c>
      <c r="O7" s="20"/>
      <c r="P7" s="20"/>
      <c r="Q7" s="20"/>
      <c r="R7" s="20"/>
      <c r="S7" s="20"/>
      <c r="T7" s="20"/>
      <c r="U7" s="20"/>
      <c r="V7" s="20"/>
      <c r="W7" s="20">
        <v>130951179</v>
      </c>
      <c r="X7" s="20">
        <v>50000000</v>
      </c>
      <c r="Y7" s="20">
        <v>80951179</v>
      </c>
      <c r="Z7" s="21">
        <v>161.9</v>
      </c>
      <c r="AA7" s="22">
        <v>100000000</v>
      </c>
    </row>
    <row r="8" spans="1:27" ht="13.5">
      <c r="A8" s="23" t="s">
        <v>35</v>
      </c>
      <c r="B8" s="17"/>
      <c r="C8" s="18">
        <v>242445019</v>
      </c>
      <c r="D8" s="18">
        <v>242445019</v>
      </c>
      <c r="E8" s="19">
        <v>427549651</v>
      </c>
      <c r="F8" s="20">
        <v>427549651</v>
      </c>
      <c r="G8" s="20">
        <v>802616554</v>
      </c>
      <c r="H8" s="20">
        <v>319810829</v>
      </c>
      <c r="I8" s="20">
        <v>326459330</v>
      </c>
      <c r="J8" s="20">
        <v>326459330</v>
      </c>
      <c r="K8" s="20">
        <v>473360916</v>
      </c>
      <c r="L8" s="20"/>
      <c r="M8" s="20">
        <v>303046218</v>
      </c>
      <c r="N8" s="20">
        <v>303046218</v>
      </c>
      <c r="O8" s="20"/>
      <c r="P8" s="20"/>
      <c r="Q8" s="20"/>
      <c r="R8" s="20"/>
      <c r="S8" s="20"/>
      <c r="T8" s="20"/>
      <c r="U8" s="20"/>
      <c r="V8" s="20"/>
      <c r="W8" s="20">
        <v>303046218</v>
      </c>
      <c r="X8" s="20">
        <v>213774826</v>
      </c>
      <c r="Y8" s="20">
        <v>89271392</v>
      </c>
      <c r="Z8" s="21">
        <v>41.76</v>
      </c>
      <c r="AA8" s="22">
        <v>427549651</v>
      </c>
    </row>
    <row r="9" spans="1:27" ht="13.5">
      <c r="A9" s="23" t="s">
        <v>36</v>
      </c>
      <c r="B9" s="17"/>
      <c r="C9" s="18">
        <v>222273038</v>
      </c>
      <c r="D9" s="18">
        <v>222273038</v>
      </c>
      <c r="E9" s="19">
        <v>182000000</v>
      </c>
      <c r="F9" s="20">
        <v>182000000</v>
      </c>
      <c r="G9" s="20">
        <v>261332941</v>
      </c>
      <c r="H9" s="20">
        <v>254284493</v>
      </c>
      <c r="I9" s="20">
        <v>275611100</v>
      </c>
      <c r="J9" s="20">
        <v>275611100</v>
      </c>
      <c r="K9" s="20">
        <v>310881762</v>
      </c>
      <c r="L9" s="20"/>
      <c r="M9" s="20">
        <v>672566583</v>
      </c>
      <c r="N9" s="20">
        <v>672566583</v>
      </c>
      <c r="O9" s="20"/>
      <c r="P9" s="20"/>
      <c r="Q9" s="20"/>
      <c r="R9" s="20"/>
      <c r="S9" s="20"/>
      <c r="T9" s="20"/>
      <c r="U9" s="20"/>
      <c r="V9" s="20"/>
      <c r="W9" s="20">
        <v>672566583</v>
      </c>
      <c r="X9" s="20">
        <v>91000000</v>
      </c>
      <c r="Y9" s="20">
        <v>581566583</v>
      </c>
      <c r="Z9" s="21">
        <v>639.08</v>
      </c>
      <c r="AA9" s="22">
        <v>182000000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27358741</v>
      </c>
      <c r="D11" s="18">
        <v>27358741</v>
      </c>
      <c r="E11" s="19">
        <v>30000000</v>
      </c>
      <c r="F11" s="20">
        <v>30000000</v>
      </c>
      <c r="G11" s="20">
        <v>26302646</v>
      </c>
      <c r="H11" s="20">
        <v>26605160</v>
      </c>
      <c r="I11" s="20">
        <v>28970206</v>
      </c>
      <c r="J11" s="20">
        <v>28970206</v>
      </c>
      <c r="K11" s="20">
        <v>28842268</v>
      </c>
      <c r="L11" s="20"/>
      <c r="M11" s="20">
        <v>28978140</v>
      </c>
      <c r="N11" s="20">
        <v>28978140</v>
      </c>
      <c r="O11" s="20"/>
      <c r="P11" s="20"/>
      <c r="Q11" s="20"/>
      <c r="R11" s="20"/>
      <c r="S11" s="20"/>
      <c r="T11" s="20"/>
      <c r="U11" s="20"/>
      <c r="V11" s="20"/>
      <c r="W11" s="20">
        <v>28978140</v>
      </c>
      <c r="X11" s="20">
        <v>15000000</v>
      </c>
      <c r="Y11" s="20">
        <v>13978140</v>
      </c>
      <c r="Z11" s="21">
        <v>93.19</v>
      </c>
      <c r="AA11" s="22">
        <v>30000000</v>
      </c>
    </row>
    <row r="12" spans="1:27" ht="13.5">
      <c r="A12" s="27" t="s">
        <v>39</v>
      </c>
      <c r="B12" s="28"/>
      <c r="C12" s="29">
        <f aca="true" t="shared" si="0" ref="C12:Y12">SUM(C6:C11)</f>
        <v>618452820</v>
      </c>
      <c r="D12" s="29">
        <f>SUM(D6:D11)</f>
        <v>618452820</v>
      </c>
      <c r="E12" s="30">
        <f t="shared" si="0"/>
        <v>889549651</v>
      </c>
      <c r="F12" s="31">
        <f t="shared" si="0"/>
        <v>889549651</v>
      </c>
      <c r="G12" s="31">
        <f t="shared" si="0"/>
        <v>1436149909</v>
      </c>
      <c r="H12" s="31">
        <f t="shared" si="0"/>
        <v>831395497</v>
      </c>
      <c r="I12" s="31">
        <f t="shared" si="0"/>
        <v>859727973</v>
      </c>
      <c r="J12" s="31">
        <f t="shared" si="0"/>
        <v>859727973</v>
      </c>
      <c r="K12" s="31">
        <f t="shared" si="0"/>
        <v>976172909</v>
      </c>
      <c r="L12" s="31">
        <f t="shared" si="0"/>
        <v>0</v>
      </c>
      <c r="M12" s="31">
        <f t="shared" si="0"/>
        <v>1135551339</v>
      </c>
      <c r="N12" s="31">
        <f t="shared" si="0"/>
        <v>1135551339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1135551339</v>
      </c>
      <c r="X12" s="31">
        <f t="shared" si="0"/>
        <v>444774826</v>
      </c>
      <c r="Y12" s="31">
        <f t="shared" si="0"/>
        <v>690776513</v>
      </c>
      <c r="Z12" s="32">
        <f>+IF(X12&lt;&gt;0,+(Y12/X12)*100,0)</f>
        <v>155.30926496276118</v>
      </c>
      <c r="AA12" s="33">
        <f>SUM(AA6:AA11)</f>
        <v>889549651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308750</v>
      </c>
      <c r="D16" s="18">
        <v>308750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1372942709</v>
      </c>
      <c r="D17" s="18">
        <v>1372942709</v>
      </c>
      <c r="E17" s="19">
        <v>1167729640</v>
      </c>
      <c r="F17" s="20">
        <v>1167729640</v>
      </c>
      <c r="G17" s="20">
        <v>1109390342</v>
      </c>
      <c r="H17" s="20">
        <v>1465068216</v>
      </c>
      <c r="I17" s="20">
        <v>1465068216</v>
      </c>
      <c r="J17" s="20">
        <v>1465068216</v>
      </c>
      <c r="K17" s="20">
        <v>1465068216</v>
      </c>
      <c r="L17" s="20"/>
      <c r="M17" s="20">
        <v>1372942671</v>
      </c>
      <c r="N17" s="20">
        <v>1372942671</v>
      </c>
      <c r="O17" s="20"/>
      <c r="P17" s="20"/>
      <c r="Q17" s="20"/>
      <c r="R17" s="20"/>
      <c r="S17" s="20"/>
      <c r="T17" s="20"/>
      <c r="U17" s="20"/>
      <c r="V17" s="20"/>
      <c r="W17" s="20">
        <v>1372942671</v>
      </c>
      <c r="X17" s="20">
        <v>583864820</v>
      </c>
      <c r="Y17" s="20">
        <v>789077851</v>
      </c>
      <c r="Z17" s="21">
        <v>135.15</v>
      </c>
      <c r="AA17" s="22">
        <v>1167729640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10177016740</v>
      </c>
      <c r="D19" s="18">
        <v>10177016740</v>
      </c>
      <c r="E19" s="19">
        <v>8965031793</v>
      </c>
      <c r="F19" s="20">
        <v>8965031793</v>
      </c>
      <c r="G19" s="20">
        <v>10170630583</v>
      </c>
      <c r="H19" s="20">
        <v>10167474484</v>
      </c>
      <c r="I19" s="20">
        <v>10166502405</v>
      </c>
      <c r="J19" s="20">
        <v>10166502405</v>
      </c>
      <c r="K19" s="20">
        <v>10235562974</v>
      </c>
      <c r="L19" s="20"/>
      <c r="M19" s="20">
        <v>10061654982</v>
      </c>
      <c r="N19" s="20">
        <v>10061654982</v>
      </c>
      <c r="O19" s="20"/>
      <c r="P19" s="20"/>
      <c r="Q19" s="20"/>
      <c r="R19" s="20"/>
      <c r="S19" s="20"/>
      <c r="T19" s="20"/>
      <c r="U19" s="20"/>
      <c r="V19" s="20"/>
      <c r="W19" s="20">
        <v>10061654982</v>
      </c>
      <c r="X19" s="20">
        <v>4482515897</v>
      </c>
      <c r="Y19" s="20">
        <v>5579139085</v>
      </c>
      <c r="Z19" s="21">
        <v>124.46</v>
      </c>
      <c r="AA19" s="22">
        <v>8965031793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19950179</v>
      </c>
      <c r="D22" s="18">
        <v>19950179</v>
      </c>
      <c r="E22" s="19">
        <v>20784914</v>
      </c>
      <c r="F22" s="20">
        <v>20784914</v>
      </c>
      <c r="G22" s="20">
        <v>21607857</v>
      </c>
      <c r="H22" s="20">
        <v>19950179</v>
      </c>
      <c r="I22" s="20">
        <v>19950179</v>
      </c>
      <c r="J22" s="20">
        <v>19950179</v>
      </c>
      <c r="K22" s="20">
        <v>19950179</v>
      </c>
      <c r="L22" s="20"/>
      <c r="M22" s="20">
        <v>19950179</v>
      </c>
      <c r="N22" s="20">
        <v>19950179</v>
      </c>
      <c r="O22" s="20"/>
      <c r="P22" s="20"/>
      <c r="Q22" s="20"/>
      <c r="R22" s="20"/>
      <c r="S22" s="20"/>
      <c r="T22" s="20"/>
      <c r="U22" s="20"/>
      <c r="V22" s="20"/>
      <c r="W22" s="20">
        <v>19950179</v>
      </c>
      <c r="X22" s="20">
        <v>10392457</v>
      </c>
      <c r="Y22" s="20">
        <v>9557722</v>
      </c>
      <c r="Z22" s="21">
        <v>91.97</v>
      </c>
      <c r="AA22" s="22">
        <v>20784914</v>
      </c>
    </row>
    <row r="23" spans="1:27" ht="13.5">
      <c r="A23" s="23" t="s">
        <v>49</v>
      </c>
      <c r="B23" s="17"/>
      <c r="C23" s="18">
        <v>374720</v>
      </c>
      <c r="D23" s="18">
        <v>374720</v>
      </c>
      <c r="E23" s="19">
        <v>346517</v>
      </c>
      <c r="F23" s="20">
        <v>346517</v>
      </c>
      <c r="G23" s="24">
        <v>363262</v>
      </c>
      <c r="H23" s="24">
        <v>374719</v>
      </c>
      <c r="I23" s="24">
        <v>374719</v>
      </c>
      <c r="J23" s="20">
        <v>374719</v>
      </c>
      <c r="K23" s="24">
        <v>374719</v>
      </c>
      <c r="L23" s="24"/>
      <c r="M23" s="20">
        <v>374719</v>
      </c>
      <c r="N23" s="24">
        <v>374719</v>
      </c>
      <c r="O23" s="24"/>
      <c r="P23" s="24"/>
      <c r="Q23" s="20"/>
      <c r="R23" s="24"/>
      <c r="S23" s="24"/>
      <c r="T23" s="20"/>
      <c r="U23" s="24"/>
      <c r="V23" s="24"/>
      <c r="W23" s="24">
        <v>374719</v>
      </c>
      <c r="X23" s="20">
        <v>173259</v>
      </c>
      <c r="Y23" s="24">
        <v>201460</v>
      </c>
      <c r="Z23" s="25">
        <v>116.28</v>
      </c>
      <c r="AA23" s="26">
        <v>346517</v>
      </c>
    </row>
    <row r="24" spans="1:27" ht="13.5">
      <c r="A24" s="27" t="s">
        <v>50</v>
      </c>
      <c r="B24" s="35"/>
      <c r="C24" s="29">
        <f aca="true" t="shared" si="1" ref="C24:Y24">SUM(C15:C23)</f>
        <v>11570593098</v>
      </c>
      <c r="D24" s="29">
        <f>SUM(D15:D23)</f>
        <v>11570593098</v>
      </c>
      <c r="E24" s="36">
        <f t="shared" si="1"/>
        <v>10153892864</v>
      </c>
      <c r="F24" s="37">
        <f t="shared" si="1"/>
        <v>10153892864</v>
      </c>
      <c r="G24" s="37">
        <f t="shared" si="1"/>
        <v>11301992044</v>
      </c>
      <c r="H24" s="37">
        <f t="shared" si="1"/>
        <v>11652867598</v>
      </c>
      <c r="I24" s="37">
        <f t="shared" si="1"/>
        <v>11651895519</v>
      </c>
      <c r="J24" s="37">
        <f t="shared" si="1"/>
        <v>11651895519</v>
      </c>
      <c r="K24" s="37">
        <f t="shared" si="1"/>
        <v>11720956088</v>
      </c>
      <c r="L24" s="37">
        <f t="shared" si="1"/>
        <v>0</v>
      </c>
      <c r="M24" s="37">
        <f t="shared" si="1"/>
        <v>11454922551</v>
      </c>
      <c r="N24" s="37">
        <f t="shared" si="1"/>
        <v>11454922551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11454922551</v>
      </c>
      <c r="X24" s="37">
        <f t="shared" si="1"/>
        <v>5076946433</v>
      </c>
      <c r="Y24" s="37">
        <f t="shared" si="1"/>
        <v>6377976118</v>
      </c>
      <c r="Z24" s="38">
        <f>+IF(X24&lt;&gt;0,+(Y24/X24)*100,0)</f>
        <v>125.62622438841085</v>
      </c>
      <c r="AA24" s="39">
        <f>SUM(AA15:AA23)</f>
        <v>10153892864</v>
      </c>
    </row>
    <row r="25" spans="1:27" ht="13.5">
      <c r="A25" s="27" t="s">
        <v>51</v>
      </c>
      <c r="B25" s="28"/>
      <c r="C25" s="29">
        <f aca="true" t="shared" si="2" ref="C25:Y25">+C12+C24</f>
        <v>12189045918</v>
      </c>
      <c r="D25" s="29">
        <f>+D12+D24</f>
        <v>12189045918</v>
      </c>
      <c r="E25" s="30">
        <f t="shared" si="2"/>
        <v>11043442515</v>
      </c>
      <c r="F25" s="31">
        <f t="shared" si="2"/>
        <v>11043442515</v>
      </c>
      <c r="G25" s="31">
        <f t="shared" si="2"/>
        <v>12738141953</v>
      </c>
      <c r="H25" s="31">
        <f t="shared" si="2"/>
        <v>12484263095</v>
      </c>
      <c r="I25" s="31">
        <f t="shared" si="2"/>
        <v>12511623492</v>
      </c>
      <c r="J25" s="31">
        <f t="shared" si="2"/>
        <v>12511623492</v>
      </c>
      <c r="K25" s="31">
        <f t="shared" si="2"/>
        <v>12697128997</v>
      </c>
      <c r="L25" s="31">
        <f t="shared" si="2"/>
        <v>0</v>
      </c>
      <c r="M25" s="31">
        <f t="shared" si="2"/>
        <v>12590473890</v>
      </c>
      <c r="N25" s="31">
        <f t="shared" si="2"/>
        <v>12590473890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12590473890</v>
      </c>
      <c r="X25" s="31">
        <f t="shared" si="2"/>
        <v>5521721259</v>
      </c>
      <c r="Y25" s="31">
        <f t="shared" si="2"/>
        <v>7068752631</v>
      </c>
      <c r="Z25" s="32">
        <f>+IF(X25&lt;&gt;0,+(Y25/X25)*100,0)</f>
        <v>128.01719426670536</v>
      </c>
      <c r="AA25" s="33">
        <f>+AA12+AA24</f>
        <v>11043442515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52479305</v>
      </c>
      <c r="I29" s="20">
        <v>124951761</v>
      </c>
      <c r="J29" s="20">
        <v>124951761</v>
      </c>
      <c r="K29" s="20">
        <v>107904322</v>
      </c>
      <c r="L29" s="20"/>
      <c r="M29" s="20">
        <v>98223205</v>
      </c>
      <c r="N29" s="20">
        <v>98223205</v>
      </c>
      <c r="O29" s="20"/>
      <c r="P29" s="20"/>
      <c r="Q29" s="20"/>
      <c r="R29" s="20"/>
      <c r="S29" s="20"/>
      <c r="T29" s="20"/>
      <c r="U29" s="20"/>
      <c r="V29" s="20"/>
      <c r="W29" s="20">
        <v>98223205</v>
      </c>
      <c r="X29" s="20"/>
      <c r="Y29" s="20">
        <v>98223205</v>
      </c>
      <c r="Z29" s="21"/>
      <c r="AA29" s="22"/>
    </row>
    <row r="30" spans="1:27" ht="13.5">
      <c r="A30" s="23" t="s">
        <v>55</v>
      </c>
      <c r="B30" s="17"/>
      <c r="C30" s="18">
        <v>3657602</v>
      </c>
      <c r="D30" s="18">
        <v>3657602</v>
      </c>
      <c r="E30" s="19">
        <v>4047780</v>
      </c>
      <c r="F30" s="20">
        <v>4047780</v>
      </c>
      <c r="G30" s="20"/>
      <c r="H30" s="20">
        <v>3657602</v>
      </c>
      <c r="I30" s="20">
        <v>1865105</v>
      </c>
      <c r="J30" s="20">
        <v>1865105</v>
      </c>
      <c r="K30" s="20">
        <v>1865105</v>
      </c>
      <c r="L30" s="20"/>
      <c r="M30" s="20">
        <v>1865105</v>
      </c>
      <c r="N30" s="20">
        <v>1865105</v>
      </c>
      <c r="O30" s="20"/>
      <c r="P30" s="20"/>
      <c r="Q30" s="20"/>
      <c r="R30" s="20"/>
      <c r="S30" s="20"/>
      <c r="T30" s="20"/>
      <c r="U30" s="20"/>
      <c r="V30" s="20"/>
      <c r="W30" s="20">
        <v>1865105</v>
      </c>
      <c r="X30" s="20">
        <v>2023890</v>
      </c>
      <c r="Y30" s="20">
        <v>-158785</v>
      </c>
      <c r="Z30" s="21">
        <v>-7.85</v>
      </c>
      <c r="AA30" s="22">
        <v>4047780</v>
      </c>
    </row>
    <row r="31" spans="1:27" ht="13.5">
      <c r="A31" s="23" t="s">
        <v>56</v>
      </c>
      <c r="B31" s="17"/>
      <c r="C31" s="18">
        <v>37404062</v>
      </c>
      <c r="D31" s="18">
        <v>37404062</v>
      </c>
      <c r="E31" s="19">
        <v>39125000</v>
      </c>
      <c r="F31" s="20">
        <v>39125000</v>
      </c>
      <c r="G31" s="20">
        <v>37587857</v>
      </c>
      <c r="H31" s="20">
        <v>37685719</v>
      </c>
      <c r="I31" s="20">
        <v>37778405</v>
      </c>
      <c r="J31" s="20">
        <v>37778405</v>
      </c>
      <c r="K31" s="20">
        <v>41840940</v>
      </c>
      <c r="L31" s="20"/>
      <c r="M31" s="20">
        <v>41973571</v>
      </c>
      <c r="N31" s="20">
        <v>41973571</v>
      </c>
      <c r="O31" s="20"/>
      <c r="P31" s="20"/>
      <c r="Q31" s="20"/>
      <c r="R31" s="20"/>
      <c r="S31" s="20"/>
      <c r="T31" s="20"/>
      <c r="U31" s="20"/>
      <c r="V31" s="20"/>
      <c r="W31" s="20">
        <v>41973571</v>
      </c>
      <c r="X31" s="20">
        <v>19562500</v>
      </c>
      <c r="Y31" s="20">
        <v>22411071</v>
      </c>
      <c r="Z31" s="21">
        <v>114.56</v>
      </c>
      <c r="AA31" s="22">
        <v>39125000</v>
      </c>
    </row>
    <row r="32" spans="1:27" ht="13.5">
      <c r="A32" s="23" t="s">
        <v>57</v>
      </c>
      <c r="B32" s="17"/>
      <c r="C32" s="18">
        <v>775069741</v>
      </c>
      <c r="D32" s="18">
        <v>775069741</v>
      </c>
      <c r="E32" s="19">
        <v>300000000</v>
      </c>
      <c r="F32" s="20">
        <v>300000000</v>
      </c>
      <c r="G32" s="20">
        <v>735321115</v>
      </c>
      <c r="H32" s="20">
        <v>736460287</v>
      </c>
      <c r="I32" s="20">
        <v>613949720</v>
      </c>
      <c r="J32" s="20">
        <v>613949720</v>
      </c>
      <c r="K32" s="20">
        <v>611100192</v>
      </c>
      <c r="L32" s="20"/>
      <c r="M32" s="20">
        <v>991440349</v>
      </c>
      <c r="N32" s="20">
        <v>991440349</v>
      </c>
      <c r="O32" s="20"/>
      <c r="P32" s="20"/>
      <c r="Q32" s="20"/>
      <c r="R32" s="20"/>
      <c r="S32" s="20"/>
      <c r="T32" s="20"/>
      <c r="U32" s="20"/>
      <c r="V32" s="20"/>
      <c r="W32" s="20">
        <v>991440349</v>
      </c>
      <c r="X32" s="20">
        <v>150000000</v>
      </c>
      <c r="Y32" s="20">
        <v>841440349</v>
      </c>
      <c r="Z32" s="21">
        <v>560.96</v>
      </c>
      <c r="AA32" s="22">
        <v>300000000</v>
      </c>
    </row>
    <row r="33" spans="1:27" ht="13.5">
      <c r="A33" s="23" t="s">
        <v>58</v>
      </c>
      <c r="B33" s="17"/>
      <c r="C33" s="18"/>
      <c r="D33" s="18"/>
      <c r="E33" s="19">
        <v>121036959</v>
      </c>
      <c r="F33" s="20">
        <v>121036959</v>
      </c>
      <c r="G33" s="20">
        <v>85040286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60518480</v>
      </c>
      <c r="Y33" s="20">
        <v>-60518480</v>
      </c>
      <c r="Z33" s="21">
        <v>-100</v>
      </c>
      <c r="AA33" s="22">
        <v>121036959</v>
      </c>
    </row>
    <row r="34" spans="1:27" ht="13.5">
      <c r="A34" s="27" t="s">
        <v>59</v>
      </c>
      <c r="B34" s="28"/>
      <c r="C34" s="29">
        <f aca="true" t="shared" si="3" ref="C34:Y34">SUM(C29:C33)</f>
        <v>816131405</v>
      </c>
      <c r="D34" s="29">
        <f>SUM(D29:D33)</f>
        <v>816131405</v>
      </c>
      <c r="E34" s="30">
        <f t="shared" si="3"/>
        <v>464209739</v>
      </c>
      <c r="F34" s="31">
        <f t="shared" si="3"/>
        <v>464209739</v>
      </c>
      <c r="G34" s="31">
        <f t="shared" si="3"/>
        <v>857949258</v>
      </c>
      <c r="H34" s="31">
        <f t="shared" si="3"/>
        <v>830282913</v>
      </c>
      <c r="I34" s="31">
        <f t="shared" si="3"/>
        <v>778544991</v>
      </c>
      <c r="J34" s="31">
        <f t="shared" si="3"/>
        <v>778544991</v>
      </c>
      <c r="K34" s="31">
        <f t="shared" si="3"/>
        <v>762710559</v>
      </c>
      <c r="L34" s="31">
        <f t="shared" si="3"/>
        <v>0</v>
      </c>
      <c r="M34" s="31">
        <f t="shared" si="3"/>
        <v>1133502230</v>
      </c>
      <c r="N34" s="31">
        <f t="shared" si="3"/>
        <v>1133502230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1133502230</v>
      </c>
      <c r="X34" s="31">
        <f t="shared" si="3"/>
        <v>232104870</v>
      </c>
      <c r="Y34" s="31">
        <f t="shared" si="3"/>
        <v>901397360</v>
      </c>
      <c r="Z34" s="32">
        <f>+IF(X34&lt;&gt;0,+(Y34/X34)*100,0)</f>
        <v>388.3577970595792</v>
      </c>
      <c r="AA34" s="33">
        <f>SUM(AA29:AA33)</f>
        <v>464209739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19827787</v>
      </c>
      <c r="D37" s="18">
        <v>19827787</v>
      </c>
      <c r="E37" s="19">
        <v>26920992</v>
      </c>
      <c r="F37" s="20">
        <v>26920992</v>
      </c>
      <c r="G37" s="20">
        <v>23485389</v>
      </c>
      <c r="H37" s="20">
        <v>19827787</v>
      </c>
      <c r="I37" s="20">
        <v>19827787</v>
      </c>
      <c r="J37" s="20">
        <v>19827787</v>
      </c>
      <c r="K37" s="20">
        <v>19827787</v>
      </c>
      <c r="L37" s="20"/>
      <c r="M37" s="20">
        <v>19827787</v>
      </c>
      <c r="N37" s="20">
        <v>19827787</v>
      </c>
      <c r="O37" s="20"/>
      <c r="P37" s="20"/>
      <c r="Q37" s="20"/>
      <c r="R37" s="20"/>
      <c r="S37" s="20"/>
      <c r="T37" s="20"/>
      <c r="U37" s="20"/>
      <c r="V37" s="20"/>
      <c r="W37" s="20">
        <v>19827787</v>
      </c>
      <c r="X37" s="20">
        <v>13460496</v>
      </c>
      <c r="Y37" s="20">
        <v>6367291</v>
      </c>
      <c r="Z37" s="21">
        <v>47.3</v>
      </c>
      <c r="AA37" s="22">
        <v>26920992</v>
      </c>
    </row>
    <row r="38" spans="1:27" ht="13.5">
      <c r="A38" s="23" t="s">
        <v>58</v>
      </c>
      <c r="B38" s="17"/>
      <c r="C38" s="18">
        <v>289812670</v>
      </c>
      <c r="D38" s="18">
        <v>289812670</v>
      </c>
      <c r="E38" s="19">
        <v>323254429</v>
      </c>
      <c r="F38" s="20">
        <v>323254429</v>
      </c>
      <c r="G38" s="20">
        <v>324373939</v>
      </c>
      <c r="H38" s="20">
        <v>374852956</v>
      </c>
      <c r="I38" s="20">
        <v>374852956</v>
      </c>
      <c r="J38" s="20">
        <v>374852956</v>
      </c>
      <c r="K38" s="20">
        <v>374852956</v>
      </c>
      <c r="L38" s="20"/>
      <c r="M38" s="20">
        <v>289812670</v>
      </c>
      <c r="N38" s="20">
        <v>289812670</v>
      </c>
      <c r="O38" s="20"/>
      <c r="P38" s="20"/>
      <c r="Q38" s="20"/>
      <c r="R38" s="20"/>
      <c r="S38" s="20"/>
      <c r="T38" s="20"/>
      <c r="U38" s="20"/>
      <c r="V38" s="20"/>
      <c r="W38" s="20">
        <v>289812670</v>
      </c>
      <c r="X38" s="20">
        <v>161627215</v>
      </c>
      <c r="Y38" s="20">
        <v>128185455</v>
      </c>
      <c r="Z38" s="21">
        <v>79.31</v>
      </c>
      <c r="AA38" s="22">
        <v>323254429</v>
      </c>
    </row>
    <row r="39" spans="1:27" ht="13.5">
      <c r="A39" s="27" t="s">
        <v>61</v>
      </c>
      <c r="B39" s="35"/>
      <c r="C39" s="29">
        <f aca="true" t="shared" si="4" ref="C39:Y39">SUM(C37:C38)</f>
        <v>309640457</v>
      </c>
      <c r="D39" s="29">
        <f>SUM(D37:D38)</f>
        <v>309640457</v>
      </c>
      <c r="E39" s="36">
        <f t="shared" si="4"/>
        <v>350175421</v>
      </c>
      <c r="F39" s="37">
        <f t="shared" si="4"/>
        <v>350175421</v>
      </c>
      <c r="G39" s="37">
        <f t="shared" si="4"/>
        <v>347859328</v>
      </c>
      <c r="H39" s="37">
        <f t="shared" si="4"/>
        <v>394680743</v>
      </c>
      <c r="I39" s="37">
        <f t="shared" si="4"/>
        <v>394680743</v>
      </c>
      <c r="J39" s="37">
        <f t="shared" si="4"/>
        <v>394680743</v>
      </c>
      <c r="K39" s="37">
        <f t="shared" si="4"/>
        <v>394680743</v>
      </c>
      <c r="L39" s="37">
        <f t="shared" si="4"/>
        <v>0</v>
      </c>
      <c r="M39" s="37">
        <f t="shared" si="4"/>
        <v>309640457</v>
      </c>
      <c r="N39" s="37">
        <f t="shared" si="4"/>
        <v>309640457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309640457</v>
      </c>
      <c r="X39" s="37">
        <f t="shared" si="4"/>
        <v>175087711</v>
      </c>
      <c r="Y39" s="37">
        <f t="shared" si="4"/>
        <v>134552746</v>
      </c>
      <c r="Z39" s="38">
        <f>+IF(X39&lt;&gt;0,+(Y39/X39)*100,0)</f>
        <v>76.8487663877221</v>
      </c>
      <c r="AA39" s="39">
        <f>SUM(AA37:AA38)</f>
        <v>350175421</v>
      </c>
    </row>
    <row r="40" spans="1:27" ht="13.5">
      <c r="A40" s="27" t="s">
        <v>62</v>
      </c>
      <c r="B40" s="28"/>
      <c r="C40" s="29">
        <f aca="true" t="shared" si="5" ref="C40:Y40">+C34+C39</f>
        <v>1125771862</v>
      </c>
      <c r="D40" s="29">
        <f>+D34+D39</f>
        <v>1125771862</v>
      </c>
      <c r="E40" s="30">
        <f t="shared" si="5"/>
        <v>814385160</v>
      </c>
      <c r="F40" s="31">
        <f t="shared" si="5"/>
        <v>814385160</v>
      </c>
      <c r="G40" s="31">
        <f t="shared" si="5"/>
        <v>1205808586</v>
      </c>
      <c r="H40" s="31">
        <f t="shared" si="5"/>
        <v>1224963656</v>
      </c>
      <c r="I40" s="31">
        <f t="shared" si="5"/>
        <v>1173225734</v>
      </c>
      <c r="J40" s="31">
        <f t="shared" si="5"/>
        <v>1173225734</v>
      </c>
      <c r="K40" s="31">
        <f t="shared" si="5"/>
        <v>1157391302</v>
      </c>
      <c r="L40" s="31">
        <f t="shared" si="5"/>
        <v>0</v>
      </c>
      <c r="M40" s="31">
        <f t="shared" si="5"/>
        <v>1443142687</v>
      </c>
      <c r="N40" s="31">
        <f t="shared" si="5"/>
        <v>1443142687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1443142687</v>
      </c>
      <c r="X40" s="31">
        <f t="shared" si="5"/>
        <v>407192581</v>
      </c>
      <c r="Y40" s="31">
        <f t="shared" si="5"/>
        <v>1035950106</v>
      </c>
      <c r="Z40" s="32">
        <f>+IF(X40&lt;&gt;0,+(Y40/X40)*100,0)</f>
        <v>254.41281455960512</v>
      </c>
      <c r="AA40" s="33">
        <f>+AA34+AA39</f>
        <v>814385160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11063274056</v>
      </c>
      <c r="D42" s="43">
        <f>+D25-D40</f>
        <v>11063274056</v>
      </c>
      <c r="E42" s="44">
        <f t="shared" si="6"/>
        <v>10229057355</v>
      </c>
      <c r="F42" s="45">
        <f t="shared" si="6"/>
        <v>10229057355</v>
      </c>
      <c r="G42" s="45">
        <f t="shared" si="6"/>
        <v>11532333367</v>
      </c>
      <c r="H42" s="45">
        <f t="shared" si="6"/>
        <v>11259299439</v>
      </c>
      <c r="I42" s="45">
        <f t="shared" si="6"/>
        <v>11338397758</v>
      </c>
      <c r="J42" s="45">
        <f t="shared" si="6"/>
        <v>11338397758</v>
      </c>
      <c r="K42" s="45">
        <f t="shared" si="6"/>
        <v>11539737695</v>
      </c>
      <c r="L42" s="45">
        <f t="shared" si="6"/>
        <v>0</v>
      </c>
      <c r="M42" s="45">
        <f t="shared" si="6"/>
        <v>11147331203</v>
      </c>
      <c r="N42" s="45">
        <f t="shared" si="6"/>
        <v>11147331203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11147331203</v>
      </c>
      <c r="X42" s="45">
        <f t="shared" si="6"/>
        <v>5114528678</v>
      </c>
      <c r="Y42" s="45">
        <f t="shared" si="6"/>
        <v>6032802525</v>
      </c>
      <c r="Z42" s="46">
        <f>+IF(X42&lt;&gt;0,+(Y42/X42)*100,0)</f>
        <v>117.95422227173988</v>
      </c>
      <c r="AA42" s="47">
        <f>+AA25-AA40</f>
        <v>10229057355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10978023303</v>
      </c>
      <c r="D45" s="18">
        <v>10978023303</v>
      </c>
      <c r="E45" s="19">
        <v>10172768768</v>
      </c>
      <c r="F45" s="20">
        <v>10172768768</v>
      </c>
      <c r="G45" s="20">
        <v>11447082614</v>
      </c>
      <c r="H45" s="20">
        <v>11174048686</v>
      </c>
      <c r="I45" s="20">
        <v>11253147005</v>
      </c>
      <c r="J45" s="20">
        <v>11253147005</v>
      </c>
      <c r="K45" s="20">
        <v>11454486942</v>
      </c>
      <c r="L45" s="20"/>
      <c r="M45" s="20">
        <v>11062080450</v>
      </c>
      <c r="N45" s="20">
        <v>11062080450</v>
      </c>
      <c r="O45" s="20"/>
      <c r="P45" s="20"/>
      <c r="Q45" s="20"/>
      <c r="R45" s="20"/>
      <c r="S45" s="20"/>
      <c r="T45" s="20"/>
      <c r="U45" s="20"/>
      <c r="V45" s="20"/>
      <c r="W45" s="20">
        <v>11062080450</v>
      </c>
      <c r="X45" s="20">
        <v>5086384384</v>
      </c>
      <c r="Y45" s="20">
        <v>5975696066</v>
      </c>
      <c r="Z45" s="48">
        <v>117.48</v>
      </c>
      <c r="AA45" s="22">
        <v>10172768768</v>
      </c>
    </row>
    <row r="46" spans="1:27" ht="13.5">
      <c r="A46" s="23" t="s">
        <v>67</v>
      </c>
      <c r="B46" s="17"/>
      <c r="C46" s="18">
        <v>85250753</v>
      </c>
      <c r="D46" s="18">
        <v>85250753</v>
      </c>
      <c r="E46" s="19">
        <v>56288587</v>
      </c>
      <c r="F46" s="20">
        <v>56288587</v>
      </c>
      <c r="G46" s="20">
        <v>85250753</v>
      </c>
      <c r="H46" s="20">
        <v>85250753</v>
      </c>
      <c r="I46" s="20">
        <v>85250753</v>
      </c>
      <c r="J46" s="20">
        <v>85250753</v>
      </c>
      <c r="K46" s="20">
        <v>85250753</v>
      </c>
      <c r="L46" s="20"/>
      <c r="M46" s="20">
        <v>85250753</v>
      </c>
      <c r="N46" s="20">
        <v>85250753</v>
      </c>
      <c r="O46" s="20"/>
      <c r="P46" s="20"/>
      <c r="Q46" s="20"/>
      <c r="R46" s="20"/>
      <c r="S46" s="20"/>
      <c r="T46" s="20"/>
      <c r="U46" s="20"/>
      <c r="V46" s="20"/>
      <c r="W46" s="20">
        <v>85250753</v>
      </c>
      <c r="X46" s="20">
        <v>28144294</v>
      </c>
      <c r="Y46" s="20">
        <v>57106459</v>
      </c>
      <c r="Z46" s="48">
        <v>202.91</v>
      </c>
      <c r="AA46" s="22">
        <v>56288587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11063274056</v>
      </c>
      <c r="D48" s="51">
        <f>SUM(D45:D47)</f>
        <v>11063274056</v>
      </c>
      <c r="E48" s="52">
        <f t="shared" si="7"/>
        <v>10229057355</v>
      </c>
      <c r="F48" s="53">
        <f t="shared" si="7"/>
        <v>10229057355</v>
      </c>
      <c r="G48" s="53">
        <f t="shared" si="7"/>
        <v>11532333367</v>
      </c>
      <c r="H48" s="53">
        <f t="shared" si="7"/>
        <v>11259299439</v>
      </c>
      <c r="I48" s="53">
        <f t="shared" si="7"/>
        <v>11338397758</v>
      </c>
      <c r="J48" s="53">
        <f t="shared" si="7"/>
        <v>11338397758</v>
      </c>
      <c r="K48" s="53">
        <f t="shared" si="7"/>
        <v>11539737695</v>
      </c>
      <c r="L48" s="53">
        <f t="shared" si="7"/>
        <v>0</v>
      </c>
      <c r="M48" s="53">
        <f t="shared" si="7"/>
        <v>11147331203</v>
      </c>
      <c r="N48" s="53">
        <f t="shared" si="7"/>
        <v>11147331203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11147331203</v>
      </c>
      <c r="X48" s="53">
        <f t="shared" si="7"/>
        <v>5114528678</v>
      </c>
      <c r="Y48" s="53">
        <f t="shared" si="7"/>
        <v>6032802525</v>
      </c>
      <c r="Z48" s="54">
        <f>+IF(X48&lt;&gt;0,+(Y48/X48)*100,0)</f>
        <v>117.95422227173988</v>
      </c>
      <c r="AA48" s="55">
        <f>SUM(AA45:AA47)</f>
        <v>10229057355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91470823</v>
      </c>
      <c r="D6" s="18">
        <v>91470823</v>
      </c>
      <c r="E6" s="19">
        <v>47238541</v>
      </c>
      <c r="F6" s="20">
        <v>47238541</v>
      </c>
      <c r="G6" s="20">
        <v>18774714</v>
      </c>
      <c r="H6" s="20">
        <v>12658279</v>
      </c>
      <c r="I6" s="20">
        <v>12711670</v>
      </c>
      <c r="J6" s="20">
        <v>12711670</v>
      </c>
      <c r="K6" s="20">
        <v>94766352</v>
      </c>
      <c r="L6" s="20">
        <v>121053916</v>
      </c>
      <c r="M6" s="20">
        <v>106690529</v>
      </c>
      <c r="N6" s="20">
        <v>106690529</v>
      </c>
      <c r="O6" s="20"/>
      <c r="P6" s="20"/>
      <c r="Q6" s="20"/>
      <c r="R6" s="20"/>
      <c r="S6" s="20"/>
      <c r="T6" s="20"/>
      <c r="U6" s="20"/>
      <c r="V6" s="20"/>
      <c r="W6" s="20">
        <v>106690529</v>
      </c>
      <c r="X6" s="20">
        <v>23619271</v>
      </c>
      <c r="Y6" s="20">
        <v>83071258</v>
      </c>
      <c r="Z6" s="21">
        <v>351.71</v>
      </c>
      <c r="AA6" s="22">
        <v>47238541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95000000</v>
      </c>
      <c r="H7" s="20">
        <v>94001000</v>
      </c>
      <c r="I7" s="20">
        <v>79001000</v>
      </c>
      <c r="J7" s="20">
        <v>79001000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114926707</v>
      </c>
      <c r="D8" s="18">
        <v>114926707</v>
      </c>
      <c r="E8" s="19">
        <v>106106559</v>
      </c>
      <c r="F8" s="20">
        <v>106106559</v>
      </c>
      <c r="G8" s="20">
        <v>121640653</v>
      </c>
      <c r="H8" s="20">
        <v>126997203</v>
      </c>
      <c r="I8" s="20">
        <v>126842349</v>
      </c>
      <c r="J8" s="20">
        <v>126842349</v>
      </c>
      <c r="K8" s="20">
        <v>128614260</v>
      </c>
      <c r="L8" s="20">
        <v>125249449</v>
      </c>
      <c r="M8" s="20">
        <v>131056301</v>
      </c>
      <c r="N8" s="20">
        <v>131056301</v>
      </c>
      <c r="O8" s="20"/>
      <c r="P8" s="20"/>
      <c r="Q8" s="20"/>
      <c r="R8" s="20"/>
      <c r="S8" s="20"/>
      <c r="T8" s="20"/>
      <c r="U8" s="20"/>
      <c r="V8" s="20"/>
      <c r="W8" s="20">
        <v>131056301</v>
      </c>
      <c r="X8" s="20">
        <v>53053280</v>
      </c>
      <c r="Y8" s="20">
        <v>78003021</v>
      </c>
      <c r="Z8" s="21">
        <v>147.03</v>
      </c>
      <c r="AA8" s="22">
        <v>106106559</v>
      </c>
    </row>
    <row r="9" spans="1:27" ht="13.5">
      <c r="A9" s="23" t="s">
        <v>36</v>
      </c>
      <c r="B9" s="17"/>
      <c r="C9" s="18">
        <v>13619538</v>
      </c>
      <c r="D9" s="18">
        <v>13619538</v>
      </c>
      <c r="E9" s="19">
        <v>13786869</v>
      </c>
      <c r="F9" s="20">
        <v>13786869</v>
      </c>
      <c r="G9" s="20">
        <v>5701183</v>
      </c>
      <c r="H9" s="20">
        <v>2076465</v>
      </c>
      <c r="I9" s="20">
        <v>1959845</v>
      </c>
      <c r="J9" s="20">
        <v>1959845</v>
      </c>
      <c r="K9" s="20">
        <v>-1666682</v>
      </c>
      <c r="L9" s="20">
        <v>-2434111</v>
      </c>
      <c r="M9" s="20">
        <v>1135518</v>
      </c>
      <c r="N9" s="20">
        <v>1135518</v>
      </c>
      <c r="O9" s="20"/>
      <c r="P9" s="20"/>
      <c r="Q9" s="20"/>
      <c r="R9" s="20"/>
      <c r="S9" s="20"/>
      <c r="T9" s="20"/>
      <c r="U9" s="20"/>
      <c r="V9" s="20"/>
      <c r="W9" s="20">
        <v>1135518</v>
      </c>
      <c r="X9" s="20">
        <v>6893435</v>
      </c>
      <c r="Y9" s="20">
        <v>-5757917</v>
      </c>
      <c r="Z9" s="21">
        <v>-83.53</v>
      </c>
      <c r="AA9" s="22">
        <v>13786869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6841950</v>
      </c>
      <c r="D11" s="18">
        <v>6841950</v>
      </c>
      <c r="E11" s="19">
        <v>7274883</v>
      </c>
      <c r="F11" s="20">
        <v>7274883</v>
      </c>
      <c r="G11" s="20">
        <v>6437714</v>
      </c>
      <c r="H11" s="20">
        <v>7189735</v>
      </c>
      <c r="I11" s="20">
        <v>7313327</v>
      </c>
      <c r="J11" s="20">
        <v>7313327</v>
      </c>
      <c r="K11" s="20">
        <v>7674322</v>
      </c>
      <c r="L11" s="20">
        <v>7951688</v>
      </c>
      <c r="M11" s="20">
        <v>8664721</v>
      </c>
      <c r="N11" s="20">
        <v>8664721</v>
      </c>
      <c r="O11" s="20"/>
      <c r="P11" s="20"/>
      <c r="Q11" s="20"/>
      <c r="R11" s="20"/>
      <c r="S11" s="20"/>
      <c r="T11" s="20"/>
      <c r="U11" s="20"/>
      <c r="V11" s="20"/>
      <c r="W11" s="20">
        <v>8664721</v>
      </c>
      <c r="X11" s="20">
        <v>3637442</v>
      </c>
      <c r="Y11" s="20">
        <v>5027279</v>
      </c>
      <c r="Z11" s="21">
        <v>138.21</v>
      </c>
      <c r="AA11" s="22">
        <v>7274883</v>
      </c>
    </row>
    <row r="12" spans="1:27" ht="13.5">
      <c r="A12" s="27" t="s">
        <v>39</v>
      </c>
      <c r="B12" s="28"/>
      <c r="C12" s="29">
        <f aca="true" t="shared" si="0" ref="C12:Y12">SUM(C6:C11)</f>
        <v>226859018</v>
      </c>
      <c r="D12" s="29">
        <f>SUM(D6:D11)</f>
        <v>226859018</v>
      </c>
      <c r="E12" s="30">
        <f t="shared" si="0"/>
        <v>174406852</v>
      </c>
      <c r="F12" s="31">
        <f t="shared" si="0"/>
        <v>174406852</v>
      </c>
      <c r="G12" s="31">
        <f t="shared" si="0"/>
        <v>247554264</v>
      </c>
      <c r="H12" s="31">
        <f t="shared" si="0"/>
        <v>242922682</v>
      </c>
      <c r="I12" s="31">
        <f t="shared" si="0"/>
        <v>227828191</v>
      </c>
      <c r="J12" s="31">
        <f t="shared" si="0"/>
        <v>227828191</v>
      </c>
      <c r="K12" s="31">
        <f t="shared" si="0"/>
        <v>229388252</v>
      </c>
      <c r="L12" s="31">
        <f t="shared" si="0"/>
        <v>251820942</v>
      </c>
      <c r="M12" s="31">
        <f t="shared" si="0"/>
        <v>247547069</v>
      </c>
      <c r="N12" s="31">
        <f t="shared" si="0"/>
        <v>247547069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247547069</v>
      </c>
      <c r="X12" s="31">
        <f t="shared" si="0"/>
        <v>87203428</v>
      </c>
      <c r="Y12" s="31">
        <f t="shared" si="0"/>
        <v>160343641</v>
      </c>
      <c r="Z12" s="32">
        <f>+IF(X12&lt;&gt;0,+(Y12/X12)*100,0)</f>
        <v>183.87309384213657</v>
      </c>
      <c r="AA12" s="33">
        <f>SUM(AA6:AA11)</f>
        <v>174406852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47487000</v>
      </c>
      <c r="D17" s="18">
        <v>47487000</v>
      </c>
      <c r="E17" s="19">
        <v>52892000</v>
      </c>
      <c r="F17" s="20">
        <v>52892000</v>
      </c>
      <c r="G17" s="20">
        <v>47515000</v>
      </c>
      <c r="H17" s="20">
        <v>47487000</v>
      </c>
      <c r="I17" s="20">
        <v>47487000</v>
      </c>
      <c r="J17" s="20">
        <v>47487000</v>
      </c>
      <c r="K17" s="20">
        <v>47487000</v>
      </c>
      <c r="L17" s="20">
        <v>47487000</v>
      </c>
      <c r="M17" s="20">
        <v>47487000</v>
      </c>
      <c r="N17" s="20">
        <v>47487000</v>
      </c>
      <c r="O17" s="20"/>
      <c r="P17" s="20"/>
      <c r="Q17" s="20"/>
      <c r="R17" s="20"/>
      <c r="S17" s="20"/>
      <c r="T17" s="20"/>
      <c r="U17" s="20"/>
      <c r="V17" s="20"/>
      <c r="W17" s="20">
        <v>47487000</v>
      </c>
      <c r="X17" s="20">
        <v>26446000</v>
      </c>
      <c r="Y17" s="20">
        <v>21041000</v>
      </c>
      <c r="Z17" s="21">
        <v>79.56</v>
      </c>
      <c r="AA17" s="22">
        <v>52892000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2067227722</v>
      </c>
      <c r="D19" s="18">
        <v>2067227722</v>
      </c>
      <c r="E19" s="19">
        <v>2019945062</v>
      </c>
      <c r="F19" s="20">
        <v>2019945062</v>
      </c>
      <c r="G19" s="20">
        <v>2055403973</v>
      </c>
      <c r="H19" s="20">
        <v>2076432944</v>
      </c>
      <c r="I19" s="20">
        <v>2055031828</v>
      </c>
      <c r="J19" s="20">
        <v>2055031828</v>
      </c>
      <c r="K19" s="20">
        <v>2058586966</v>
      </c>
      <c r="L19" s="20">
        <v>2041112965</v>
      </c>
      <c r="M19" s="20">
        <v>2031455807</v>
      </c>
      <c r="N19" s="20">
        <v>2031455807</v>
      </c>
      <c r="O19" s="20"/>
      <c r="P19" s="20"/>
      <c r="Q19" s="20"/>
      <c r="R19" s="20"/>
      <c r="S19" s="20"/>
      <c r="T19" s="20"/>
      <c r="U19" s="20"/>
      <c r="V19" s="20"/>
      <c r="W19" s="20">
        <v>2031455807</v>
      </c>
      <c r="X19" s="20">
        <v>1009972531</v>
      </c>
      <c r="Y19" s="20">
        <v>1021483276</v>
      </c>
      <c r="Z19" s="21">
        <v>101.14</v>
      </c>
      <c r="AA19" s="22">
        <v>2019945062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1361431</v>
      </c>
      <c r="D22" s="18">
        <v>1361431</v>
      </c>
      <c r="E22" s="19">
        <v>1705</v>
      </c>
      <c r="F22" s="20">
        <v>1705</v>
      </c>
      <c r="G22" s="20">
        <v>397121</v>
      </c>
      <c r="H22" s="20">
        <v>1361431</v>
      </c>
      <c r="I22" s="20">
        <v>1361431</v>
      </c>
      <c r="J22" s="20">
        <v>1361431</v>
      </c>
      <c r="K22" s="20"/>
      <c r="L22" s="20"/>
      <c r="M22" s="20">
        <v>1361431</v>
      </c>
      <c r="N22" s="20">
        <v>1361431</v>
      </c>
      <c r="O22" s="20"/>
      <c r="P22" s="20"/>
      <c r="Q22" s="20"/>
      <c r="R22" s="20"/>
      <c r="S22" s="20"/>
      <c r="T22" s="20"/>
      <c r="U22" s="20"/>
      <c r="V22" s="20"/>
      <c r="W22" s="20">
        <v>1361431</v>
      </c>
      <c r="X22" s="20">
        <v>853</v>
      </c>
      <c r="Y22" s="20">
        <v>1360578</v>
      </c>
      <c r="Z22" s="21">
        <v>159505.04</v>
      </c>
      <c r="AA22" s="22">
        <v>1705</v>
      </c>
    </row>
    <row r="23" spans="1:27" ht="13.5">
      <c r="A23" s="23" t="s">
        <v>49</v>
      </c>
      <c r="B23" s="17"/>
      <c r="C23" s="18">
        <v>18701</v>
      </c>
      <c r="D23" s="18">
        <v>18701</v>
      </c>
      <c r="E23" s="19">
        <v>428</v>
      </c>
      <c r="F23" s="20">
        <v>428</v>
      </c>
      <c r="G23" s="24">
        <v>18701</v>
      </c>
      <c r="H23" s="24">
        <v>18701</v>
      </c>
      <c r="I23" s="24">
        <v>18701</v>
      </c>
      <c r="J23" s="20">
        <v>18701</v>
      </c>
      <c r="K23" s="24">
        <v>18701</v>
      </c>
      <c r="L23" s="24">
        <v>18701</v>
      </c>
      <c r="M23" s="20">
        <v>18701</v>
      </c>
      <c r="N23" s="24">
        <v>18701</v>
      </c>
      <c r="O23" s="24"/>
      <c r="P23" s="24"/>
      <c r="Q23" s="20"/>
      <c r="R23" s="24"/>
      <c r="S23" s="24"/>
      <c r="T23" s="20"/>
      <c r="U23" s="24"/>
      <c r="V23" s="24"/>
      <c r="W23" s="24">
        <v>18701</v>
      </c>
      <c r="X23" s="20">
        <v>214</v>
      </c>
      <c r="Y23" s="24">
        <v>18487</v>
      </c>
      <c r="Z23" s="25">
        <v>8638.79</v>
      </c>
      <c r="AA23" s="26">
        <v>428</v>
      </c>
    </row>
    <row r="24" spans="1:27" ht="13.5">
      <c r="A24" s="27" t="s">
        <v>50</v>
      </c>
      <c r="B24" s="35"/>
      <c r="C24" s="29">
        <f aca="true" t="shared" si="1" ref="C24:Y24">SUM(C15:C23)</f>
        <v>2116094854</v>
      </c>
      <c r="D24" s="29">
        <f>SUM(D15:D23)</f>
        <v>2116094854</v>
      </c>
      <c r="E24" s="36">
        <f t="shared" si="1"/>
        <v>2072839195</v>
      </c>
      <c r="F24" s="37">
        <f t="shared" si="1"/>
        <v>2072839195</v>
      </c>
      <c r="G24" s="37">
        <f t="shared" si="1"/>
        <v>2103334795</v>
      </c>
      <c r="H24" s="37">
        <f t="shared" si="1"/>
        <v>2125300076</v>
      </c>
      <c r="I24" s="37">
        <f t="shared" si="1"/>
        <v>2103898960</v>
      </c>
      <c r="J24" s="37">
        <f t="shared" si="1"/>
        <v>2103898960</v>
      </c>
      <c r="K24" s="37">
        <f t="shared" si="1"/>
        <v>2106092667</v>
      </c>
      <c r="L24" s="37">
        <f t="shared" si="1"/>
        <v>2088618666</v>
      </c>
      <c r="M24" s="37">
        <f t="shared" si="1"/>
        <v>2080322939</v>
      </c>
      <c r="N24" s="37">
        <f t="shared" si="1"/>
        <v>2080322939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2080322939</v>
      </c>
      <c r="X24" s="37">
        <f t="shared" si="1"/>
        <v>1036419598</v>
      </c>
      <c r="Y24" s="37">
        <f t="shared" si="1"/>
        <v>1043903341</v>
      </c>
      <c r="Z24" s="38">
        <f>+IF(X24&lt;&gt;0,+(Y24/X24)*100,0)</f>
        <v>100.72207656189072</v>
      </c>
      <c r="AA24" s="39">
        <f>SUM(AA15:AA23)</f>
        <v>2072839195</v>
      </c>
    </row>
    <row r="25" spans="1:27" ht="13.5">
      <c r="A25" s="27" t="s">
        <v>51</v>
      </c>
      <c r="B25" s="28"/>
      <c r="C25" s="29">
        <f aca="true" t="shared" si="2" ref="C25:Y25">+C12+C24</f>
        <v>2342953872</v>
      </c>
      <c r="D25" s="29">
        <f>+D12+D24</f>
        <v>2342953872</v>
      </c>
      <c r="E25" s="30">
        <f t="shared" si="2"/>
        <v>2247246047</v>
      </c>
      <c r="F25" s="31">
        <f t="shared" si="2"/>
        <v>2247246047</v>
      </c>
      <c r="G25" s="31">
        <f t="shared" si="2"/>
        <v>2350889059</v>
      </c>
      <c r="H25" s="31">
        <f t="shared" si="2"/>
        <v>2368222758</v>
      </c>
      <c r="I25" s="31">
        <f t="shared" si="2"/>
        <v>2331727151</v>
      </c>
      <c r="J25" s="31">
        <f t="shared" si="2"/>
        <v>2331727151</v>
      </c>
      <c r="K25" s="31">
        <f t="shared" si="2"/>
        <v>2335480919</v>
      </c>
      <c r="L25" s="31">
        <f t="shared" si="2"/>
        <v>2340439608</v>
      </c>
      <c r="M25" s="31">
        <f t="shared" si="2"/>
        <v>2327870008</v>
      </c>
      <c r="N25" s="31">
        <f t="shared" si="2"/>
        <v>2327870008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2327870008</v>
      </c>
      <c r="X25" s="31">
        <f t="shared" si="2"/>
        <v>1123623026</v>
      </c>
      <c r="Y25" s="31">
        <f t="shared" si="2"/>
        <v>1204246982</v>
      </c>
      <c r="Z25" s="32">
        <f>+IF(X25&lt;&gt;0,+(Y25/X25)*100,0)</f>
        <v>107.17535633699269</v>
      </c>
      <c r="AA25" s="33">
        <f>+AA12+AA24</f>
        <v>2247246047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4064002</v>
      </c>
      <c r="D30" s="18">
        <v>4064002</v>
      </c>
      <c r="E30" s="19"/>
      <c r="F30" s="20"/>
      <c r="G30" s="20">
        <v>12375689</v>
      </c>
      <c r="H30" s="20">
        <v>12155930</v>
      </c>
      <c r="I30" s="20">
        <v>26064223</v>
      </c>
      <c r="J30" s="20">
        <v>26064223</v>
      </c>
      <c r="K30" s="20">
        <v>18678092</v>
      </c>
      <c r="L30" s="20">
        <v>18154450</v>
      </c>
      <c r="M30" s="20">
        <v>4064001</v>
      </c>
      <c r="N30" s="20">
        <v>4064001</v>
      </c>
      <c r="O30" s="20"/>
      <c r="P30" s="20"/>
      <c r="Q30" s="20"/>
      <c r="R30" s="20"/>
      <c r="S30" s="20"/>
      <c r="T30" s="20"/>
      <c r="U30" s="20"/>
      <c r="V30" s="20"/>
      <c r="W30" s="20">
        <v>4064001</v>
      </c>
      <c r="X30" s="20"/>
      <c r="Y30" s="20">
        <v>4064001</v>
      </c>
      <c r="Z30" s="21"/>
      <c r="AA30" s="22"/>
    </row>
    <row r="31" spans="1:27" ht="13.5">
      <c r="A31" s="23" t="s">
        <v>56</v>
      </c>
      <c r="B31" s="17"/>
      <c r="C31" s="18">
        <v>10273776</v>
      </c>
      <c r="D31" s="18">
        <v>10273776</v>
      </c>
      <c r="E31" s="19">
        <v>10933237</v>
      </c>
      <c r="F31" s="20">
        <v>10933237</v>
      </c>
      <c r="G31" s="20">
        <v>10305370</v>
      </c>
      <c r="H31" s="20">
        <v>10388511</v>
      </c>
      <c r="I31" s="20">
        <v>10393036</v>
      </c>
      <c r="J31" s="20">
        <v>10393036</v>
      </c>
      <c r="K31" s="20">
        <v>10450193</v>
      </c>
      <c r="L31" s="20">
        <v>9567465</v>
      </c>
      <c r="M31" s="20">
        <v>9610853</v>
      </c>
      <c r="N31" s="20">
        <v>9610853</v>
      </c>
      <c r="O31" s="20"/>
      <c r="P31" s="20"/>
      <c r="Q31" s="20"/>
      <c r="R31" s="20"/>
      <c r="S31" s="20"/>
      <c r="T31" s="20"/>
      <c r="U31" s="20"/>
      <c r="V31" s="20"/>
      <c r="W31" s="20">
        <v>9610853</v>
      </c>
      <c r="X31" s="20">
        <v>5466619</v>
      </c>
      <c r="Y31" s="20">
        <v>4144234</v>
      </c>
      <c r="Z31" s="21">
        <v>75.81</v>
      </c>
      <c r="AA31" s="22">
        <v>10933237</v>
      </c>
    </row>
    <row r="32" spans="1:27" ht="13.5">
      <c r="A32" s="23" t="s">
        <v>57</v>
      </c>
      <c r="B32" s="17"/>
      <c r="C32" s="18">
        <v>115124433</v>
      </c>
      <c r="D32" s="18">
        <v>115124433</v>
      </c>
      <c r="E32" s="19">
        <v>82897047</v>
      </c>
      <c r="F32" s="20">
        <v>82897047</v>
      </c>
      <c r="G32" s="20">
        <v>54057442</v>
      </c>
      <c r="H32" s="20">
        <v>53710545</v>
      </c>
      <c r="I32" s="20">
        <v>44261992</v>
      </c>
      <c r="J32" s="20">
        <v>44261992</v>
      </c>
      <c r="K32" s="20">
        <v>70216522</v>
      </c>
      <c r="L32" s="20">
        <v>69218096</v>
      </c>
      <c r="M32" s="20">
        <v>94984461</v>
      </c>
      <c r="N32" s="20">
        <v>94984461</v>
      </c>
      <c r="O32" s="20"/>
      <c r="P32" s="20"/>
      <c r="Q32" s="20"/>
      <c r="R32" s="20"/>
      <c r="S32" s="20"/>
      <c r="T32" s="20"/>
      <c r="U32" s="20"/>
      <c r="V32" s="20"/>
      <c r="W32" s="20">
        <v>94984461</v>
      </c>
      <c r="X32" s="20">
        <v>41448524</v>
      </c>
      <c r="Y32" s="20">
        <v>53535937</v>
      </c>
      <c r="Z32" s="21">
        <v>129.16</v>
      </c>
      <c r="AA32" s="22">
        <v>82897047</v>
      </c>
    </row>
    <row r="33" spans="1:27" ht="13.5">
      <c r="A33" s="23" t="s">
        <v>58</v>
      </c>
      <c r="B33" s="17"/>
      <c r="C33" s="18">
        <v>426147</v>
      </c>
      <c r="D33" s="18">
        <v>426147</v>
      </c>
      <c r="E33" s="19">
        <v>11933854</v>
      </c>
      <c r="F33" s="20">
        <v>11933854</v>
      </c>
      <c r="G33" s="20">
        <v>426147</v>
      </c>
      <c r="H33" s="20">
        <v>426147</v>
      </c>
      <c r="I33" s="20">
        <v>426147</v>
      </c>
      <c r="J33" s="20">
        <v>426147</v>
      </c>
      <c r="K33" s="20">
        <v>426147</v>
      </c>
      <c r="L33" s="20">
        <v>426147</v>
      </c>
      <c r="M33" s="20">
        <v>426146</v>
      </c>
      <c r="N33" s="20">
        <v>426146</v>
      </c>
      <c r="O33" s="20"/>
      <c r="P33" s="20"/>
      <c r="Q33" s="20"/>
      <c r="R33" s="20"/>
      <c r="S33" s="20"/>
      <c r="T33" s="20"/>
      <c r="U33" s="20"/>
      <c r="V33" s="20"/>
      <c r="W33" s="20">
        <v>426146</v>
      </c>
      <c r="X33" s="20">
        <v>5966927</v>
      </c>
      <c r="Y33" s="20">
        <v>-5540781</v>
      </c>
      <c r="Z33" s="21">
        <v>-92.86</v>
      </c>
      <c r="AA33" s="22">
        <v>11933854</v>
      </c>
    </row>
    <row r="34" spans="1:27" ht="13.5">
      <c r="A34" s="27" t="s">
        <v>59</v>
      </c>
      <c r="B34" s="28"/>
      <c r="C34" s="29">
        <f aca="true" t="shared" si="3" ref="C34:Y34">SUM(C29:C33)</f>
        <v>129888358</v>
      </c>
      <c r="D34" s="29">
        <f>SUM(D29:D33)</f>
        <v>129888358</v>
      </c>
      <c r="E34" s="30">
        <f t="shared" si="3"/>
        <v>105764138</v>
      </c>
      <c r="F34" s="31">
        <f t="shared" si="3"/>
        <v>105764138</v>
      </c>
      <c r="G34" s="31">
        <f t="shared" si="3"/>
        <v>77164648</v>
      </c>
      <c r="H34" s="31">
        <f t="shared" si="3"/>
        <v>76681133</v>
      </c>
      <c r="I34" s="31">
        <f t="shared" si="3"/>
        <v>81145398</v>
      </c>
      <c r="J34" s="31">
        <f t="shared" si="3"/>
        <v>81145398</v>
      </c>
      <c r="K34" s="31">
        <f t="shared" si="3"/>
        <v>99770954</v>
      </c>
      <c r="L34" s="31">
        <f t="shared" si="3"/>
        <v>97366158</v>
      </c>
      <c r="M34" s="31">
        <f t="shared" si="3"/>
        <v>109085461</v>
      </c>
      <c r="N34" s="31">
        <f t="shared" si="3"/>
        <v>109085461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109085461</v>
      </c>
      <c r="X34" s="31">
        <f t="shared" si="3"/>
        <v>52882070</v>
      </c>
      <c r="Y34" s="31">
        <f t="shared" si="3"/>
        <v>56203391</v>
      </c>
      <c r="Z34" s="32">
        <f>+IF(X34&lt;&gt;0,+(Y34/X34)*100,0)</f>
        <v>106.28061836459881</v>
      </c>
      <c r="AA34" s="33">
        <f>SUM(AA29:AA33)</f>
        <v>105764138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176896893</v>
      </c>
      <c r="D37" s="18">
        <v>176896893</v>
      </c>
      <c r="E37" s="19">
        <v>183058364</v>
      </c>
      <c r="F37" s="20">
        <v>183058364</v>
      </c>
      <c r="G37" s="20">
        <v>166321843</v>
      </c>
      <c r="H37" s="20">
        <v>166321843</v>
      </c>
      <c r="I37" s="20">
        <v>166321843</v>
      </c>
      <c r="J37" s="20">
        <v>166321843</v>
      </c>
      <c r="K37" s="20">
        <v>179635168</v>
      </c>
      <c r="L37" s="20">
        <v>179378033</v>
      </c>
      <c r="M37" s="20">
        <v>172175479</v>
      </c>
      <c r="N37" s="20">
        <v>172175479</v>
      </c>
      <c r="O37" s="20"/>
      <c r="P37" s="20"/>
      <c r="Q37" s="20"/>
      <c r="R37" s="20"/>
      <c r="S37" s="20"/>
      <c r="T37" s="20"/>
      <c r="U37" s="20"/>
      <c r="V37" s="20"/>
      <c r="W37" s="20">
        <v>172175479</v>
      </c>
      <c r="X37" s="20">
        <v>91529182</v>
      </c>
      <c r="Y37" s="20">
        <v>80646297</v>
      </c>
      <c r="Z37" s="21">
        <v>88.11</v>
      </c>
      <c r="AA37" s="22">
        <v>183058364</v>
      </c>
    </row>
    <row r="38" spans="1:27" ht="13.5">
      <c r="A38" s="23" t="s">
        <v>58</v>
      </c>
      <c r="B38" s="17"/>
      <c r="C38" s="18">
        <v>49634364</v>
      </c>
      <c r="D38" s="18">
        <v>49634364</v>
      </c>
      <c r="E38" s="19">
        <v>51364763</v>
      </c>
      <c r="F38" s="20">
        <v>51364763</v>
      </c>
      <c r="G38" s="20">
        <v>60494170</v>
      </c>
      <c r="H38" s="20">
        <v>62292422</v>
      </c>
      <c r="I38" s="20">
        <v>61775676</v>
      </c>
      <c r="J38" s="20">
        <v>61775676</v>
      </c>
      <c r="K38" s="20">
        <v>49634364</v>
      </c>
      <c r="L38" s="20">
        <v>49634364</v>
      </c>
      <c r="M38" s="20">
        <v>49634364</v>
      </c>
      <c r="N38" s="20">
        <v>49634364</v>
      </c>
      <c r="O38" s="20"/>
      <c r="P38" s="20"/>
      <c r="Q38" s="20"/>
      <c r="R38" s="20"/>
      <c r="S38" s="20"/>
      <c r="T38" s="20"/>
      <c r="U38" s="20"/>
      <c r="V38" s="20"/>
      <c r="W38" s="20">
        <v>49634364</v>
      </c>
      <c r="X38" s="20">
        <v>25682382</v>
      </c>
      <c r="Y38" s="20">
        <v>23951982</v>
      </c>
      <c r="Z38" s="21">
        <v>93.26</v>
      </c>
      <c r="AA38" s="22">
        <v>51364763</v>
      </c>
    </row>
    <row r="39" spans="1:27" ht="13.5">
      <c r="A39" s="27" t="s">
        <v>61</v>
      </c>
      <c r="B39" s="35"/>
      <c r="C39" s="29">
        <f aca="true" t="shared" si="4" ref="C39:Y39">SUM(C37:C38)</f>
        <v>226531257</v>
      </c>
      <c r="D39" s="29">
        <f>SUM(D37:D38)</f>
        <v>226531257</v>
      </c>
      <c r="E39" s="36">
        <f t="shared" si="4"/>
        <v>234423127</v>
      </c>
      <c r="F39" s="37">
        <f t="shared" si="4"/>
        <v>234423127</v>
      </c>
      <c r="G39" s="37">
        <f t="shared" si="4"/>
        <v>226816013</v>
      </c>
      <c r="H39" s="37">
        <f t="shared" si="4"/>
        <v>228614265</v>
      </c>
      <c r="I39" s="37">
        <f t="shared" si="4"/>
        <v>228097519</v>
      </c>
      <c r="J39" s="37">
        <f t="shared" si="4"/>
        <v>228097519</v>
      </c>
      <c r="K39" s="37">
        <f t="shared" si="4"/>
        <v>229269532</v>
      </c>
      <c r="L39" s="37">
        <f t="shared" si="4"/>
        <v>229012397</v>
      </c>
      <c r="M39" s="37">
        <f t="shared" si="4"/>
        <v>221809843</v>
      </c>
      <c r="N39" s="37">
        <f t="shared" si="4"/>
        <v>221809843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221809843</v>
      </c>
      <c r="X39" s="37">
        <f t="shared" si="4"/>
        <v>117211564</v>
      </c>
      <c r="Y39" s="37">
        <f t="shared" si="4"/>
        <v>104598279</v>
      </c>
      <c r="Z39" s="38">
        <f>+IF(X39&lt;&gt;0,+(Y39/X39)*100,0)</f>
        <v>89.23887322244074</v>
      </c>
      <c r="AA39" s="39">
        <f>SUM(AA37:AA38)</f>
        <v>234423127</v>
      </c>
    </row>
    <row r="40" spans="1:27" ht="13.5">
      <c r="A40" s="27" t="s">
        <v>62</v>
      </c>
      <c r="B40" s="28"/>
      <c r="C40" s="29">
        <f aca="true" t="shared" si="5" ref="C40:Y40">+C34+C39</f>
        <v>356419615</v>
      </c>
      <c r="D40" s="29">
        <f>+D34+D39</f>
        <v>356419615</v>
      </c>
      <c r="E40" s="30">
        <f t="shared" si="5"/>
        <v>340187265</v>
      </c>
      <c r="F40" s="31">
        <f t="shared" si="5"/>
        <v>340187265</v>
      </c>
      <c r="G40" s="31">
        <f t="shared" si="5"/>
        <v>303980661</v>
      </c>
      <c r="H40" s="31">
        <f t="shared" si="5"/>
        <v>305295398</v>
      </c>
      <c r="I40" s="31">
        <f t="shared" si="5"/>
        <v>309242917</v>
      </c>
      <c r="J40" s="31">
        <f t="shared" si="5"/>
        <v>309242917</v>
      </c>
      <c r="K40" s="31">
        <f t="shared" si="5"/>
        <v>329040486</v>
      </c>
      <c r="L40" s="31">
        <f t="shared" si="5"/>
        <v>326378555</v>
      </c>
      <c r="M40" s="31">
        <f t="shared" si="5"/>
        <v>330895304</v>
      </c>
      <c r="N40" s="31">
        <f t="shared" si="5"/>
        <v>330895304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330895304</v>
      </c>
      <c r="X40" s="31">
        <f t="shared" si="5"/>
        <v>170093634</v>
      </c>
      <c r="Y40" s="31">
        <f t="shared" si="5"/>
        <v>160801670</v>
      </c>
      <c r="Z40" s="32">
        <f>+IF(X40&lt;&gt;0,+(Y40/X40)*100,0)</f>
        <v>94.53714769830833</v>
      </c>
      <c r="AA40" s="33">
        <f>+AA34+AA39</f>
        <v>340187265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1986534257</v>
      </c>
      <c r="D42" s="43">
        <f>+D25-D40</f>
        <v>1986534257</v>
      </c>
      <c r="E42" s="44">
        <f t="shared" si="6"/>
        <v>1907058782</v>
      </c>
      <c r="F42" s="45">
        <f t="shared" si="6"/>
        <v>1907058782</v>
      </c>
      <c r="G42" s="45">
        <f t="shared" si="6"/>
        <v>2046908398</v>
      </c>
      <c r="H42" s="45">
        <f t="shared" si="6"/>
        <v>2062927360</v>
      </c>
      <c r="I42" s="45">
        <f t="shared" si="6"/>
        <v>2022484234</v>
      </c>
      <c r="J42" s="45">
        <f t="shared" si="6"/>
        <v>2022484234</v>
      </c>
      <c r="K42" s="45">
        <f t="shared" si="6"/>
        <v>2006440433</v>
      </c>
      <c r="L42" s="45">
        <f t="shared" si="6"/>
        <v>2014061053</v>
      </c>
      <c r="M42" s="45">
        <f t="shared" si="6"/>
        <v>1996974704</v>
      </c>
      <c r="N42" s="45">
        <f t="shared" si="6"/>
        <v>1996974704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1996974704</v>
      </c>
      <c r="X42" s="45">
        <f t="shared" si="6"/>
        <v>953529392</v>
      </c>
      <c r="Y42" s="45">
        <f t="shared" si="6"/>
        <v>1043445312</v>
      </c>
      <c r="Z42" s="46">
        <f>+IF(X42&lt;&gt;0,+(Y42/X42)*100,0)</f>
        <v>109.42980056560228</v>
      </c>
      <c r="AA42" s="47">
        <f>+AA25-AA40</f>
        <v>1907058782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1986534257</v>
      </c>
      <c r="D45" s="18">
        <v>1986534257</v>
      </c>
      <c r="E45" s="19">
        <v>1907058782</v>
      </c>
      <c r="F45" s="20">
        <v>1907058782</v>
      </c>
      <c r="G45" s="20">
        <v>2046908398</v>
      </c>
      <c r="H45" s="20">
        <v>2062927360</v>
      </c>
      <c r="I45" s="20">
        <v>2022484234</v>
      </c>
      <c r="J45" s="20">
        <v>2022484234</v>
      </c>
      <c r="K45" s="20">
        <v>2006440433</v>
      </c>
      <c r="L45" s="20">
        <v>2014061053</v>
      </c>
      <c r="M45" s="20">
        <v>1996974704</v>
      </c>
      <c r="N45" s="20">
        <v>1996974704</v>
      </c>
      <c r="O45" s="20"/>
      <c r="P45" s="20"/>
      <c r="Q45" s="20"/>
      <c r="R45" s="20"/>
      <c r="S45" s="20"/>
      <c r="T45" s="20"/>
      <c r="U45" s="20"/>
      <c r="V45" s="20"/>
      <c r="W45" s="20">
        <v>1996974704</v>
      </c>
      <c r="X45" s="20">
        <v>953529391</v>
      </c>
      <c r="Y45" s="20">
        <v>1043445313</v>
      </c>
      <c r="Z45" s="48">
        <v>109.43</v>
      </c>
      <c r="AA45" s="22">
        <v>1907058782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1986534257</v>
      </c>
      <c r="D48" s="51">
        <f>SUM(D45:D47)</f>
        <v>1986534257</v>
      </c>
      <c r="E48" s="52">
        <f t="shared" si="7"/>
        <v>1907058782</v>
      </c>
      <c r="F48" s="53">
        <f t="shared" si="7"/>
        <v>1907058782</v>
      </c>
      <c r="G48" s="53">
        <f t="shared" si="7"/>
        <v>2046908398</v>
      </c>
      <c r="H48" s="53">
        <f t="shared" si="7"/>
        <v>2062927360</v>
      </c>
      <c r="I48" s="53">
        <f t="shared" si="7"/>
        <v>2022484234</v>
      </c>
      <c r="J48" s="53">
        <f t="shared" si="7"/>
        <v>2022484234</v>
      </c>
      <c r="K48" s="53">
        <f t="shared" si="7"/>
        <v>2006440433</v>
      </c>
      <c r="L48" s="53">
        <f t="shared" si="7"/>
        <v>2014061053</v>
      </c>
      <c r="M48" s="53">
        <f t="shared" si="7"/>
        <v>1996974704</v>
      </c>
      <c r="N48" s="53">
        <f t="shared" si="7"/>
        <v>1996974704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1996974704</v>
      </c>
      <c r="X48" s="53">
        <f t="shared" si="7"/>
        <v>953529391</v>
      </c>
      <c r="Y48" s="53">
        <f t="shared" si="7"/>
        <v>1043445313</v>
      </c>
      <c r="Z48" s="54">
        <f>+IF(X48&lt;&gt;0,+(Y48/X48)*100,0)</f>
        <v>109.42980078523871</v>
      </c>
      <c r="AA48" s="55">
        <f>SUM(AA45:AA47)</f>
        <v>1907058782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8247932</v>
      </c>
      <c r="D6" s="18">
        <v>8247932</v>
      </c>
      <c r="E6" s="19">
        <v>4423834</v>
      </c>
      <c r="F6" s="20">
        <v>4423834</v>
      </c>
      <c r="G6" s="20"/>
      <c r="H6" s="20">
        <v>2335</v>
      </c>
      <c r="I6" s="20">
        <v>2335</v>
      </c>
      <c r="J6" s="20">
        <v>2335</v>
      </c>
      <c r="K6" s="20">
        <v>2335</v>
      </c>
      <c r="L6" s="20">
        <v>2335</v>
      </c>
      <c r="M6" s="20">
        <v>9669468</v>
      </c>
      <c r="N6" s="20">
        <v>9669468</v>
      </c>
      <c r="O6" s="20"/>
      <c r="P6" s="20"/>
      <c r="Q6" s="20"/>
      <c r="R6" s="20"/>
      <c r="S6" s="20"/>
      <c r="T6" s="20"/>
      <c r="U6" s="20"/>
      <c r="V6" s="20"/>
      <c r="W6" s="20">
        <v>9669468</v>
      </c>
      <c r="X6" s="20">
        <v>2211917</v>
      </c>
      <c r="Y6" s="20">
        <v>7457551</v>
      </c>
      <c r="Z6" s="21">
        <v>337.15</v>
      </c>
      <c r="AA6" s="22">
        <v>4423834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4000000</v>
      </c>
      <c r="H7" s="20">
        <v>16721674</v>
      </c>
      <c r="I7" s="20">
        <v>13011062</v>
      </c>
      <c r="J7" s="20">
        <v>13011062</v>
      </c>
      <c r="K7" s="20">
        <v>9832062</v>
      </c>
      <c r="L7" s="20">
        <v>9744333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61288296</v>
      </c>
      <c r="D8" s="18">
        <v>61288296</v>
      </c>
      <c r="E8" s="19">
        <v>72932548</v>
      </c>
      <c r="F8" s="20">
        <v>72932548</v>
      </c>
      <c r="G8" s="20">
        <v>14555207</v>
      </c>
      <c r="H8" s="20">
        <v>91857560</v>
      </c>
      <c r="I8" s="20">
        <v>96648047</v>
      </c>
      <c r="J8" s="20">
        <v>96648047</v>
      </c>
      <c r="K8" s="20">
        <v>103624610</v>
      </c>
      <c r="L8" s="20">
        <v>113538567</v>
      </c>
      <c r="M8" s="20">
        <v>108238565</v>
      </c>
      <c r="N8" s="20">
        <v>108238565</v>
      </c>
      <c r="O8" s="20"/>
      <c r="P8" s="20"/>
      <c r="Q8" s="20"/>
      <c r="R8" s="20"/>
      <c r="S8" s="20"/>
      <c r="T8" s="20"/>
      <c r="U8" s="20"/>
      <c r="V8" s="20"/>
      <c r="W8" s="20">
        <v>108238565</v>
      </c>
      <c r="X8" s="20">
        <v>36466274</v>
      </c>
      <c r="Y8" s="20">
        <v>71772291</v>
      </c>
      <c r="Z8" s="21">
        <v>196.82</v>
      </c>
      <c r="AA8" s="22">
        <v>72932548</v>
      </c>
    </row>
    <row r="9" spans="1:27" ht="13.5">
      <c r="A9" s="23" t="s">
        <v>36</v>
      </c>
      <c r="B9" s="17"/>
      <c r="C9" s="18">
        <v>7994736</v>
      </c>
      <c r="D9" s="18">
        <v>7994736</v>
      </c>
      <c r="E9" s="19">
        <v>309596</v>
      </c>
      <c r="F9" s="20">
        <v>309596</v>
      </c>
      <c r="G9" s="20">
        <v>-715681</v>
      </c>
      <c r="H9" s="20">
        <v>16871770</v>
      </c>
      <c r="I9" s="20">
        <v>15729022</v>
      </c>
      <c r="J9" s="20">
        <v>15729022</v>
      </c>
      <c r="K9" s="20">
        <v>15993482</v>
      </c>
      <c r="L9" s="20">
        <v>15982067</v>
      </c>
      <c r="M9" s="20">
        <v>5562057</v>
      </c>
      <c r="N9" s="20">
        <v>5562057</v>
      </c>
      <c r="O9" s="20"/>
      <c r="P9" s="20"/>
      <c r="Q9" s="20"/>
      <c r="R9" s="20"/>
      <c r="S9" s="20"/>
      <c r="T9" s="20"/>
      <c r="U9" s="20"/>
      <c r="V9" s="20"/>
      <c r="W9" s="20">
        <v>5562057</v>
      </c>
      <c r="X9" s="20">
        <v>154798</v>
      </c>
      <c r="Y9" s="20">
        <v>5407259</v>
      </c>
      <c r="Z9" s="21">
        <v>3493.11</v>
      </c>
      <c r="AA9" s="22">
        <v>309596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3759241</v>
      </c>
      <c r="D11" s="18">
        <v>3759241</v>
      </c>
      <c r="E11" s="19">
        <v>3979533</v>
      </c>
      <c r="F11" s="20">
        <v>3979533</v>
      </c>
      <c r="G11" s="20">
        <v>293337</v>
      </c>
      <c r="H11" s="20">
        <v>4339923</v>
      </c>
      <c r="I11" s="20">
        <v>4093298</v>
      </c>
      <c r="J11" s="20">
        <v>4093298</v>
      </c>
      <c r="K11" s="20">
        <v>4573994</v>
      </c>
      <c r="L11" s="20">
        <v>4041544</v>
      </c>
      <c r="M11" s="20">
        <v>3948083</v>
      </c>
      <c r="N11" s="20">
        <v>3948083</v>
      </c>
      <c r="O11" s="20"/>
      <c r="P11" s="20"/>
      <c r="Q11" s="20"/>
      <c r="R11" s="20"/>
      <c r="S11" s="20"/>
      <c r="T11" s="20"/>
      <c r="U11" s="20"/>
      <c r="V11" s="20"/>
      <c r="W11" s="20">
        <v>3948083</v>
      </c>
      <c r="X11" s="20">
        <v>1989767</v>
      </c>
      <c r="Y11" s="20">
        <v>1958316</v>
      </c>
      <c r="Z11" s="21">
        <v>98.42</v>
      </c>
      <c r="AA11" s="22">
        <v>3979533</v>
      </c>
    </row>
    <row r="12" spans="1:27" ht="13.5">
      <c r="A12" s="27" t="s">
        <v>39</v>
      </c>
      <c r="B12" s="28"/>
      <c r="C12" s="29">
        <f aca="true" t="shared" si="0" ref="C12:Y12">SUM(C6:C11)</f>
        <v>81290205</v>
      </c>
      <c r="D12" s="29">
        <f>SUM(D6:D11)</f>
        <v>81290205</v>
      </c>
      <c r="E12" s="30">
        <f t="shared" si="0"/>
        <v>81645511</v>
      </c>
      <c r="F12" s="31">
        <f t="shared" si="0"/>
        <v>81645511</v>
      </c>
      <c r="G12" s="31">
        <f t="shared" si="0"/>
        <v>18132863</v>
      </c>
      <c r="H12" s="31">
        <f t="shared" si="0"/>
        <v>129793262</v>
      </c>
      <c r="I12" s="31">
        <f t="shared" si="0"/>
        <v>129483764</v>
      </c>
      <c r="J12" s="31">
        <f t="shared" si="0"/>
        <v>129483764</v>
      </c>
      <c r="K12" s="31">
        <f t="shared" si="0"/>
        <v>134026483</v>
      </c>
      <c r="L12" s="31">
        <f t="shared" si="0"/>
        <v>143308846</v>
      </c>
      <c r="M12" s="31">
        <f t="shared" si="0"/>
        <v>127418173</v>
      </c>
      <c r="N12" s="31">
        <f t="shared" si="0"/>
        <v>127418173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127418173</v>
      </c>
      <c r="X12" s="31">
        <f t="shared" si="0"/>
        <v>40822756</v>
      </c>
      <c r="Y12" s="31">
        <f t="shared" si="0"/>
        <v>86595417</v>
      </c>
      <c r="Z12" s="32">
        <f>+IF(X12&lt;&gt;0,+(Y12/X12)*100,0)</f>
        <v>212.12535723947693</v>
      </c>
      <c r="AA12" s="33">
        <f>SUM(AA6:AA11)</f>
        <v>81645511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7352928</v>
      </c>
      <c r="H15" s="20">
        <v>4644402</v>
      </c>
      <c r="I15" s="20">
        <v>18380707</v>
      </c>
      <c r="J15" s="20">
        <v>18380707</v>
      </c>
      <c r="K15" s="20"/>
      <c r="L15" s="20"/>
      <c r="M15" s="20">
        <v>9278463</v>
      </c>
      <c r="N15" s="20">
        <v>9278463</v>
      </c>
      <c r="O15" s="20"/>
      <c r="P15" s="20"/>
      <c r="Q15" s="20"/>
      <c r="R15" s="20"/>
      <c r="S15" s="20"/>
      <c r="T15" s="20"/>
      <c r="U15" s="20"/>
      <c r="V15" s="20"/>
      <c r="W15" s="20">
        <v>9278463</v>
      </c>
      <c r="X15" s="20"/>
      <c r="Y15" s="20">
        <v>9278463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232513237</v>
      </c>
      <c r="D17" s="18">
        <v>232513237</v>
      </c>
      <c r="E17" s="19">
        <v>417624820</v>
      </c>
      <c r="F17" s="20">
        <v>417624820</v>
      </c>
      <c r="G17" s="20"/>
      <c r="H17" s="20">
        <v>267248902</v>
      </c>
      <c r="I17" s="20">
        <v>267248902</v>
      </c>
      <c r="J17" s="20">
        <v>267248902</v>
      </c>
      <c r="K17" s="20">
        <v>267248902</v>
      </c>
      <c r="L17" s="20">
        <v>267248902</v>
      </c>
      <c r="M17" s="20">
        <v>232513236</v>
      </c>
      <c r="N17" s="20">
        <v>232513236</v>
      </c>
      <c r="O17" s="20"/>
      <c r="P17" s="20"/>
      <c r="Q17" s="20"/>
      <c r="R17" s="20"/>
      <c r="S17" s="20"/>
      <c r="T17" s="20"/>
      <c r="U17" s="20"/>
      <c r="V17" s="20"/>
      <c r="W17" s="20">
        <v>232513236</v>
      </c>
      <c r="X17" s="20">
        <v>208812410</v>
      </c>
      <c r="Y17" s="20">
        <v>23700826</v>
      </c>
      <c r="Z17" s="21">
        <v>11.35</v>
      </c>
      <c r="AA17" s="22">
        <v>417624820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558094418</v>
      </c>
      <c r="D19" s="18">
        <v>558094418</v>
      </c>
      <c r="E19" s="19">
        <v>542969872</v>
      </c>
      <c r="F19" s="20">
        <v>542969872</v>
      </c>
      <c r="G19" s="20">
        <v>4803823</v>
      </c>
      <c r="H19" s="20">
        <v>525058161</v>
      </c>
      <c r="I19" s="20">
        <v>533271425</v>
      </c>
      <c r="J19" s="20">
        <v>533271425</v>
      </c>
      <c r="K19" s="20">
        <v>533962072</v>
      </c>
      <c r="L19" s="20">
        <v>536192931</v>
      </c>
      <c r="M19" s="20">
        <v>578522520</v>
      </c>
      <c r="N19" s="20">
        <v>578522520</v>
      </c>
      <c r="O19" s="20"/>
      <c r="P19" s="20"/>
      <c r="Q19" s="20"/>
      <c r="R19" s="20"/>
      <c r="S19" s="20"/>
      <c r="T19" s="20"/>
      <c r="U19" s="20"/>
      <c r="V19" s="20"/>
      <c r="W19" s="20">
        <v>578522520</v>
      </c>
      <c r="X19" s="20">
        <v>271484936</v>
      </c>
      <c r="Y19" s="20">
        <v>307037584</v>
      </c>
      <c r="Z19" s="21">
        <v>113.1</v>
      </c>
      <c r="AA19" s="22">
        <v>542969872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4468854</v>
      </c>
      <c r="D22" s="18">
        <v>4468854</v>
      </c>
      <c r="E22" s="19">
        <v>734609</v>
      </c>
      <c r="F22" s="20">
        <v>734609</v>
      </c>
      <c r="G22" s="20"/>
      <c r="H22" s="20">
        <v>4673990</v>
      </c>
      <c r="I22" s="20">
        <v>4673990</v>
      </c>
      <c r="J22" s="20">
        <v>4673990</v>
      </c>
      <c r="K22" s="20">
        <v>4673990</v>
      </c>
      <c r="L22" s="20">
        <v>4673990</v>
      </c>
      <c r="M22" s="20">
        <v>4670886</v>
      </c>
      <c r="N22" s="20">
        <v>4670886</v>
      </c>
      <c r="O22" s="20"/>
      <c r="P22" s="20"/>
      <c r="Q22" s="20"/>
      <c r="R22" s="20"/>
      <c r="S22" s="20"/>
      <c r="T22" s="20"/>
      <c r="U22" s="20"/>
      <c r="V22" s="20"/>
      <c r="W22" s="20">
        <v>4670886</v>
      </c>
      <c r="X22" s="20">
        <v>367305</v>
      </c>
      <c r="Y22" s="20">
        <v>4303581</v>
      </c>
      <c r="Z22" s="21">
        <v>1171.66</v>
      </c>
      <c r="AA22" s="22">
        <v>734609</v>
      </c>
    </row>
    <row r="23" spans="1:27" ht="13.5">
      <c r="A23" s="23" t="s">
        <v>49</v>
      </c>
      <c r="B23" s="17"/>
      <c r="C23" s="18">
        <v>157701</v>
      </c>
      <c r="D23" s="18">
        <v>157701</v>
      </c>
      <c r="E23" s="19">
        <v>157193</v>
      </c>
      <c r="F23" s="20">
        <v>157193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78597</v>
      </c>
      <c r="Y23" s="24">
        <v>-78597</v>
      </c>
      <c r="Z23" s="25">
        <v>-100</v>
      </c>
      <c r="AA23" s="26">
        <v>157193</v>
      </c>
    </row>
    <row r="24" spans="1:27" ht="13.5">
      <c r="A24" s="27" t="s">
        <v>50</v>
      </c>
      <c r="B24" s="35"/>
      <c r="C24" s="29">
        <f aca="true" t="shared" si="1" ref="C24:Y24">SUM(C15:C23)</f>
        <v>795234210</v>
      </c>
      <c r="D24" s="29">
        <f>SUM(D15:D23)</f>
        <v>795234210</v>
      </c>
      <c r="E24" s="36">
        <f t="shared" si="1"/>
        <v>961486494</v>
      </c>
      <c r="F24" s="37">
        <f t="shared" si="1"/>
        <v>961486494</v>
      </c>
      <c r="G24" s="37">
        <f t="shared" si="1"/>
        <v>12156751</v>
      </c>
      <c r="H24" s="37">
        <f t="shared" si="1"/>
        <v>801625455</v>
      </c>
      <c r="I24" s="37">
        <f t="shared" si="1"/>
        <v>823575024</v>
      </c>
      <c r="J24" s="37">
        <f t="shared" si="1"/>
        <v>823575024</v>
      </c>
      <c r="K24" s="37">
        <f t="shared" si="1"/>
        <v>805884964</v>
      </c>
      <c r="L24" s="37">
        <f t="shared" si="1"/>
        <v>808115823</v>
      </c>
      <c r="M24" s="37">
        <f t="shared" si="1"/>
        <v>824985105</v>
      </c>
      <c r="N24" s="37">
        <f t="shared" si="1"/>
        <v>824985105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824985105</v>
      </c>
      <c r="X24" s="37">
        <f t="shared" si="1"/>
        <v>480743248</v>
      </c>
      <c r="Y24" s="37">
        <f t="shared" si="1"/>
        <v>344241857</v>
      </c>
      <c r="Z24" s="38">
        <f>+IF(X24&lt;&gt;0,+(Y24/X24)*100,0)</f>
        <v>71.60617615164094</v>
      </c>
      <c r="AA24" s="39">
        <f>SUM(AA15:AA23)</f>
        <v>961486494</v>
      </c>
    </row>
    <row r="25" spans="1:27" ht="13.5">
      <c r="A25" s="27" t="s">
        <v>51</v>
      </c>
      <c r="B25" s="28"/>
      <c r="C25" s="29">
        <f aca="true" t="shared" si="2" ref="C25:Y25">+C12+C24</f>
        <v>876524415</v>
      </c>
      <c r="D25" s="29">
        <f>+D12+D24</f>
        <v>876524415</v>
      </c>
      <c r="E25" s="30">
        <f t="shared" si="2"/>
        <v>1043132005</v>
      </c>
      <c r="F25" s="31">
        <f t="shared" si="2"/>
        <v>1043132005</v>
      </c>
      <c r="G25" s="31">
        <f t="shared" si="2"/>
        <v>30289614</v>
      </c>
      <c r="H25" s="31">
        <f t="shared" si="2"/>
        <v>931418717</v>
      </c>
      <c r="I25" s="31">
        <f t="shared" si="2"/>
        <v>953058788</v>
      </c>
      <c r="J25" s="31">
        <f t="shared" si="2"/>
        <v>953058788</v>
      </c>
      <c r="K25" s="31">
        <f t="shared" si="2"/>
        <v>939911447</v>
      </c>
      <c r="L25" s="31">
        <f t="shared" si="2"/>
        <v>951424669</v>
      </c>
      <c r="M25" s="31">
        <f t="shared" si="2"/>
        <v>952403278</v>
      </c>
      <c r="N25" s="31">
        <f t="shared" si="2"/>
        <v>952403278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952403278</v>
      </c>
      <c r="X25" s="31">
        <f t="shared" si="2"/>
        <v>521566004</v>
      </c>
      <c r="Y25" s="31">
        <f t="shared" si="2"/>
        <v>430837274</v>
      </c>
      <c r="Z25" s="32">
        <f>+IF(X25&lt;&gt;0,+(Y25/X25)*100,0)</f>
        <v>82.60455449469823</v>
      </c>
      <c r="AA25" s="33">
        <f>+AA12+AA24</f>
        <v>1043132005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2528576</v>
      </c>
      <c r="H29" s="20">
        <v>27854139</v>
      </c>
      <c r="I29" s="20">
        <v>39176551</v>
      </c>
      <c r="J29" s="20">
        <v>39176551</v>
      </c>
      <c r="K29" s="20">
        <v>31381289</v>
      </c>
      <c r="L29" s="20">
        <v>22393418</v>
      </c>
      <c r="M29" s="20">
        <v>20319129</v>
      </c>
      <c r="N29" s="20">
        <v>20319129</v>
      </c>
      <c r="O29" s="20"/>
      <c r="P29" s="20"/>
      <c r="Q29" s="20"/>
      <c r="R29" s="20"/>
      <c r="S29" s="20"/>
      <c r="T29" s="20"/>
      <c r="U29" s="20"/>
      <c r="V29" s="20"/>
      <c r="W29" s="20">
        <v>20319129</v>
      </c>
      <c r="X29" s="20"/>
      <c r="Y29" s="20">
        <v>20319129</v>
      </c>
      <c r="Z29" s="21"/>
      <c r="AA29" s="22"/>
    </row>
    <row r="30" spans="1:27" ht="13.5">
      <c r="A30" s="23" t="s">
        <v>55</v>
      </c>
      <c r="B30" s="17"/>
      <c r="C30" s="18">
        <v>2823298</v>
      </c>
      <c r="D30" s="18">
        <v>2823298</v>
      </c>
      <c r="E30" s="19"/>
      <c r="F30" s="20"/>
      <c r="G30" s="20">
        <v>-2823298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7733370</v>
      </c>
      <c r="D31" s="18">
        <v>7733370</v>
      </c>
      <c r="E31" s="19">
        <v>7526428</v>
      </c>
      <c r="F31" s="20">
        <v>7526428</v>
      </c>
      <c r="G31" s="20">
        <v>15899</v>
      </c>
      <c r="H31" s="20">
        <v>7783729</v>
      </c>
      <c r="I31" s="20">
        <v>7849108</v>
      </c>
      <c r="J31" s="20">
        <v>7849108</v>
      </c>
      <c r="K31" s="20">
        <v>8671233</v>
      </c>
      <c r="L31" s="20">
        <v>8704795</v>
      </c>
      <c r="M31" s="20">
        <v>8731242</v>
      </c>
      <c r="N31" s="20">
        <v>8731242</v>
      </c>
      <c r="O31" s="20"/>
      <c r="P31" s="20"/>
      <c r="Q31" s="20"/>
      <c r="R31" s="20"/>
      <c r="S31" s="20"/>
      <c r="T31" s="20"/>
      <c r="U31" s="20"/>
      <c r="V31" s="20"/>
      <c r="W31" s="20">
        <v>8731242</v>
      </c>
      <c r="X31" s="20">
        <v>3763214</v>
      </c>
      <c r="Y31" s="20">
        <v>4968028</v>
      </c>
      <c r="Z31" s="21">
        <v>132.02</v>
      </c>
      <c r="AA31" s="22">
        <v>7526428</v>
      </c>
    </row>
    <row r="32" spans="1:27" ht="13.5">
      <c r="A32" s="23" t="s">
        <v>57</v>
      </c>
      <c r="B32" s="17"/>
      <c r="C32" s="18">
        <v>93619046</v>
      </c>
      <c r="D32" s="18">
        <v>93619046</v>
      </c>
      <c r="E32" s="19">
        <v>40515672</v>
      </c>
      <c r="F32" s="20">
        <v>40515672</v>
      </c>
      <c r="G32" s="20">
        <v>-3635135</v>
      </c>
      <c r="H32" s="20">
        <v>77557110</v>
      </c>
      <c r="I32" s="20">
        <v>69199899</v>
      </c>
      <c r="J32" s="20">
        <v>69199899</v>
      </c>
      <c r="K32" s="20">
        <v>58440017</v>
      </c>
      <c r="L32" s="20">
        <v>81261691</v>
      </c>
      <c r="M32" s="20">
        <v>69677006</v>
      </c>
      <c r="N32" s="20">
        <v>69677006</v>
      </c>
      <c r="O32" s="20"/>
      <c r="P32" s="20"/>
      <c r="Q32" s="20"/>
      <c r="R32" s="20"/>
      <c r="S32" s="20"/>
      <c r="T32" s="20"/>
      <c r="U32" s="20"/>
      <c r="V32" s="20"/>
      <c r="W32" s="20">
        <v>69677006</v>
      </c>
      <c r="X32" s="20">
        <v>20257836</v>
      </c>
      <c r="Y32" s="20">
        <v>49419170</v>
      </c>
      <c r="Z32" s="21">
        <v>243.95</v>
      </c>
      <c r="AA32" s="22">
        <v>40515672</v>
      </c>
    </row>
    <row r="33" spans="1:27" ht="13.5">
      <c r="A33" s="23" t="s">
        <v>58</v>
      </c>
      <c r="B33" s="17"/>
      <c r="C33" s="18">
        <v>8451847</v>
      </c>
      <c r="D33" s="18">
        <v>8451847</v>
      </c>
      <c r="E33" s="19">
        <v>8993486</v>
      </c>
      <c r="F33" s="20">
        <v>8993486</v>
      </c>
      <c r="G33" s="20"/>
      <c r="H33" s="20">
        <v>8451847</v>
      </c>
      <c r="I33" s="20">
        <v>8451847</v>
      </c>
      <c r="J33" s="20">
        <v>8451847</v>
      </c>
      <c r="K33" s="20">
        <v>8451847</v>
      </c>
      <c r="L33" s="20">
        <v>8451847</v>
      </c>
      <c r="M33" s="20">
        <v>8451847</v>
      </c>
      <c r="N33" s="20">
        <v>8451847</v>
      </c>
      <c r="O33" s="20"/>
      <c r="P33" s="20"/>
      <c r="Q33" s="20"/>
      <c r="R33" s="20"/>
      <c r="S33" s="20"/>
      <c r="T33" s="20"/>
      <c r="U33" s="20"/>
      <c r="V33" s="20"/>
      <c r="W33" s="20">
        <v>8451847</v>
      </c>
      <c r="X33" s="20">
        <v>4496743</v>
      </c>
      <c r="Y33" s="20">
        <v>3955104</v>
      </c>
      <c r="Z33" s="21">
        <v>87.95</v>
      </c>
      <c r="AA33" s="22">
        <v>8993486</v>
      </c>
    </row>
    <row r="34" spans="1:27" ht="13.5">
      <c r="A34" s="27" t="s">
        <v>59</v>
      </c>
      <c r="B34" s="28"/>
      <c r="C34" s="29">
        <f aca="true" t="shared" si="3" ref="C34:Y34">SUM(C29:C33)</f>
        <v>112627561</v>
      </c>
      <c r="D34" s="29">
        <f>SUM(D29:D33)</f>
        <v>112627561</v>
      </c>
      <c r="E34" s="30">
        <f t="shared" si="3"/>
        <v>57035586</v>
      </c>
      <c r="F34" s="31">
        <f t="shared" si="3"/>
        <v>57035586</v>
      </c>
      <c r="G34" s="31">
        <f t="shared" si="3"/>
        <v>-3913958</v>
      </c>
      <c r="H34" s="31">
        <f t="shared" si="3"/>
        <v>121646825</v>
      </c>
      <c r="I34" s="31">
        <f t="shared" si="3"/>
        <v>124677405</v>
      </c>
      <c r="J34" s="31">
        <f t="shared" si="3"/>
        <v>124677405</v>
      </c>
      <c r="K34" s="31">
        <f t="shared" si="3"/>
        <v>106944386</v>
      </c>
      <c r="L34" s="31">
        <f t="shared" si="3"/>
        <v>120811751</v>
      </c>
      <c r="M34" s="31">
        <f t="shared" si="3"/>
        <v>107179224</v>
      </c>
      <c r="N34" s="31">
        <f t="shared" si="3"/>
        <v>107179224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107179224</v>
      </c>
      <c r="X34" s="31">
        <f t="shared" si="3"/>
        <v>28517793</v>
      </c>
      <c r="Y34" s="31">
        <f t="shared" si="3"/>
        <v>78661431</v>
      </c>
      <c r="Z34" s="32">
        <f>+IF(X34&lt;&gt;0,+(Y34/X34)*100,0)</f>
        <v>275.83281427142697</v>
      </c>
      <c r="AA34" s="33">
        <f>SUM(AA29:AA33)</f>
        <v>57035586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65057297</v>
      </c>
      <c r="D37" s="18">
        <v>65057297</v>
      </c>
      <c r="E37" s="19">
        <v>65063072</v>
      </c>
      <c r="F37" s="20">
        <v>65063072</v>
      </c>
      <c r="G37" s="20">
        <v>2823298</v>
      </c>
      <c r="H37" s="20">
        <v>67880595</v>
      </c>
      <c r="I37" s="20">
        <v>67880595</v>
      </c>
      <c r="J37" s="20">
        <v>67880595</v>
      </c>
      <c r="K37" s="20">
        <v>67880595</v>
      </c>
      <c r="L37" s="20">
        <v>67880595</v>
      </c>
      <c r="M37" s="20">
        <v>66523824</v>
      </c>
      <c r="N37" s="20">
        <v>66523824</v>
      </c>
      <c r="O37" s="20"/>
      <c r="P37" s="20"/>
      <c r="Q37" s="20"/>
      <c r="R37" s="20"/>
      <c r="S37" s="20"/>
      <c r="T37" s="20"/>
      <c r="U37" s="20"/>
      <c r="V37" s="20"/>
      <c r="W37" s="20">
        <v>66523824</v>
      </c>
      <c r="X37" s="20">
        <v>32531536</v>
      </c>
      <c r="Y37" s="20">
        <v>33992288</v>
      </c>
      <c r="Z37" s="21">
        <v>104.49</v>
      </c>
      <c r="AA37" s="22">
        <v>65063072</v>
      </c>
    </row>
    <row r="38" spans="1:27" ht="13.5">
      <c r="A38" s="23" t="s">
        <v>58</v>
      </c>
      <c r="B38" s="17"/>
      <c r="C38" s="18">
        <v>4541518</v>
      </c>
      <c r="D38" s="18">
        <v>4541518</v>
      </c>
      <c r="E38" s="19">
        <v>2512345</v>
      </c>
      <c r="F38" s="20">
        <v>2512345</v>
      </c>
      <c r="G38" s="20"/>
      <c r="H38" s="20">
        <v>4541518</v>
      </c>
      <c r="I38" s="20">
        <v>4541518</v>
      </c>
      <c r="J38" s="20">
        <v>4541518</v>
      </c>
      <c r="K38" s="20">
        <v>4541518</v>
      </c>
      <c r="L38" s="20">
        <v>4541518</v>
      </c>
      <c r="M38" s="20">
        <v>4541518</v>
      </c>
      <c r="N38" s="20">
        <v>4541518</v>
      </c>
      <c r="O38" s="20"/>
      <c r="P38" s="20"/>
      <c r="Q38" s="20"/>
      <c r="R38" s="20"/>
      <c r="S38" s="20"/>
      <c r="T38" s="20"/>
      <c r="U38" s="20"/>
      <c r="V38" s="20"/>
      <c r="W38" s="20">
        <v>4541518</v>
      </c>
      <c r="X38" s="20">
        <v>1256173</v>
      </c>
      <c r="Y38" s="20">
        <v>3285345</v>
      </c>
      <c r="Z38" s="21">
        <v>261.54</v>
      </c>
      <c r="AA38" s="22">
        <v>2512345</v>
      </c>
    </row>
    <row r="39" spans="1:27" ht="13.5">
      <c r="A39" s="27" t="s">
        <v>61</v>
      </c>
      <c r="B39" s="35"/>
      <c r="C39" s="29">
        <f aca="true" t="shared" si="4" ref="C39:Y39">SUM(C37:C38)</f>
        <v>69598815</v>
      </c>
      <c r="D39" s="29">
        <f>SUM(D37:D38)</f>
        <v>69598815</v>
      </c>
      <c r="E39" s="36">
        <f t="shared" si="4"/>
        <v>67575417</v>
      </c>
      <c r="F39" s="37">
        <f t="shared" si="4"/>
        <v>67575417</v>
      </c>
      <c r="G39" s="37">
        <f t="shared" si="4"/>
        <v>2823298</v>
      </c>
      <c r="H39" s="37">
        <f t="shared" si="4"/>
        <v>72422113</v>
      </c>
      <c r="I39" s="37">
        <f t="shared" si="4"/>
        <v>72422113</v>
      </c>
      <c r="J39" s="37">
        <f t="shared" si="4"/>
        <v>72422113</v>
      </c>
      <c r="K39" s="37">
        <f t="shared" si="4"/>
        <v>72422113</v>
      </c>
      <c r="L39" s="37">
        <f t="shared" si="4"/>
        <v>72422113</v>
      </c>
      <c r="M39" s="37">
        <f t="shared" si="4"/>
        <v>71065342</v>
      </c>
      <c r="N39" s="37">
        <f t="shared" si="4"/>
        <v>71065342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71065342</v>
      </c>
      <c r="X39" s="37">
        <f t="shared" si="4"/>
        <v>33787709</v>
      </c>
      <c r="Y39" s="37">
        <f t="shared" si="4"/>
        <v>37277633</v>
      </c>
      <c r="Z39" s="38">
        <f>+IF(X39&lt;&gt;0,+(Y39/X39)*100,0)</f>
        <v>110.32897495358445</v>
      </c>
      <c r="AA39" s="39">
        <f>SUM(AA37:AA38)</f>
        <v>67575417</v>
      </c>
    </row>
    <row r="40" spans="1:27" ht="13.5">
      <c r="A40" s="27" t="s">
        <v>62</v>
      </c>
      <c r="B40" s="28"/>
      <c r="C40" s="29">
        <f aca="true" t="shared" si="5" ref="C40:Y40">+C34+C39</f>
        <v>182226376</v>
      </c>
      <c r="D40" s="29">
        <f>+D34+D39</f>
        <v>182226376</v>
      </c>
      <c r="E40" s="30">
        <f t="shared" si="5"/>
        <v>124611003</v>
      </c>
      <c r="F40" s="31">
        <f t="shared" si="5"/>
        <v>124611003</v>
      </c>
      <c r="G40" s="31">
        <f t="shared" si="5"/>
        <v>-1090660</v>
      </c>
      <c r="H40" s="31">
        <f t="shared" si="5"/>
        <v>194068938</v>
      </c>
      <c r="I40" s="31">
        <f t="shared" si="5"/>
        <v>197099518</v>
      </c>
      <c r="J40" s="31">
        <f t="shared" si="5"/>
        <v>197099518</v>
      </c>
      <c r="K40" s="31">
        <f t="shared" si="5"/>
        <v>179366499</v>
      </c>
      <c r="L40" s="31">
        <f t="shared" si="5"/>
        <v>193233864</v>
      </c>
      <c r="M40" s="31">
        <f t="shared" si="5"/>
        <v>178244566</v>
      </c>
      <c r="N40" s="31">
        <f t="shared" si="5"/>
        <v>178244566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178244566</v>
      </c>
      <c r="X40" s="31">
        <f t="shared" si="5"/>
        <v>62305502</v>
      </c>
      <c r="Y40" s="31">
        <f t="shared" si="5"/>
        <v>115939064</v>
      </c>
      <c r="Z40" s="32">
        <f>+IF(X40&lt;&gt;0,+(Y40/X40)*100,0)</f>
        <v>186.0815823295991</v>
      </c>
      <c r="AA40" s="33">
        <f>+AA34+AA39</f>
        <v>124611003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694298039</v>
      </c>
      <c r="D42" s="43">
        <f>+D25-D40</f>
        <v>694298039</v>
      </c>
      <c r="E42" s="44">
        <f t="shared" si="6"/>
        <v>918521002</v>
      </c>
      <c r="F42" s="45">
        <f t="shared" si="6"/>
        <v>918521002</v>
      </c>
      <c r="G42" s="45">
        <f t="shared" si="6"/>
        <v>31380274</v>
      </c>
      <c r="H42" s="45">
        <f t="shared" si="6"/>
        <v>737349779</v>
      </c>
      <c r="I42" s="45">
        <f t="shared" si="6"/>
        <v>755959270</v>
      </c>
      <c r="J42" s="45">
        <f t="shared" si="6"/>
        <v>755959270</v>
      </c>
      <c r="K42" s="45">
        <f t="shared" si="6"/>
        <v>760544948</v>
      </c>
      <c r="L42" s="45">
        <f t="shared" si="6"/>
        <v>758190805</v>
      </c>
      <c r="M42" s="45">
        <f t="shared" si="6"/>
        <v>774158712</v>
      </c>
      <c r="N42" s="45">
        <f t="shared" si="6"/>
        <v>774158712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774158712</v>
      </c>
      <c r="X42" s="45">
        <f t="shared" si="6"/>
        <v>459260502</v>
      </c>
      <c r="Y42" s="45">
        <f t="shared" si="6"/>
        <v>314898210</v>
      </c>
      <c r="Z42" s="46">
        <f>+IF(X42&lt;&gt;0,+(Y42/X42)*100,0)</f>
        <v>68.5663601874476</v>
      </c>
      <c r="AA42" s="47">
        <f>+AA25-AA40</f>
        <v>918521002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694298039</v>
      </c>
      <c r="D45" s="18">
        <v>694298039</v>
      </c>
      <c r="E45" s="19">
        <v>918521002</v>
      </c>
      <c r="F45" s="20">
        <v>918521002</v>
      </c>
      <c r="G45" s="20">
        <v>31380274</v>
      </c>
      <c r="H45" s="20">
        <v>737349779</v>
      </c>
      <c r="I45" s="20">
        <v>755959270</v>
      </c>
      <c r="J45" s="20">
        <v>755959270</v>
      </c>
      <c r="K45" s="20"/>
      <c r="L45" s="20">
        <v>758190805</v>
      </c>
      <c r="M45" s="20">
        <v>774158712</v>
      </c>
      <c r="N45" s="20">
        <v>774158712</v>
      </c>
      <c r="O45" s="20"/>
      <c r="P45" s="20"/>
      <c r="Q45" s="20"/>
      <c r="R45" s="20"/>
      <c r="S45" s="20"/>
      <c r="T45" s="20"/>
      <c r="U45" s="20"/>
      <c r="V45" s="20"/>
      <c r="W45" s="20">
        <v>774158712</v>
      </c>
      <c r="X45" s="20">
        <v>459260501</v>
      </c>
      <c r="Y45" s="20">
        <v>314898211</v>
      </c>
      <c r="Z45" s="48">
        <v>68.57</v>
      </c>
      <c r="AA45" s="22">
        <v>918521002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>
        <v>760544948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694298039</v>
      </c>
      <c r="D48" s="51">
        <f>SUM(D45:D47)</f>
        <v>694298039</v>
      </c>
      <c r="E48" s="52">
        <f t="shared" si="7"/>
        <v>918521002</v>
      </c>
      <c r="F48" s="53">
        <f t="shared" si="7"/>
        <v>918521002</v>
      </c>
      <c r="G48" s="53">
        <f t="shared" si="7"/>
        <v>31380274</v>
      </c>
      <c r="H48" s="53">
        <f t="shared" si="7"/>
        <v>737349779</v>
      </c>
      <c r="I48" s="53">
        <f t="shared" si="7"/>
        <v>755959270</v>
      </c>
      <c r="J48" s="53">
        <f t="shared" si="7"/>
        <v>755959270</v>
      </c>
      <c r="K48" s="53">
        <f t="shared" si="7"/>
        <v>760544948</v>
      </c>
      <c r="L48" s="53">
        <f t="shared" si="7"/>
        <v>758190805</v>
      </c>
      <c r="M48" s="53">
        <f t="shared" si="7"/>
        <v>774158712</v>
      </c>
      <c r="N48" s="53">
        <f t="shared" si="7"/>
        <v>774158712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774158712</v>
      </c>
      <c r="X48" s="53">
        <f t="shared" si="7"/>
        <v>459260501</v>
      </c>
      <c r="Y48" s="53">
        <f t="shared" si="7"/>
        <v>314898211</v>
      </c>
      <c r="Z48" s="54">
        <f>+IF(X48&lt;&gt;0,+(Y48/X48)*100,0)</f>
        <v>68.56636055448627</v>
      </c>
      <c r="AA48" s="55">
        <f>SUM(AA45:AA47)</f>
        <v>918521002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14975752</v>
      </c>
      <c r="D6" s="18">
        <v>14975752</v>
      </c>
      <c r="E6" s="19">
        <v>33125001</v>
      </c>
      <c r="F6" s="20">
        <v>33125001</v>
      </c>
      <c r="G6" s="20">
        <v>77661484</v>
      </c>
      <c r="H6" s="20">
        <v>61499579</v>
      </c>
      <c r="I6" s="20">
        <v>33874951</v>
      </c>
      <c r="J6" s="20">
        <v>33874951</v>
      </c>
      <c r="K6" s="20">
        <v>11613320</v>
      </c>
      <c r="L6" s="20">
        <v>98610705</v>
      </c>
      <c r="M6" s="20">
        <v>63425385</v>
      </c>
      <c r="N6" s="20">
        <v>63425385</v>
      </c>
      <c r="O6" s="20"/>
      <c r="P6" s="20"/>
      <c r="Q6" s="20"/>
      <c r="R6" s="20"/>
      <c r="S6" s="20"/>
      <c r="T6" s="20"/>
      <c r="U6" s="20"/>
      <c r="V6" s="20"/>
      <c r="W6" s="20">
        <v>63425385</v>
      </c>
      <c r="X6" s="20">
        <v>16562501</v>
      </c>
      <c r="Y6" s="20">
        <v>46862884</v>
      </c>
      <c r="Z6" s="21">
        <v>282.95</v>
      </c>
      <c r="AA6" s="22">
        <v>33125001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18384804</v>
      </c>
      <c r="D9" s="18">
        <v>18384804</v>
      </c>
      <c r="E9" s="19">
        <v>43990203</v>
      </c>
      <c r="F9" s="20">
        <v>43990203</v>
      </c>
      <c r="G9" s="20">
        <v>16401260</v>
      </c>
      <c r="H9" s="20">
        <v>17198484</v>
      </c>
      <c r="I9" s="20">
        <v>16012224</v>
      </c>
      <c r="J9" s="20">
        <v>16012224</v>
      </c>
      <c r="K9" s="20">
        <v>16996048</v>
      </c>
      <c r="L9" s="20">
        <v>15322153</v>
      </c>
      <c r="M9" s="20">
        <v>15772889</v>
      </c>
      <c r="N9" s="20">
        <v>15772889</v>
      </c>
      <c r="O9" s="20"/>
      <c r="P9" s="20"/>
      <c r="Q9" s="20"/>
      <c r="R9" s="20"/>
      <c r="S9" s="20"/>
      <c r="T9" s="20"/>
      <c r="U9" s="20"/>
      <c r="V9" s="20"/>
      <c r="W9" s="20">
        <v>15772889</v>
      </c>
      <c r="X9" s="20">
        <v>21995102</v>
      </c>
      <c r="Y9" s="20">
        <v>-6222213</v>
      </c>
      <c r="Z9" s="21">
        <v>-28.29</v>
      </c>
      <c r="AA9" s="22">
        <v>43990203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382653</v>
      </c>
      <c r="D11" s="18">
        <v>382653</v>
      </c>
      <c r="E11" s="19"/>
      <c r="F11" s="20"/>
      <c r="G11" s="20">
        <v>382653</v>
      </c>
      <c r="H11" s="20">
        <v>-97859</v>
      </c>
      <c r="I11" s="20">
        <v>522195</v>
      </c>
      <c r="J11" s="20">
        <v>522195</v>
      </c>
      <c r="K11" s="20">
        <v>522195</v>
      </c>
      <c r="L11" s="20">
        <v>522195</v>
      </c>
      <c r="M11" s="20">
        <v>17026</v>
      </c>
      <c r="N11" s="20">
        <v>17026</v>
      </c>
      <c r="O11" s="20"/>
      <c r="P11" s="20"/>
      <c r="Q11" s="20"/>
      <c r="R11" s="20"/>
      <c r="S11" s="20"/>
      <c r="T11" s="20"/>
      <c r="U11" s="20"/>
      <c r="V11" s="20"/>
      <c r="W11" s="20">
        <v>17026</v>
      </c>
      <c r="X11" s="20"/>
      <c r="Y11" s="20">
        <v>17026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33743209</v>
      </c>
      <c r="D12" s="29">
        <f>SUM(D6:D11)</f>
        <v>33743209</v>
      </c>
      <c r="E12" s="30">
        <f t="shared" si="0"/>
        <v>77115204</v>
      </c>
      <c r="F12" s="31">
        <f t="shared" si="0"/>
        <v>77115204</v>
      </c>
      <c r="G12" s="31">
        <f t="shared" si="0"/>
        <v>94445397</v>
      </c>
      <c r="H12" s="31">
        <f t="shared" si="0"/>
        <v>78600204</v>
      </c>
      <c r="I12" s="31">
        <f t="shared" si="0"/>
        <v>50409370</v>
      </c>
      <c r="J12" s="31">
        <f t="shared" si="0"/>
        <v>50409370</v>
      </c>
      <c r="K12" s="31">
        <f t="shared" si="0"/>
        <v>29131563</v>
      </c>
      <c r="L12" s="31">
        <f t="shared" si="0"/>
        <v>114455053</v>
      </c>
      <c r="M12" s="31">
        <f t="shared" si="0"/>
        <v>79215300</v>
      </c>
      <c r="N12" s="31">
        <f t="shared" si="0"/>
        <v>79215300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79215300</v>
      </c>
      <c r="X12" s="31">
        <f t="shared" si="0"/>
        <v>38557603</v>
      </c>
      <c r="Y12" s="31">
        <f t="shared" si="0"/>
        <v>40657697</v>
      </c>
      <c r="Z12" s="32">
        <f>+IF(X12&lt;&gt;0,+(Y12/X12)*100,0)</f>
        <v>105.44664044598416</v>
      </c>
      <c r="AA12" s="33">
        <f>SUM(AA6:AA11)</f>
        <v>77115204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165758848</v>
      </c>
      <c r="D19" s="18">
        <v>165758848</v>
      </c>
      <c r="E19" s="19">
        <v>117140557</v>
      </c>
      <c r="F19" s="20">
        <v>117140557</v>
      </c>
      <c r="G19" s="20">
        <v>165595768</v>
      </c>
      <c r="H19" s="20">
        <v>164357111</v>
      </c>
      <c r="I19" s="20">
        <v>162779858</v>
      </c>
      <c r="J19" s="20">
        <v>162779858</v>
      </c>
      <c r="K19" s="20">
        <v>161377123</v>
      </c>
      <c r="L19" s="20">
        <v>160484469</v>
      </c>
      <c r="M19" s="20">
        <v>159945343</v>
      </c>
      <c r="N19" s="20">
        <v>159945343</v>
      </c>
      <c r="O19" s="20"/>
      <c r="P19" s="20"/>
      <c r="Q19" s="20"/>
      <c r="R19" s="20"/>
      <c r="S19" s="20"/>
      <c r="T19" s="20"/>
      <c r="U19" s="20"/>
      <c r="V19" s="20"/>
      <c r="W19" s="20">
        <v>159945343</v>
      </c>
      <c r="X19" s="20">
        <v>58570279</v>
      </c>
      <c r="Y19" s="20">
        <v>101375064</v>
      </c>
      <c r="Z19" s="21">
        <v>173.08</v>
      </c>
      <c r="AA19" s="22">
        <v>117140557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1474430</v>
      </c>
      <c r="D22" s="18">
        <v>1474430</v>
      </c>
      <c r="E22" s="19">
        <v>2320000</v>
      </c>
      <c r="F22" s="20">
        <v>2320000</v>
      </c>
      <c r="G22" s="20">
        <v>1474430</v>
      </c>
      <c r="H22" s="20">
        <v>1474430</v>
      </c>
      <c r="I22" s="20">
        <v>1474430</v>
      </c>
      <c r="J22" s="20">
        <v>1474430</v>
      </c>
      <c r="K22" s="20">
        <v>1474430</v>
      </c>
      <c r="L22" s="20">
        <v>1474430</v>
      </c>
      <c r="M22" s="20">
        <v>1474430</v>
      </c>
      <c r="N22" s="20">
        <v>1474430</v>
      </c>
      <c r="O22" s="20"/>
      <c r="P22" s="20"/>
      <c r="Q22" s="20"/>
      <c r="R22" s="20"/>
      <c r="S22" s="20"/>
      <c r="T22" s="20"/>
      <c r="U22" s="20"/>
      <c r="V22" s="20"/>
      <c r="W22" s="20">
        <v>1474430</v>
      </c>
      <c r="X22" s="20">
        <v>1160000</v>
      </c>
      <c r="Y22" s="20">
        <v>314430</v>
      </c>
      <c r="Z22" s="21">
        <v>27.11</v>
      </c>
      <c r="AA22" s="22">
        <v>2320000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167233278</v>
      </c>
      <c r="D24" s="29">
        <f>SUM(D15:D23)</f>
        <v>167233278</v>
      </c>
      <c r="E24" s="36">
        <f t="shared" si="1"/>
        <v>119460557</v>
      </c>
      <c r="F24" s="37">
        <f t="shared" si="1"/>
        <v>119460557</v>
      </c>
      <c r="G24" s="37">
        <f t="shared" si="1"/>
        <v>167070198</v>
      </c>
      <c r="H24" s="37">
        <f t="shared" si="1"/>
        <v>165831541</v>
      </c>
      <c r="I24" s="37">
        <f t="shared" si="1"/>
        <v>164254288</v>
      </c>
      <c r="J24" s="37">
        <f t="shared" si="1"/>
        <v>164254288</v>
      </c>
      <c r="K24" s="37">
        <f t="shared" si="1"/>
        <v>162851553</v>
      </c>
      <c r="L24" s="37">
        <f t="shared" si="1"/>
        <v>161958899</v>
      </c>
      <c r="M24" s="37">
        <f t="shared" si="1"/>
        <v>161419773</v>
      </c>
      <c r="N24" s="37">
        <f t="shared" si="1"/>
        <v>161419773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161419773</v>
      </c>
      <c r="X24" s="37">
        <f t="shared" si="1"/>
        <v>59730279</v>
      </c>
      <c r="Y24" s="37">
        <f t="shared" si="1"/>
        <v>101689494</v>
      </c>
      <c r="Z24" s="38">
        <f>+IF(X24&lt;&gt;0,+(Y24/X24)*100,0)</f>
        <v>170.24781350845524</v>
      </c>
      <c r="AA24" s="39">
        <f>SUM(AA15:AA23)</f>
        <v>119460557</v>
      </c>
    </row>
    <row r="25" spans="1:27" ht="13.5">
      <c r="A25" s="27" t="s">
        <v>51</v>
      </c>
      <c r="B25" s="28"/>
      <c r="C25" s="29">
        <f aca="true" t="shared" si="2" ref="C25:Y25">+C12+C24</f>
        <v>200976487</v>
      </c>
      <c r="D25" s="29">
        <f>+D12+D24</f>
        <v>200976487</v>
      </c>
      <c r="E25" s="30">
        <f t="shared" si="2"/>
        <v>196575761</v>
      </c>
      <c r="F25" s="31">
        <f t="shared" si="2"/>
        <v>196575761</v>
      </c>
      <c r="G25" s="31">
        <f t="shared" si="2"/>
        <v>261515595</v>
      </c>
      <c r="H25" s="31">
        <f t="shared" si="2"/>
        <v>244431745</v>
      </c>
      <c r="I25" s="31">
        <f t="shared" si="2"/>
        <v>214663658</v>
      </c>
      <c r="J25" s="31">
        <f t="shared" si="2"/>
        <v>214663658</v>
      </c>
      <c r="K25" s="31">
        <f t="shared" si="2"/>
        <v>191983116</v>
      </c>
      <c r="L25" s="31">
        <f t="shared" si="2"/>
        <v>276413952</v>
      </c>
      <c r="M25" s="31">
        <f t="shared" si="2"/>
        <v>240635073</v>
      </c>
      <c r="N25" s="31">
        <f t="shared" si="2"/>
        <v>240635073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240635073</v>
      </c>
      <c r="X25" s="31">
        <f t="shared" si="2"/>
        <v>98287882</v>
      </c>
      <c r="Y25" s="31">
        <f t="shared" si="2"/>
        <v>142347191</v>
      </c>
      <c r="Z25" s="32">
        <f>+IF(X25&lt;&gt;0,+(Y25/X25)*100,0)</f>
        <v>144.8267966543424</v>
      </c>
      <c r="AA25" s="33">
        <f>+AA12+AA24</f>
        <v>196575761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247199</v>
      </c>
      <c r="D30" s="18">
        <v>247199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92106778</v>
      </c>
      <c r="D32" s="18">
        <v>92106778</v>
      </c>
      <c r="E32" s="19">
        <v>64483000</v>
      </c>
      <c r="F32" s="20">
        <v>64483000</v>
      </c>
      <c r="G32" s="20">
        <v>75852612</v>
      </c>
      <c r="H32" s="20">
        <v>85233866</v>
      </c>
      <c r="I32" s="20">
        <v>79186888</v>
      </c>
      <c r="J32" s="20">
        <v>79186888</v>
      </c>
      <c r="K32" s="20">
        <v>73832631</v>
      </c>
      <c r="L32" s="20">
        <v>74528368</v>
      </c>
      <c r="M32" s="20">
        <v>68794288</v>
      </c>
      <c r="N32" s="20">
        <v>68794288</v>
      </c>
      <c r="O32" s="20"/>
      <c r="P32" s="20"/>
      <c r="Q32" s="20"/>
      <c r="R32" s="20"/>
      <c r="S32" s="20"/>
      <c r="T32" s="20"/>
      <c r="U32" s="20"/>
      <c r="V32" s="20"/>
      <c r="W32" s="20">
        <v>68794288</v>
      </c>
      <c r="X32" s="20">
        <v>32241500</v>
      </c>
      <c r="Y32" s="20">
        <v>36552788</v>
      </c>
      <c r="Z32" s="21">
        <v>113.37</v>
      </c>
      <c r="AA32" s="22">
        <v>64483000</v>
      </c>
    </row>
    <row r="33" spans="1:27" ht="13.5">
      <c r="A33" s="23" t="s">
        <v>58</v>
      </c>
      <c r="B33" s="17"/>
      <c r="C33" s="18">
        <v>1245029</v>
      </c>
      <c r="D33" s="18">
        <v>1245029</v>
      </c>
      <c r="E33" s="19">
        <v>2027617</v>
      </c>
      <c r="F33" s="20">
        <v>2027617</v>
      </c>
      <c r="G33" s="20">
        <v>1245029</v>
      </c>
      <c r="H33" s="20">
        <v>1245029</v>
      </c>
      <c r="I33" s="20">
        <v>1170930</v>
      </c>
      <c r="J33" s="20">
        <v>1170930</v>
      </c>
      <c r="K33" s="20">
        <v>1170930</v>
      </c>
      <c r="L33" s="20">
        <v>1170930</v>
      </c>
      <c r="M33" s="20">
        <v>1170930</v>
      </c>
      <c r="N33" s="20">
        <v>1170930</v>
      </c>
      <c r="O33" s="20"/>
      <c r="P33" s="20"/>
      <c r="Q33" s="20"/>
      <c r="R33" s="20"/>
      <c r="S33" s="20"/>
      <c r="T33" s="20"/>
      <c r="U33" s="20"/>
      <c r="V33" s="20"/>
      <c r="W33" s="20">
        <v>1170930</v>
      </c>
      <c r="X33" s="20">
        <v>1013809</v>
      </c>
      <c r="Y33" s="20">
        <v>157121</v>
      </c>
      <c r="Z33" s="21">
        <v>15.5</v>
      </c>
      <c r="AA33" s="22">
        <v>2027617</v>
      </c>
    </row>
    <row r="34" spans="1:27" ht="13.5">
      <c r="A34" s="27" t="s">
        <v>59</v>
      </c>
      <c r="B34" s="28"/>
      <c r="C34" s="29">
        <f aca="true" t="shared" si="3" ref="C34:Y34">SUM(C29:C33)</f>
        <v>93599006</v>
      </c>
      <c r="D34" s="29">
        <f>SUM(D29:D33)</f>
        <v>93599006</v>
      </c>
      <c r="E34" s="30">
        <f t="shared" si="3"/>
        <v>66510617</v>
      </c>
      <c r="F34" s="31">
        <f t="shared" si="3"/>
        <v>66510617</v>
      </c>
      <c r="G34" s="31">
        <f t="shared" si="3"/>
        <v>77097641</v>
      </c>
      <c r="H34" s="31">
        <f t="shared" si="3"/>
        <v>86478895</v>
      </c>
      <c r="I34" s="31">
        <f t="shared" si="3"/>
        <v>80357818</v>
      </c>
      <c r="J34" s="31">
        <f t="shared" si="3"/>
        <v>80357818</v>
      </c>
      <c r="K34" s="31">
        <f t="shared" si="3"/>
        <v>75003561</v>
      </c>
      <c r="L34" s="31">
        <f t="shared" si="3"/>
        <v>75699298</v>
      </c>
      <c r="M34" s="31">
        <f t="shared" si="3"/>
        <v>69965218</v>
      </c>
      <c r="N34" s="31">
        <f t="shared" si="3"/>
        <v>69965218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69965218</v>
      </c>
      <c r="X34" s="31">
        <f t="shared" si="3"/>
        <v>33255309</v>
      </c>
      <c r="Y34" s="31">
        <f t="shared" si="3"/>
        <v>36709909</v>
      </c>
      <c r="Z34" s="32">
        <f>+IF(X34&lt;&gt;0,+(Y34/X34)*100,0)</f>
        <v>110.38811577423621</v>
      </c>
      <c r="AA34" s="33">
        <f>SUM(AA29:AA33)</f>
        <v>66510617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43460</v>
      </c>
      <c r="D37" s="18">
        <v>43460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43460</v>
      </c>
      <c r="D39" s="29">
        <f>SUM(D37:D38)</f>
        <v>43460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93642466</v>
      </c>
      <c r="D40" s="29">
        <f>+D34+D39</f>
        <v>93642466</v>
      </c>
      <c r="E40" s="30">
        <f t="shared" si="5"/>
        <v>66510617</v>
      </c>
      <c r="F40" s="31">
        <f t="shared" si="5"/>
        <v>66510617</v>
      </c>
      <c r="G40" s="31">
        <f t="shared" si="5"/>
        <v>77097641</v>
      </c>
      <c r="H40" s="31">
        <f t="shared" si="5"/>
        <v>86478895</v>
      </c>
      <c r="I40" s="31">
        <f t="shared" si="5"/>
        <v>80357818</v>
      </c>
      <c r="J40" s="31">
        <f t="shared" si="5"/>
        <v>80357818</v>
      </c>
      <c r="K40" s="31">
        <f t="shared" si="5"/>
        <v>75003561</v>
      </c>
      <c r="L40" s="31">
        <f t="shared" si="5"/>
        <v>75699298</v>
      </c>
      <c r="M40" s="31">
        <f t="shared" si="5"/>
        <v>69965218</v>
      </c>
      <c r="N40" s="31">
        <f t="shared" si="5"/>
        <v>69965218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69965218</v>
      </c>
      <c r="X40" s="31">
        <f t="shared" si="5"/>
        <v>33255309</v>
      </c>
      <c r="Y40" s="31">
        <f t="shared" si="5"/>
        <v>36709909</v>
      </c>
      <c r="Z40" s="32">
        <f>+IF(X40&lt;&gt;0,+(Y40/X40)*100,0)</f>
        <v>110.38811577423621</v>
      </c>
      <c r="AA40" s="33">
        <f>+AA34+AA39</f>
        <v>66510617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107334021</v>
      </c>
      <c r="D42" s="43">
        <f>+D25-D40</f>
        <v>107334021</v>
      </c>
      <c r="E42" s="44">
        <f t="shared" si="6"/>
        <v>130065144</v>
      </c>
      <c r="F42" s="45">
        <f t="shared" si="6"/>
        <v>130065144</v>
      </c>
      <c r="G42" s="45">
        <f t="shared" si="6"/>
        <v>184417954</v>
      </c>
      <c r="H42" s="45">
        <f t="shared" si="6"/>
        <v>157952850</v>
      </c>
      <c r="I42" s="45">
        <f t="shared" si="6"/>
        <v>134305840</v>
      </c>
      <c r="J42" s="45">
        <f t="shared" si="6"/>
        <v>134305840</v>
      </c>
      <c r="K42" s="45">
        <f t="shared" si="6"/>
        <v>116979555</v>
      </c>
      <c r="L42" s="45">
        <f t="shared" si="6"/>
        <v>200714654</v>
      </c>
      <c r="M42" s="45">
        <f t="shared" si="6"/>
        <v>170669855</v>
      </c>
      <c r="N42" s="45">
        <f t="shared" si="6"/>
        <v>170669855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170669855</v>
      </c>
      <c r="X42" s="45">
        <f t="shared" si="6"/>
        <v>65032573</v>
      </c>
      <c r="Y42" s="45">
        <f t="shared" si="6"/>
        <v>105637282</v>
      </c>
      <c r="Z42" s="46">
        <f>+IF(X42&lt;&gt;0,+(Y42/X42)*100,0)</f>
        <v>162.43749420771033</v>
      </c>
      <c r="AA42" s="47">
        <f>+AA25-AA40</f>
        <v>130065144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107334021</v>
      </c>
      <c r="D45" s="18">
        <v>107334021</v>
      </c>
      <c r="E45" s="19">
        <v>127256021</v>
      </c>
      <c r="F45" s="20">
        <v>127256021</v>
      </c>
      <c r="G45" s="20">
        <v>184417954</v>
      </c>
      <c r="H45" s="20">
        <v>157952850</v>
      </c>
      <c r="I45" s="20">
        <v>134305840</v>
      </c>
      <c r="J45" s="20">
        <v>134305840</v>
      </c>
      <c r="K45" s="20">
        <v>116979555</v>
      </c>
      <c r="L45" s="20">
        <v>200714654</v>
      </c>
      <c r="M45" s="20">
        <v>170669855</v>
      </c>
      <c r="N45" s="20">
        <v>170669855</v>
      </c>
      <c r="O45" s="20"/>
      <c r="P45" s="20"/>
      <c r="Q45" s="20"/>
      <c r="R45" s="20"/>
      <c r="S45" s="20"/>
      <c r="T45" s="20"/>
      <c r="U45" s="20"/>
      <c r="V45" s="20"/>
      <c r="W45" s="20">
        <v>170669855</v>
      </c>
      <c r="X45" s="20">
        <v>63628011</v>
      </c>
      <c r="Y45" s="20">
        <v>107041844</v>
      </c>
      <c r="Z45" s="48">
        <v>168.23</v>
      </c>
      <c r="AA45" s="22">
        <v>127256021</v>
      </c>
    </row>
    <row r="46" spans="1:27" ht="13.5">
      <c r="A46" s="23" t="s">
        <v>67</v>
      </c>
      <c r="B46" s="17"/>
      <c r="C46" s="18"/>
      <c r="D46" s="18"/>
      <c r="E46" s="19">
        <v>2809123</v>
      </c>
      <c r="F46" s="20">
        <v>2809123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1404562</v>
      </c>
      <c r="Y46" s="20">
        <v>-1404562</v>
      </c>
      <c r="Z46" s="48">
        <v>-100</v>
      </c>
      <c r="AA46" s="22">
        <v>2809123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107334021</v>
      </c>
      <c r="D48" s="51">
        <f>SUM(D45:D47)</f>
        <v>107334021</v>
      </c>
      <c r="E48" s="52">
        <f t="shared" si="7"/>
        <v>130065144</v>
      </c>
      <c r="F48" s="53">
        <f t="shared" si="7"/>
        <v>130065144</v>
      </c>
      <c r="G48" s="53">
        <f t="shared" si="7"/>
        <v>184417954</v>
      </c>
      <c r="H48" s="53">
        <f t="shared" si="7"/>
        <v>157952850</v>
      </c>
      <c r="I48" s="53">
        <f t="shared" si="7"/>
        <v>134305840</v>
      </c>
      <c r="J48" s="53">
        <f t="shared" si="7"/>
        <v>134305840</v>
      </c>
      <c r="K48" s="53">
        <f t="shared" si="7"/>
        <v>116979555</v>
      </c>
      <c r="L48" s="53">
        <f t="shared" si="7"/>
        <v>200714654</v>
      </c>
      <c r="M48" s="53">
        <f t="shared" si="7"/>
        <v>170669855</v>
      </c>
      <c r="N48" s="53">
        <f t="shared" si="7"/>
        <v>170669855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170669855</v>
      </c>
      <c r="X48" s="53">
        <f t="shared" si="7"/>
        <v>65032573</v>
      </c>
      <c r="Y48" s="53">
        <f t="shared" si="7"/>
        <v>105637282</v>
      </c>
      <c r="Z48" s="54">
        <f>+IF(X48&lt;&gt;0,+(Y48/X48)*100,0)</f>
        <v>162.43749420771033</v>
      </c>
      <c r="AA48" s="55">
        <f>SUM(AA45:AA47)</f>
        <v>130065144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27231925</v>
      </c>
      <c r="D6" s="18">
        <v>27231925</v>
      </c>
      <c r="E6" s="19">
        <v>6891783</v>
      </c>
      <c r="F6" s="20">
        <v>6891783</v>
      </c>
      <c r="G6" s="20">
        <v>23211259</v>
      </c>
      <c r="H6" s="20">
        <v>21300186</v>
      </c>
      <c r="I6" s="20">
        <v>12694506</v>
      </c>
      <c r="J6" s="20">
        <v>12694506</v>
      </c>
      <c r="K6" s="20">
        <v>16917189</v>
      </c>
      <c r="L6" s="20">
        <v>76755670</v>
      </c>
      <c r="M6" s="20">
        <v>11267878</v>
      </c>
      <c r="N6" s="20">
        <v>11267878</v>
      </c>
      <c r="O6" s="20"/>
      <c r="P6" s="20"/>
      <c r="Q6" s="20"/>
      <c r="R6" s="20"/>
      <c r="S6" s="20"/>
      <c r="T6" s="20"/>
      <c r="U6" s="20"/>
      <c r="V6" s="20"/>
      <c r="W6" s="20">
        <v>11267878</v>
      </c>
      <c r="X6" s="20">
        <v>3445892</v>
      </c>
      <c r="Y6" s="20">
        <v>7821986</v>
      </c>
      <c r="Z6" s="21">
        <v>226.99</v>
      </c>
      <c r="AA6" s="22">
        <v>6891783</v>
      </c>
    </row>
    <row r="7" spans="1:27" ht="13.5">
      <c r="A7" s="23" t="s">
        <v>34</v>
      </c>
      <c r="B7" s="17"/>
      <c r="C7" s="18">
        <v>69472679</v>
      </c>
      <c r="D7" s="18">
        <v>69472679</v>
      </c>
      <c r="E7" s="19"/>
      <c r="F7" s="20"/>
      <c r="G7" s="20">
        <v>91249499</v>
      </c>
      <c r="H7" s="20">
        <v>60629958</v>
      </c>
      <c r="I7" s="20">
        <v>39030466</v>
      </c>
      <c r="J7" s="20">
        <v>39030466</v>
      </c>
      <c r="K7" s="20">
        <v>39290625</v>
      </c>
      <c r="L7" s="20">
        <v>104651084</v>
      </c>
      <c r="M7" s="20">
        <v>203906492</v>
      </c>
      <c r="N7" s="20">
        <v>203906492</v>
      </c>
      <c r="O7" s="20"/>
      <c r="P7" s="20"/>
      <c r="Q7" s="20"/>
      <c r="R7" s="20"/>
      <c r="S7" s="20"/>
      <c r="T7" s="20"/>
      <c r="U7" s="20"/>
      <c r="V7" s="20"/>
      <c r="W7" s="20">
        <v>203906492</v>
      </c>
      <c r="X7" s="20"/>
      <c r="Y7" s="20">
        <v>203906492</v>
      </c>
      <c r="Z7" s="21"/>
      <c r="AA7" s="22"/>
    </row>
    <row r="8" spans="1:27" ht="13.5">
      <c r="A8" s="23" t="s">
        <v>35</v>
      </c>
      <c r="B8" s="17"/>
      <c r="C8" s="18">
        <v>360807011</v>
      </c>
      <c r="D8" s="18">
        <v>360807011</v>
      </c>
      <c r="E8" s="19">
        <v>348927028</v>
      </c>
      <c r="F8" s="20">
        <v>348927028</v>
      </c>
      <c r="G8" s="20">
        <v>334975766</v>
      </c>
      <c r="H8" s="20">
        <v>382606472</v>
      </c>
      <c r="I8" s="20">
        <v>377503420</v>
      </c>
      <c r="J8" s="20">
        <v>377503420</v>
      </c>
      <c r="K8" s="20">
        <v>370530272</v>
      </c>
      <c r="L8" s="20">
        <v>354687979</v>
      </c>
      <c r="M8" s="20">
        <v>381404292</v>
      </c>
      <c r="N8" s="20">
        <v>381404292</v>
      </c>
      <c r="O8" s="20"/>
      <c r="P8" s="20"/>
      <c r="Q8" s="20"/>
      <c r="R8" s="20"/>
      <c r="S8" s="20"/>
      <c r="T8" s="20"/>
      <c r="U8" s="20"/>
      <c r="V8" s="20"/>
      <c r="W8" s="20">
        <v>381404292</v>
      </c>
      <c r="X8" s="20">
        <v>174463514</v>
      </c>
      <c r="Y8" s="20">
        <v>206940778</v>
      </c>
      <c r="Z8" s="21">
        <v>118.62</v>
      </c>
      <c r="AA8" s="22">
        <v>348927028</v>
      </c>
    </row>
    <row r="9" spans="1:27" ht="13.5">
      <c r="A9" s="23" t="s">
        <v>36</v>
      </c>
      <c r="B9" s="17"/>
      <c r="C9" s="18">
        <v>55432754</v>
      </c>
      <c r="D9" s="18">
        <v>55432754</v>
      </c>
      <c r="E9" s="19">
        <v>47184894</v>
      </c>
      <c r="F9" s="20">
        <v>47184894</v>
      </c>
      <c r="G9" s="20">
        <v>45756619</v>
      </c>
      <c r="H9" s="20">
        <v>38452190</v>
      </c>
      <c r="I9" s="20">
        <v>18181800</v>
      </c>
      <c r="J9" s="20">
        <v>18181800</v>
      </c>
      <c r="K9" s="20">
        <v>17727685</v>
      </c>
      <c r="L9" s="20">
        <v>46757698</v>
      </c>
      <c r="M9" s="20">
        <v>43567889</v>
      </c>
      <c r="N9" s="20">
        <v>43567889</v>
      </c>
      <c r="O9" s="20"/>
      <c r="P9" s="20"/>
      <c r="Q9" s="20"/>
      <c r="R9" s="20"/>
      <c r="S9" s="20"/>
      <c r="T9" s="20"/>
      <c r="U9" s="20"/>
      <c r="V9" s="20"/>
      <c r="W9" s="20">
        <v>43567889</v>
      </c>
      <c r="X9" s="20">
        <v>23592447</v>
      </c>
      <c r="Y9" s="20">
        <v>19975442</v>
      </c>
      <c r="Z9" s="21">
        <v>84.67</v>
      </c>
      <c r="AA9" s="22">
        <v>47184894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14057661</v>
      </c>
      <c r="D11" s="18">
        <v>14057661</v>
      </c>
      <c r="E11" s="19">
        <v>12717254</v>
      </c>
      <c r="F11" s="20">
        <v>12717254</v>
      </c>
      <c r="G11" s="20">
        <v>13620041</v>
      </c>
      <c r="H11" s="20">
        <v>13294151</v>
      </c>
      <c r="I11" s="20">
        <v>11484744</v>
      </c>
      <c r="J11" s="20">
        <v>11484744</v>
      </c>
      <c r="K11" s="20">
        <v>13327194</v>
      </c>
      <c r="L11" s="20">
        <v>11756549</v>
      </c>
      <c r="M11" s="20">
        <v>14174081</v>
      </c>
      <c r="N11" s="20">
        <v>14174081</v>
      </c>
      <c r="O11" s="20"/>
      <c r="P11" s="20"/>
      <c r="Q11" s="20"/>
      <c r="R11" s="20"/>
      <c r="S11" s="20"/>
      <c r="T11" s="20"/>
      <c r="U11" s="20"/>
      <c r="V11" s="20"/>
      <c r="W11" s="20">
        <v>14174081</v>
      </c>
      <c r="X11" s="20">
        <v>6358627</v>
      </c>
      <c r="Y11" s="20">
        <v>7815454</v>
      </c>
      <c r="Z11" s="21">
        <v>122.91</v>
      </c>
      <c r="AA11" s="22">
        <v>12717254</v>
      </c>
    </row>
    <row r="12" spans="1:27" ht="13.5">
      <c r="A12" s="27" t="s">
        <v>39</v>
      </c>
      <c r="B12" s="28"/>
      <c r="C12" s="29">
        <f aca="true" t="shared" si="0" ref="C12:Y12">SUM(C6:C11)</f>
        <v>527002030</v>
      </c>
      <c r="D12" s="29">
        <f>SUM(D6:D11)</f>
        <v>527002030</v>
      </c>
      <c r="E12" s="30">
        <f t="shared" si="0"/>
        <v>415720959</v>
      </c>
      <c r="F12" s="31">
        <f t="shared" si="0"/>
        <v>415720959</v>
      </c>
      <c r="G12" s="31">
        <f t="shared" si="0"/>
        <v>508813184</v>
      </c>
      <c r="H12" s="31">
        <f t="shared" si="0"/>
        <v>516282957</v>
      </c>
      <c r="I12" s="31">
        <f t="shared" si="0"/>
        <v>458894936</v>
      </c>
      <c r="J12" s="31">
        <f t="shared" si="0"/>
        <v>458894936</v>
      </c>
      <c r="K12" s="31">
        <f t="shared" si="0"/>
        <v>457792965</v>
      </c>
      <c r="L12" s="31">
        <f t="shared" si="0"/>
        <v>594608980</v>
      </c>
      <c r="M12" s="31">
        <f t="shared" si="0"/>
        <v>654320632</v>
      </c>
      <c r="N12" s="31">
        <f t="shared" si="0"/>
        <v>654320632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654320632</v>
      </c>
      <c r="X12" s="31">
        <f t="shared" si="0"/>
        <v>207860480</v>
      </c>
      <c r="Y12" s="31">
        <f t="shared" si="0"/>
        <v>446460152</v>
      </c>
      <c r="Z12" s="32">
        <f>+IF(X12&lt;&gt;0,+(Y12/X12)*100,0)</f>
        <v>214.7883772807606</v>
      </c>
      <c r="AA12" s="33">
        <f>SUM(AA6:AA11)</f>
        <v>415720959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>
        <v>25518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53934765</v>
      </c>
      <c r="D16" s="18">
        <v>53934765</v>
      </c>
      <c r="E16" s="19">
        <v>62083583</v>
      </c>
      <c r="F16" s="20">
        <v>62083583</v>
      </c>
      <c r="G16" s="24">
        <v>60862084</v>
      </c>
      <c r="H16" s="24">
        <v>135360693</v>
      </c>
      <c r="I16" s="24">
        <v>55798128</v>
      </c>
      <c r="J16" s="20">
        <v>55798128</v>
      </c>
      <c r="K16" s="24">
        <v>55789564</v>
      </c>
      <c r="L16" s="24">
        <v>56406932</v>
      </c>
      <c r="M16" s="20">
        <v>57764431</v>
      </c>
      <c r="N16" s="24">
        <v>57764431</v>
      </c>
      <c r="O16" s="24"/>
      <c r="P16" s="24"/>
      <c r="Q16" s="20"/>
      <c r="R16" s="24"/>
      <c r="S16" s="24"/>
      <c r="T16" s="20"/>
      <c r="U16" s="24"/>
      <c r="V16" s="24"/>
      <c r="W16" s="24">
        <v>57764431</v>
      </c>
      <c r="X16" s="20">
        <v>31041792</v>
      </c>
      <c r="Y16" s="24">
        <v>26722639</v>
      </c>
      <c r="Z16" s="25">
        <v>86.09</v>
      </c>
      <c r="AA16" s="26">
        <v>62083583</v>
      </c>
    </row>
    <row r="17" spans="1:27" ht="13.5">
      <c r="A17" s="23" t="s">
        <v>43</v>
      </c>
      <c r="B17" s="17"/>
      <c r="C17" s="18">
        <v>502511800</v>
      </c>
      <c r="D17" s="18">
        <v>502511800</v>
      </c>
      <c r="E17" s="19">
        <v>512780785</v>
      </c>
      <c r="F17" s="20">
        <v>512780785</v>
      </c>
      <c r="G17" s="20">
        <v>600092380</v>
      </c>
      <c r="H17" s="20">
        <v>500980075</v>
      </c>
      <c r="I17" s="20">
        <v>500980075</v>
      </c>
      <c r="J17" s="20">
        <v>500980075</v>
      </c>
      <c r="K17" s="20">
        <v>500980075</v>
      </c>
      <c r="L17" s="20">
        <v>512780785</v>
      </c>
      <c r="M17" s="20">
        <v>512780785</v>
      </c>
      <c r="N17" s="20">
        <v>512780785</v>
      </c>
      <c r="O17" s="20"/>
      <c r="P17" s="20"/>
      <c r="Q17" s="20"/>
      <c r="R17" s="20"/>
      <c r="S17" s="20"/>
      <c r="T17" s="20"/>
      <c r="U17" s="20"/>
      <c r="V17" s="20"/>
      <c r="W17" s="20">
        <v>512780785</v>
      </c>
      <c r="X17" s="20">
        <v>256390393</v>
      </c>
      <c r="Y17" s="20">
        <v>256390392</v>
      </c>
      <c r="Z17" s="21">
        <v>100</v>
      </c>
      <c r="AA17" s="22">
        <v>512780785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5229164415</v>
      </c>
      <c r="D19" s="18">
        <v>5229164415</v>
      </c>
      <c r="E19" s="19">
        <v>5385874487</v>
      </c>
      <c r="F19" s="20">
        <v>5385874487</v>
      </c>
      <c r="G19" s="20">
        <v>5091520114</v>
      </c>
      <c r="H19" s="20">
        <v>5156817553</v>
      </c>
      <c r="I19" s="20">
        <v>5186846000</v>
      </c>
      <c r="J19" s="20">
        <v>5186846000</v>
      </c>
      <c r="K19" s="20">
        <v>5162720452</v>
      </c>
      <c r="L19" s="20">
        <v>5204200003</v>
      </c>
      <c r="M19" s="20">
        <v>5154217088</v>
      </c>
      <c r="N19" s="20">
        <v>5154217088</v>
      </c>
      <c r="O19" s="20"/>
      <c r="P19" s="20"/>
      <c r="Q19" s="20"/>
      <c r="R19" s="20"/>
      <c r="S19" s="20"/>
      <c r="T19" s="20"/>
      <c r="U19" s="20"/>
      <c r="V19" s="20"/>
      <c r="W19" s="20">
        <v>5154217088</v>
      </c>
      <c r="X19" s="20">
        <v>2692937244</v>
      </c>
      <c r="Y19" s="20">
        <v>2461279844</v>
      </c>
      <c r="Z19" s="21">
        <v>91.4</v>
      </c>
      <c r="AA19" s="22">
        <v>5385874487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3616652</v>
      </c>
      <c r="F21" s="20">
        <v>3616652</v>
      </c>
      <c r="G21" s="20">
        <v>3586045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1808326</v>
      </c>
      <c r="Y21" s="20">
        <v>-1808326</v>
      </c>
      <c r="Z21" s="21">
        <v>-100</v>
      </c>
      <c r="AA21" s="22">
        <v>3616652</v>
      </c>
    </row>
    <row r="22" spans="1:27" ht="13.5">
      <c r="A22" s="23" t="s">
        <v>48</v>
      </c>
      <c r="B22" s="17"/>
      <c r="C22" s="18">
        <v>4860463</v>
      </c>
      <c r="D22" s="18">
        <v>4860463</v>
      </c>
      <c r="E22" s="19">
        <v>19256520</v>
      </c>
      <c r="F22" s="20">
        <v>19256520</v>
      </c>
      <c r="G22" s="20">
        <v>4457124</v>
      </c>
      <c r="H22" s="20">
        <v>4926566</v>
      </c>
      <c r="I22" s="20">
        <v>4926566</v>
      </c>
      <c r="J22" s="20">
        <v>4926566</v>
      </c>
      <c r="K22" s="20">
        <v>4926566</v>
      </c>
      <c r="L22" s="20">
        <v>19256520</v>
      </c>
      <c r="M22" s="20">
        <v>19256520</v>
      </c>
      <c r="N22" s="20">
        <v>19256520</v>
      </c>
      <c r="O22" s="20"/>
      <c r="P22" s="20"/>
      <c r="Q22" s="20"/>
      <c r="R22" s="20"/>
      <c r="S22" s="20"/>
      <c r="T22" s="20"/>
      <c r="U22" s="20"/>
      <c r="V22" s="20"/>
      <c r="W22" s="20">
        <v>19256520</v>
      </c>
      <c r="X22" s="20">
        <v>9628260</v>
      </c>
      <c r="Y22" s="20">
        <v>9628260</v>
      </c>
      <c r="Z22" s="21">
        <v>100</v>
      </c>
      <c r="AA22" s="22">
        <v>19256520</v>
      </c>
    </row>
    <row r="23" spans="1:27" ht="13.5">
      <c r="A23" s="23" t="s">
        <v>49</v>
      </c>
      <c r="B23" s="17"/>
      <c r="C23" s="18">
        <v>619685</v>
      </c>
      <c r="D23" s="18">
        <v>619685</v>
      </c>
      <c r="E23" s="19">
        <v>619685</v>
      </c>
      <c r="F23" s="20">
        <v>619685</v>
      </c>
      <c r="G23" s="24"/>
      <c r="H23" s="24">
        <v>619685</v>
      </c>
      <c r="I23" s="24">
        <v>619685</v>
      </c>
      <c r="J23" s="20">
        <v>619685</v>
      </c>
      <c r="K23" s="24">
        <v>619685</v>
      </c>
      <c r="L23" s="24">
        <v>619685</v>
      </c>
      <c r="M23" s="20">
        <v>619685</v>
      </c>
      <c r="N23" s="24">
        <v>619685</v>
      </c>
      <c r="O23" s="24"/>
      <c r="P23" s="24"/>
      <c r="Q23" s="20"/>
      <c r="R23" s="24"/>
      <c r="S23" s="24"/>
      <c r="T23" s="20"/>
      <c r="U23" s="24"/>
      <c r="V23" s="24"/>
      <c r="W23" s="24">
        <v>619685</v>
      </c>
      <c r="X23" s="20">
        <v>309843</v>
      </c>
      <c r="Y23" s="24">
        <v>309842</v>
      </c>
      <c r="Z23" s="25">
        <v>100</v>
      </c>
      <c r="AA23" s="26">
        <v>619685</v>
      </c>
    </row>
    <row r="24" spans="1:27" ht="13.5">
      <c r="A24" s="27" t="s">
        <v>50</v>
      </c>
      <c r="B24" s="35"/>
      <c r="C24" s="29">
        <f aca="true" t="shared" si="1" ref="C24:Y24">SUM(C15:C23)</f>
        <v>5791091128</v>
      </c>
      <c r="D24" s="29">
        <f>SUM(D15:D23)</f>
        <v>5791091128</v>
      </c>
      <c r="E24" s="36">
        <f t="shared" si="1"/>
        <v>5984231712</v>
      </c>
      <c r="F24" s="37">
        <f t="shared" si="1"/>
        <v>5984231712</v>
      </c>
      <c r="G24" s="37">
        <f t="shared" si="1"/>
        <v>5760517747</v>
      </c>
      <c r="H24" s="37">
        <f t="shared" si="1"/>
        <v>5798730090</v>
      </c>
      <c r="I24" s="37">
        <f t="shared" si="1"/>
        <v>5749170454</v>
      </c>
      <c r="J24" s="37">
        <f t="shared" si="1"/>
        <v>5749170454</v>
      </c>
      <c r="K24" s="37">
        <f t="shared" si="1"/>
        <v>5725036342</v>
      </c>
      <c r="L24" s="37">
        <f t="shared" si="1"/>
        <v>5793263925</v>
      </c>
      <c r="M24" s="37">
        <f t="shared" si="1"/>
        <v>5744638509</v>
      </c>
      <c r="N24" s="37">
        <f t="shared" si="1"/>
        <v>5744638509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5744638509</v>
      </c>
      <c r="X24" s="37">
        <f t="shared" si="1"/>
        <v>2992115858</v>
      </c>
      <c r="Y24" s="37">
        <f t="shared" si="1"/>
        <v>2752522651</v>
      </c>
      <c r="Z24" s="38">
        <f>+IF(X24&lt;&gt;0,+(Y24/X24)*100,0)</f>
        <v>91.99251571895516</v>
      </c>
      <c r="AA24" s="39">
        <f>SUM(AA15:AA23)</f>
        <v>5984231712</v>
      </c>
    </row>
    <row r="25" spans="1:27" ht="13.5">
      <c r="A25" s="27" t="s">
        <v>51</v>
      </c>
      <c r="B25" s="28"/>
      <c r="C25" s="29">
        <f aca="true" t="shared" si="2" ref="C25:Y25">+C12+C24</f>
        <v>6318093158</v>
      </c>
      <c r="D25" s="29">
        <f>+D12+D24</f>
        <v>6318093158</v>
      </c>
      <c r="E25" s="30">
        <f t="shared" si="2"/>
        <v>6399952671</v>
      </c>
      <c r="F25" s="31">
        <f t="shared" si="2"/>
        <v>6399952671</v>
      </c>
      <c r="G25" s="31">
        <f t="shared" si="2"/>
        <v>6269330931</v>
      </c>
      <c r="H25" s="31">
        <f t="shared" si="2"/>
        <v>6315013047</v>
      </c>
      <c r="I25" s="31">
        <f t="shared" si="2"/>
        <v>6208065390</v>
      </c>
      <c r="J25" s="31">
        <f t="shared" si="2"/>
        <v>6208065390</v>
      </c>
      <c r="K25" s="31">
        <f t="shared" si="2"/>
        <v>6182829307</v>
      </c>
      <c r="L25" s="31">
        <f t="shared" si="2"/>
        <v>6387872905</v>
      </c>
      <c r="M25" s="31">
        <f t="shared" si="2"/>
        <v>6398959141</v>
      </c>
      <c r="N25" s="31">
        <f t="shared" si="2"/>
        <v>6398959141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6398959141</v>
      </c>
      <c r="X25" s="31">
        <f t="shared" si="2"/>
        <v>3199976338</v>
      </c>
      <c r="Y25" s="31">
        <f t="shared" si="2"/>
        <v>3198982803</v>
      </c>
      <c r="Z25" s="32">
        <f>+IF(X25&lt;&gt;0,+(Y25/X25)*100,0)</f>
        <v>99.96895180166798</v>
      </c>
      <c r="AA25" s="33">
        <f>+AA12+AA24</f>
        <v>6399952671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25798090</v>
      </c>
      <c r="D30" s="18">
        <v>25798090</v>
      </c>
      <c r="E30" s="19">
        <v>36593572</v>
      </c>
      <c r="F30" s="20">
        <v>36593572</v>
      </c>
      <c r="G30" s="20">
        <v>22031671</v>
      </c>
      <c r="H30" s="20"/>
      <c r="I30" s="20">
        <v>17640710</v>
      </c>
      <c r="J30" s="20">
        <v>17640710</v>
      </c>
      <c r="K30" s="20">
        <v>16488969</v>
      </c>
      <c r="L30" s="20">
        <v>21987650</v>
      </c>
      <c r="M30" s="20">
        <v>11973616</v>
      </c>
      <c r="N30" s="20">
        <v>11973616</v>
      </c>
      <c r="O30" s="20"/>
      <c r="P30" s="20"/>
      <c r="Q30" s="20"/>
      <c r="R30" s="20"/>
      <c r="S30" s="20"/>
      <c r="T30" s="20"/>
      <c r="U30" s="20"/>
      <c r="V30" s="20"/>
      <c r="W30" s="20">
        <v>11973616</v>
      </c>
      <c r="X30" s="20">
        <v>18296786</v>
      </c>
      <c r="Y30" s="20">
        <v>-6323170</v>
      </c>
      <c r="Z30" s="21">
        <v>-34.56</v>
      </c>
      <c r="AA30" s="22">
        <v>36593572</v>
      </c>
    </row>
    <row r="31" spans="1:27" ht="13.5">
      <c r="A31" s="23" t="s">
        <v>56</v>
      </c>
      <c r="B31" s="17"/>
      <c r="C31" s="18">
        <v>45609474</v>
      </c>
      <c r="D31" s="18">
        <v>45609474</v>
      </c>
      <c r="E31" s="19">
        <v>40089789</v>
      </c>
      <c r="F31" s="20">
        <v>40089789</v>
      </c>
      <c r="G31" s="20">
        <v>45756619</v>
      </c>
      <c r="H31" s="20">
        <v>47356216</v>
      </c>
      <c r="I31" s="20">
        <v>47356216</v>
      </c>
      <c r="J31" s="20">
        <v>47356216</v>
      </c>
      <c r="K31" s="20">
        <v>47877823</v>
      </c>
      <c r="L31" s="20">
        <v>43909877</v>
      </c>
      <c r="M31" s="20">
        <v>48109104</v>
      </c>
      <c r="N31" s="20">
        <v>48109104</v>
      </c>
      <c r="O31" s="20"/>
      <c r="P31" s="20"/>
      <c r="Q31" s="20"/>
      <c r="R31" s="20"/>
      <c r="S31" s="20"/>
      <c r="T31" s="20"/>
      <c r="U31" s="20"/>
      <c r="V31" s="20"/>
      <c r="W31" s="20">
        <v>48109104</v>
      </c>
      <c r="X31" s="20">
        <v>20044895</v>
      </c>
      <c r="Y31" s="20">
        <v>28064209</v>
      </c>
      <c r="Z31" s="21">
        <v>140.01</v>
      </c>
      <c r="AA31" s="22">
        <v>40089789</v>
      </c>
    </row>
    <row r="32" spans="1:27" ht="13.5">
      <c r="A32" s="23" t="s">
        <v>57</v>
      </c>
      <c r="B32" s="17"/>
      <c r="C32" s="18">
        <v>549323302</v>
      </c>
      <c r="D32" s="18">
        <v>549323302</v>
      </c>
      <c r="E32" s="19">
        <v>426883782</v>
      </c>
      <c r="F32" s="20">
        <v>426883782</v>
      </c>
      <c r="G32" s="20">
        <v>412868402</v>
      </c>
      <c r="H32" s="20">
        <v>351482412</v>
      </c>
      <c r="I32" s="20">
        <v>341442527</v>
      </c>
      <c r="J32" s="20">
        <v>341442527</v>
      </c>
      <c r="K32" s="20">
        <v>359070519</v>
      </c>
      <c r="L32" s="20">
        <v>389678789</v>
      </c>
      <c r="M32" s="20">
        <v>346834396</v>
      </c>
      <c r="N32" s="20">
        <v>346834396</v>
      </c>
      <c r="O32" s="20"/>
      <c r="P32" s="20"/>
      <c r="Q32" s="20"/>
      <c r="R32" s="20"/>
      <c r="S32" s="20"/>
      <c r="T32" s="20"/>
      <c r="U32" s="20"/>
      <c r="V32" s="20"/>
      <c r="W32" s="20">
        <v>346834396</v>
      </c>
      <c r="X32" s="20">
        <v>213441891</v>
      </c>
      <c r="Y32" s="20">
        <v>133392505</v>
      </c>
      <c r="Z32" s="21">
        <v>62.5</v>
      </c>
      <c r="AA32" s="22">
        <v>426883782</v>
      </c>
    </row>
    <row r="33" spans="1:27" ht="13.5">
      <c r="A33" s="23" t="s">
        <v>58</v>
      </c>
      <c r="B33" s="17"/>
      <c r="C33" s="18">
        <v>12013199</v>
      </c>
      <c r="D33" s="18">
        <v>12013199</v>
      </c>
      <c r="E33" s="19">
        <v>18671000</v>
      </c>
      <c r="F33" s="20">
        <v>18671000</v>
      </c>
      <c r="G33" s="20">
        <v>23206203</v>
      </c>
      <c r="H33" s="20">
        <v>19628430</v>
      </c>
      <c r="I33" s="20">
        <v>19808987</v>
      </c>
      <c r="J33" s="20">
        <v>19808987</v>
      </c>
      <c r="K33" s="20">
        <v>18765987</v>
      </c>
      <c r="L33" s="20">
        <v>14546766</v>
      </c>
      <c r="M33" s="20">
        <v>13678989</v>
      </c>
      <c r="N33" s="20">
        <v>13678989</v>
      </c>
      <c r="O33" s="20"/>
      <c r="P33" s="20"/>
      <c r="Q33" s="20"/>
      <c r="R33" s="20"/>
      <c r="S33" s="20"/>
      <c r="T33" s="20"/>
      <c r="U33" s="20"/>
      <c r="V33" s="20"/>
      <c r="W33" s="20">
        <v>13678989</v>
      </c>
      <c r="X33" s="20">
        <v>9335500</v>
      </c>
      <c r="Y33" s="20">
        <v>4343489</v>
      </c>
      <c r="Z33" s="21">
        <v>46.53</v>
      </c>
      <c r="AA33" s="22">
        <v>18671000</v>
      </c>
    </row>
    <row r="34" spans="1:27" ht="13.5">
      <c r="A34" s="27" t="s">
        <v>59</v>
      </c>
      <c r="B34" s="28"/>
      <c r="C34" s="29">
        <f aca="true" t="shared" si="3" ref="C34:Y34">SUM(C29:C33)</f>
        <v>632744065</v>
      </c>
      <c r="D34" s="29">
        <f>SUM(D29:D33)</f>
        <v>632744065</v>
      </c>
      <c r="E34" s="30">
        <f t="shared" si="3"/>
        <v>522238143</v>
      </c>
      <c r="F34" s="31">
        <f t="shared" si="3"/>
        <v>522238143</v>
      </c>
      <c r="G34" s="31">
        <f t="shared" si="3"/>
        <v>503862895</v>
      </c>
      <c r="H34" s="31">
        <f t="shared" si="3"/>
        <v>418467058</v>
      </c>
      <c r="I34" s="31">
        <f t="shared" si="3"/>
        <v>426248440</v>
      </c>
      <c r="J34" s="31">
        <f t="shared" si="3"/>
        <v>426248440</v>
      </c>
      <c r="K34" s="31">
        <f t="shared" si="3"/>
        <v>442203298</v>
      </c>
      <c r="L34" s="31">
        <f t="shared" si="3"/>
        <v>470123082</v>
      </c>
      <c r="M34" s="31">
        <f t="shared" si="3"/>
        <v>420596105</v>
      </c>
      <c r="N34" s="31">
        <f t="shared" si="3"/>
        <v>420596105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420596105</v>
      </c>
      <c r="X34" s="31">
        <f t="shared" si="3"/>
        <v>261119072</v>
      </c>
      <c r="Y34" s="31">
        <f t="shared" si="3"/>
        <v>159477033</v>
      </c>
      <c r="Z34" s="32">
        <f>+IF(X34&lt;&gt;0,+(Y34/X34)*100,0)</f>
        <v>61.07444844166725</v>
      </c>
      <c r="AA34" s="33">
        <f>SUM(AA29:AA33)</f>
        <v>522238143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321817685</v>
      </c>
      <c r="D37" s="18">
        <v>321817685</v>
      </c>
      <c r="E37" s="19">
        <v>432681436</v>
      </c>
      <c r="F37" s="20">
        <v>432681436</v>
      </c>
      <c r="G37" s="20">
        <v>322104496</v>
      </c>
      <c r="H37" s="20">
        <v>345285011</v>
      </c>
      <c r="I37" s="20">
        <v>317672776</v>
      </c>
      <c r="J37" s="20">
        <v>317672776</v>
      </c>
      <c r="K37" s="20">
        <v>318908459</v>
      </c>
      <c r="L37" s="20">
        <v>464786999</v>
      </c>
      <c r="M37" s="20">
        <v>471008524</v>
      </c>
      <c r="N37" s="20">
        <v>471008524</v>
      </c>
      <c r="O37" s="20"/>
      <c r="P37" s="20"/>
      <c r="Q37" s="20"/>
      <c r="R37" s="20"/>
      <c r="S37" s="20"/>
      <c r="T37" s="20"/>
      <c r="U37" s="20"/>
      <c r="V37" s="20"/>
      <c r="W37" s="20">
        <v>471008524</v>
      </c>
      <c r="X37" s="20">
        <v>216340718</v>
      </c>
      <c r="Y37" s="20">
        <v>254667806</v>
      </c>
      <c r="Z37" s="21">
        <v>117.72</v>
      </c>
      <c r="AA37" s="22">
        <v>432681436</v>
      </c>
    </row>
    <row r="38" spans="1:27" ht="13.5">
      <c r="A38" s="23" t="s">
        <v>58</v>
      </c>
      <c r="B38" s="17"/>
      <c r="C38" s="18">
        <v>192501316</v>
      </c>
      <c r="D38" s="18">
        <v>192501316</v>
      </c>
      <c r="E38" s="19">
        <v>156877373</v>
      </c>
      <c r="F38" s="20">
        <v>156877373</v>
      </c>
      <c r="G38" s="20">
        <v>156877373</v>
      </c>
      <c r="H38" s="20">
        <v>192501316</v>
      </c>
      <c r="I38" s="20">
        <v>182567909</v>
      </c>
      <c r="J38" s="20">
        <v>182567909</v>
      </c>
      <c r="K38" s="20">
        <v>187096766</v>
      </c>
      <c r="L38" s="20">
        <v>146576898</v>
      </c>
      <c r="M38" s="20">
        <v>148967908</v>
      </c>
      <c r="N38" s="20">
        <v>148967908</v>
      </c>
      <c r="O38" s="20"/>
      <c r="P38" s="20"/>
      <c r="Q38" s="20"/>
      <c r="R38" s="20"/>
      <c r="S38" s="20"/>
      <c r="T38" s="20"/>
      <c r="U38" s="20"/>
      <c r="V38" s="20"/>
      <c r="W38" s="20">
        <v>148967908</v>
      </c>
      <c r="X38" s="20">
        <v>78438687</v>
      </c>
      <c r="Y38" s="20">
        <v>70529221</v>
      </c>
      <c r="Z38" s="21">
        <v>89.92</v>
      </c>
      <c r="AA38" s="22">
        <v>156877373</v>
      </c>
    </row>
    <row r="39" spans="1:27" ht="13.5">
      <c r="A39" s="27" t="s">
        <v>61</v>
      </c>
      <c r="B39" s="35"/>
      <c r="C39" s="29">
        <f aca="true" t="shared" si="4" ref="C39:Y39">SUM(C37:C38)</f>
        <v>514319001</v>
      </c>
      <c r="D39" s="29">
        <f>SUM(D37:D38)</f>
        <v>514319001</v>
      </c>
      <c r="E39" s="36">
        <f t="shared" si="4"/>
        <v>589558809</v>
      </c>
      <c r="F39" s="37">
        <f t="shared" si="4"/>
        <v>589558809</v>
      </c>
      <c r="G39" s="37">
        <f t="shared" si="4"/>
        <v>478981869</v>
      </c>
      <c r="H39" s="37">
        <f t="shared" si="4"/>
        <v>537786327</v>
      </c>
      <c r="I39" s="37">
        <f t="shared" si="4"/>
        <v>500240685</v>
      </c>
      <c r="J39" s="37">
        <f t="shared" si="4"/>
        <v>500240685</v>
      </c>
      <c r="K39" s="37">
        <f t="shared" si="4"/>
        <v>506005225</v>
      </c>
      <c r="L39" s="37">
        <f t="shared" si="4"/>
        <v>611363897</v>
      </c>
      <c r="M39" s="37">
        <f t="shared" si="4"/>
        <v>619976432</v>
      </c>
      <c r="N39" s="37">
        <f t="shared" si="4"/>
        <v>619976432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619976432</v>
      </c>
      <c r="X39" s="37">
        <f t="shared" si="4"/>
        <v>294779405</v>
      </c>
      <c r="Y39" s="37">
        <f t="shared" si="4"/>
        <v>325197027</v>
      </c>
      <c r="Z39" s="38">
        <f>+IF(X39&lt;&gt;0,+(Y39/X39)*100,0)</f>
        <v>110.31877447476359</v>
      </c>
      <c r="AA39" s="39">
        <f>SUM(AA37:AA38)</f>
        <v>589558809</v>
      </c>
    </row>
    <row r="40" spans="1:27" ht="13.5">
      <c r="A40" s="27" t="s">
        <v>62</v>
      </c>
      <c r="B40" s="28"/>
      <c r="C40" s="29">
        <f aca="true" t="shared" si="5" ref="C40:Y40">+C34+C39</f>
        <v>1147063066</v>
      </c>
      <c r="D40" s="29">
        <f>+D34+D39</f>
        <v>1147063066</v>
      </c>
      <c r="E40" s="30">
        <f t="shared" si="5"/>
        <v>1111796952</v>
      </c>
      <c r="F40" s="31">
        <f t="shared" si="5"/>
        <v>1111796952</v>
      </c>
      <c r="G40" s="31">
        <f t="shared" si="5"/>
        <v>982844764</v>
      </c>
      <c r="H40" s="31">
        <f t="shared" si="5"/>
        <v>956253385</v>
      </c>
      <c r="I40" s="31">
        <f t="shared" si="5"/>
        <v>926489125</v>
      </c>
      <c r="J40" s="31">
        <f t="shared" si="5"/>
        <v>926489125</v>
      </c>
      <c r="K40" s="31">
        <f t="shared" si="5"/>
        <v>948208523</v>
      </c>
      <c r="L40" s="31">
        <f t="shared" si="5"/>
        <v>1081486979</v>
      </c>
      <c r="M40" s="31">
        <f t="shared" si="5"/>
        <v>1040572537</v>
      </c>
      <c r="N40" s="31">
        <f t="shared" si="5"/>
        <v>1040572537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1040572537</v>
      </c>
      <c r="X40" s="31">
        <f t="shared" si="5"/>
        <v>555898477</v>
      </c>
      <c r="Y40" s="31">
        <f t="shared" si="5"/>
        <v>484674060</v>
      </c>
      <c r="Z40" s="32">
        <f>+IF(X40&lt;&gt;0,+(Y40/X40)*100,0)</f>
        <v>87.18751355744405</v>
      </c>
      <c r="AA40" s="33">
        <f>+AA34+AA39</f>
        <v>1111796952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5171030092</v>
      </c>
      <c r="D42" s="43">
        <f>+D25-D40</f>
        <v>5171030092</v>
      </c>
      <c r="E42" s="44">
        <f t="shared" si="6"/>
        <v>5288155719</v>
      </c>
      <c r="F42" s="45">
        <f t="shared" si="6"/>
        <v>5288155719</v>
      </c>
      <c r="G42" s="45">
        <f t="shared" si="6"/>
        <v>5286486167</v>
      </c>
      <c r="H42" s="45">
        <f t="shared" si="6"/>
        <v>5358759662</v>
      </c>
      <c r="I42" s="45">
        <f t="shared" si="6"/>
        <v>5281576265</v>
      </c>
      <c r="J42" s="45">
        <f t="shared" si="6"/>
        <v>5281576265</v>
      </c>
      <c r="K42" s="45">
        <f t="shared" si="6"/>
        <v>5234620784</v>
      </c>
      <c r="L42" s="45">
        <f t="shared" si="6"/>
        <v>5306385926</v>
      </c>
      <c r="M42" s="45">
        <f t="shared" si="6"/>
        <v>5358386604</v>
      </c>
      <c r="N42" s="45">
        <f t="shared" si="6"/>
        <v>5358386604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5358386604</v>
      </c>
      <c r="X42" s="45">
        <f t="shared" si="6"/>
        <v>2644077861</v>
      </c>
      <c r="Y42" s="45">
        <f t="shared" si="6"/>
        <v>2714308743</v>
      </c>
      <c r="Z42" s="46">
        <f>+IF(X42&lt;&gt;0,+(Y42/X42)*100,0)</f>
        <v>102.65615786266741</v>
      </c>
      <c r="AA42" s="47">
        <f>+AA25-AA40</f>
        <v>5288155719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5162150020</v>
      </c>
      <c r="D45" s="18">
        <v>5162150020</v>
      </c>
      <c r="E45" s="19">
        <v>5288155719</v>
      </c>
      <c r="F45" s="20">
        <v>5288155719</v>
      </c>
      <c r="G45" s="20">
        <v>5286486168</v>
      </c>
      <c r="H45" s="20">
        <v>5331213672</v>
      </c>
      <c r="I45" s="20">
        <v>5272237275</v>
      </c>
      <c r="J45" s="20">
        <v>5272237275</v>
      </c>
      <c r="K45" s="20">
        <v>5225028873</v>
      </c>
      <c r="L45" s="20">
        <v>5297505855</v>
      </c>
      <c r="M45" s="20">
        <v>5348218087</v>
      </c>
      <c r="N45" s="20">
        <v>5348218087</v>
      </c>
      <c r="O45" s="20"/>
      <c r="P45" s="20"/>
      <c r="Q45" s="20"/>
      <c r="R45" s="20"/>
      <c r="S45" s="20"/>
      <c r="T45" s="20"/>
      <c r="U45" s="20"/>
      <c r="V45" s="20"/>
      <c r="W45" s="20">
        <v>5348218087</v>
      </c>
      <c r="X45" s="20">
        <v>2644077860</v>
      </c>
      <c r="Y45" s="20">
        <v>2704140227</v>
      </c>
      <c r="Z45" s="48">
        <v>102.27</v>
      </c>
      <c r="AA45" s="22">
        <v>5288155719</v>
      </c>
    </row>
    <row r="46" spans="1:27" ht="13.5">
      <c r="A46" s="23" t="s">
        <v>67</v>
      </c>
      <c r="B46" s="17"/>
      <c r="C46" s="18">
        <v>8880072</v>
      </c>
      <c r="D46" s="18">
        <v>8880072</v>
      </c>
      <c r="E46" s="19"/>
      <c r="F46" s="20"/>
      <c r="G46" s="20"/>
      <c r="H46" s="20">
        <v>27545990</v>
      </c>
      <c r="I46" s="20">
        <v>9338989</v>
      </c>
      <c r="J46" s="20">
        <v>9338989</v>
      </c>
      <c r="K46" s="20">
        <v>9591911</v>
      </c>
      <c r="L46" s="20">
        <v>8880072</v>
      </c>
      <c r="M46" s="20">
        <v>10168517</v>
      </c>
      <c r="N46" s="20">
        <v>10168517</v>
      </c>
      <c r="O46" s="20"/>
      <c r="P46" s="20"/>
      <c r="Q46" s="20"/>
      <c r="R46" s="20"/>
      <c r="S46" s="20"/>
      <c r="T46" s="20"/>
      <c r="U46" s="20"/>
      <c r="V46" s="20"/>
      <c r="W46" s="20">
        <v>10168517</v>
      </c>
      <c r="X46" s="20"/>
      <c r="Y46" s="20">
        <v>10168517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5171030092</v>
      </c>
      <c r="D48" s="51">
        <f>SUM(D45:D47)</f>
        <v>5171030092</v>
      </c>
      <c r="E48" s="52">
        <f t="shared" si="7"/>
        <v>5288155719</v>
      </c>
      <c r="F48" s="53">
        <f t="shared" si="7"/>
        <v>5288155719</v>
      </c>
      <c r="G48" s="53">
        <f t="shared" si="7"/>
        <v>5286486168</v>
      </c>
      <c r="H48" s="53">
        <f t="shared" si="7"/>
        <v>5358759662</v>
      </c>
      <c r="I48" s="53">
        <f t="shared" si="7"/>
        <v>5281576264</v>
      </c>
      <c r="J48" s="53">
        <f t="shared" si="7"/>
        <v>5281576264</v>
      </c>
      <c r="K48" s="53">
        <f t="shared" si="7"/>
        <v>5234620784</v>
      </c>
      <c r="L48" s="53">
        <f t="shared" si="7"/>
        <v>5306385927</v>
      </c>
      <c r="M48" s="53">
        <f t="shared" si="7"/>
        <v>5358386604</v>
      </c>
      <c r="N48" s="53">
        <f t="shared" si="7"/>
        <v>5358386604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5358386604</v>
      </c>
      <c r="X48" s="53">
        <f t="shared" si="7"/>
        <v>2644077860</v>
      </c>
      <c r="Y48" s="53">
        <f t="shared" si="7"/>
        <v>2714308744</v>
      </c>
      <c r="Z48" s="54">
        <f>+IF(X48&lt;&gt;0,+(Y48/X48)*100,0)</f>
        <v>102.65615793931273</v>
      </c>
      <c r="AA48" s="55">
        <f>SUM(AA45:AA47)</f>
        <v>5288155719</v>
      </c>
    </row>
    <row r="49" spans="1:27" ht="13.5">
      <c r="A49" s="56" t="s">
        <v>82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83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2015-02-03T06:44:04Z</dcterms:created>
  <dcterms:modified xsi:type="dcterms:W3CDTF">2015-02-16T09:54:02Z</dcterms:modified>
  <cp:category/>
  <cp:version/>
  <cp:contentType/>
  <cp:contentStatus/>
</cp:coreProperties>
</file>