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ETH" sheetId="2" r:id="rId2"/>
    <sheet name="KZN211" sheetId="3" r:id="rId3"/>
    <sheet name="KZN212" sheetId="4" r:id="rId4"/>
    <sheet name="KZN213" sheetId="5" r:id="rId5"/>
    <sheet name="KZN214" sheetId="6" r:id="rId6"/>
    <sheet name="KZN215" sheetId="7" r:id="rId7"/>
    <sheet name="KZN216" sheetId="8" r:id="rId8"/>
    <sheet name="DC21" sheetId="9" r:id="rId9"/>
    <sheet name="KZN221" sheetId="10" r:id="rId10"/>
    <sheet name="KZN222" sheetId="11" r:id="rId11"/>
    <sheet name="KZN223" sheetId="12" r:id="rId12"/>
    <sheet name="KZN224" sheetId="13" r:id="rId13"/>
    <sheet name="KZN225" sheetId="14" r:id="rId14"/>
    <sheet name="KZN226" sheetId="15" r:id="rId15"/>
    <sheet name="KZN227" sheetId="16" r:id="rId16"/>
    <sheet name="DC22" sheetId="17" r:id="rId17"/>
    <sheet name="KZN232" sheetId="18" r:id="rId18"/>
    <sheet name="KZN233" sheetId="19" r:id="rId19"/>
    <sheet name="KZN234" sheetId="20" r:id="rId20"/>
    <sheet name="KZN235" sheetId="21" r:id="rId21"/>
    <sheet name="KZN236" sheetId="22" r:id="rId22"/>
    <sheet name="DC23" sheetId="23" r:id="rId23"/>
    <sheet name="KZN241" sheetId="24" r:id="rId24"/>
    <sheet name="KZN242" sheetId="25" r:id="rId25"/>
    <sheet name="KZN244" sheetId="26" r:id="rId26"/>
    <sheet name="KZN245" sheetId="27" r:id="rId27"/>
    <sheet name="DC24" sheetId="28" r:id="rId28"/>
    <sheet name="KZN252" sheetId="29" r:id="rId29"/>
    <sheet name="KZN253" sheetId="30" r:id="rId30"/>
    <sheet name="KZN254" sheetId="31" r:id="rId31"/>
    <sheet name="DC25" sheetId="32" r:id="rId32"/>
    <sheet name="KZN261" sheetId="33" r:id="rId33"/>
    <sheet name="KZN262" sheetId="34" r:id="rId34"/>
    <sheet name="KZN263" sheetId="35" r:id="rId35"/>
    <sheet name="KZN265" sheetId="36" r:id="rId36"/>
    <sheet name="KZN266" sheetId="37" r:id="rId37"/>
    <sheet name="DC26" sheetId="38" r:id="rId38"/>
    <sheet name="KZN271" sheetId="39" r:id="rId39"/>
    <sheet name="KZN272" sheetId="40" r:id="rId40"/>
    <sheet name="KZN273" sheetId="41" r:id="rId41"/>
    <sheet name="KZN274" sheetId="42" r:id="rId42"/>
    <sheet name="KZN275" sheetId="43" r:id="rId43"/>
    <sheet name="DC27" sheetId="44" r:id="rId44"/>
    <sheet name="KZN281" sheetId="45" r:id="rId45"/>
    <sheet name="KZN282" sheetId="46" r:id="rId46"/>
    <sheet name="KZN283" sheetId="47" r:id="rId47"/>
    <sheet name="KZN284" sheetId="48" r:id="rId48"/>
    <sheet name="KZN285" sheetId="49" r:id="rId49"/>
    <sheet name="KZN286" sheetId="50" r:id="rId50"/>
    <sheet name="DC28" sheetId="51" r:id="rId51"/>
    <sheet name="KZN291" sheetId="52" r:id="rId52"/>
    <sheet name="KZN292" sheetId="53" r:id="rId53"/>
    <sheet name="KZN293" sheetId="54" r:id="rId54"/>
    <sheet name="KZN294" sheetId="55" r:id="rId55"/>
    <sheet name="DC29" sheetId="56" r:id="rId56"/>
    <sheet name="KZN431" sheetId="57" r:id="rId57"/>
    <sheet name="KZN432" sheetId="58" r:id="rId58"/>
    <sheet name="KZN433" sheetId="59" r:id="rId59"/>
    <sheet name="KZN434" sheetId="60" r:id="rId60"/>
    <sheet name="KZN435" sheetId="61" r:id="rId61"/>
    <sheet name="DC43" sheetId="62" r:id="rId62"/>
  </sheets>
  <definedNames>
    <definedName name="_xlnm.Print_Area" localSheetId="8">'DC21'!$A$1:$AA$54</definedName>
    <definedName name="_xlnm.Print_Area" localSheetId="16">'DC22'!$A$1:$AA$54</definedName>
    <definedName name="_xlnm.Print_Area" localSheetId="22">'DC23'!$A$1:$AA$54</definedName>
    <definedName name="_xlnm.Print_Area" localSheetId="27">'DC24'!$A$1:$AA$54</definedName>
    <definedName name="_xlnm.Print_Area" localSheetId="31">'DC25'!$A$1:$AA$54</definedName>
    <definedName name="_xlnm.Print_Area" localSheetId="37">'DC26'!$A$1:$AA$54</definedName>
    <definedName name="_xlnm.Print_Area" localSheetId="43">'DC27'!$A$1:$AA$54</definedName>
    <definedName name="_xlnm.Print_Area" localSheetId="50">'DC28'!$A$1:$AA$54</definedName>
    <definedName name="_xlnm.Print_Area" localSheetId="55">'DC29'!$A$1:$AA$54</definedName>
    <definedName name="_xlnm.Print_Area" localSheetId="61">'DC43'!$A$1:$AA$54</definedName>
    <definedName name="_xlnm.Print_Area" localSheetId="1">'ETH'!$A$1:$AA$54</definedName>
    <definedName name="_xlnm.Print_Area" localSheetId="2">'KZN211'!$A$1:$AA$54</definedName>
    <definedName name="_xlnm.Print_Area" localSheetId="3">'KZN212'!$A$1:$AA$54</definedName>
    <definedName name="_xlnm.Print_Area" localSheetId="4">'KZN213'!$A$1:$AA$54</definedName>
    <definedName name="_xlnm.Print_Area" localSheetId="5">'KZN214'!$A$1:$AA$54</definedName>
    <definedName name="_xlnm.Print_Area" localSheetId="6">'KZN215'!$A$1:$AA$54</definedName>
    <definedName name="_xlnm.Print_Area" localSheetId="7">'KZN216'!$A$1:$AA$54</definedName>
    <definedName name="_xlnm.Print_Area" localSheetId="9">'KZN221'!$A$1:$AA$54</definedName>
    <definedName name="_xlnm.Print_Area" localSheetId="10">'KZN222'!$A$1:$AA$54</definedName>
    <definedName name="_xlnm.Print_Area" localSheetId="11">'KZN223'!$A$1:$AA$54</definedName>
    <definedName name="_xlnm.Print_Area" localSheetId="12">'KZN224'!$A$1:$AA$54</definedName>
    <definedName name="_xlnm.Print_Area" localSheetId="13">'KZN225'!$A$1:$AA$54</definedName>
    <definedName name="_xlnm.Print_Area" localSheetId="14">'KZN226'!$A$1:$AA$54</definedName>
    <definedName name="_xlnm.Print_Area" localSheetId="15">'KZN227'!$A$1:$AA$54</definedName>
    <definedName name="_xlnm.Print_Area" localSheetId="17">'KZN232'!$A$1:$AA$54</definedName>
    <definedName name="_xlnm.Print_Area" localSheetId="18">'KZN233'!$A$1:$AA$54</definedName>
    <definedName name="_xlnm.Print_Area" localSheetId="19">'KZN234'!$A$1:$AA$54</definedName>
    <definedName name="_xlnm.Print_Area" localSheetId="20">'KZN235'!$A$1:$AA$54</definedName>
    <definedName name="_xlnm.Print_Area" localSheetId="21">'KZN236'!$A$1:$AA$54</definedName>
    <definedName name="_xlnm.Print_Area" localSheetId="23">'KZN241'!$A$1:$AA$54</definedName>
    <definedName name="_xlnm.Print_Area" localSheetId="24">'KZN242'!$A$1:$AA$54</definedName>
    <definedName name="_xlnm.Print_Area" localSheetId="25">'KZN244'!$A$1:$AA$54</definedName>
    <definedName name="_xlnm.Print_Area" localSheetId="26">'KZN245'!$A$1:$AA$54</definedName>
    <definedName name="_xlnm.Print_Area" localSheetId="28">'KZN252'!$A$1:$AA$54</definedName>
    <definedName name="_xlnm.Print_Area" localSheetId="29">'KZN253'!$A$1:$AA$54</definedName>
    <definedName name="_xlnm.Print_Area" localSheetId="30">'KZN254'!$A$1:$AA$54</definedName>
    <definedName name="_xlnm.Print_Area" localSheetId="32">'KZN261'!$A$1:$AA$54</definedName>
    <definedName name="_xlnm.Print_Area" localSheetId="33">'KZN262'!$A$1:$AA$54</definedName>
    <definedName name="_xlnm.Print_Area" localSheetId="34">'KZN263'!$A$1:$AA$54</definedName>
    <definedName name="_xlnm.Print_Area" localSheetId="35">'KZN265'!$A$1:$AA$54</definedName>
    <definedName name="_xlnm.Print_Area" localSheetId="36">'KZN266'!$A$1:$AA$54</definedName>
    <definedName name="_xlnm.Print_Area" localSheetId="38">'KZN271'!$A$1:$AA$54</definedName>
    <definedName name="_xlnm.Print_Area" localSheetId="39">'KZN272'!$A$1:$AA$54</definedName>
    <definedName name="_xlnm.Print_Area" localSheetId="40">'KZN273'!$A$1:$AA$54</definedName>
    <definedName name="_xlnm.Print_Area" localSheetId="41">'KZN274'!$A$1:$AA$54</definedName>
    <definedName name="_xlnm.Print_Area" localSheetId="42">'KZN275'!$A$1:$AA$54</definedName>
    <definedName name="_xlnm.Print_Area" localSheetId="44">'KZN281'!$A$1:$AA$54</definedName>
    <definedName name="_xlnm.Print_Area" localSheetId="45">'KZN282'!$A$1:$AA$54</definedName>
    <definedName name="_xlnm.Print_Area" localSheetId="46">'KZN283'!$A$1:$AA$54</definedName>
    <definedName name="_xlnm.Print_Area" localSheetId="47">'KZN284'!$A$1:$AA$54</definedName>
    <definedName name="_xlnm.Print_Area" localSheetId="48">'KZN285'!$A$1:$AA$54</definedName>
    <definedName name="_xlnm.Print_Area" localSheetId="49">'KZN286'!$A$1:$AA$54</definedName>
    <definedName name="_xlnm.Print_Area" localSheetId="51">'KZN291'!$A$1:$AA$54</definedName>
    <definedName name="_xlnm.Print_Area" localSheetId="52">'KZN292'!$A$1:$AA$54</definedName>
    <definedName name="_xlnm.Print_Area" localSheetId="53">'KZN293'!$A$1:$AA$54</definedName>
    <definedName name="_xlnm.Print_Area" localSheetId="54">'KZN294'!$A$1:$AA$54</definedName>
    <definedName name="_xlnm.Print_Area" localSheetId="56">'KZN431'!$A$1:$AA$54</definedName>
    <definedName name="_xlnm.Print_Area" localSheetId="57">'KZN432'!$A$1:$AA$54</definedName>
    <definedName name="_xlnm.Print_Area" localSheetId="58">'KZN433'!$A$1:$AA$54</definedName>
    <definedName name="_xlnm.Print_Area" localSheetId="59">'KZN434'!$A$1:$AA$54</definedName>
    <definedName name="_xlnm.Print_Area" localSheetId="60">'KZN435'!$A$1:$AA$54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<sst xmlns="http://schemas.openxmlformats.org/spreadsheetml/2006/main" count="4836" uniqueCount="135">
  <si>
    <t>Kwazulu-Natal: eThekwini(ETH) - Table C6 Quarterly Budget Statement - Financial Position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</si>
  <si>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</si>
  <si>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</si>
  <si>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</si>
  <si>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</si>
  <si>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</si>
  <si>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</si>
  <si>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</si>
  <si>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</si>
  <si>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</si>
  <si>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</si>
  <si>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</si>
  <si>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</si>
  <si>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</si>
  <si>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</si>
  <si>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</si>
  <si>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</si>
  <si>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</si>
  <si>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</si>
  <si>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</si>
  <si>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</si>
  <si>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</si>
  <si>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</si>
  <si>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</si>
  <si>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</si>
  <si>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</si>
  <si>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</si>
  <si>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</si>
  <si>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</si>
  <si>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</si>
  <si>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</si>
  <si>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</si>
  <si>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</si>
  <si>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</si>
  <si>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</si>
  <si>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</si>
  <si>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</si>
  <si>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</si>
  <si>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</si>
  <si>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</si>
  <si>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</si>
  <si>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</si>
  <si>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</si>
  <si>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</si>
  <si>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</si>
  <si>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</si>
  <si>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</si>
  <si>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</si>
  <si>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</si>
  <si>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</si>
  <si>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</si>
  <si>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</si>
  <si>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</si>
  <si>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</si>
  <si>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</si>
  <si>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</si>
  <si>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</si>
  <si>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</si>
  <si>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</si>
  <si>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</si>
  <si>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</si>
  <si>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</si>
  <si>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</si>
  <si>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</si>
  <si>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</si>
  <si>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</si>
  <si>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</si>
  <si>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</si>
  <si>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</si>
  <si>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</si>
  <si>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Vulamehlo(KZN211) - Table C6 Quarterly Budget Statement - Financial Position for 2nd Quarter ended 31 December 2014 (Figures Finalised as at 2015/01/31)</t>
  </si>
  <si>
    <t>Kwazulu-Natal: Umdoni(KZN212) - Table C6 Quarterly Budget Statement - Financial Position for 2nd Quarter ended 31 December 2014 (Figures Finalised as at 2015/01/31)</t>
  </si>
  <si>
    <t>Kwazulu-Natal: Umzumbe(KZN213) - Table C6 Quarterly Budget Statement - Financial Position for 2nd Quarter ended 31 December 2014 (Figures Finalised as at 2015/01/31)</t>
  </si>
  <si>
    <t>Kwazulu-Natal: uMuziwabantu(KZN214) - Table C6 Quarterly Budget Statement - Financial Position for 2nd Quarter ended 31 December 2014 (Figures Finalised as at 2015/01/31)</t>
  </si>
  <si>
    <t>Kwazulu-Natal: Ezinqoleni(KZN215) - Table C6 Quarterly Budget Statement - Financial Position for 2nd Quarter ended 31 December 2014 (Figures Finalised as at 2015/01/31)</t>
  </si>
  <si>
    <t>Kwazulu-Natal: Hibiscus Coast(KZN216) - Table C6 Quarterly Budget Statement - Financial Position for 2nd Quarter ended 31 December 2014 (Figures Finalised as at 2015/01/31)</t>
  </si>
  <si>
    <t>Kwazulu-Natal: Ugu(DC21) - Table C6 Quarterly Budget Statement - Financial Position for 2nd Quarter ended 31 December 2014 (Figures Finalised as at 2015/01/31)</t>
  </si>
  <si>
    <t>Kwazulu-Natal: uMshwathi(KZN221) - Table C6 Quarterly Budget Statement - Financial Position for 2nd Quarter ended 31 December 2014 (Figures Finalised as at 2015/01/31)</t>
  </si>
  <si>
    <t>Kwazulu-Natal: uMngeni(KZN222) - Table C6 Quarterly Budget Statement - Financial Position for 2nd Quarter ended 31 December 2014 (Figures Finalised as at 2015/01/31)</t>
  </si>
  <si>
    <t>Kwazulu-Natal: Mpofana(KZN223) - Table C6 Quarterly Budget Statement - Financial Position for 2nd Quarter ended 31 December 2014 (Figures Finalised as at 2015/01/31)</t>
  </si>
  <si>
    <t>Kwazulu-Natal: Impendle(KZN224) - Table C6 Quarterly Budget Statement - Financial Position for 2nd Quarter ended 31 December 2014 (Figures Finalised as at 2015/01/31)</t>
  </si>
  <si>
    <t>Kwazulu-Natal: Msunduzi(KZN225) - Table C6 Quarterly Budget Statement - Financial Position for 2nd Quarter ended 31 December 2014 (Figures Finalised as at 2015/01/31)</t>
  </si>
  <si>
    <t>Kwazulu-Natal: Mkhambathini(KZN226) - Table C6 Quarterly Budget Statement - Financial Position for 2nd Quarter ended 31 December 2014 (Figures Finalised as at 2015/01/31)</t>
  </si>
  <si>
    <t>Kwazulu-Natal: Richmond(KZN227) - Table C6 Quarterly Budget Statement - Financial Position for 2nd Quarter ended 31 December 2014 (Figures Finalised as at 2015/01/31)</t>
  </si>
  <si>
    <t>Kwazulu-Natal: uMgungundlovu(DC22) - Table C6 Quarterly Budget Statement - Financial Position for 2nd Quarter ended 31 December 2014 (Figures Finalised as at 2015/01/31)</t>
  </si>
  <si>
    <t>Kwazulu-Natal: Emnambithi/Ladysmith(KZN232) - Table C6 Quarterly Budget Statement - Financial Position for 2nd Quarter ended 31 December 2014 (Figures Finalised as at 2015/01/31)</t>
  </si>
  <si>
    <t>Kwazulu-Natal: Indaka(KZN233) - Table C6 Quarterly Budget Statement - Financial Position for 2nd Quarter ended 31 December 2014 (Figures Finalised as at 2015/01/31)</t>
  </si>
  <si>
    <t>Kwazulu-Natal: Umtshezi(KZN234) - Table C6 Quarterly Budget Statement - Financial Position for 2nd Quarter ended 31 December 2014 (Figures Finalised as at 2015/01/31)</t>
  </si>
  <si>
    <t>Kwazulu-Natal: Okhahlamba(KZN235) - Table C6 Quarterly Budget Statement - Financial Position for 2nd Quarter ended 31 December 2014 (Figures Finalised as at 2015/01/31)</t>
  </si>
  <si>
    <t>Kwazulu-Natal: Imbabazane(KZN236) - Table C6 Quarterly Budget Statement - Financial Position for 2nd Quarter ended 31 December 2014 (Figures Finalised as at 2015/01/31)</t>
  </si>
  <si>
    <t>Kwazulu-Natal: Uthukela(DC23) - Table C6 Quarterly Budget Statement - Financial Position for 2nd Quarter ended 31 December 2014 (Figures Finalised as at 2015/01/31)</t>
  </si>
  <si>
    <t>Kwazulu-Natal: Endumeni(KZN241) - Table C6 Quarterly Budget Statement - Financial Position for 2nd Quarter ended 31 December 2014 (Figures Finalised as at 2015/01/31)</t>
  </si>
  <si>
    <t>Kwazulu-Natal: Nquthu(KZN242) - Table C6 Quarterly Budget Statement - Financial Position for 2nd Quarter ended 31 December 2014 (Figures Finalised as at 2015/01/31)</t>
  </si>
  <si>
    <t>Kwazulu-Natal: Msinga(KZN244) - Table C6 Quarterly Budget Statement - Financial Position for 2nd Quarter ended 31 December 2014 (Figures Finalised as at 2015/01/31)</t>
  </si>
  <si>
    <t>Kwazulu-Natal: Umvoti(KZN245) - Table C6 Quarterly Budget Statement - Financial Position for 2nd Quarter ended 31 December 2014 (Figures Finalised as at 2015/01/31)</t>
  </si>
  <si>
    <t>Kwazulu-Natal: Umzinyathi(DC24) - Table C6 Quarterly Budget Statement - Financial Position for 2nd Quarter ended 31 December 2014 (Figures Finalised as at 2015/01/31)</t>
  </si>
  <si>
    <t>Kwazulu-Natal: Newcastle(KZN252) - Table C6 Quarterly Budget Statement - Financial Position for 2nd Quarter ended 31 December 2014 (Figures Finalised as at 2015/01/31)</t>
  </si>
  <si>
    <t>Kwazulu-Natal: eMadlangeni(KZN253) - Table C6 Quarterly Budget Statement - Financial Position for 2nd Quarter ended 31 December 2014 (Figures Finalised as at 2015/01/31)</t>
  </si>
  <si>
    <t>Kwazulu-Natal: Dannhauser(KZN254) - Table C6 Quarterly Budget Statement - Financial Position for 2nd Quarter ended 31 December 2014 (Figures Finalised as at 2015/01/31)</t>
  </si>
  <si>
    <t>Kwazulu-Natal: Amajuba(DC25) - Table C6 Quarterly Budget Statement - Financial Position for 2nd Quarter ended 31 December 2014 (Figures Finalised as at 2015/01/31)</t>
  </si>
  <si>
    <t>Kwazulu-Natal: eDumbe(KZN261) - Table C6 Quarterly Budget Statement - Financial Position for 2nd Quarter ended 31 December 2014 (Figures Finalised as at 2015/01/31)</t>
  </si>
  <si>
    <t>Kwazulu-Natal: uPhongolo(KZN262) - Table C6 Quarterly Budget Statement - Financial Position for 2nd Quarter ended 31 December 2014 (Figures Finalised as at 2015/01/31)</t>
  </si>
  <si>
    <t>Kwazulu-Natal: Abaqulusi(KZN263) - Table C6 Quarterly Budget Statement - Financial Position for 2nd Quarter ended 31 December 2014 (Figures Finalised as at 2015/01/31)</t>
  </si>
  <si>
    <t>Kwazulu-Natal: Nongoma(KZN265) - Table C6 Quarterly Budget Statement - Financial Position for 2nd Quarter ended 31 December 2014 (Figures Finalised as at 2015/01/31)</t>
  </si>
  <si>
    <t>Kwazulu-Natal: Ulundi(KZN266) - Table C6 Quarterly Budget Statement - Financial Position for 2nd Quarter ended 31 December 2014 (Figures Finalised as at 2015/01/31)</t>
  </si>
  <si>
    <t>Kwazulu-Natal: Zululand(DC26) - Table C6 Quarterly Budget Statement - Financial Position for 2nd Quarter ended 31 December 2014 (Figures Finalised as at 2015/01/31)</t>
  </si>
  <si>
    <t>Kwazulu-Natal: Umhlabuyalingana(KZN271) - Table C6 Quarterly Budget Statement - Financial Position for 2nd Quarter ended 31 December 2014 (Figures Finalised as at 2015/01/31)</t>
  </si>
  <si>
    <t>Kwazulu-Natal: Jozini(KZN272) - Table C6 Quarterly Budget Statement - Financial Position for 2nd Quarter ended 31 December 2014 (Figures Finalised as at 2015/01/31)</t>
  </si>
  <si>
    <t>Kwazulu-Natal: The Big 5 False Bay(KZN273) - Table C6 Quarterly Budget Statement - Financial Position for 2nd Quarter ended 31 December 2014 (Figures Finalised as at 2015/01/31)</t>
  </si>
  <si>
    <t>Kwazulu-Natal: Hlabisa(KZN274) - Table C6 Quarterly Budget Statement - Financial Position for 2nd Quarter ended 31 December 2014 (Figures Finalised as at 2015/01/31)</t>
  </si>
  <si>
    <t>Kwazulu-Natal: Mtubatuba(KZN275) - Table C6 Quarterly Budget Statement - Financial Position for 2nd Quarter ended 31 December 2014 (Figures Finalised as at 2015/01/31)</t>
  </si>
  <si>
    <t>Kwazulu-Natal: Umkhanyakude(DC27) - Table C6 Quarterly Budget Statement - Financial Position for 2nd Quarter ended 31 December 2014 (Figures Finalised as at 2015/01/31)</t>
  </si>
  <si>
    <t>Kwazulu-Natal: Mfolozi(KZN281) - Table C6 Quarterly Budget Statement - Financial Position for 2nd Quarter ended 31 December 2014 (Figures Finalised as at 2015/01/31)</t>
  </si>
  <si>
    <t>Kwazulu-Natal: uMhlathuze(KZN282) - Table C6 Quarterly Budget Statement - Financial Position for 2nd Quarter ended 31 December 2014 (Figures Finalised as at 2015/01/31)</t>
  </si>
  <si>
    <t>Kwazulu-Natal: Ntambanana(KZN283) - Table C6 Quarterly Budget Statement - Financial Position for 2nd Quarter ended 31 December 2014 (Figures Finalised as at 2015/01/31)</t>
  </si>
  <si>
    <t>Kwazulu-Natal: uMlalazi(KZN284) - Table C6 Quarterly Budget Statement - Financial Position for 2nd Quarter ended 31 December 2014 (Figures Finalised as at 2015/01/31)</t>
  </si>
  <si>
    <t>Kwazulu-Natal: Mthonjaneni(KZN285) - Table C6 Quarterly Budget Statement - Financial Position for 2nd Quarter ended 31 December 2014 (Figures Finalised as at 2015/01/31)</t>
  </si>
  <si>
    <t>Kwazulu-Natal: Nkandla(KZN286) - Table C6 Quarterly Budget Statement - Financial Position for 2nd Quarter ended 31 December 2014 (Figures Finalised as at 2015/01/31)</t>
  </si>
  <si>
    <t>Kwazulu-Natal: uThungulu(DC28) - Table C6 Quarterly Budget Statement - Financial Position for 2nd Quarter ended 31 December 2014 (Figures Finalised as at 2015/01/31)</t>
  </si>
  <si>
    <t>Kwazulu-Natal: Mandeni(KZN291) - Table C6 Quarterly Budget Statement - Financial Position for 2nd Quarter ended 31 December 2014 (Figures Finalised as at 2015/01/31)</t>
  </si>
  <si>
    <t>Kwazulu-Natal: KwaDukuza(KZN292) - Table C6 Quarterly Budget Statement - Financial Position for 2nd Quarter ended 31 December 2014 (Figures Finalised as at 2015/01/31)</t>
  </si>
  <si>
    <t>Kwazulu-Natal: Ndwedwe(KZN293) - Table C6 Quarterly Budget Statement - Financial Position for 2nd Quarter ended 31 December 2014 (Figures Finalised as at 2015/01/31)</t>
  </si>
  <si>
    <t>Kwazulu-Natal: Maphumulo(KZN294) - Table C6 Quarterly Budget Statement - Financial Position for 2nd Quarter ended 31 December 2014 (Figures Finalised as at 2015/01/31)</t>
  </si>
  <si>
    <t>Kwazulu-Natal: iLembe(DC29) - Table C6 Quarterly Budget Statement - Financial Position for 2nd Quarter ended 31 December 2014 (Figures Finalised as at 2015/01/31)</t>
  </si>
  <si>
    <t>Kwazulu-Natal: Ingwe(KZN431) - Table C6 Quarterly Budget Statement - Financial Position for 2nd Quarter ended 31 December 2014 (Figures Finalised as at 2015/01/31)</t>
  </si>
  <si>
    <t>Kwazulu-Natal: Kwa Sani(KZN432) - Table C6 Quarterly Budget Statement - Financial Position for 2nd Quarter ended 31 December 2014 (Figures Finalised as at 2015/01/31)</t>
  </si>
  <si>
    <t>Kwazulu-Natal: Greater Kokstad(KZN433) - Table C6 Quarterly Budget Statement - Financial Position for 2nd Quarter ended 31 December 2014 (Figures Finalised as at 2015/01/31)</t>
  </si>
  <si>
    <t>Kwazulu-Natal: Ubuhlebezwe(KZN434) - Table C6 Quarterly Budget Statement - Financial Position for 2nd Quarter ended 31 December 2014 (Figures Finalised as at 2015/01/31)</t>
  </si>
  <si>
    <t>Kwazulu-Natal: Umzimkhulu(KZN435) - Table C6 Quarterly Budget Statement - Financial Position for 2nd Quarter ended 31 December 2014 (Figures Finalised as at 2015/01/31)</t>
  </si>
  <si>
    <t>Kwazulu-Natal: Harry Gwala(DC43) - Table C6 Quarterly Budget Statement - Financial Position for 2nd Quarter ended 31 December 2014 (Figures Finalised as at 2015/01/31)</t>
  </si>
  <si>
    <t>Summary - Table C6 Quarterly Budget Statement - Financial Position for 2nd Quarter ended 31 December 2014 (Figures Finalised as at 2015/01/31)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</si>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</sst>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3797579857</v>
      </c>
      <c r="D6" s="18"/>
      <c r="E6" s="19">
        <v>2895580253</v>
      </c>
      <c r="F6" s="20">
        <v>2895580253</v>
      </c>
      <c r="G6" s="20">
        <v>3464632368</v>
      </c>
      <c r="H6" s="20">
        <v>2390122737</v>
      </c>
      <c r="I6" s="20">
        <v>2387894548</v>
      </c>
      <c r="J6" s="20">
        <v>2387894548</v>
      </c>
      <c r="K6" s="20">
        <v>2306670135</v>
      </c>
      <c r="L6" s="20">
        <v>3026750819</v>
      </c>
      <c r="M6" s="20">
        <v>1901742801</v>
      </c>
      <c r="N6" s="20">
        <v>2379990344</v>
      </c>
      <c r="O6" s="20"/>
      <c r="P6" s="20"/>
      <c r="Q6" s="20"/>
      <c r="R6" s="20"/>
      <c r="S6" s="20"/>
      <c r="T6" s="20"/>
      <c r="U6" s="20"/>
      <c r="V6" s="20"/>
      <c r="W6" s="20">
        <v>2379990344</v>
      </c>
      <c r="X6" s="20">
        <v>1447790133</v>
      </c>
      <c r="Y6" s="20">
        <v>932200211</v>
      </c>
      <c r="Z6" s="21">
        <v>64.39</v>
      </c>
      <c r="AA6" s="22">
        <v>2895580253</v>
      </c>
    </row>
    <row r="7" spans="1:27" ht="13.5">
      <c r="A7" s="23" t="s">
        <v>34</v>
      </c>
      <c r="B7" s="17"/>
      <c r="C7" s="18">
        <v>8402876905</v>
      </c>
      <c r="D7" s="18"/>
      <c r="E7" s="19">
        <v>8965150541</v>
      </c>
      <c r="F7" s="20">
        <v>8929320360</v>
      </c>
      <c r="G7" s="20">
        <v>3002001252</v>
      </c>
      <c r="H7" s="20">
        <v>3415421586</v>
      </c>
      <c r="I7" s="20">
        <v>3114443734</v>
      </c>
      <c r="J7" s="20">
        <v>3114443734</v>
      </c>
      <c r="K7" s="20">
        <v>2760091357</v>
      </c>
      <c r="L7" s="20">
        <v>2700516478</v>
      </c>
      <c r="M7" s="20">
        <v>3018903354</v>
      </c>
      <c r="N7" s="20">
        <v>3248084096</v>
      </c>
      <c r="O7" s="20"/>
      <c r="P7" s="20"/>
      <c r="Q7" s="20"/>
      <c r="R7" s="20"/>
      <c r="S7" s="20"/>
      <c r="T7" s="20"/>
      <c r="U7" s="20"/>
      <c r="V7" s="20"/>
      <c r="W7" s="20">
        <v>3248084096</v>
      </c>
      <c r="X7" s="20">
        <v>4464660183</v>
      </c>
      <c r="Y7" s="20">
        <v>-1216576087</v>
      </c>
      <c r="Z7" s="21">
        <v>-27.25</v>
      </c>
      <c r="AA7" s="22">
        <v>8929320360</v>
      </c>
    </row>
    <row r="8" spans="1:27" ht="13.5">
      <c r="A8" s="23" t="s">
        <v>35</v>
      </c>
      <c r="B8" s="17"/>
      <c r="C8" s="18">
        <v>5540844146</v>
      </c>
      <c r="D8" s="18"/>
      <c r="E8" s="19">
        <v>6614870322</v>
      </c>
      <c r="F8" s="20">
        <v>6613020622</v>
      </c>
      <c r="G8" s="20">
        <v>4030812593</v>
      </c>
      <c r="H8" s="20">
        <v>4304296415</v>
      </c>
      <c r="I8" s="20">
        <v>4119264962</v>
      </c>
      <c r="J8" s="20">
        <v>4119264962</v>
      </c>
      <c r="K8" s="20">
        <v>4045244340</v>
      </c>
      <c r="L8" s="20">
        <v>3994251252</v>
      </c>
      <c r="M8" s="20">
        <v>3560707475</v>
      </c>
      <c r="N8" s="20">
        <v>3722984795</v>
      </c>
      <c r="O8" s="20"/>
      <c r="P8" s="20"/>
      <c r="Q8" s="20"/>
      <c r="R8" s="20"/>
      <c r="S8" s="20"/>
      <c r="T8" s="20"/>
      <c r="U8" s="20"/>
      <c r="V8" s="20"/>
      <c r="W8" s="20">
        <v>3722984795</v>
      </c>
      <c r="X8" s="20">
        <v>3306510318</v>
      </c>
      <c r="Y8" s="20">
        <v>416474477</v>
      </c>
      <c r="Z8" s="21">
        <v>12.6</v>
      </c>
      <c r="AA8" s="22">
        <v>6613020622</v>
      </c>
    </row>
    <row r="9" spans="1:27" ht="13.5">
      <c r="A9" s="23" t="s">
        <v>36</v>
      </c>
      <c r="B9" s="17"/>
      <c r="C9" s="18">
        <v>4014197333</v>
      </c>
      <c r="D9" s="18"/>
      <c r="E9" s="19">
        <v>3104462228</v>
      </c>
      <c r="F9" s="20">
        <v>3104461553</v>
      </c>
      <c r="G9" s="20">
        <v>1073515530</v>
      </c>
      <c r="H9" s="20">
        <v>1369586573</v>
      </c>
      <c r="I9" s="20">
        <v>1191342708</v>
      </c>
      <c r="J9" s="20">
        <v>1191342708</v>
      </c>
      <c r="K9" s="20">
        <v>806041897</v>
      </c>
      <c r="L9" s="20">
        <v>832067367</v>
      </c>
      <c r="M9" s="20">
        <v>628348530</v>
      </c>
      <c r="N9" s="20">
        <v>779930958</v>
      </c>
      <c r="O9" s="20"/>
      <c r="P9" s="20"/>
      <c r="Q9" s="20"/>
      <c r="R9" s="20"/>
      <c r="S9" s="20"/>
      <c r="T9" s="20"/>
      <c r="U9" s="20"/>
      <c r="V9" s="20"/>
      <c r="W9" s="20">
        <v>779930958</v>
      </c>
      <c r="X9" s="20">
        <v>1552230779</v>
      </c>
      <c r="Y9" s="20">
        <v>-772299821</v>
      </c>
      <c r="Z9" s="21">
        <v>-49.75</v>
      </c>
      <c r="AA9" s="22">
        <v>3104461553</v>
      </c>
    </row>
    <row r="10" spans="1:27" ht="13.5">
      <c r="A10" s="23" t="s">
        <v>37</v>
      </c>
      <c r="B10" s="17"/>
      <c r="C10" s="18">
        <v>153208447</v>
      </c>
      <c r="D10" s="18"/>
      <c r="E10" s="19">
        <v>148718054</v>
      </c>
      <c r="F10" s="20">
        <v>148718316</v>
      </c>
      <c r="G10" s="24">
        <v>129570014</v>
      </c>
      <c r="H10" s="24">
        <v>134674881</v>
      </c>
      <c r="I10" s="24">
        <v>19156000</v>
      </c>
      <c r="J10" s="20">
        <v>19156000</v>
      </c>
      <c r="K10" s="24">
        <v>28263127</v>
      </c>
      <c r="L10" s="24">
        <v>19551695</v>
      </c>
      <c r="M10" s="20">
        <v>6380457</v>
      </c>
      <c r="N10" s="24">
        <v>6380457</v>
      </c>
      <c r="O10" s="24"/>
      <c r="P10" s="24"/>
      <c r="Q10" s="20"/>
      <c r="R10" s="24"/>
      <c r="S10" s="24"/>
      <c r="T10" s="20"/>
      <c r="U10" s="24"/>
      <c r="V10" s="24"/>
      <c r="W10" s="24">
        <v>6380457</v>
      </c>
      <c r="X10" s="20">
        <v>74359160</v>
      </c>
      <c r="Y10" s="24">
        <v>-67978703</v>
      </c>
      <c r="Z10" s="25">
        <v>-91.42</v>
      </c>
      <c r="AA10" s="26">
        <v>148718316</v>
      </c>
    </row>
    <row r="11" spans="1:27" ht="13.5">
      <c r="A11" s="23" t="s">
        <v>38</v>
      </c>
      <c r="B11" s="17"/>
      <c r="C11" s="18">
        <v>1440310068</v>
      </c>
      <c r="D11" s="18"/>
      <c r="E11" s="19">
        <v>1288421952</v>
      </c>
      <c r="F11" s="20">
        <v>1288421952</v>
      </c>
      <c r="G11" s="20">
        <v>1070611645</v>
      </c>
      <c r="H11" s="20">
        <v>966185447</v>
      </c>
      <c r="I11" s="20">
        <v>1043635862</v>
      </c>
      <c r="J11" s="20">
        <v>1043635862</v>
      </c>
      <c r="K11" s="20">
        <v>1060282600</v>
      </c>
      <c r="L11" s="20">
        <v>1142176337</v>
      </c>
      <c r="M11" s="20">
        <v>1059329476</v>
      </c>
      <c r="N11" s="20">
        <v>1066372186</v>
      </c>
      <c r="O11" s="20"/>
      <c r="P11" s="20"/>
      <c r="Q11" s="20"/>
      <c r="R11" s="20"/>
      <c r="S11" s="20"/>
      <c r="T11" s="20"/>
      <c r="U11" s="20"/>
      <c r="V11" s="20"/>
      <c r="W11" s="20">
        <v>1066372186</v>
      </c>
      <c r="X11" s="20">
        <v>644210977</v>
      </c>
      <c r="Y11" s="20">
        <v>422161209</v>
      </c>
      <c r="Z11" s="21">
        <v>65.53</v>
      </c>
      <c r="AA11" s="22">
        <v>1288421952</v>
      </c>
    </row>
    <row r="12" spans="1:27" ht="13.5">
      <c r="A12" s="27" t="s">
        <v>39</v>
      </c>
      <c r="B12" s="28"/>
      <c r="C12" s="29">
        <f aca="true" t="shared" si="0" ref="C12:Y12">SUM(C6:C11)</f>
        <v>23349016756</v>
      </c>
      <c r="D12" s="29">
        <f>SUM(D6:D11)</f>
        <v>0</v>
      </c>
      <c r="E12" s="30">
        <f t="shared" si="0"/>
        <v>23017203350</v>
      </c>
      <c r="F12" s="31">
        <f t="shared" si="0"/>
        <v>22979523056</v>
      </c>
      <c r="G12" s="31">
        <f t="shared" si="0"/>
        <v>12771143402</v>
      </c>
      <c r="H12" s="31">
        <f t="shared" si="0"/>
        <v>12580287639</v>
      </c>
      <c r="I12" s="31">
        <f t="shared" si="0"/>
        <v>11875737814</v>
      </c>
      <c r="J12" s="31">
        <f t="shared" si="0"/>
        <v>11875737814</v>
      </c>
      <c r="K12" s="31">
        <f t="shared" si="0"/>
        <v>11006593456</v>
      </c>
      <c r="L12" s="31">
        <f t="shared" si="0"/>
        <v>11715313948</v>
      </c>
      <c r="M12" s="31">
        <f t="shared" si="0"/>
        <v>10175412093</v>
      </c>
      <c r="N12" s="31">
        <f t="shared" si="0"/>
        <v>11203742836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11203742836</v>
      </c>
      <c r="X12" s="31">
        <f t="shared" si="0"/>
        <v>11489761550</v>
      </c>
      <c r="Y12" s="31">
        <f t="shared" si="0"/>
        <v>-286018714</v>
      </c>
      <c r="Z12" s="32">
        <f>+IF(X12&lt;&gt;0,+(Y12/X12)*100,0)</f>
        <v>-2.489335507576308</v>
      </c>
      <c r="AA12" s="33">
        <f>SUM(AA6:AA11)</f>
        <v>22979523056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160409539</v>
      </c>
      <c r="D15" s="18"/>
      <c r="E15" s="19">
        <v>182884326</v>
      </c>
      <c r="F15" s="20">
        <v>182884439</v>
      </c>
      <c r="G15" s="20">
        <v>11168749</v>
      </c>
      <c r="H15" s="20">
        <v>10208477</v>
      </c>
      <c r="I15" s="20">
        <v>10693535</v>
      </c>
      <c r="J15" s="20">
        <v>10693535</v>
      </c>
      <c r="K15" s="20">
        <v>10898661</v>
      </c>
      <c r="L15" s="20">
        <v>14136489</v>
      </c>
      <c r="M15" s="20">
        <v>17866809</v>
      </c>
      <c r="N15" s="20">
        <v>17866809</v>
      </c>
      <c r="O15" s="20"/>
      <c r="P15" s="20"/>
      <c r="Q15" s="20"/>
      <c r="R15" s="20"/>
      <c r="S15" s="20"/>
      <c r="T15" s="20"/>
      <c r="U15" s="20"/>
      <c r="V15" s="20"/>
      <c r="W15" s="20">
        <v>17866809</v>
      </c>
      <c r="X15" s="20">
        <v>91442222</v>
      </c>
      <c r="Y15" s="20">
        <v>-73575413</v>
      </c>
      <c r="Z15" s="21">
        <v>-80.46</v>
      </c>
      <c r="AA15" s="22">
        <v>182884439</v>
      </c>
    </row>
    <row r="16" spans="1:27" ht="13.5">
      <c r="A16" s="23" t="s">
        <v>42</v>
      </c>
      <c r="B16" s="17"/>
      <c r="C16" s="18">
        <v>537623878</v>
      </c>
      <c r="D16" s="18"/>
      <c r="E16" s="19">
        <v>61865801</v>
      </c>
      <c r="F16" s="20">
        <v>61865801</v>
      </c>
      <c r="G16" s="24">
        <v>-429473115</v>
      </c>
      <c r="H16" s="24">
        <v>184451822</v>
      </c>
      <c r="I16" s="24">
        <v>129879906</v>
      </c>
      <c r="J16" s="20">
        <v>129879906</v>
      </c>
      <c r="K16" s="24">
        <v>114032533</v>
      </c>
      <c r="L16" s="24">
        <v>74392732</v>
      </c>
      <c r="M16" s="20">
        <v>102390046</v>
      </c>
      <c r="N16" s="24">
        <v>106140046</v>
      </c>
      <c r="O16" s="24"/>
      <c r="P16" s="24"/>
      <c r="Q16" s="20"/>
      <c r="R16" s="24"/>
      <c r="S16" s="24"/>
      <c r="T16" s="20"/>
      <c r="U16" s="24"/>
      <c r="V16" s="24"/>
      <c r="W16" s="24">
        <v>106140046</v>
      </c>
      <c r="X16" s="20">
        <v>30932901</v>
      </c>
      <c r="Y16" s="24">
        <v>75207145</v>
      </c>
      <c r="Z16" s="25">
        <v>243.13</v>
      </c>
      <c r="AA16" s="26">
        <v>61865801</v>
      </c>
    </row>
    <row r="17" spans="1:27" ht="13.5">
      <c r="A17" s="23" t="s">
        <v>43</v>
      </c>
      <c r="B17" s="17"/>
      <c r="C17" s="18">
        <v>2033532231</v>
      </c>
      <c r="D17" s="18"/>
      <c r="E17" s="19">
        <v>2295273179</v>
      </c>
      <c r="F17" s="20">
        <v>2295273179</v>
      </c>
      <c r="G17" s="20">
        <v>990876481</v>
      </c>
      <c r="H17" s="20">
        <v>852415359</v>
      </c>
      <c r="I17" s="20">
        <v>852841015</v>
      </c>
      <c r="J17" s="20">
        <v>852841015</v>
      </c>
      <c r="K17" s="20">
        <v>852125521</v>
      </c>
      <c r="L17" s="20">
        <v>770031011</v>
      </c>
      <c r="M17" s="20">
        <v>760140621</v>
      </c>
      <c r="N17" s="20">
        <v>805377181</v>
      </c>
      <c r="O17" s="20"/>
      <c r="P17" s="20"/>
      <c r="Q17" s="20"/>
      <c r="R17" s="20"/>
      <c r="S17" s="20"/>
      <c r="T17" s="20"/>
      <c r="U17" s="20"/>
      <c r="V17" s="20"/>
      <c r="W17" s="20">
        <v>805377181</v>
      </c>
      <c r="X17" s="20">
        <v>1147636591</v>
      </c>
      <c r="Y17" s="20">
        <v>-342259410</v>
      </c>
      <c r="Z17" s="21">
        <v>-29.82</v>
      </c>
      <c r="AA17" s="22">
        <v>2295273179</v>
      </c>
    </row>
    <row r="18" spans="1:27" ht="13.5">
      <c r="A18" s="23" t="s">
        <v>44</v>
      </c>
      <c r="B18" s="17"/>
      <c r="C18" s="18">
        <v>471757424</v>
      </c>
      <c r="D18" s="18"/>
      <c r="E18" s="19">
        <v>1129978753</v>
      </c>
      <c r="F18" s="20">
        <v>1129978753</v>
      </c>
      <c r="G18" s="20">
        <v>2069609462</v>
      </c>
      <c r="H18" s="20">
        <v>1547230762</v>
      </c>
      <c r="I18" s="20">
        <v>463517814</v>
      </c>
      <c r="J18" s="20">
        <v>463517814</v>
      </c>
      <c r="K18" s="20">
        <v>1025314446</v>
      </c>
      <c r="L18" s="20">
        <v>342162409</v>
      </c>
      <c r="M18" s="20">
        <v>342327444</v>
      </c>
      <c r="N18" s="20">
        <v>342327444</v>
      </c>
      <c r="O18" s="20"/>
      <c r="P18" s="20"/>
      <c r="Q18" s="20"/>
      <c r="R18" s="20"/>
      <c r="S18" s="20"/>
      <c r="T18" s="20"/>
      <c r="U18" s="20"/>
      <c r="V18" s="20"/>
      <c r="W18" s="20">
        <v>342327444</v>
      </c>
      <c r="X18" s="20">
        <v>564989377</v>
      </c>
      <c r="Y18" s="20">
        <v>-222661933</v>
      </c>
      <c r="Z18" s="21">
        <v>-39.41</v>
      </c>
      <c r="AA18" s="22">
        <v>1129978753</v>
      </c>
    </row>
    <row r="19" spans="1:27" ht="13.5">
      <c r="A19" s="23" t="s">
        <v>45</v>
      </c>
      <c r="B19" s="17"/>
      <c r="C19" s="18">
        <v>77750423587</v>
      </c>
      <c r="D19" s="18"/>
      <c r="E19" s="19">
        <v>86338645746</v>
      </c>
      <c r="F19" s="20">
        <v>86441259824</v>
      </c>
      <c r="G19" s="20">
        <v>33141303936</v>
      </c>
      <c r="H19" s="20">
        <v>35022646979</v>
      </c>
      <c r="I19" s="20">
        <v>35917314972</v>
      </c>
      <c r="J19" s="20">
        <v>35917314972</v>
      </c>
      <c r="K19" s="20">
        <v>35803640562</v>
      </c>
      <c r="L19" s="20">
        <v>34954235555</v>
      </c>
      <c r="M19" s="20">
        <v>36021822990</v>
      </c>
      <c r="N19" s="20">
        <v>37525610249</v>
      </c>
      <c r="O19" s="20"/>
      <c r="P19" s="20"/>
      <c r="Q19" s="20"/>
      <c r="R19" s="20"/>
      <c r="S19" s="20"/>
      <c r="T19" s="20"/>
      <c r="U19" s="20"/>
      <c r="V19" s="20"/>
      <c r="W19" s="20">
        <v>37525610249</v>
      </c>
      <c r="X19" s="20">
        <v>43220629918</v>
      </c>
      <c r="Y19" s="20">
        <v>-5695019669</v>
      </c>
      <c r="Z19" s="21">
        <v>-13.18</v>
      </c>
      <c r="AA19" s="22">
        <v>86441259824</v>
      </c>
    </row>
    <row r="20" spans="1:27" ht="13.5">
      <c r="A20" s="23" t="s">
        <v>46</v>
      </c>
      <c r="B20" s="17"/>
      <c r="C20" s="18">
        <v>46597606</v>
      </c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10226078</v>
      </c>
      <c r="D21" s="18"/>
      <c r="E21" s="19">
        <v>8516000</v>
      </c>
      <c r="F21" s="20">
        <v>8516000</v>
      </c>
      <c r="G21" s="20">
        <v>6378685</v>
      </c>
      <c r="H21" s="20">
        <v>5146822</v>
      </c>
      <c r="I21" s="20">
        <v>5146822</v>
      </c>
      <c r="J21" s="20">
        <v>5146822</v>
      </c>
      <c r="K21" s="20">
        <v>5146822</v>
      </c>
      <c r="L21" s="20">
        <v>5224072</v>
      </c>
      <c r="M21" s="20">
        <v>7242392</v>
      </c>
      <c r="N21" s="20">
        <v>7242392</v>
      </c>
      <c r="O21" s="20"/>
      <c r="P21" s="20"/>
      <c r="Q21" s="20"/>
      <c r="R21" s="20"/>
      <c r="S21" s="20"/>
      <c r="T21" s="20"/>
      <c r="U21" s="20"/>
      <c r="V21" s="20"/>
      <c r="W21" s="20">
        <v>7242392</v>
      </c>
      <c r="X21" s="20">
        <v>4258000</v>
      </c>
      <c r="Y21" s="20">
        <v>2984392</v>
      </c>
      <c r="Z21" s="21">
        <v>70.09</v>
      </c>
      <c r="AA21" s="22">
        <v>8516000</v>
      </c>
    </row>
    <row r="22" spans="1:27" ht="13.5">
      <c r="A22" s="23" t="s">
        <v>48</v>
      </c>
      <c r="B22" s="17"/>
      <c r="C22" s="18">
        <v>831864780</v>
      </c>
      <c r="D22" s="18"/>
      <c r="E22" s="19">
        <v>740259172</v>
      </c>
      <c r="F22" s="20">
        <v>740139172</v>
      </c>
      <c r="G22" s="20">
        <v>53899463</v>
      </c>
      <c r="H22" s="20">
        <v>47415944</v>
      </c>
      <c r="I22" s="20">
        <v>45679122</v>
      </c>
      <c r="J22" s="20">
        <v>45679122</v>
      </c>
      <c r="K22" s="20">
        <v>46320621</v>
      </c>
      <c r="L22" s="20">
        <v>46418452</v>
      </c>
      <c r="M22" s="20">
        <v>42757964</v>
      </c>
      <c r="N22" s="20">
        <v>42925101</v>
      </c>
      <c r="O22" s="20"/>
      <c r="P22" s="20"/>
      <c r="Q22" s="20"/>
      <c r="R22" s="20"/>
      <c r="S22" s="20"/>
      <c r="T22" s="20"/>
      <c r="U22" s="20"/>
      <c r="V22" s="20"/>
      <c r="W22" s="20">
        <v>42925101</v>
      </c>
      <c r="X22" s="20">
        <v>370069589</v>
      </c>
      <c r="Y22" s="20">
        <v>-327144488</v>
      </c>
      <c r="Z22" s="21">
        <v>-88.4</v>
      </c>
      <c r="AA22" s="22">
        <v>740139172</v>
      </c>
    </row>
    <row r="23" spans="1:27" ht="13.5">
      <c r="A23" s="23" t="s">
        <v>49</v>
      </c>
      <c r="B23" s="17"/>
      <c r="C23" s="18">
        <v>995417922</v>
      </c>
      <c r="D23" s="18"/>
      <c r="E23" s="19">
        <v>204532765</v>
      </c>
      <c r="F23" s="20">
        <v>204532765</v>
      </c>
      <c r="G23" s="24">
        <v>172180265</v>
      </c>
      <c r="H23" s="24">
        <v>171720843</v>
      </c>
      <c r="I23" s="24">
        <v>1155821225</v>
      </c>
      <c r="J23" s="20">
        <v>1155821225</v>
      </c>
      <c r="K23" s="24">
        <v>2230644520</v>
      </c>
      <c r="L23" s="24">
        <v>1199465048</v>
      </c>
      <c r="M23" s="20">
        <v>1156093911</v>
      </c>
      <c r="N23" s="24">
        <v>1156277207</v>
      </c>
      <c r="O23" s="24"/>
      <c r="P23" s="24"/>
      <c r="Q23" s="20"/>
      <c r="R23" s="24"/>
      <c r="S23" s="24"/>
      <c r="T23" s="20"/>
      <c r="U23" s="24"/>
      <c r="V23" s="24"/>
      <c r="W23" s="24">
        <v>1156277207</v>
      </c>
      <c r="X23" s="20">
        <v>102266385</v>
      </c>
      <c r="Y23" s="24">
        <v>1054010822</v>
      </c>
      <c r="Z23" s="25">
        <v>1030.65</v>
      </c>
      <c r="AA23" s="26">
        <v>204532765</v>
      </c>
    </row>
    <row r="24" spans="1:27" ht="13.5">
      <c r="A24" s="27" t="s">
        <v>50</v>
      </c>
      <c r="B24" s="35"/>
      <c r="C24" s="29">
        <f aca="true" t="shared" si="1" ref="C24:Y24">SUM(C15:C23)</f>
        <v>82837853045</v>
      </c>
      <c r="D24" s="29">
        <f>SUM(D15:D23)</f>
        <v>0</v>
      </c>
      <c r="E24" s="36">
        <f t="shared" si="1"/>
        <v>90961955742</v>
      </c>
      <c r="F24" s="37">
        <f t="shared" si="1"/>
        <v>91064449933</v>
      </c>
      <c r="G24" s="37">
        <f t="shared" si="1"/>
        <v>36015943926</v>
      </c>
      <c r="H24" s="37">
        <f t="shared" si="1"/>
        <v>37841237008</v>
      </c>
      <c r="I24" s="37">
        <f t="shared" si="1"/>
        <v>38580894411</v>
      </c>
      <c r="J24" s="37">
        <f t="shared" si="1"/>
        <v>38580894411</v>
      </c>
      <c r="K24" s="37">
        <f t="shared" si="1"/>
        <v>40088123686</v>
      </c>
      <c r="L24" s="37">
        <f t="shared" si="1"/>
        <v>37406065768</v>
      </c>
      <c r="M24" s="37">
        <f t="shared" si="1"/>
        <v>38450642177</v>
      </c>
      <c r="N24" s="37">
        <f t="shared" si="1"/>
        <v>40003766429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40003766429</v>
      </c>
      <c r="X24" s="37">
        <f t="shared" si="1"/>
        <v>45532224983</v>
      </c>
      <c r="Y24" s="37">
        <f t="shared" si="1"/>
        <v>-5528458554</v>
      </c>
      <c r="Z24" s="38">
        <f>+IF(X24&lt;&gt;0,+(Y24/X24)*100,0)</f>
        <v>-12.14185899341426</v>
      </c>
      <c r="AA24" s="39">
        <f>SUM(AA15:AA23)</f>
        <v>91064449933</v>
      </c>
    </row>
    <row r="25" spans="1:27" ht="13.5">
      <c r="A25" s="27" t="s">
        <v>51</v>
      </c>
      <c r="B25" s="28"/>
      <c r="C25" s="29">
        <f aca="true" t="shared" si="2" ref="C25:Y25">+C12+C24</f>
        <v>106186869801</v>
      </c>
      <c r="D25" s="29">
        <f>+D12+D24</f>
        <v>0</v>
      </c>
      <c r="E25" s="30">
        <f t="shared" si="2"/>
        <v>113979159092</v>
      </c>
      <c r="F25" s="31">
        <f t="shared" si="2"/>
        <v>114043972989</v>
      </c>
      <c r="G25" s="31">
        <f t="shared" si="2"/>
        <v>48787087328</v>
      </c>
      <c r="H25" s="31">
        <f t="shared" si="2"/>
        <v>50421524647</v>
      </c>
      <c r="I25" s="31">
        <f t="shared" si="2"/>
        <v>50456632225</v>
      </c>
      <c r="J25" s="31">
        <f t="shared" si="2"/>
        <v>50456632225</v>
      </c>
      <c r="K25" s="31">
        <f t="shared" si="2"/>
        <v>51094717142</v>
      </c>
      <c r="L25" s="31">
        <f t="shared" si="2"/>
        <v>49121379716</v>
      </c>
      <c r="M25" s="31">
        <f t="shared" si="2"/>
        <v>48626054270</v>
      </c>
      <c r="N25" s="31">
        <f t="shared" si="2"/>
        <v>51207509265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51207509265</v>
      </c>
      <c r="X25" s="31">
        <f t="shared" si="2"/>
        <v>57021986533</v>
      </c>
      <c r="Y25" s="31">
        <f t="shared" si="2"/>
        <v>-5814477268</v>
      </c>
      <c r="Z25" s="32">
        <f>+IF(X25&lt;&gt;0,+(Y25/X25)*100,0)</f>
        <v>-10.196904074246909</v>
      </c>
      <c r="AA25" s="33">
        <f>+AA12+AA24</f>
        <v>114043972989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866356452</v>
      </c>
      <c r="D29" s="18"/>
      <c r="E29" s="19">
        <v>870549956</v>
      </c>
      <c r="F29" s="20">
        <v>870549956</v>
      </c>
      <c r="G29" s="20">
        <v>26305151</v>
      </c>
      <c r="H29" s="20">
        <v>2551386</v>
      </c>
      <c r="I29" s="20">
        <v>7050228</v>
      </c>
      <c r="J29" s="20">
        <v>7050228</v>
      </c>
      <c r="K29" s="20">
        <v>24548192</v>
      </c>
      <c r="L29" s="20">
        <v>39621423</v>
      </c>
      <c r="M29" s="20">
        <v>93977149</v>
      </c>
      <c r="N29" s="20">
        <v>93977149</v>
      </c>
      <c r="O29" s="20"/>
      <c r="P29" s="20"/>
      <c r="Q29" s="20"/>
      <c r="R29" s="20"/>
      <c r="S29" s="20"/>
      <c r="T29" s="20"/>
      <c r="U29" s="20"/>
      <c r="V29" s="20"/>
      <c r="W29" s="20">
        <v>93977149</v>
      </c>
      <c r="X29" s="20">
        <v>435274978</v>
      </c>
      <c r="Y29" s="20">
        <v>-341297829</v>
      </c>
      <c r="Z29" s="21">
        <v>-78.41</v>
      </c>
      <c r="AA29" s="22">
        <v>870549956</v>
      </c>
    </row>
    <row r="30" spans="1:27" ht="13.5">
      <c r="A30" s="23" t="s">
        <v>55</v>
      </c>
      <c r="B30" s="17"/>
      <c r="C30" s="18">
        <v>1514255198</v>
      </c>
      <c r="D30" s="18"/>
      <c r="E30" s="19">
        <v>1403089466</v>
      </c>
      <c r="F30" s="20">
        <v>1402734466</v>
      </c>
      <c r="G30" s="20">
        <v>549906218</v>
      </c>
      <c r="H30" s="20">
        <v>590529206</v>
      </c>
      <c r="I30" s="20">
        <v>591291864</v>
      </c>
      <c r="J30" s="20">
        <v>591291864</v>
      </c>
      <c r="K30" s="20">
        <v>454681701</v>
      </c>
      <c r="L30" s="20">
        <v>471520216</v>
      </c>
      <c r="M30" s="20">
        <v>286004592</v>
      </c>
      <c r="N30" s="20">
        <v>290430857</v>
      </c>
      <c r="O30" s="20"/>
      <c r="P30" s="20"/>
      <c r="Q30" s="20"/>
      <c r="R30" s="20"/>
      <c r="S30" s="20"/>
      <c r="T30" s="20"/>
      <c r="U30" s="20"/>
      <c r="V30" s="20"/>
      <c r="W30" s="20">
        <v>290430857</v>
      </c>
      <c r="X30" s="20">
        <v>701367237</v>
      </c>
      <c r="Y30" s="20">
        <v>-410936380</v>
      </c>
      <c r="Z30" s="21">
        <v>-58.59</v>
      </c>
      <c r="AA30" s="22">
        <v>1402734466</v>
      </c>
    </row>
    <row r="31" spans="1:27" ht="13.5">
      <c r="A31" s="23" t="s">
        <v>56</v>
      </c>
      <c r="B31" s="17"/>
      <c r="C31" s="18">
        <v>1817362343</v>
      </c>
      <c r="D31" s="18"/>
      <c r="E31" s="19">
        <v>1598004726</v>
      </c>
      <c r="F31" s="20">
        <v>1598004726</v>
      </c>
      <c r="G31" s="20">
        <v>267135376</v>
      </c>
      <c r="H31" s="20">
        <v>260932764</v>
      </c>
      <c r="I31" s="20">
        <v>270783294</v>
      </c>
      <c r="J31" s="20">
        <v>270783294</v>
      </c>
      <c r="K31" s="20">
        <v>271595018</v>
      </c>
      <c r="L31" s="20">
        <v>271544668</v>
      </c>
      <c r="M31" s="20">
        <v>331904488</v>
      </c>
      <c r="N31" s="20">
        <v>338227473</v>
      </c>
      <c r="O31" s="20"/>
      <c r="P31" s="20"/>
      <c r="Q31" s="20"/>
      <c r="R31" s="20"/>
      <c r="S31" s="20"/>
      <c r="T31" s="20"/>
      <c r="U31" s="20"/>
      <c r="V31" s="20"/>
      <c r="W31" s="20">
        <v>338227473</v>
      </c>
      <c r="X31" s="20">
        <v>799002367</v>
      </c>
      <c r="Y31" s="20">
        <v>-460774894</v>
      </c>
      <c r="Z31" s="21">
        <v>-57.67</v>
      </c>
      <c r="AA31" s="22">
        <v>1598004726</v>
      </c>
    </row>
    <row r="32" spans="1:27" ht="13.5">
      <c r="A32" s="23" t="s">
        <v>57</v>
      </c>
      <c r="B32" s="17"/>
      <c r="C32" s="18">
        <v>11451456606</v>
      </c>
      <c r="D32" s="18"/>
      <c r="E32" s="19">
        <v>9012226936</v>
      </c>
      <c r="F32" s="20">
        <v>9002226936</v>
      </c>
      <c r="G32" s="20">
        <v>3957917499</v>
      </c>
      <c r="H32" s="20">
        <v>4226848587</v>
      </c>
      <c r="I32" s="20">
        <v>6661409640</v>
      </c>
      <c r="J32" s="20">
        <v>6661409640</v>
      </c>
      <c r="K32" s="20">
        <v>6128821629</v>
      </c>
      <c r="L32" s="20">
        <v>4329666073</v>
      </c>
      <c r="M32" s="20">
        <v>4026363611</v>
      </c>
      <c r="N32" s="20">
        <v>4394740156</v>
      </c>
      <c r="O32" s="20"/>
      <c r="P32" s="20"/>
      <c r="Q32" s="20"/>
      <c r="R32" s="20"/>
      <c r="S32" s="20"/>
      <c r="T32" s="20"/>
      <c r="U32" s="20"/>
      <c r="V32" s="20"/>
      <c r="W32" s="20">
        <v>4394740156</v>
      </c>
      <c r="X32" s="20">
        <v>4501113472</v>
      </c>
      <c r="Y32" s="20">
        <v>-106373316</v>
      </c>
      <c r="Z32" s="21">
        <v>-2.36</v>
      </c>
      <c r="AA32" s="22">
        <v>9002226936</v>
      </c>
    </row>
    <row r="33" spans="1:27" ht="13.5">
      <c r="A33" s="23" t="s">
        <v>58</v>
      </c>
      <c r="B33" s="17"/>
      <c r="C33" s="18">
        <v>489861455</v>
      </c>
      <c r="D33" s="18"/>
      <c r="E33" s="19">
        <v>539159353</v>
      </c>
      <c r="F33" s="20">
        <v>539159353</v>
      </c>
      <c r="G33" s="20">
        <v>426040239</v>
      </c>
      <c r="H33" s="20">
        <v>482947962</v>
      </c>
      <c r="I33" s="20">
        <v>371247012</v>
      </c>
      <c r="J33" s="20">
        <v>371247012</v>
      </c>
      <c r="K33" s="20">
        <v>483282683</v>
      </c>
      <c r="L33" s="20">
        <v>532235529</v>
      </c>
      <c r="M33" s="20">
        <v>462211560</v>
      </c>
      <c r="N33" s="20">
        <v>552390492</v>
      </c>
      <c r="O33" s="20"/>
      <c r="P33" s="20"/>
      <c r="Q33" s="20"/>
      <c r="R33" s="20"/>
      <c r="S33" s="20"/>
      <c r="T33" s="20"/>
      <c r="U33" s="20"/>
      <c r="V33" s="20"/>
      <c r="W33" s="20">
        <v>552390492</v>
      </c>
      <c r="X33" s="20">
        <v>269579680</v>
      </c>
      <c r="Y33" s="20">
        <v>282810812</v>
      </c>
      <c r="Z33" s="21">
        <v>104.91</v>
      </c>
      <c r="AA33" s="22">
        <v>539159353</v>
      </c>
    </row>
    <row r="34" spans="1:27" ht="13.5">
      <c r="A34" s="27" t="s">
        <v>59</v>
      </c>
      <c r="B34" s="28"/>
      <c r="C34" s="29">
        <f aca="true" t="shared" si="3" ref="C34:Y34">SUM(C29:C33)</f>
        <v>16139292054</v>
      </c>
      <c r="D34" s="29">
        <f>SUM(D29:D33)</f>
        <v>0</v>
      </c>
      <c r="E34" s="30">
        <f t="shared" si="3"/>
        <v>13423030437</v>
      </c>
      <c r="F34" s="31">
        <f t="shared" si="3"/>
        <v>13412675437</v>
      </c>
      <c r="G34" s="31">
        <f t="shared" si="3"/>
        <v>5227304483</v>
      </c>
      <c r="H34" s="31">
        <f t="shared" si="3"/>
        <v>5563809905</v>
      </c>
      <c r="I34" s="31">
        <f t="shared" si="3"/>
        <v>7901782038</v>
      </c>
      <c r="J34" s="31">
        <f t="shared" si="3"/>
        <v>7901782038</v>
      </c>
      <c r="K34" s="31">
        <f t="shared" si="3"/>
        <v>7362929223</v>
      </c>
      <c r="L34" s="31">
        <f t="shared" si="3"/>
        <v>5644587909</v>
      </c>
      <c r="M34" s="31">
        <f t="shared" si="3"/>
        <v>5200461400</v>
      </c>
      <c r="N34" s="31">
        <f t="shared" si="3"/>
        <v>5669766127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5669766127</v>
      </c>
      <c r="X34" s="31">
        <f t="shared" si="3"/>
        <v>6706337734</v>
      </c>
      <c r="Y34" s="31">
        <f t="shared" si="3"/>
        <v>-1036571607</v>
      </c>
      <c r="Z34" s="32">
        <f>+IF(X34&lt;&gt;0,+(Y34/X34)*100,0)</f>
        <v>-15.456597149063295</v>
      </c>
      <c r="AA34" s="33">
        <f>SUM(AA29:AA33)</f>
        <v>13412675437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11471645182</v>
      </c>
      <c r="D37" s="18"/>
      <c r="E37" s="19">
        <v>11795306163</v>
      </c>
      <c r="F37" s="20">
        <v>11799211163</v>
      </c>
      <c r="G37" s="20">
        <v>2114325740</v>
      </c>
      <c r="H37" s="20">
        <v>2034564619</v>
      </c>
      <c r="I37" s="20">
        <v>2005228975</v>
      </c>
      <c r="J37" s="20">
        <v>2005228975</v>
      </c>
      <c r="K37" s="20">
        <v>2124039371</v>
      </c>
      <c r="L37" s="20">
        <v>2110399371</v>
      </c>
      <c r="M37" s="20">
        <v>2111195086</v>
      </c>
      <c r="N37" s="20">
        <v>2119603094</v>
      </c>
      <c r="O37" s="20"/>
      <c r="P37" s="20"/>
      <c r="Q37" s="20"/>
      <c r="R37" s="20"/>
      <c r="S37" s="20"/>
      <c r="T37" s="20"/>
      <c r="U37" s="20"/>
      <c r="V37" s="20"/>
      <c r="W37" s="20">
        <v>2119603094</v>
      </c>
      <c r="X37" s="20">
        <v>5899605584</v>
      </c>
      <c r="Y37" s="20">
        <v>-3780002490</v>
      </c>
      <c r="Z37" s="21">
        <v>-64.07</v>
      </c>
      <c r="AA37" s="22">
        <v>11799211163</v>
      </c>
    </row>
    <row r="38" spans="1:27" ht="13.5">
      <c r="A38" s="23" t="s">
        <v>58</v>
      </c>
      <c r="B38" s="17"/>
      <c r="C38" s="18">
        <v>4986586590</v>
      </c>
      <c r="D38" s="18"/>
      <c r="E38" s="19">
        <v>5006413030</v>
      </c>
      <c r="F38" s="20">
        <v>5006413030</v>
      </c>
      <c r="G38" s="20">
        <v>1598131868</v>
      </c>
      <c r="H38" s="20">
        <v>1699114609</v>
      </c>
      <c r="I38" s="20">
        <v>1616470555</v>
      </c>
      <c r="J38" s="20">
        <v>1616470555</v>
      </c>
      <c r="K38" s="20">
        <v>1534578203</v>
      </c>
      <c r="L38" s="20">
        <v>1602645948</v>
      </c>
      <c r="M38" s="20">
        <v>1501421328</v>
      </c>
      <c r="N38" s="20">
        <v>1512414112</v>
      </c>
      <c r="O38" s="20"/>
      <c r="P38" s="20"/>
      <c r="Q38" s="20"/>
      <c r="R38" s="20"/>
      <c r="S38" s="20"/>
      <c r="T38" s="20"/>
      <c r="U38" s="20"/>
      <c r="V38" s="20"/>
      <c r="W38" s="20">
        <v>1512414112</v>
      </c>
      <c r="X38" s="20">
        <v>2503206519</v>
      </c>
      <c r="Y38" s="20">
        <v>-990792407</v>
      </c>
      <c r="Z38" s="21">
        <v>-39.58</v>
      </c>
      <c r="AA38" s="22">
        <v>5006413030</v>
      </c>
    </row>
    <row r="39" spans="1:27" ht="13.5">
      <c r="A39" s="27" t="s">
        <v>61</v>
      </c>
      <c r="B39" s="35"/>
      <c r="C39" s="29">
        <f aca="true" t="shared" si="4" ref="C39:Y39">SUM(C37:C38)</f>
        <v>16458231772</v>
      </c>
      <c r="D39" s="29">
        <f>SUM(D37:D38)</f>
        <v>0</v>
      </c>
      <c r="E39" s="36">
        <f t="shared" si="4"/>
        <v>16801719193</v>
      </c>
      <c r="F39" s="37">
        <f t="shared" si="4"/>
        <v>16805624193</v>
      </c>
      <c r="G39" s="37">
        <f t="shared" si="4"/>
        <v>3712457608</v>
      </c>
      <c r="H39" s="37">
        <f t="shared" si="4"/>
        <v>3733679228</v>
      </c>
      <c r="I39" s="37">
        <f t="shared" si="4"/>
        <v>3621699530</v>
      </c>
      <c r="J39" s="37">
        <f t="shared" si="4"/>
        <v>3621699530</v>
      </c>
      <c r="K39" s="37">
        <f t="shared" si="4"/>
        <v>3658617574</v>
      </c>
      <c r="L39" s="37">
        <f t="shared" si="4"/>
        <v>3713045319</v>
      </c>
      <c r="M39" s="37">
        <f t="shared" si="4"/>
        <v>3612616414</v>
      </c>
      <c r="N39" s="37">
        <f t="shared" si="4"/>
        <v>3632017206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3632017206</v>
      </c>
      <c r="X39" s="37">
        <f t="shared" si="4"/>
        <v>8402812103</v>
      </c>
      <c r="Y39" s="37">
        <f t="shared" si="4"/>
        <v>-4770794897</v>
      </c>
      <c r="Z39" s="38">
        <f>+IF(X39&lt;&gt;0,+(Y39/X39)*100,0)</f>
        <v>-56.77617015018954</v>
      </c>
      <c r="AA39" s="39">
        <f>SUM(AA37:AA38)</f>
        <v>16805624193</v>
      </c>
    </row>
    <row r="40" spans="1:27" ht="13.5">
      <c r="A40" s="27" t="s">
        <v>62</v>
      </c>
      <c r="B40" s="28"/>
      <c r="C40" s="29">
        <f aca="true" t="shared" si="5" ref="C40:Y40">+C34+C39</f>
        <v>32597523826</v>
      </c>
      <c r="D40" s="29">
        <f>+D34+D39</f>
        <v>0</v>
      </c>
      <c r="E40" s="30">
        <f t="shared" si="5"/>
        <v>30224749630</v>
      </c>
      <c r="F40" s="31">
        <f t="shared" si="5"/>
        <v>30218299630</v>
      </c>
      <c r="G40" s="31">
        <f t="shared" si="5"/>
        <v>8939762091</v>
      </c>
      <c r="H40" s="31">
        <f t="shared" si="5"/>
        <v>9297489133</v>
      </c>
      <c r="I40" s="31">
        <f t="shared" si="5"/>
        <v>11523481568</v>
      </c>
      <c r="J40" s="31">
        <f t="shared" si="5"/>
        <v>11523481568</v>
      </c>
      <c r="K40" s="31">
        <f t="shared" si="5"/>
        <v>11021546797</v>
      </c>
      <c r="L40" s="31">
        <f t="shared" si="5"/>
        <v>9357633228</v>
      </c>
      <c r="M40" s="31">
        <f t="shared" si="5"/>
        <v>8813077814</v>
      </c>
      <c r="N40" s="31">
        <f t="shared" si="5"/>
        <v>9301783333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9301783333</v>
      </c>
      <c r="X40" s="31">
        <f t="shared" si="5"/>
        <v>15109149837</v>
      </c>
      <c r="Y40" s="31">
        <f t="shared" si="5"/>
        <v>-5807366504</v>
      </c>
      <c r="Z40" s="32">
        <f>+IF(X40&lt;&gt;0,+(Y40/X40)*100,0)</f>
        <v>-38.4360904925216</v>
      </c>
      <c r="AA40" s="33">
        <f>+AA34+AA39</f>
        <v>30218299630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73589345975</v>
      </c>
      <c r="D42" s="43">
        <f>+D25-D40</f>
        <v>0</v>
      </c>
      <c r="E42" s="44">
        <f t="shared" si="6"/>
        <v>83754409462</v>
      </c>
      <c r="F42" s="45">
        <f t="shared" si="6"/>
        <v>83825673359</v>
      </c>
      <c r="G42" s="45">
        <f t="shared" si="6"/>
        <v>39847325237</v>
      </c>
      <c r="H42" s="45">
        <f t="shared" si="6"/>
        <v>41124035514</v>
      </c>
      <c r="I42" s="45">
        <f t="shared" si="6"/>
        <v>38933150657</v>
      </c>
      <c r="J42" s="45">
        <f t="shared" si="6"/>
        <v>38933150657</v>
      </c>
      <c r="K42" s="45">
        <f t="shared" si="6"/>
        <v>40073170345</v>
      </c>
      <c r="L42" s="45">
        <f t="shared" si="6"/>
        <v>39763746488</v>
      </c>
      <c r="M42" s="45">
        <f t="shared" si="6"/>
        <v>39812976456</v>
      </c>
      <c r="N42" s="45">
        <f t="shared" si="6"/>
        <v>41905725932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41905725932</v>
      </c>
      <c r="X42" s="45">
        <f t="shared" si="6"/>
        <v>41912836696</v>
      </c>
      <c r="Y42" s="45">
        <f t="shared" si="6"/>
        <v>-7110764</v>
      </c>
      <c r="Z42" s="46">
        <f>+IF(X42&lt;&gt;0,+(Y42/X42)*100,0)</f>
        <v>-0.016965599469144554</v>
      </c>
      <c r="AA42" s="47">
        <f>+AA25-AA40</f>
        <v>83825673359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71884613977</v>
      </c>
      <c r="D45" s="18"/>
      <c r="E45" s="19">
        <v>67707291830</v>
      </c>
      <c r="F45" s="20">
        <v>67778555727</v>
      </c>
      <c r="G45" s="20">
        <v>36753304012</v>
      </c>
      <c r="H45" s="20">
        <v>38238572531</v>
      </c>
      <c r="I45" s="20">
        <v>35965591900</v>
      </c>
      <c r="J45" s="20">
        <v>35965591900</v>
      </c>
      <c r="K45" s="20">
        <v>37151688173</v>
      </c>
      <c r="L45" s="20">
        <v>36523023275</v>
      </c>
      <c r="M45" s="20">
        <v>37022256988</v>
      </c>
      <c r="N45" s="20">
        <v>38677508159</v>
      </c>
      <c r="O45" s="20"/>
      <c r="P45" s="20"/>
      <c r="Q45" s="20"/>
      <c r="R45" s="20"/>
      <c r="S45" s="20"/>
      <c r="T45" s="20"/>
      <c r="U45" s="20"/>
      <c r="V45" s="20"/>
      <c r="W45" s="20">
        <v>38677508159</v>
      </c>
      <c r="X45" s="20">
        <v>33889277871</v>
      </c>
      <c r="Y45" s="20">
        <v>4788230288</v>
      </c>
      <c r="Z45" s="48">
        <v>14.13</v>
      </c>
      <c r="AA45" s="22">
        <v>67778555727</v>
      </c>
    </row>
    <row r="46" spans="1:27" ht="13.5">
      <c r="A46" s="23" t="s">
        <v>67</v>
      </c>
      <c r="B46" s="17"/>
      <c r="C46" s="18">
        <v>1704731998</v>
      </c>
      <c r="D46" s="18"/>
      <c r="E46" s="19">
        <v>16047117635</v>
      </c>
      <c r="F46" s="20">
        <v>16047117635</v>
      </c>
      <c r="G46" s="20">
        <v>3094021222</v>
      </c>
      <c r="H46" s="20">
        <v>2885462982</v>
      </c>
      <c r="I46" s="20">
        <v>2967558754</v>
      </c>
      <c r="J46" s="20">
        <v>2967558754</v>
      </c>
      <c r="K46" s="20">
        <v>2921482168</v>
      </c>
      <c r="L46" s="20">
        <v>3240723214</v>
      </c>
      <c r="M46" s="20">
        <v>2790719471</v>
      </c>
      <c r="N46" s="20">
        <v>3228217774</v>
      </c>
      <c r="O46" s="20"/>
      <c r="P46" s="20"/>
      <c r="Q46" s="20"/>
      <c r="R46" s="20"/>
      <c r="S46" s="20"/>
      <c r="T46" s="20"/>
      <c r="U46" s="20"/>
      <c r="V46" s="20"/>
      <c r="W46" s="20">
        <v>3228217774</v>
      </c>
      <c r="X46" s="20">
        <v>8023558818</v>
      </c>
      <c r="Y46" s="20">
        <v>-4795341044</v>
      </c>
      <c r="Z46" s="48">
        <v>-59.77</v>
      </c>
      <c r="AA46" s="22">
        <v>16047117635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73589345975</v>
      </c>
      <c r="D48" s="51">
        <f>SUM(D45:D47)</f>
        <v>0</v>
      </c>
      <c r="E48" s="52">
        <f t="shared" si="7"/>
        <v>83754409465</v>
      </c>
      <c r="F48" s="53">
        <f t="shared" si="7"/>
        <v>83825673362</v>
      </c>
      <c r="G48" s="53">
        <f t="shared" si="7"/>
        <v>39847325234</v>
      </c>
      <c r="H48" s="53">
        <f t="shared" si="7"/>
        <v>41124035513</v>
      </c>
      <c r="I48" s="53">
        <f t="shared" si="7"/>
        <v>38933150654</v>
      </c>
      <c r="J48" s="53">
        <f t="shared" si="7"/>
        <v>38933150654</v>
      </c>
      <c r="K48" s="53">
        <f t="shared" si="7"/>
        <v>40073170341</v>
      </c>
      <c r="L48" s="53">
        <f t="shared" si="7"/>
        <v>39763746489</v>
      </c>
      <c r="M48" s="53">
        <f t="shared" si="7"/>
        <v>39812976459</v>
      </c>
      <c r="N48" s="53">
        <f t="shared" si="7"/>
        <v>41905725933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41905725933</v>
      </c>
      <c r="X48" s="53">
        <f t="shared" si="7"/>
        <v>41912836689</v>
      </c>
      <c r="Y48" s="53">
        <f t="shared" si="7"/>
        <v>-7110756</v>
      </c>
      <c r="Z48" s="54">
        <f>+IF(X48&lt;&gt;0,+(Y48/X48)*100,0)</f>
        <v>-0.016965580384746933</v>
      </c>
      <c r="AA48" s="55">
        <f>SUM(AA45:AA47)</f>
        <v>83825673362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722926</v>
      </c>
      <c r="D6" s="18">
        <v>722926</v>
      </c>
      <c r="E6" s="19">
        <v>500000</v>
      </c>
      <c r="F6" s="20">
        <v>500000</v>
      </c>
      <c r="G6" s="20">
        <v>1040609</v>
      </c>
      <c r="H6" s="20">
        <v>1650101</v>
      </c>
      <c r="I6" s="20">
        <v>870656</v>
      </c>
      <c r="J6" s="20">
        <v>870656</v>
      </c>
      <c r="K6" s="20">
        <v>560631</v>
      </c>
      <c r="L6" s="20">
        <v>1298586</v>
      </c>
      <c r="M6" s="20">
        <v>1989041</v>
      </c>
      <c r="N6" s="20">
        <v>1989041</v>
      </c>
      <c r="O6" s="20"/>
      <c r="P6" s="20"/>
      <c r="Q6" s="20"/>
      <c r="R6" s="20"/>
      <c r="S6" s="20"/>
      <c r="T6" s="20"/>
      <c r="U6" s="20"/>
      <c r="V6" s="20"/>
      <c r="W6" s="20">
        <v>1989041</v>
      </c>
      <c r="X6" s="20">
        <v>250000</v>
      </c>
      <c r="Y6" s="20">
        <v>1739041</v>
      </c>
      <c r="Z6" s="21">
        <v>695.62</v>
      </c>
      <c r="AA6" s="22">
        <v>500000</v>
      </c>
    </row>
    <row r="7" spans="1:27" ht="13.5">
      <c r="A7" s="23" t="s">
        <v>34</v>
      </c>
      <c r="B7" s="17"/>
      <c r="C7" s="18">
        <v>4746605</v>
      </c>
      <c r="D7" s="18">
        <v>4746605</v>
      </c>
      <c r="E7" s="19">
        <v>7500000</v>
      </c>
      <c r="F7" s="20">
        <v>7500000</v>
      </c>
      <c r="G7" s="20">
        <v>30396605</v>
      </c>
      <c r="H7" s="20">
        <v>28056605</v>
      </c>
      <c r="I7" s="20">
        <v>16756605</v>
      </c>
      <c r="J7" s="20">
        <v>16756605</v>
      </c>
      <c r="K7" s="20">
        <v>10856605</v>
      </c>
      <c r="L7" s="20">
        <v>34856605</v>
      </c>
      <c r="M7" s="20">
        <v>24706605</v>
      </c>
      <c r="N7" s="20">
        <v>24706605</v>
      </c>
      <c r="O7" s="20"/>
      <c r="P7" s="20"/>
      <c r="Q7" s="20"/>
      <c r="R7" s="20"/>
      <c r="S7" s="20"/>
      <c r="T7" s="20"/>
      <c r="U7" s="20"/>
      <c r="V7" s="20"/>
      <c r="W7" s="20">
        <v>24706605</v>
      </c>
      <c r="X7" s="20">
        <v>3750000</v>
      </c>
      <c r="Y7" s="20">
        <v>20956605</v>
      </c>
      <c r="Z7" s="21">
        <v>558.84</v>
      </c>
      <c r="AA7" s="22">
        <v>7500000</v>
      </c>
    </row>
    <row r="8" spans="1:27" ht="13.5">
      <c r="A8" s="23" t="s">
        <v>35</v>
      </c>
      <c r="B8" s="17"/>
      <c r="C8" s="18">
        <v>61304673</v>
      </c>
      <c r="D8" s="18">
        <v>61304673</v>
      </c>
      <c r="E8" s="19">
        <v>45000000</v>
      </c>
      <c r="F8" s="20">
        <v>45000000</v>
      </c>
      <c r="G8" s="20">
        <v>61659924</v>
      </c>
      <c r="H8" s="20">
        <v>59280804</v>
      </c>
      <c r="I8" s="20">
        <v>61624387</v>
      </c>
      <c r="J8" s="20">
        <v>61624387</v>
      </c>
      <c r="K8" s="20">
        <v>64107908</v>
      </c>
      <c r="L8" s="20">
        <v>64695509</v>
      </c>
      <c r="M8" s="20">
        <v>66722416</v>
      </c>
      <c r="N8" s="20">
        <v>66722416</v>
      </c>
      <c r="O8" s="20"/>
      <c r="P8" s="20"/>
      <c r="Q8" s="20"/>
      <c r="R8" s="20"/>
      <c r="S8" s="20"/>
      <c r="T8" s="20"/>
      <c r="U8" s="20"/>
      <c r="V8" s="20"/>
      <c r="W8" s="20">
        <v>66722416</v>
      </c>
      <c r="X8" s="20">
        <v>22500000</v>
      </c>
      <c r="Y8" s="20">
        <v>44222416</v>
      </c>
      <c r="Z8" s="21">
        <v>196.54</v>
      </c>
      <c r="AA8" s="22">
        <v>45000000</v>
      </c>
    </row>
    <row r="9" spans="1:27" ht="13.5">
      <c r="A9" s="23" t="s">
        <v>36</v>
      </c>
      <c r="B9" s="17"/>
      <c r="C9" s="18">
        <v>6315372</v>
      </c>
      <c r="D9" s="18">
        <v>6315372</v>
      </c>
      <c r="E9" s="19">
        <v>2000000</v>
      </c>
      <c r="F9" s="20">
        <v>2000000</v>
      </c>
      <c r="G9" s="20">
        <v>6315372</v>
      </c>
      <c r="H9" s="20">
        <v>6315372</v>
      </c>
      <c r="I9" s="20">
        <v>6315372</v>
      </c>
      <c r="J9" s="20">
        <v>6315372</v>
      </c>
      <c r="K9" s="20">
        <v>6315372</v>
      </c>
      <c r="L9" s="20">
        <v>6315372</v>
      </c>
      <c r="M9" s="20">
        <v>6315372</v>
      </c>
      <c r="N9" s="20">
        <v>6315372</v>
      </c>
      <c r="O9" s="20"/>
      <c r="P9" s="20"/>
      <c r="Q9" s="20"/>
      <c r="R9" s="20"/>
      <c r="S9" s="20"/>
      <c r="T9" s="20"/>
      <c r="U9" s="20"/>
      <c r="V9" s="20"/>
      <c r="W9" s="20">
        <v>6315372</v>
      </c>
      <c r="X9" s="20">
        <v>1000000</v>
      </c>
      <c r="Y9" s="20">
        <v>5315372</v>
      </c>
      <c r="Z9" s="21">
        <v>531.54</v>
      </c>
      <c r="AA9" s="22">
        <v>2000000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73089576</v>
      </c>
      <c r="D12" s="29">
        <f>SUM(D6:D11)</f>
        <v>73089576</v>
      </c>
      <c r="E12" s="30">
        <f t="shared" si="0"/>
        <v>55000000</v>
      </c>
      <c r="F12" s="31">
        <f t="shared" si="0"/>
        <v>55000000</v>
      </c>
      <c r="G12" s="31">
        <f t="shared" si="0"/>
        <v>99412510</v>
      </c>
      <c r="H12" s="31">
        <f t="shared" si="0"/>
        <v>95302882</v>
      </c>
      <c r="I12" s="31">
        <f t="shared" si="0"/>
        <v>85567020</v>
      </c>
      <c r="J12" s="31">
        <f t="shared" si="0"/>
        <v>85567020</v>
      </c>
      <c r="K12" s="31">
        <f t="shared" si="0"/>
        <v>81840516</v>
      </c>
      <c r="L12" s="31">
        <f t="shared" si="0"/>
        <v>107166072</v>
      </c>
      <c r="M12" s="31">
        <f t="shared" si="0"/>
        <v>99733434</v>
      </c>
      <c r="N12" s="31">
        <f t="shared" si="0"/>
        <v>99733434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99733434</v>
      </c>
      <c r="X12" s="31">
        <f t="shared" si="0"/>
        <v>27500000</v>
      </c>
      <c r="Y12" s="31">
        <f t="shared" si="0"/>
        <v>72233434</v>
      </c>
      <c r="Z12" s="32">
        <f>+IF(X12&lt;&gt;0,+(Y12/X12)*100,0)</f>
        <v>262.6670327272727</v>
      </c>
      <c r="AA12" s="33">
        <f>SUM(AA6:AA11)</f>
        <v>55000000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135174827</v>
      </c>
      <c r="D19" s="18">
        <v>135174827</v>
      </c>
      <c r="E19" s="19">
        <v>168044000</v>
      </c>
      <c r="F19" s="20">
        <v>168044000</v>
      </c>
      <c r="G19" s="20">
        <v>140627540</v>
      </c>
      <c r="H19" s="20">
        <v>142268132</v>
      </c>
      <c r="I19" s="20">
        <v>145559804</v>
      </c>
      <c r="J19" s="20">
        <v>145559804</v>
      </c>
      <c r="K19" s="20">
        <v>145811217</v>
      </c>
      <c r="L19" s="20">
        <v>146690325</v>
      </c>
      <c r="M19" s="20">
        <v>147321672</v>
      </c>
      <c r="N19" s="20">
        <v>147321672</v>
      </c>
      <c r="O19" s="20"/>
      <c r="P19" s="20"/>
      <c r="Q19" s="20"/>
      <c r="R19" s="20"/>
      <c r="S19" s="20"/>
      <c r="T19" s="20"/>
      <c r="U19" s="20"/>
      <c r="V19" s="20"/>
      <c r="W19" s="20">
        <v>147321672</v>
      </c>
      <c r="X19" s="20">
        <v>84022000</v>
      </c>
      <c r="Y19" s="20">
        <v>63299672</v>
      </c>
      <c r="Z19" s="21">
        <v>75.34</v>
      </c>
      <c r="AA19" s="22">
        <v>168044000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135174827</v>
      </c>
      <c r="D24" s="29">
        <f>SUM(D15:D23)</f>
        <v>135174827</v>
      </c>
      <c r="E24" s="36">
        <f t="shared" si="1"/>
        <v>168044000</v>
      </c>
      <c r="F24" s="37">
        <f t="shared" si="1"/>
        <v>168044000</v>
      </c>
      <c r="G24" s="37">
        <f t="shared" si="1"/>
        <v>140627540</v>
      </c>
      <c r="H24" s="37">
        <f t="shared" si="1"/>
        <v>142268132</v>
      </c>
      <c r="I24" s="37">
        <f t="shared" si="1"/>
        <v>145559804</v>
      </c>
      <c r="J24" s="37">
        <f t="shared" si="1"/>
        <v>145559804</v>
      </c>
      <c r="K24" s="37">
        <f t="shared" si="1"/>
        <v>145811217</v>
      </c>
      <c r="L24" s="37">
        <f t="shared" si="1"/>
        <v>146690325</v>
      </c>
      <c r="M24" s="37">
        <f t="shared" si="1"/>
        <v>147321672</v>
      </c>
      <c r="N24" s="37">
        <f t="shared" si="1"/>
        <v>147321672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147321672</v>
      </c>
      <c r="X24" s="37">
        <f t="shared" si="1"/>
        <v>84022000</v>
      </c>
      <c r="Y24" s="37">
        <f t="shared" si="1"/>
        <v>63299672</v>
      </c>
      <c r="Z24" s="38">
        <f>+IF(X24&lt;&gt;0,+(Y24/X24)*100,0)</f>
        <v>75.33702125633762</v>
      </c>
      <c r="AA24" s="39">
        <f>SUM(AA15:AA23)</f>
        <v>168044000</v>
      </c>
    </row>
    <row r="25" spans="1:27" ht="13.5">
      <c r="A25" s="27" t="s">
        <v>51</v>
      </c>
      <c r="B25" s="28"/>
      <c r="C25" s="29">
        <f aca="true" t="shared" si="2" ref="C25:Y25">+C12+C24</f>
        <v>208264403</v>
      </c>
      <c r="D25" s="29">
        <f>+D12+D24</f>
        <v>208264403</v>
      </c>
      <c r="E25" s="30">
        <f t="shared" si="2"/>
        <v>223044000</v>
      </c>
      <c r="F25" s="31">
        <f t="shared" si="2"/>
        <v>223044000</v>
      </c>
      <c r="G25" s="31">
        <f t="shared" si="2"/>
        <v>240040050</v>
      </c>
      <c r="H25" s="31">
        <f t="shared" si="2"/>
        <v>237571014</v>
      </c>
      <c r="I25" s="31">
        <f t="shared" si="2"/>
        <v>231126824</v>
      </c>
      <c r="J25" s="31">
        <f t="shared" si="2"/>
        <v>231126824</v>
      </c>
      <c r="K25" s="31">
        <f t="shared" si="2"/>
        <v>227651733</v>
      </c>
      <c r="L25" s="31">
        <f t="shared" si="2"/>
        <v>253856397</v>
      </c>
      <c r="M25" s="31">
        <f t="shared" si="2"/>
        <v>247055106</v>
      </c>
      <c r="N25" s="31">
        <f t="shared" si="2"/>
        <v>247055106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247055106</v>
      </c>
      <c r="X25" s="31">
        <f t="shared" si="2"/>
        <v>111522000</v>
      </c>
      <c r="Y25" s="31">
        <f t="shared" si="2"/>
        <v>135533106</v>
      </c>
      <c r="Z25" s="32">
        <f>+IF(X25&lt;&gt;0,+(Y25/X25)*100,0)</f>
        <v>121.53037606929576</v>
      </c>
      <c r="AA25" s="33">
        <f>+AA12+AA24</f>
        <v>223044000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2431653</v>
      </c>
      <c r="D30" s="18">
        <v>2431653</v>
      </c>
      <c r="E30" s="19">
        <v>4500000</v>
      </c>
      <c r="F30" s="20">
        <v>4500000</v>
      </c>
      <c r="G30" s="20">
        <v>2431653</v>
      </c>
      <c r="H30" s="20">
        <v>2205109</v>
      </c>
      <c r="I30" s="20">
        <v>981657</v>
      </c>
      <c r="J30" s="20">
        <v>981657</v>
      </c>
      <c r="K30" s="20">
        <v>910270</v>
      </c>
      <c r="L30" s="20">
        <v>910270</v>
      </c>
      <c r="M30" s="20">
        <v>540952</v>
      </c>
      <c r="N30" s="20">
        <v>540952</v>
      </c>
      <c r="O30" s="20"/>
      <c r="P30" s="20"/>
      <c r="Q30" s="20"/>
      <c r="R30" s="20"/>
      <c r="S30" s="20"/>
      <c r="T30" s="20"/>
      <c r="U30" s="20"/>
      <c r="V30" s="20"/>
      <c r="W30" s="20">
        <v>540952</v>
      </c>
      <c r="X30" s="20">
        <v>2250000</v>
      </c>
      <c r="Y30" s="20">
        <v>-1709048</v>
      </c>
      <c r="Z30" s="21">
        <v>-75.96</v>
      </c>
      <c r="AA30" s="22">
        <v>4500000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7872235</v>
      </c>
      <c r="D32" s="18">
        <v>7872235</v>
      </c>
      <c r="E32" s="19">
        <v>4500000</v>
      </c>
      <c r="F32" s="20">
        <v>4500000</v>
      </c>
      <c r="G32" s="20">
        <v>7853704</v>
      </c>
      <c r="H32" s="20">
        <v>7853704</v>
      </c>
      <c r="I32" s="20">
        <v>7853704</v>
      </c>
      <c r="J32" s="20">
        <v>7853704</v>
      </c>
      <c r="K32" s="20">
        <v>4097770</v>
      </c>
      <c r="L32" s="20">
        <v>4097770</v>
      </c>
      <c r="M32" s="20">
        <v>4097770</v>
      </c>
      <c r="N32" s="20">
        <v>4097770</v>
      </c>
      <c r="O32" s="20"/>
      <c r="P32" s="20"/>
      <c r="Q32" s="20"/>
      <c r="R32" s="20"/>
      <c r="S32" s="20"/>
      <c r="T32" s="20"/>
      <c r="U32" s="20"/>
      <c r="V32" s="20"/>
      <c r="W32" s="20">
        <v>4097770</v>
      </c>
      <c r="X32" s="20">
        <v>2250000</v>
      </c>
      <c r="Y32" s="20">
        <v>1847770</v>
      </c>
      <c r="Z32" s="21">
        <v>82.12</v>
      </c>
      <c r="AA32" s="22">
        <v>4500000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10303888</v>
      </c>
      <c r="D34" s="29">
        <f>SUM(D29:D33)</f>
        <v>10303888</v>
      </c>
      <c r="E34" s="30">
        <f t="shared" si="3"/>
        <v>9000000</v>
      </c>
      <c r="F34" s="31">
        <f t="shared" si="3"/>
        <v>9000000</v>
      </c>
      <c r="G34" s="31">
        <f t="shared" si="3"/>
        <v>10285357</v>
      </c>
      <c r="H34" s="31">
        <f t="shared" si="3"/>
        <v>10058813</v>
      </c>
      <c r="I34" s="31">
        <f t="shared" si="3"/>
        <v>8835361</v>
      </c>
      <c r="J34" s="31">
        <f t="shared" si="3"/>
        <v>8835361</v>
      </c>
      <c r="K34" s="31">
        <f t="shared" si="3"/>
        <v>5008040</v>
      </c>
      <c r="L34" s="31">
        <f t="shared" si="3"/>
        <v>5008040</v>
      </c>
      <c r="M34" s="31">
        <f t="shared" si="3"/>
        <v>4638722</v>
      </c>
      <c r="N34" s="31">
        <f t="shared" si="3"/>
        <v>4638722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4638722</v>
      </c>
      <c r="X34" s="31">
        <f t="shared" si="3"/>
        <v>4500000</v>
      </c>
      <c r="Y34" s="31">
        <f t="shared" si="3"/>
        <v>138722</v>
      </c>
      <c r="Z34" s="32">
        <f>+IF(X34&lt;&gt;0,+(Y34/X34)*100,0)</f>
        <v>3.082711111111111</v>
      </c>
      <c r="AA34" s="33">
        <f>SUM(AA29:AA33)</f>
        <v>9000000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15025316</v>
      </c>
      <c r="D37" s="18">
        <v>15025316</v>
      </c>
      <c r="E37" s="19">
        <v>13091000</v>
      </c>
      <c r="F37" s="20">
        <v>13091000</v>
      </c>
      <c r="G37" s="20">
        <v>15025316</v>
      </c>
      <c r="H37" s="20">
        <v>15025316</v>
      </c>
      <c r="I37" s="20">
        <v>15025316</v>
      </c>
      <c r="J37" s="20">
        <v>15025316</v>
      </c>
      <c r="K37" s="20">
        <v>15025316</v>
      </c>
      <c r="L37" s="20">
        <v>15025316</v>
      </c>
      <c r="M37" s="20">
        <v>15025316</v>
      </c>
      <c r="N37" s="20">
        <v>15025316</v>
      </c>
      <c r="O37" s="20"/>
      <c r="P37" s="20"/>
      <c r="Q37" s="20"/>
      <c r="R37" s="20"/>
      <c r="S37" s="20"/>
      <c r="T37" s="20"/>
      <c r="U37" s="20"/>
      <c r="V37" s="20"/>
      <c r="W37" s="20">
        <v>15025316</v>
      </c>
      <c r="X37" s="20">
        <v>6545500</v>
      </c>
      <c r="Y37" s="20">
        <v>8479816</v>
      </c>
      <c r="Z37" s="21">
        <v>129.55</v>
      </c>
      <c r="AA37" s="22">
        <v>13091000</v>
      </c>
    </row>
    <row r="38" spans="1:27" ht="13.5">
      <c r="A38" s="23" t="s">
        <v>58</v>
      </c>
      <c r="B38" s="17"/>
      <c r="C38" s="18">
        <v>738695</v>
      </c>
      <c r="D38" s="18">
        <v>738695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15764011</v>
      </c>
      <c r="D39" s="29">
        <f>SUM(D37:D38)</f>
        <v>15764011</v>
      </c>
      <c r="E39" s="36">
        <f t="shared" si="4"/>
        <v>13091000</v>
      </c>
      <c r="F39" s="37">
        <f t="shared" si="4"/>
        <v>13091000</v>
      </c>
      <c r="G39" s="37">
        <f t="shared" si="4"/>
        <v>15025316</v>
      </c>
      <c r="H39" s="37">
        <f t="shared" si="4"/>
        <v>15025316</v>
      </c>
      <c r="I39" s="37">
        <f t="shared" si="4"/>
        <v>15025316</v>
      </c>
      <c r="J39" s="37">
        <f t="shared" si="4"/>
        <v>15025316</v>
      </c>
      <c r="K39" s="37">
        <f t="shared" si="4"/>
        <v>15025316</v>
      </c>
      <c r="L39" s="37">
        <f t="shared" si="4"/>
        <v>15025316</v>
      </c>
      <c r="M39" s="37">
        <f t="shared" si="4"/>
        <v>15025316</v>
      </c>
      <c r="N39" s="37">
        <f t="shared" si="4"/>
        <v>15025316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15025316</v>
      </c>
      <c r="X39" s="37">
        <f t="shared" si="4"/>
        <v>6545500</v>
      </c>
      <c r="Y39" s="37">
        <f t="shared" si="4"/>
        <v>8479816</v>
      </c>
      <c r="Z39" s="38">
        <f>+IF(X39&lt;&gt;0,+(Y39/X39)*100,0)</f>
        <v>129.5518447788557</v>
      </c>
      <c r="AA39" s="39">
        <f>SUM(AA37:AA38)</f>
        <v>13091000</v>
      </c>
    </row>
    <row r="40" spans="1:27" ht="13.5">
      <c r="A40" s="27" t="s">
        <v>62</v>
      </c>
      <c r="B40" s="28"/>
      <c r="C40" s="29">
        <f aca="true" t="shared" si="5" ref="C40:Y40">+C34+C39</f>
        <v>26067899</v>
      </c>
      <c r="D40" s="29">
        <f>+D34+D39</f>
        <v>26067899</v>
      </c>
      <c r="E40" s="30">
        <f t="shared" si="5"/>
        <v>22091000</v>
      </c>
      <c r="F40" s="31">
        <f t="shared" si="5"/>
        <v>22091000</v>
      </c>
      <c r="G40" s="31">
        <f t="shared" si="5"/>
        <v>25310673</v>
      </c>
      <c r="H40" s="31">
        <f t="shared" si="5"/>
        <v>25084129</v>
      </c>
      <c r="I40" s="31">
        <f t="shared" si="5"/>
        <v>23860677</v>
      </c>
      <c r="J40" s="31">
        <f t="shared" si="5"/>
        <v>23860677</v>
      </c>
      <c r="K40" s="31">
        <f t="shared" si="5"/>
        <v>20033356</v>
      </c>
      <c r="L40" s="31">
        <f t="shared" si="5"/>
        <v>20033356</v>
      </c>
      <c r="M40" s="31">
        <f t="shared" si="5"/>
        <v>19664038</v>
      </c>
      <c r="N40" s="31">
        <f t="shared" si="5"/>
        <v>19664038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19664038</v>
      </c>
      <c r="X40" s="31">
        <f t="shared" si="5"/>
        <v>11045500</v>
      </c>
      <c r="Y40" s="31">
        <f t="shared" si="5"/>
        <v>8618538</v>
      </c>
      <c r="Z40" s="32">
        <f>+IF(X40&lt;&gt;0,+(Y40/X40)*100,0)</f>
        <v>78.02759494816894</v>
      </c>
      <c r="AA40" s="33">
        <f>+AA34+AA39</f>
        <v>22091000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182196504</v>
      </c>
      <c r="D42" s="43">
        <f>+D25-D40</f>
        <v>182196504</v>
      </c>
      <c r="E42" s="44">
        <f t="shared" si="6"/>
        <v>200953000</v>
      </c>
      <c r="F42" s="45">
        <f t="shared" si="6"/>
        <v>200953000</v>
      </c>
      <c r="G42" s="45">
        <f t="shared" si="6"/>
        <v>214729377</v>
      </c>
      <c r="H42" s="45">
        <f t="shared" si="6"/>
        <v>212486885</v>
      </c>
      <c r="I42" s="45">
        <f t="shared" si="6"/>
        <v>207266147</v>
      </c>
      <c r="J42" s="45">
        <f t="shared" si="6"/>
        <v>207266147</v>
      </c>
      <c r="K42" s="45">
        <f t="shared" si="6"/>
        <v>207618377</v>
      </c>
      <c r="L42" s="45">
        <f t="shared" si="6"/>
        <v>233823041</v>
      </c>
      <c r="M42" s="45">
        <f t="shared" si="6"/>
        <v>227391068</v>
      </c>
      <c r="N42" s="45">
        <f t="shared" si="6"/>
        <v>227391068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227391068</v>
      </c>
      <c r="X42" s="45">
        <f t="shared" si="6"/>
        <v>100476500</v>
      </c>
      <c r="Y42" s="45">
        <f t="shared" si="6"/>
        <v>126914568</v>
      </c>
      <c r="Z42" s="46">
        <f>+IF(X42&lt;&gt;0,+(Y42/X42)*100,0)</f>
        <v>126.31268804148235</v>
      </c>
      <c r="AA42" s="47">
        <f>+AA25-AA40</f>
        <v>200953000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174762924</v>
      </c>
      <c r="D45" s="18">
        <v>174762924</v>
      </c>
      <c r="E45" s="19">
        <v>193514428</v>
      </c>
      <c r="F45" s="20">
        <v>193514428</v>
      </c>
      <c r="G45" s="20">
        <v>207295797</v>
      </c>
      <c r="H45" s="20">
        <v>205053305</v>
      </c>
      <c r="I45" s="20">
        <v>199832567</v>
      </c>
      <c r="J45" s="20">
        <v>199832567</v>
      </c>
      <c r="K45" s="20">
        <v>200184797</v>
      </c>
      <c r="L45" s="20">
        <v>226389461</v>
      </c>
      <c r="M45" s="20">
        <v>219957488</v>
      </c>
      <c r="N45" s="20">
        <v>219957488</v>
      </c>
      <c r="O45" s="20"/>
      <c r="P45" s="20"/>
      <c r="Q45" s="20"/>
      <c r="R45" s="20"/>
      <c r="S45" s="20"/>
      <c r="T45" s="20"/>
      <c r="U45" s="20"/>
      <c r="V45" s="20"/>
      <c r="W45" s="20">
        <v>219957488</v>
      </c>
      <c r="X45" s="20">
        <v>96757214</v>
      </c>
      <c r="Y45" s="20">
        <v>123200274</v>
      </c>
      <c r="Z45" s="48">
        <v>127.33</v>
      </c>
      <c r="AA45" s="22">
        <v>193514428</v>
      </c>
    </row>
    <row r="46" spans="1:27" ht="13.5">
      <c r="A46" s="23" t="s">
        <v>67</v>
      </c>
      <c r="B46" s="17"/>
      <c r="C46" s="18">
        <v>7433580</v>
      </c>
      <c r="D46" s="18">
        <v>7433580</v>
      </c>
      <c r="E46" s="19">
        <v>7438572</v>
      </c>
      <c r="F46" s="20">
        <v>7438572</v>
      </c>
      <c r="G46" s="20">
        <v>7433580</v>
      </c>
      <c r="H46" s="20">
        <v>7433580</v>
      </c>
      <c r="I46" s="20">
        <v>7433580</v>
      </c>
      <c r="J46" s="20">
        <v>7433580</v>
      </c>
      <c r="K46" s="20">
        <v>7433580</v>
      </c>
      <c r="L46" s="20">
        <v>7433580</v>
      </c>
      <c r="M46" s="20">
        <v>7433580</v>
      </c>
      <c r="N46" s="20">
        <v>7433580</v>
      </c>
      <c r="O46" s="20"/>
      <c r="P46" s="20"/>
      <c r="Q46" s="20"/>
      <c r="R46" s="20"/>
      <c r="S46" s="20"/>
      <c r="T46" s="20"/>
      <c r="U46" s="20"/>
      <c r="V46" s="20"/>
      <c r="W46" s="20">
        <v>7433580</v>
      </c>
      <c r="X46" s="20">
        <v>3719286</v>
      </c>
      <c r="Y46" s="20">
        <v>3714294</v>
      </c>
      <c r="Z46" s="48">
        <v>99.87</v>
      </c>
      <c r="AA46" s="22">
        <v>7438572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182196504</v>
      </c>
      <c r="D48" s="51">
        <f>SUM(D45:D47)</f>
        <v>182196504</v>
      </c>
      <c r="E48" s="52">
        <f t="shared" si="7"/>
        <v>200953000</v>
      </c>
      <c r="F48" s="53">
        <f t="shared" si="7"/>
        <v>200953000</v>
      </c>
      <c r="G48" s="53">
        <f t="shared" si="7"/>
        <v>214729377</v>
      </c>
      <c r="H48" s="53">
        <f t="shared" si="7"/>
        <v>212486885</v>
      </c>
      <c r="I48" s="53">
        <f t="shared" si="7"/>
        <v>207266147</v>
      </c>
      <c r="J48" s="53">
        <f t="shared" si="7"/>
        <v>207266147</v>
      </c>
      <c r="K48" s="53">
        <f t="shared" si="7"/>
        <v>207618377</v>
      </c>
      <c r="L48" s="53">
        <f t="shared" si="7"/>
        <v>233823041</v>
      </c>
      <c r="M48" s="53">
        <f t="shared" si="7"/>
        <v>227391068</v>
      </c>
      <c r="N48" s="53">
        <f t="shared" si="7"/>
        <v>227391068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227391068</v>
      </c>
      <c r="X48" s="53">
        <f t="shared" si="7"/>
        <v>100476500</v>
      </c>
      <c r="Y48" s="53">
        <f t="shared" si="7"/>
        <v>126914568</v>
      </c>
      <c r="Z48" s="54">
        <f>+IF(X48&lt;&gt;0,+(Y48/X48)*100,0)</f>
        <v>126.31268804148235</v>
      </c>
      <c r="AA48" s="55">
        <f>SUM(AA45:AA47)</f>
        <v>200953000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8675819</v>
      </c>
      <c r="D6" s="18">
        <v>8675819</v>
      </c>
      <c r="E6" s="19">
        <v>7593671</v>
      </c>
      <c r="F6" s="20">
        <v>7593671</v>
      </c>
      <c r="G6" s="20">
        <v>17088942</v>
      </c>
      <c r="H6" s="20">
        <v>25186757</v>
      </c>
      <c r="I6" s="20">
        <v>7416207</v>
      </c>
      <c r="J6" s="20">
        <v>7416207</v>
      </c>
      <c r="K6" s="20">
        <v>5743813</v>
      </c>
      <c r="L6" s="20">
        <v>21604914</v>
      </c>
      <c r="M6" s="20">
        <v>7478742</v>
      </c>
      <c r="N6" s="20">
        <v>7478742</v>
      </c>
      <c r="O6" s="20"/>
      <c r="P6" s="20"/>
      <c r="Q6" s="20"/>
      <c r="R6" s="20"/>
      <c r="S6" s="20"/>
      <c r="T6" s="20"/>
      <c r="U6" s="20"/>
      <c r="V6" s="20"/>
      <c r="W6" s="20">
        <v>7478742</v>
      </c>
      <c r="X6" s="20">
        <v>3796836</v>
      </c>
      <c r="Y6" s="20">
        <v>3681906</v>
      </c>
      <c r="Z6" s="21">
        <v>96.97</v>
      </c>
      <c r="AA6" s="22">
        <v>7593671</v>
      </c>
    </row>
    <row r="7" spans="1:27" ht="13.5">
      <c r="A7" s="23" t="s">
        <v>34</v>
      </c>
      <c r="B7" s="17"/>
      <c r="C7" s="18">
        <v>29797992</v>
      </c>
      <c r="D7" s="18">
        <v>29797992</v>
      </c>
      <c r="E7" s="19">
        <v>39906000</v>
      </c>
      <c r="F7" s="20">
        <v>39906000</v>
      </c>
      <c r="G7" s="20">
        <v>36158441</v>
      </c>
      <c r="H7" s="20">
        <v>39513891</v>
      </c>
      <c r="I7" s="20">
        <v>47791812</v>
      </c>
      <c r="J7" s="20">
        <v>47791812</v>
      </c>
      <c r="K7" s="20">
        <v>33474122</v>
      </c>
      <c r="L7" s="20">
        <v>22472445</v>
      </c>
      <c r="M7" s="20">
        <v>30165606</v>
      </c>
      <c r="N7" s="20">
        <v>30165606</v>
      </c>
      <c r="O7" s="20"/>
      <c r="P7" s="20"/>
      <c r="Q7" s="20"/>
      <c r="R7" s="20"/>
      <c r="S7" s="20"/>
      <c r="T7" s="20"/>
      <c r="U7" s="20"/>
      <c r="V7" s="20"/>
      <c r="W7" s="20">
        <v>30165606</v>
      </c>
      <c r="X7" s="20">
        <v>19953000</v>
      </c>
      <c r="Y7" s="20">
        <v>10212606</v>
      </c>
      <c r="Z7" s="21">
        <v>51.18</v>
      </c>
      <c r="AA7" s="22">
        <v>39906000</v>
      </c>
    </row>
    <row r="8" spans="1:27" ht="13.5">
      <c r="A8" s="23" t="s">
        <v>35</v>
      </c>
      <c r="B8" s="17"/>
      <c r="C8" s="18">
        <v>32515464</v>
      </c>
      <c r="D8" s="18">
        <v>32515464</v>
      </c>
      <c r="E8" s="19">
        <v>81384411</v>
      </c>
      <c r="F8" s="20">
        <v>81384411</v>
      </c>
      <c r="G8" s="20">
        <v>96769607</v>
      </c>
      <c r="H8" s="20">
        <v>92674652</v>
      </c>
      <c r="I8" s="20">
        <v>85790491</v>
      </c>
      <c r="J8" s="20">
        <v>85790491</v>
      </c>
      <c r="K8" s="20">
        <v>82344574</v>
      </c>
      <c r="L8" s="20">
        <v>81614996</v>
      </c>
      <c r="M8" s="20">
        <v>80170380</v>
      </c>
      <c r="N8" s="20">
        <v>80170380</v>
      </c>
      <c r="O8" s="20"/>
      <c r="P8" s="20"/>
      <c r="Q8" s="20"/>
      <c r="R8" s="20"/>
      <c r="S8" s="20"/>
      <c r="T8" s="20"/>
      <c r="U8" s="20"/>
      <c r="V8" s="20"/>
      <c r="W8" s="20">
        <v>80170380</v>
      </c>
      <c r="X8" s="20">
        <v>40692206</v>
      </c>
      <c r="Y8" s="20">
        <v>39478174</v>
      </c>
      <c r="Z8" s="21">
        <v>97.02</v>
      </c>
      <c r="AA8" s="22">
        <v>81384411</v>
      </c>
    </row>
    <row r="9" spans="1:27" ht="13.5">
      <c r="A9" s="23" t="s">
        <v>36</v>
      </c>
      <c r="B9" s="17"/>
      <c r="C9" s="18">
        <v>9362237</v>
      </c>
      <c r="D9" s="18">
        <v>9362237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29343000</v>
      </c>
      <c r="D11" s="18">
        <v>29343000</v>
      </c>
      <c r="E11" s="19">
        <v>56832000</v>
      </c>
      <c r="F11" s="20">
        <v>56832000</v>
      </c>
      <c r="G11" s="20">
        <v>56832000</v>
      </c>
      <c r="H11" s="20">
        <v>29343000</v>
      </c>
      <c r="I11" s="20">
        <v>29343000</v>
      </c>
      <c r="J11" s="20">
        <v>29343000</v>
      </c>
      <c r="K11" s="20">
        <v>29343000</v>
      </c>
      <c r="L11" s="20">
        <v>29343000</v>
      </c>
      <c r="M11" s="20">
        <v>29343000</v>
      </c>
      <c r="N11" s="20">
        <v>29343000</v>
      </c>
      <c r="O11" s="20"/>
      <c r="P11" s="20"/>
      <c r="Q11" s="20"/>
      <c r="R11" s="20"/>
      <c r="S11" s="20"/>
      <c r="T11" s="20"/>
      <c r="U11" s="20"/>
      <c r="V11" s="20"/>
      <c r="W11" s="20">
        <v>29343000</v>
      </c>
      <c r="X11" s="20">
        <v>28416000</v>
      </c>
      <c r="Y11" s="20">
        <v>927000</v>
      </c>
      <c r="Z11" s="21">
        <v>3.26</v>
      </c>
      <c r="AA11" s="22">
        <v>56832000</v>
      </c>
    </row>
    <row r="12" spans="1:27" ht="13.5">
      <c r="A12" s="27" t="s">
        <v>39</v>
      </c>
      <c r="B12" s="28"/>
      <c r="C12" s="29">
        <f aca="true" t="shared" si="0" ref="C12:Y12">SUM(C6:C11)</f>
        <v>109694512</v>
      </c>
      <c r="D12" s="29">
        <f>SUM(D6:D11)</f>
        <v>109694512</v>
      </c>
      <c r="E12" s="30">
        <f t="shared" si="0"/>
        <v>185716082</v>
      </c>
      <c r="F12" s="31">
        <f t="shared" si="0"/>
        <v>185716082</v>
      </c>
      <c r="G12" s="31">
        <f t="shared" si="0"/>
        <v>206848990</v>
      </c>
      <c r="H12" s="31">
        <f t="shared" si="0"/>
        <v>186718300</v>
      </c>
      <c r="I12" s="31">
        <f t="shared" si="0"/>
        <v>170341510</v>
      </c>
      <c r="J12" s="31">
        <f t="shared" si="0"/>
        <v>170341510</v>
      </c>
      <c r="K12" s="31">
        <f t="shared" si="0"/>
        <v>150905509</v>
      </c>
      <c r="L12" s="31">
        <f t="shared" si="0"/>
        <v>155035355</v>
      </c>
      <c r="M12" s="31">
        <f t="shared" si="0"/>
        <v>147157728</v>
      </c>
      <c r="N12" s="31">
        <f t="shared" si="0"/>
        <v>147157728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147157728</v>
      </c>
      <c r="X12" s="31">
        <f t="shared" si="0"/>
        <v>92858042</v>
      </c>
      <c r="Y12" s="31">
        <f t="shared" si="0"/>
        <v>54299686</v>
      </c>
      <c r="Z12" s="32">
        <f>+IF(X12&lt;&gt;0,+(Y12/X12)*100,0)</f>
        <v>58.476018695289746</v>
      </c>
      <c r="AA12" s="33">
        <f>SUM(AA6:AA11)</f>
        <v>185716082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812337279</v>
      </c>
      <c r="D19" s="18">
        <v>812337279</v>
      </c>
      <c r="E19" s="19">
        <v>829590309</v>
      </c>
      <c r="F19" s="20">
        <v>829590309</v>
      </c>
      <c r="G19" s="20">
        <v>813556787</v>
      </c>
      <c r="H19" s="20">
        <v>815545378</v>
      </c>
      <c r="I19" s="20">
        <v>819953349</v>
      </c>
      <c r="J19" s="20">
        <v>819953349</v>
      </c>
      <c r="K19" s="20">
        <v>820659921</v>
      </c>
      <c r="L19" s="20">
        <v>820659921</v>
      </c>
      <c r="M19" s="20">
        <v>820659921</v>
      </c>
      <c r="N19" s="20">
        <v>820659921</v>
      </c>
      <c r="O19" s="20"/>
      <c r="P19" s="20"/>
      <c r="Q19" s="20"/>
      <c r="R19" s="20"/>
      <c r="S19" s="20"/>
      <c r="T19" s="20"/>
      <c r="U19" s="20"/>
      <c r="V19" s="20"/>
      <c r="W19" s="20">
        <v>820659921</v>
      </c>
      <c r="X19" s="20">
        <v>414795155</v>
      </c>
      <c r="Y19" s="20">
        <v>405864766</v>
      </c>
      <c r="Z19" s="21">
        <v>97.85</v>
      </c>
      <c r="AA19" s="22">
        <v>829590309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25727</v>
      </c>
      <c r="D22" s="18">
        <v>25727</v>
      </c>
      <c r="E22" s="19">
        <v>117993</v>
      </c>
      <c r="F22" s="20">
        <v>117993</v>
      </c>
      <c r="G22" s="20">
        <v>116825</v>
      </c>
      <c r="H22" s="20">
        <v>25727</v>
      </c>
      <c r="I22" s="20">
        <v>25727</v>
      </c>
      <c r="J22" s="20">
        <v>25727</v>
      </c>
      <c r="K22" s="20">
        <v>25727</v>
      </c>
      <c r="L22" s="20">
        <v>25727</v>
      </c>
      <c r="M22" s="20">
        <v>25727</v>
      </c>
      <c r="N22" s="20">
        <v>25727</v>
      </c>
      <c r="O22" s="20"/>
      <c r="P22" s="20"/>
      <c r="Q22" s="20"/>
      <c r="R22" s="20"/>
      <c r="S22" s="20"/>
      <c r="T22" s="20"/>
      <c r="U22" s="20"/>
      <c r="V22" s="20"/>
      <c r="W22" s="20">
        <v>25727</v>
      </c>
      <c r="X22" s="20">
        <v>58997</v>
      </c>
      <c r="Y22" s="20">
        <v>-33270</v>
      </c>
      <c r="Z22" s="21">
        <v>-56.39</v>
      </c>
      <c r="AA22" s="22">
        <v>117993</v>
      </c>
    </row>
    <row r="23" spans="1:27" ht="13.5">
      <c r="A23" s="23" t="s">
        <v>49</v>
      </c>
      <c r="B23" s="17"/>
      <c r="C23" s="18">
        <v>2870599</v>
      </c>
      <c r="D23" s="18">
        <v>2870599</v>
      </c>
      <c r="E23" s="19"/>
      <c r="F23" s="20"/>
      <c r="G23" s="24">
        <v>2870599</v>
      </c>
      <c r="H23" s="24">
        <v>2870599</v>
      </c>
      <c r="I23" s="24">
        <v>2870599</v>
      </c>
      <c r="J23" s="20">
        <v>2870599</v>
      </c>
      <c r="K23" s="24">
        <v>2870599</v>
      </c>
      <c r="L23" s="24">
        <v>2870599</v>
      </c>
      <c r="M23" s="20">
        <v>2870599</v>
      </c>
      <c r="N23" s="24">
        <v>2870599</v>
      </c>
      <c r="O23" s="24"/>
      <c r="P23" s="24"/>
      <c r="Q23" s="20"/>
      <c r="R23" s="24"/>
      <c r="S23" s="24"/>
      <c r="T23" s="20"/>
      <c r="U23" s="24"/>
      <c r="V23" s="24"/>
      <c r="W23" s="24">
        <v>2870599</v>
      </c>
      <c r="X23" s="20"/>
      <c r="Y23" s="24">
        <v>2870599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815233605</v>
      </c>
      <c r="D24" s="29">
        <f>SUM(D15:D23)</f>
        <v>815233605</v>
      </c>
      <c r="E24" s="36">
        <f t="shared" si="1"/>
        <v>829708302</v>
      </c>
      <c r="F24" s="37">
        <f t="shared" si="1"/>
        <v>829708302</v>
      </c>
      <c r="G24" s="37">
        <f t="shared" si="1"/>
        <v>816544211</v>
      </c>
      <c r="H24" s="37">
        <f t="shared" si="1"/>
        <v>818441704</v>
      </c>
      <c r="I24" s="37">
        <f t="shared" si="1"/>
        <v>822849675</v>
      </c>
      <c r="J24" s="37">
        <f t="shared" si="1"/>
        <v>822849675</v>
      </c>
      <c r="K24" s="37">
        <f t="shared" si="1"/>
        <v>823556247</v>
      </c>
      <c r="L24" s="37">
        <f t="shared" si="1"/>
        <v>823556247</v>
      </c>
      <c r="M24" s="37">
        <f t="shared" si="1"/>
        <v>823556247</v>
      </c>
      <c r="N24" s="37">
        <f t="shared" si="1"/>
        <v>823556247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823556247</v>
      </c>
      <c r="X24" s="37">
        <f t="shared" si="1"/>
        <v>414854152</v>
      </c>
      <c r="Y24" s="37">
        <f t="shared" si="1"/>
        <v>408702095</v>
      </c>
      <c r="Z24" s="38">
        <f>+IF(X24&lt;&gt;0,+(Y24/X24)*100,0)</f>
        <v>98.51705545904721</v>
      </c>
      <c r="AA24" s="39">
        <f>SUM(AA15:AA23)</f>
        <v>829708302</v>
      </c>
    </row>
    <row r="25" spans="1:27" ht="13.5">
      <c r="A25" s="27" t="s">
        <v>51</v>
      </c>
      <c r="B25" s="28"/>
      <c r="C25" s="29">
        <f aca="true" t="shared" si="2" ref="C25:Y25">+C12+C24</f>
        <v>924928117</v>
      </c>
      <c r="D25" s="29">
        <f>+D12+D24</f>
        <v>924928117</v>
      </c>
      <c r="E25" s="30">
        <f t="shared" si="2"/>
        <v>1015424384</v>
      </c>
      <c r="F25" s="31">
        <f t="shared" si="2"/>
        <v>1015424384</v>
      </c>
      <c r="G25" s="31">
        <f t="shared" si="2"/>
        <v>1023393201</v>
      </c>
      <c r="H25" s="31">
        <f t="shared" si="2"/>
        <v>1005160004</v>
      </c>
      <c r="I25" s="31">
        <f t="shared" si="2"/>
        <v>993191185</v>
      </c>
      <c r="J25" s="31">
        <f t="shared" si="2"/>
        <v>993191185</v>
      </c>
      <c r="K25" s="31">
        <f t="shared" si="2"/>
        <v>974461756</v>
      </c>
      <c r="L25" s="31">
        <f t="shared" si="2"/>
        <v>978591602</v>
      </c>
      <c r="M25" s="31">
        <f t="shared" si="2"/>
        <v>970713975</v>
      </c>
      <c r="N25" s="31">
        <f t="shared" si="2"/>
        <v>970713975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970713975</v>
      </c>
      <c r="X25" s="31">
        <f t="shared" si="2"/>
        <v>507712194</v>
      </c>
      <c r="Y25" s="31">
        <f t="shared" si="2"/>
        <v>463001781</v>
      </c>
      <c r="Z25" s="32">
        <f>+IF(X25&lt;&gt;0,+(Y25/X25)*100,0)</f>
        <v>91.19374844087356</v>
      </c>
      <c r="AA25" s="33">
        <f>+AA12+AA24</f>
        <v>1015424384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3188782</v>
      </c>
      <c r="D30" s="18">
        <v>3188782</v>
      </c>
      <c r="E30" s="19">
        <v>2500000</v>
      </c>
      <c r="F30" s="20">
        <v>2500000</v>
      </c>
      <c r="G30" s="20">
        <v>6147897</v>
      </c>
      <c r="H30" s="20">
        <v>3188782</v>
      </c>
      <c r="I30" s="20">
        <v>3188782</v>
      </c>
      <c r="J30" s="20">
        <v>3188782</v>
      </c>
      <c r="K30" s="20">
        <v>3188782</v>
      </c>
      <c r="L30" s="20">
        <v>3188782</v>
      </c>
      <c r="M30" s="20">
        <v>3188782</v>
      </c>
      <c r="N30" s="20">
        <v>3188782</v>
      </c>
      <c r="O30" s="20"/>
      <c r="P30" s="20"/>
      <c r="Q30" s="20"/>
      <c r="R30" s="20"/>
      <c r="S30" s="20"/>
      <c r="T30" s="20"/>
      <c r="U30" s="20"/>
      <c r="V30" s="20"/>
      <c r="W30" s="20">
        <v>3188782</v>
      </c>
      <c r="X30" s="20">
        <v>1250000</v>
      </c>
      <c r="Y30" s="20">
        <v>1938782</v>
      </c>
      <c r="Z30" s="21">
        <v>155.1</v>
      </c>
      <c r="AA30" s="22">
        <v>2500000</v>
      </c>
    </row>
    <row r="31" spans="1:27" ht="13.5">
      <c r="A31" s="23" t="s">
        <v>56</v>
      </c>
      <c r="B31" s="17"/>
      <c r="C31" s="18">
        <v>2276796</v>
      </c>
      <c r="D31" s="18">
        <v>2276796</v>
      </c>
      <c r="E31" s="19">
        <v>2264805</v>
      </c>
      <c r="F31" s="20">
        <v>2264805</v>
      </c>
      <c r="G31" s="20">
        <v>2273706</v>
      </c>
      <c r="H31" s="20">
        <v>2282287</v>
      </c>
      <c r="I31" s="20">
        <v>2164454</v>
      </c>
      <c r="J31" s="20">
        <v>2164454</v>
      </c>
      <c r="K31" s="20">
        <v>2189200</v>
      </c>
      <c r="L31" s="20">
        <v>2189200</v>
      </c>
      <c r="M31" s="20">
        <v>2170965</v>
      </c>
      <c r="N31" s="20">
        <v>2170965</v>
      </c>
      <c r="O31" s="20"/>
      <c r="P31" s="20"/>
      <c r="Q31" s="20"/>
      <c r="R31" s="20"/>
      <c r="S31" s="20"/>
      <c r="T31" s="20"/>
      <c r="U31" s="20"/>
      <c r="V31" s="20"/>
      <c r="W31" s="20">
        <v>2170965</v>
      </c>
      <c r="X31" s="20">
        <v>1132403</v>
      </c>
      <c r="Y31" s="20">
        <v>1038562</v>
      </c>
      <c r="Z31" s="21">
        <v>91.71</v>
      </c>
      <c r="AA31" s="22">
        <v>2264805</v>
      </c>
    </row>
    <row r="32" spans="1:27" ht="13.5">
      <c r="A32" s="23" t="s">
        <v>57</v>
      </c>
      <c r="B32" s="17"/>
      <c r="C32" s="18">
        <v>51245534</v>
      </c>
      <c r="D32" s="18">
        <v>51245534</v>
      </c>
      <c r="E32" s="19">
        <v>70557</v>
      </c>
      <c r="F32" s="20">
        <v>70557</v>
      </c>
      <c r="G32" s="20">
        <v>527515</v>
      </c>
      <c r="H32" s="20">
        <v>9229955</v>
      </c>
      <c r="I32" s="20">
        <v>65597</v>
      </c>
      <c r="J32" s="20">
        <v>65597</v>
      </c>
      <c r="K32" s="20"/>
      <c r="L32" s="20">
        <v>1794735</v>
      </c>
      <c r="M32" s="20">
        <v>4974334</v>
      </c>
      <c r="N32" s="20">
        <v>4974334</v>
      </c>
      <c r="O32" s="20"/>
      <c r="P32" s="20"/>
      <c r="Q32" s="20"/>
      <c r="R32" s="20"/>
      <c r="S32" s="20"/>
      <c r="T32" s="20"/>
      <c r="U32" s="20"/>
      <c r="V32" s="20"/>
      <c r="W32" s="20">
        <v>4974334</v>
      </c>
      <c r="X32" s="20">
        <v>35279</v>
      </c>
      <c r="Y32" s="20">
        <v>4939055</v>
      </c>
      <c r="Z32" s="21">
        <v>13999.99</v>
      </c>
      <c r="AA32" s="22">
        <v>70557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56711112</v>
      </c>
      <c r="D34" s="29">
        <f>SUM(D29:D33)</f>
        <v>56711112</v>
      </c>
      <c r="E34" s="30">
        <f t="shared" si="3"/>
        <v>4835362</v>
      </c>
      <c r="F34" s="31">
        <f t="shared" si="3"/>
        <v>4835362</v>
      </c>
      <c r="G34" s="31">
        <f t="shared" si="3"/>
        <v>8949118</v>
      </c>
      <c r="H34" s="31">
        <f t="shared" si="3"/>
        <v>14701024</v>
      </c>
      <c r="I34" s="31">
        <f t="shared" si="3"/>
        <v>5418833</v>
      </c>
      <c r="J34" s="31">
        <f t="shared" si="3"/>
        <v>5418833</v>
      </c>
      <c r="K34" s="31">
        <f t="shared" si="3"/>
        <v>5377982</v>
      </c>
      <c r="L34" s="31">
        <f t="shared" si="3"/>
        <v>7172717</v>
      </c>
      <c r="M34" s="31">
        <f t="shared" si="3"/>
        <v>10334081</v>
      </c>
      <c r="N34" s="31">
        <f t="shared" si="3"/>
        <v>10334081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10334081</v>
      </c>
      <c r="X34" s="31">
        <f t="shared" si="3"/>
        <v>2417682</v>
      </c>
      <c r="Y34" s="31">
        <f t="shared" si="3"/>
        <v>7916399</v>
      </c>
      <c r="Z34" s="32">
        <f>+IF(X34&lt;&gt;0,+(Y34/X34)*100,0)</f>
        <v>327.4375620946014</v>
      </c>
      <c r="AA34" s="33">
        <f>SUM(AA29:AA33)</f>
        <v>4835362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55407856</v>
      </c>
      <c r="D37" s="18">
        <v>55407856</v>
      </c>
      <c r="E37" s="19">
        <v>32316000</v>
      </c>
      <c r="F37" s="20">
        <v>32316000</v>
      </c>
      <c r="G37" s="20">
        <v>54599266</v>
      </c>
      <c r="H37" s="20">
        <v>32301346</v>
      </c>
      <c r="I37" s="20">
        <v>32301346</v>
      </c>
      <c r="J37" s="20">
        <v>32301346</v>
      </c>
      <c r="K37" s="20">
        <v>32301346</v>
      </c>
      <c r="L37" s="20">
        <v>32301346</v>
      </c>
      <c r="M37" s="20">
        <v>31634679</v>
      </c>
      <c r="N37" s="20">
        <v>31634679</v>
      </c>
      <c r="O37" s="20"/>
      <c r="P37" s="20"/>
      <c r="Q37" s="20"/>
      <c r="R37" s="20"/>
      <c r="S37" s="20"/>
      <c r="T37" s="20"/>
      <c r="U37" s="20"/>
      <c r="V37" s="20"/>
      <c r="W37" s="20">
        <v>31634679</v>
      </c>
      <c r="X37" s="20">
        <v>16158000</v>
      </c>
      <c r="Y37" s="20">
        <v>15476679</v>
      </c>
      <c r="Z37" s="21">
        <v>95.78</v>
      </c>
      <c r="AA37" s="22">
        <v>32316000</v>
      </c>
    </row>
    <row r="38" spans="1:27" ht="13.5">
      <c r="A38" s="23" t="s">
        <v>58</v>
      </c>
      <c r="B38" s="17"/>
      <c r="C38" s="18">
        <v>16556056</v>
      </c>
      <c r="D38" s="18">
        <v>16556056</v>
      </c>
      <c r="E38" s="19">
        <v>4835000</v>
      </c>
      <c r="F38" s="20">
        <v>4835000</v>
      </c>
      <c r="G38" s="20">
        <v>14069966</v>
      </c>
      <c r="H38" s="20">
        <v>39662566</v>
      </c>
      <c r="I38" s="20">
        <v>39662566</v>
      </c>
      <c r="J38" s="20">
        <v>39662566</v>
      </c>
      <c r="K38" s="20">
        <v>39662566</v>
      </c>
      <c r="L38" s="20">
        <v>39662566</v>
      </c>
      <c r="M38" s="20">
        <v>39662566</v>
      </c>
      <c r="N38" s="20">
        <v>39662566</v>
      </c>
      <c r="O38" s="20"/>
      <c r="P38" s="20"/>
      <c r="Q38" s="20"/>
      <c r="R38" s="20"/>
      <c r="S38" s="20"/>
      <c r="T38" s="20"/>
      <c r="U38" s="20"/>
      <c r="V38" s="20"/>
      <c r="W38" s="20">
        <v>39662566</v>
      </c>
      <c r="X38" s="20">
        <v>2417500</v>
      </c>
      <c r="Y38" s="20">
        <v>37245066</v>
      </c>
      <c r="Z38" s="21">
        <v>1540.64</v>
      </c>
      <c r="AA38" s="22">
        <v>4835000</v>
      </c>
    </row>
    <row r="39" spans="1:27" ht="13.5">
      <c r="A39" s="27" t="s">
        <v>61</v>
      </c>
      <c r="B39" s="35"/>
      <c r="C39" s="29">
        <f aca="true" t="shared" si="4" ref="C39:Y39">SUM(C37:C38)</f>
        <v>71963912</v>
      </c>
      <c r="D39" s="29">
        <f>SUM(D37:D38)</f>
        <v>71963912</v>
      </c>
      <c r="E39" s="36">
        <f t="shared" si="4"/>
        <v>37151000</v>
      </c>
      <c r="F39" s="37">
        <f t="shared" si="4"/>
        <v>37151000</v>
      </c>
      <c r="G39" s="37">
        <f t="shared" si="4"/>
        <v>68669232</v>
      </c>
      <c r="H39" s="37">
        <f t="shared" si="4"/>
        <v>71963912</v>
      </c>
      <c r="I39" s="37">
        <f t="shared" si="4"/>
        <v>71963912</v>
      </c>
      <c r="J39" s="37">
        <f t="shared" si="4"/>
        <v>71963912</v>
      </c>
      <c r="K39" s="37">
        <f t="shared" si="4"/>
        <v>71963912</v>
      </c>
      <c r="L39" s="37">
        <f t="shared" si="4"/>
        <v>71963912</v>
      </c>
      <c r="M39" s="37">
        <f t="shared" si="4"/>
        <v>71297245</v>
      </c>
      <c r="N39" s="37">
        <f t="shared" si="4"/>
        <v>71297245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71297245</v>
      </c>
      <c r="X39" s="37">
        <f t="shared" si="4"/>
        <v>18575500</v>
      </c>
      <c r="Y39" s="37">
        <f t="shared" si="4"/>
        <v>52721745</v>
      </c>
      <c r="Z39" s="38">
        <f>+IF(X39&lt;&gt;0,+(Y39/X39)*100,0)</f>
        <v>283.82409625582085</v>
      </c>
      <c r="AA39" s="39">
        <f>SUM(AA37:AA38)</f>
        <v>37151000</v>
      </c>
    </row>
    <row r="40" spans="1:27" ht="13.5">
      <c r="A40" s="27" t="s">
        <v>62</v>
      </c>
      <c r="B40" s="28"/>
      <c r="C40" s="29">
        <f aca="true" t="shared" si="5" ref="C40:Y40">+C34+C39</f>
        <v>128675024</v>
      </c>
      <c r="D40" s="29">
        <f>+D34+D39</f>
        <v>128675024</v>
      </c>
      <c r="E40" s="30">
        <f t="shared" si="5"/>
        <v>41986362</v>
      </c>
      <c r="F40" s="31">
        <f t="shared" si="5"/>
        <v>41986362</v>
      </c>
      <c r="G40" s="31">
        <f t="shared" si="5"/>
        <v>77618350</v>
      </c>
      <c r="H40" s="31">
        <f t="shared" si="5"/>
        <v>86664936</v>
      </c>
      <c r="I40" s="31">
        <f t="shared" si="5"/>
        <v>77382745</v>
      </c>
      <c r="J40" s="31">
        <f t="shared" si="5"/>
        <v>77382745</v>
      </c>
      <c r="K40" s="31">
        <f t="shared" si="5"/>
        <v>77341894</v>
      </c>
      <c r="L40" s="31">
        <f t="shared" si="5"/>
        <v>79136629</v>
      </c>
      <c r="M40" s="31">
        <f t="shared" si="5"/>
        <v>81631326</v>
      </c>
      <c r="N40" s="31">
        <f t="shared" si="5"/>
        <v>81631326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81631326</v>
      </c>
      <c r="X40" s="31">
        <f t="shared" si="5"/>
        <v>20993182</v>
      </c>
      <c r="Y40" s="31">
        <f t="shared" si="5"/>
        <v>60638144</v>
      </c>
      <c r="Z40" s="32">
        <f>+IF(X40&lt;&gt;0,+(Y40/X40)*100,0)</f>
        <v>288.8468456092078</v>
      </c>
      <c r="AA40" s="33">
        <f>+AA34+AA39</f>
        <v>41986362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796253093</v>
      </c>
      <c r="D42" s="43">
        <f>+D25-D40</f>
        <v>796253093</v>
      </c>
      <c r="E42" s="44">
        <f t="shared" si="6"/>
        <v>973438022</v>
      </c>
      <c r="F42" s="45">
        <f t="shared" si="6"/>
        <v>973438022</v>
      </c>
      <c r="G42" s="45">
        <f t="shared" si="6"/>
        <v>945774851</v>
      </c>
      <c r="H42" s="45">
        <f t="shared" si="6"/>
        <v>918495068</v>
      </c>
      <c r="I42" s="45">
        <f t="shared" si="6"/>
        <v>915808440</v>
      </c>
      <c r="J42" s="45">
        <f t="shared" si="6"/>
        <v>915808440</v>
      </c>
      <c r="K42" s="45">
        <f t="shared" si="6"/>
        <v>897119862</v>
      </c>
      <c r="L42" s="45">
        <f t="shared" si="6"/>
        <v>899454973</v>
      </c>
      <c r="M42" s="45">
        <f t="shared" si="6"/>
        <v>889082649</v>
      </c>
      <c r="N42" s="45">
        <f t="shared" si="6"/>
        <v>889082649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889082649</v>
      </c>
      <c r="X42" s="45">
        <f t="shared" si="6"/>
        <v>486719012</v>
      </c>
      <c r="Y42" s="45">
        <f t="shared" si="6"/>
        <v>402363637</v>
      </c>
      <c r="Z42" s="46">
        <f>+IF(X42&lt;&gt;0,+(Y42/X42)*100,0)</f>
        <v>82.66856791696479</v>
      </c>
      <c r="AA42" s="47">
        <f>+AA25-AA40</f>
        <v>973438022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629374722</v>
      </c>
      <c r="D45" s="18">
        <v>629374722</v>
      </c>
      <c r="E45" s="19">
        <v>735712022</v>
      </c>
      <c r="F45" s="20">
        <v>735712022</v>
      </c>
      <c r="G45" s="20">
        <v>780773385</v>
      </c>
      <c r="H45" s="20">
        <v>751616697</v>
      </c>
      <c r="I45" s="20">
        <v>748930069</v>
      </c>
      <c r="J45" s="20">
        <v>748930069</v>
      </c>
      <c r="K45" s="20">
        <v>730241491</v>
      </c>
      <c r="L45" s="20">
        <v>732576602</v>
      </c>
      <c r="M45" s="20">
        <v>722204278</v>
      </c>
      <c r="N45" s="20">
        <v>722204278</v>
      </c>
      <c r="O45" s="20"/>
      <c r="P45" s="20"/>
      <c r="Q45" s="20"/>
      <c r="R45" s="20"/>
      <c r="S45" s="20"/>
      <c r="T45" s="20"/>
      <c r="U45" s="20"/>
      <c r="V45" s="20"/>
      <c r="W45" s="20">
        <v>722204278</v>
      </c>
      <c r="X45" s="20">
        <v>367856011</v>
      </c>
      <c r="Y45" s="20">
        <v>354348267</v>
      </c>
      <c r="Z45" s="48">
        <v>96.33</v>
      </c>
      <c r="AA45" s="22">
        <v>735712022</v>
      </c>
    </row>
    <row r="46" spans="1:27" ht="13.5">
      <c r="A46" s="23" t="s">
        <v>67</v>
      </c>
      <c r="B46" s="17"/>
      <c r="C46" s="18">
        <v>166878371</v>
      </c>
      <c r="D46" s="18">
        <v>166878371</v>
      </c>
      <c r="E46" s="19">
        <v>237726000</v>
      </c>
      <c r="F46" s="20">
        <v>237726000</v>
      </c>
      <c r="G46" s="20">
        <v>165001466</v>
      </c>
      <c r="H46" s="20">
        <v>166878371</v>
      </c>
      <c r="I46" s="20">
        <v>166878371</v>
      </c>
      <c r="J46" s="20">
        <v>166878371</v>
      </c>
      <c r="K46" s="20">
        <v>166878371</v>
      </c>
      <c r="L46" s="20">
        <v>166878371</v>
      </c>
      <c r="M46" s="20">
        <v>166878371</v>
      </c>
      <c r="N46" s="20">
        <v>166878371</v>
      </c>
      <c r="O46" s="20"/>
      <c r="P46" s="20"/>
      <c r="Q46" s="20"/>
      <c r="R46" s="20"/>
      <c r="S46" s="20"/>
      <c r="T46" s="20"/>
      <c r="U46" s="20"/>
      <c r="V46" s="20"/>
      <c r="W46" s="20">
        <v>166878371</v>
      </c>
      <c r="X46" s="20">
        <v>118863000</v>
      </c>
      <c r="Y46" s="20">
        <v>48015371</v>
      </c>
      <c r="Z46" s="48">
        <v>40.4</v>
      </c>
      <c r="AA46" s="22">
        <v>237726000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796253093</v>
      </c>
      <c r="D48" s="51">
        <f>SUM(D45:D47)</f>
        <v>796253093</v>
      </c>
      <c r="E48" s="52">
        <f t="shared" si="7"/>
        <v>973438022</v>
      </c>
      <c r="F48" s="53">
        <f t="shared" si="7"/>
        <v>973438022</v>
      </c>
      <c r="G48" s="53">
        <f t="shared" si="7"/>
        <v>945774851</v>
      </c>
      <c r="H48" s="53">
        <f t="shared" si="7"/>
        <v>918495068</v>
      </c>
      <c r="I48" s="53">
        <f t="shared" si="7"/>
        <v>915808440</v>
      </c>
      <c r="J48" s="53">
        <f t="shared" si="7"/>
        <v>915808440</v>
      </c>
      <c r="K48" s="53">
        <f t="shared" si="7"/>
        <v>897119862</v>
      </c>
      <c r="L48" s="53">
        <f t="shared" si="7"/>
        <v>899454973</v>
      </c>
      <c r="M48" s="53">
        <f t="shared" si="7"/>
        <v>889082649</v>
      </c>
      <c r="N48" s="53">
        <f t="shared" si="7"/>
        <v>889082649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889082649</v>
      </c>
      <c r="X48" s="53">
        <f t="shared" si="7"/>
        <v>486719011</v>
      </c>
      <c r="Y48" s="53">
        <f t="shared" si="7"/>
        <v>402363638</v>
      </c>
      <c r="Z48" s="54">
        <f>+IF(X48&lt;&gt;0,+(Y48/X48)*100,0)</f>
        <v>82.66856829227079</v>
      </c>
      <c r="AA48" s="55">
        <f>SUM(AA45:AA47)</f>
        <v>973438022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1648852</v>
      </c>
      <c r="D6" s="18">
        <v>1648852</v>
      </c>
      <c r="E6" s="19">
        <v>5000000</v>
      </c>
      <c r="F6" s="20">
        <v>5000000</v>
      </c>
      <c r="G6" s="20">
        <v>1648852</v>
      </c>
      <c r="H6" s="20">
        <v>1648852</v>
      </c>
      <c r="I6" s="20">
        <v>1648852</v>
      </c>
      <c r="J6" s="20">
        <v>1648852</v>
      </c>
      <c r="K6" s="20">
        <v>1648852</v>
      </c>
      <c r="L6" s="20">
        <v>1648852</v>
      </c>
      <c r="M6" s="20">
        <v>1648852</v>
      </c>
      <c r="N6" s="20">
        <v>1648852</v>
      </c>
      <c r="O6" s="20"/>
      <c r="P6" s="20"/>
      <c r="Q6" s="20"/>
      <c r="R6" s="20"/>
      <c r="S6" s="20"/>
      <c r="T6" s="20"/>
      <c r="U6" s="20"/>
      <c r="V6" s="20"/>
      <c r="W6" s="20">
        <v>1648852</v>
      </c>
      <c r="X6" s="20">
        <v>2500000</v>
      </c>
      <c r="Y6" s="20">
        <v>-851148</v>
      </c>
      <c r="Z6" s="21">
        <v>-34.05</v>
      </c>
      <c r="AA6" s="22">
        <v>5000000</v>
      </c>
    </row>
    <row r="7" spans="1:27" ht="13.5">
      <c r="A7" s="23" t="s">
        <v>34</v>
      </c>
      <c r="B7" s="17"/>
      <c r="C7" s="18">
        <v>11848205</v>
      </c>
      <c r="D7" s="18">
        <v>11848205</v>
      </c>
      <c r="E7" s="19">
        <v>11952000</v>
      </c>
      <c r="F7" s="20">
        <v>11952000</v>
      </c>
      <c r="G7" s="20">
        <v>11848205</v>
      </c>
      <c r="H7" s="20">
        <v>11848205</v>
      </c>
      <c r="I7" s="20">
        <v>11848205</v>
      </c>
      <c r="J7" s="20">
        <v>11848205</v>
      </c>
      <c r="K7" s="20">
        <v>11848205</v>
      </c>
      <c r="L7" s="20">
        <v>11848205</v>
      </c>
      <c r="M7" s="20">
        <v>11848205</v>
      </c>
      <c r="N7" s="20">
        <v>11848205</v>
      </c>
      <c r="O7" s="20"/>
      <c r="P7" s="20"/>
      <c r="Q7" s="20"/>
      <c r="R7" s="20"/>
      <c r="S7" s="20"/>
      <c r="T7" s="20"/>
      <c r="U7" s="20"/>
      <c r="V7" s="20"/>
      <c r="W7" s="20">
        <v>11848205</v>
      </c>
      <c r="X7" s="20">
        <v>5976000</v>
      </c>
      <c r="Y7" s="20">
        <v>5872205</v>
      </c>
      <c r="Z7" s="21">
        <v>98.26</v>
      </c>
      <c r="AA7" s="22">
        <v>11952000</v>
      </c>
    </row>
    <row r="8" spans="1:27" ht="13.5">
      <c r="A8" s="23" t="s">
        <v>35</v>
      </c>
      <c r="B8" s="17"/>
      <c r="C8" s="18">
        <v>25769525</v>
      </c>
      <c r="D8" s="18">
        <v>25769525</v>
      </c>
      <c r="E8" s="19">
        <v>21224000</v>
      </c>
      <c r="F8" s="20">
        <v>21224000</v>
      </c>
      <c r="G8" s="20">
        <v>25769525</v>
      </c>
      <c r="H8" s="20">
        <v>25769525</v>
      </c>
      <c r="I8" s="20">
        <v>25769525</v>
      </c>
      <c r="J8" s="20">
        <v>25769525</v>
      </c>
      <c r="K8" s="20">
        <v>25769525</v>
      </c>
      <c r="L8" s="20">
        <v>25769525</v>
      </c>
      <c r="M8" s="20">
        <v>25769525</v>
      </c>
      <c r="N8" s="20">
        <v>25769525</v>
      </c>
      <c r="O8" s="20"/>
      <c r="P8" s="20"/>
      <c r="Q8" s="20"/>
      <c r="R8" s="20"/>
      <c r="S8" s="20"/>
      <c r="T8" s="20"/>
      <c r="U8" s="20"/>
      <c r="V8" s="20"/>
      <c r="W8" s="20">
        <v>25769525</v>
      </c>
      <c r="X8" s="20">
        <v>10612000</v>
      </c>
      <c r="Y8" s="20">
        <v>15157525</v>
      </c>
      <c r="Z8" s="21">
        <v>142.83</v>
      </c>
      <c r="AA8" s="22">
        <v>21224000</v>
      </c>
    </row>
    <row r="9" spans="1:27" ht="13.5">
      <c r="A9" s="23" t="s">
        <v>36</v>
      </c>
      <c r="B9" s="17"/>
      <c r="C9" s="18">
        <v>769160</v>
      </c>
      <c r="D9" s="18">
        <v>769160</v>
      </c>
      <c r="E9" s="19"/>
      <c r="F9" s="20"/>
      <c r="G9" s="20">
        <v>271683</v>
      </c>
      <c r="H9" s="20">
        <v>271683</v>
      </c>
      <c r="I9" s="20">
        <v>271683</v>
      </c>
      <c r="J9" s="20">
        <v>271683</v>
      </c>
      <c r="K9" s="20">
        <v>271683</v>
      </c>
      <c r="L9" s="20">
        <v>271683</v>
      </c>
      <c r="M9" s="20">
        <v>271683</v>
      </c>
      <c r="N9" s="20">
        <v>271683</v>
      </c>
      <c r="O9" s="20"/>
      <c r="P9" s="20"/>
      <c r="Q9" s="20"/>
      <c r="R9" s="20"/>
      <c r="S9" s="20"/>
      <c r="T9" s="20"/>
      <c r="U9" s="20"/>
      <c r="V9" s="20"/>
      <c r="W9" s="20">
        <v>271683</v>
      </c>
      <c r="X9" s="20"/>
      <c r="Y9" s="20">
        <v>271683</v>
      </c>
      <c r="Z9" s="21"/>
      <c r="AA9" s="22"/>
    </row>
    <row r="10" spans="1:27" ht="13.5">
      <c r="A10" s="23" t="s">
        <v>37</v>
      </c>
      <c r="B10" s="17"/>
      <c r="C10" s="18">
        <v>447382</v>
      </c>
      <c r="D10" s="18">
        <v>447382</v>
      </c>
      <c r="E10" s="19"/>
      <c r="F10" s="20"/>
      <c r="G10" s="24">
        <v>944859</v>
      </c>
      <c r="H10" s="24">
        <v>944859</v>
      </c>
      <c r="I10" s="24">
        <v>944859</v>
      </c>
      <c r="J10" s="20">
        <v>944859</v>
      </c>
      <c r="K10" s="24">
        <v>944859</v>
      </c>
      <c r="L10" s="24">
        <v>944859</v>
      </c>
      <c r="M10" s="20">
        <v>944859</v>
      </c>
      <c r="N10" s="24">
        <v>944859</v>
      </c>
      <c r="O10" s="24"/>
      <c r="P10" s="24"/>
      <c r="Q10" s="20"/>
      <c r="R10" s="24"/>
      <c r="S10" s="24"/>
      <c r="T10" s="20"/>
      <c r="U10" s="24"/>
      <c r="V10" s="24"/>
      <c r="W10" s="24">
        <v>944859</v>
      </c>
      <c r="X10" s="20"/>
      <c r="Y10" s="24">
        <v>944859</v>
      </c>
      <c r="Z10" s="25"/>
      <c r="AA10" s="26"/>
    </row>
    <row r="11" spans="1:27" ht="13.5">
      <c r="A11" s="23" t="s">
        <v>38</v>
      </c>
      <c r="B11" s="17"/>
      <c r="C11" s="18">
        <v>244114</v>
      </c>
      <c r="D11" s="18">
        <v>244114</v>
      </c>
      <c r="E11" s="19"/>
      <c r="F11" s="20"/>
      <c r="G11" s="20">
        <v>244114</v>
      </c>
      <c r="H11" s="20">
        <v>244114</v>
      </c>
      <c r="I11" s="20">
        <v>244114</v>
      </c>
      <c r="J11" s="20">
        <v>244114</v>
      </c>
      <c r="K11" s="20">
        <v>244114</v>
      </c>
      <c r="L11" s="20">
        <v>244114</v>
      </c>
      <c r="M11" s="20">
        <v>244114</v>
      </c>
      <c r="N11" s="20">
        <v>244114</v>
      </c>
      <c r="O11" s="20"/>
      <c r="P11" s="20"/>
      <c r="Q11" s="20"/>
      <c r="R11" s="20"/>
      <c r="S11" s="20"/>
      <c r="T11" s="20"/>
      <c r="U11" s="20"/>
      <c r="V11" s="20"/>
      <c r="W11" s="20">
        <v>244114</v>
      </c>
      <c r="X11" s="20"/>
      <c r="Y11" s="20">
        <v>244114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40727238</v>
      </c>
      <c r="D12" s="29">
        <f>SUM(D6:D11)</f>
        <v>40727238</v>
      </c>
      <c r="E12" s="30">
        <f t="shared" si="0"/>
        <v>38176000</v>
      </c>
      <c r="F12" s="31">
        <f t="shared" si="0"/>
        <v>38176000</v>
      </c>
      <c r="G12" s="31">
        <f t="shared" si="0"/>
        <v>40727238</v>
      </c>
      <c r="H12" s="31">
        <f t="shared" si="0"/>
        <v>40727238</v>
      </c>
      <c r="I12" s="31">
        <f t="shared" si="0"/>
        <v>40727238</v>
      </c>
      <c r="J12" s="31">
        <f t="shared" si="0"/>
        <v>40727238</v>
      </c>
      <c r="K12" s="31">
        <f t="shared" si="0"/>
        <v>40727238</v>
      </c>
      <c r="L12" s="31">
        <f t="shared" si="0"/>
        <v>40727238</v>
      </c>
      <c r="M12" s="31">
        <f t="shared" si="0"/>
        <v>40727238</v>
      </c>
      <c r="N12" s="31">
        <f t="shared" si="0"/>
        <v>40727238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40727238</v>
      </c>
      <c r="X12" s="31">
        <f t="shared" si="0"/>
        <v>19088000</v>
      </c>
      <c r="Y12" s="31">
        <f t="shared" si="0"/>
        <v>21639238</v>
      </c>
      <c r="Z12" s="32">
        <f>+IF(X12&lt;&gt;0,+(Y12/X12)*100,0)</f>
        <v>113.36566429170159</v>
      </c>
      <c r="AA12" s="33">
        <f>SUM(AA6:AA11)</f>
        <v>38176000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5335395</v>
      </c>
      <c r="D17" s="18">
        <v>5335395</v>
      </c>
      <c r="E17" s="19">
        <v>5335000</v>
      </c>
      <c r="F17" s="20">
        <v>5335000</v>
      </c>
      <c r="G17" s="20">
        <v>5335395</v>
      </c>
      <c r="H17" s="20">
        <v>5335395</v>
      </c>
      <c r="I17" s="20">
        <v>5335395</v>
      </c>
      <c r="J17" s="20">
        <v>5335395</v>
      </c>
      <c r="K17" s="20">
        <v>5335395</v>
      </c>
      <c r="L17" s="20">
        <v>5335395</v>
      </c>
      <c r="M17" s="20">
        <v>5335395</v>
      </c>
      <c r="N17" s="20">
        <v>5335395</v>
      </c>
      <c r="O17" s="20"/>
      <c r="P17" s="20"/>
      <c r="Q17" s="20"/>
      <c r="R17" s="20"/>
      <c r="S17" s="20"/>
      <c r="T17" s="20"/>
      <c r="U17" s="20"/>
      <c r="V17" s="20"/>
      <c r="W17" s="20">
        <v>5335395</v>
      </c>
      <c r="X17" s="20">
        <v>2667500</v>
      </c>
      <c r="Y17" s="20">
        <v>2667895</v>
      </c>
      <c r="Z17" s="21">
        <v>100.01</v>
      </c>
      <c r="AA17" s="22">
        <v>5335000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52310781</v>
      </c>
      <c r="D19" s="18">
        <v>52310781</v>
      </c>
      <c r="E19" s="19">
        <v>49549000</v>
      </c>
      <c r="F19" s="20">
        <v>49549000</v>
      </c>
      <c r="G19" s="20">
        <v>52310781</v>
      </c>
      <c r="H19" s="20">
        <v>52310781</v>
      </c>
      <c r="I19" s="20">
        <v>52310781</v>
      </c>
      <c r="J19" s="20">
        <v>52310781</v>
      </c>
      <c r="K19" s="20">
        <v>52310781</v>
      </c>
      <c r="L19" s="20">
        <v>52310781</v>
      </c>
      <c r="M19" s="20">
        <v>52310781</v>
      </c>
      <c r="N19" s="20">
        <v>52310781</v>
      </c>
      <c r="O19" s="20"/>
      <c r="P19" s="20"/>
      <c r="Q19" s="20"/>
      <c r="R19" s="20"/>
      <c r="S19" s="20"/>
      <c r="T19" s="20"/>
      <c r="U19" s="20"/>
      <c r="V19" s="20"/>
      <c r="W19" s="20">
        <v>52310781</v>
      </c>
      <c r="X19" s="20">
        <v>24774500</v>
      </c>
      <c r="Y19" s="20">
        <v>27536281</v>
      </c>
      <c r="Z19" s="21">
        <v>111.15</v>
      </c>
      <c r="AA19" s="22">
        <v>49549000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13344</v>
      </c>
      <c r="D22" s="18">
        <v>13344</v>
      </c>
      <c r="E22" s="19"/>
      <c r="F22" s="20"/>
      <c r="G22" s="20">
        <v>13344</v>
      </c>
      <c r="H22" s="20">
        <v>13344</v>
      </c>
      <c r="I22" s="20">
        <v>13344</v>
      </c>
      <c r="J22" s="20">
        <v>13344</v>
      </c>
      <c r="K22" s="20">
        <v>13344</v>
      </c>
      <c r="L22" s="20">
        <v>13344</v>
      </c>
      <c r="M22" s="20">
        <v>13344</v>
      </c>
      <c r="N22" s="20">
        <v>13344</v>
      </c>
      <c r="O22" s="20"/>
      <c r="P22" s="20"/>
      <c r="Q22" s="20"/>
      <c r="R22" s="20"/>
      <c r="S22" s="20"/>
      <c r="T22" s="20"/>
      <c r="U22" s="20"/>
      <c r="V22" s="20"/>
      <c r="W22" s="20">
        <v>13344</v>
      </c>
      <c r="X22" s="20"/>
      <c r="Y22" s="20">
        <v>13344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57659520</v>
      </c>
      <c r="D24" s="29">
        <f>SUM(D15:D23)</f>
        <v>57659520</v>
      </c>
      <c r="E24" s="36">
        <f t="shared" si="1"/>
        <v>54884000</v>
      </c>
      <c r="F24" s="37">
        <f t="shared" si="1"/>
        <v>54884000</v>
      </c>
      <c r="G24" s="37">
        <f t="shared" si="1"/>
        <v>57659520</v>
      </c>
      <c r="H24" s="37">
        <f t="shared" si="1"/>
        <v>57659520</v>
      </c>
      <c r="I24" s="37">
        <f t="shared" si="1"/>
        <v>57659520</v>
      </c>
      <c r="J24" s="37">
        <f t="shared" si="1"/>
        <v>57659520</v>
      </c>
      <c r="K24" s="37">
        <f t="shared" si="1"/>
        <v>57659520</v>
      </c>
      <c r="L24" s="37">
        <f t="shared" si="1"/>
        <v>57659520</v>
      </c>
      <c r="M24" s="37">
        <f t="shared" si="1"/>
        <v>57659520</v>
      </c>
      <c r="N24" s="37">
        <f t="shared" si="1"/>
        <v>57659520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57659520</v>
      </c>
      <c r="X24" s="37">
        <f t="shared" si="1"/>
        <v>27442000</v>
      </c>
      <c r="Y24" s="37">
        <f t="shared" si="1"/>
        <v>30217520</v>
      </c>
      <c r="Z24" s="38">
        <f>+IF(X24&lt;&gt;0,+(Y24/X24)*100,0)</f>
        <v>110.11413162305954</v>
      </c>
      <c r="AA24" s="39">
        <f>SUM(AA15:AA23)</f>
        <v>54884000</v>
      </c>
    </row>
    <row r="25" spans="1:27" ht="13.5">
      <c r="A25" s="27" t="s">
        <v>51</v>
      </c>
      <c r="B25" s="28"/>
      <c r="C25" s="29">
        <f aca="true" t="shared" si="2" ref="C25:Y25">+C12+C24</f>
        <v>98386758</v>
      </c>
      <c r="D25" s="29">
        <f>+D12+D24</f>
        <v>98386758</v>
      </c>
      <c r="E25" s="30">
        <f t="shared" si="2"/>
        <v>93060000</v>
      </c>
      <c r="F25" s="31">
        <f t="shared" si="2"/>
        <v>93060000</v>
      </c>
      <c r="G25" s="31">
        <f t="shared" si="2"/>
        <v>98386758</v>
      </c>
      <c r="H25" s="31">
        <f t="shared" si="2"/>
        <v>98386758</v>
      </c>
      <c r="I25" s="31">
        <f t="shared" si="2"/>
        <v>98386758</v>
      </c>
      <c r="J25" s="31">
        <f t="shared" si="2"/>
        <v>98386758</v>
      </c>
      <c r="K25" s="31">
        <f t="shared" si="2"/>
        <v>98386758</v>
      </c>
      <c r="L25" s="31">
        <f t="shared" si="2"/>
        <v>98386758</v>
      </c>
      <c r="M25" s="31">
        <f t="shared" si="2"/>
        <v>98386758</v>
      </c>
      <c r="N25" s="31">
        <f t="shared" si="2"/>
        <v>98386758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98386758</v>
      </c>
      <c r="X25" s="31">
        <f t="shared" si="2"/>
        <v>46530000</v>
      </c>
      <c r="Y25" s="31">
        <f t="shared" si="2"/>
        <v>51856758</v>
      </c>
      <c r="Z25" s="32">
        <f>+IF(X25&lt;&gt;0,+(Y25/X25)*100,0)</f>
        <v>111.4480077369439</v>
      </c>
      <c r="AA25" s="33">
        <f>+AA12+AA24</f>
        <v>93060000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70202</v>
      </c>
      <c r="D30" s="18">
        <v>70202</v>
      </c>
      <c r="E30" s="19">
        <v>1633000</v>
      </c>
      <c r="F30" s="20">
        <v>1633000</v>
      </c>
      <c r="G30" s="20">
        <v>940289</v>
      </c>
      <c r="H30" s="20">
        <v>940289</v>
      </c>
      <c r="I30" s="20">
        <v>940289</v>
      </c>
      <c r="J30" s="20">
        <v>940289</v>
      </c>
      <c r="K30" s="20">
        <v>940289</v>
      </c>
      <c r="L30" s="20">
        <v>940289</v>
      </c>
      <c r="M30" s="20">
        <v>940289</v>
      </c>
      <c r="N30" s="20">
        <v>940289</v>
      </c>
      <c r="O30" s="20"/>
      <c r="P30" s="20"/>
      <c r="Q30" s="20"/>
      <c r="R30" s="20"/>
      <c r="S30" s="20"/>
      <c r="T30" s="20"/>
      <c r="U30" s="20"/>
      <c r="V30" s="20"/>
      <c r="W30" s="20">
        <v>940289</v>
      </c>
      <c r="X30" s="20">
        <v>816500</v>
      </c>
      <c r="Y30" s="20">
        <v>123789</v>
      </c>
      <c r="Z30" s="21">
        <v>15.16</v>
      </c>
      <c r="AA30" s="22">
        <v>1633000</v>
      </c>
    </row>
    <row r="31" spans="1:27" ht="13.5">
      <c r="A31" s="23" t="s">
        <v>56</v>
      </c>
      <c r="B31" s="17"/>
      <c r="C31" s="18">
        <v>411012</v>
      </c>
      <c r="D31" s="18">
        <v>411012</v>
      </c>
      <c r="E31" s="19">
        <v>399000</v>
      </c>
      <c r="F31" s="20">
        <v>399000</v>
      </c>
      <c r="G31" s="20">
        <v>411012</v>
      </c>
      <c r="H31" s="20">
        <v>411012</v>
      </c>
      <c r="I31" s="20">
        <v>411012</v>
      </c>
      <c r="J31" s="20">
        <v>411012</v>
      </c>
      <c r="K31" s="20">
        <v>411012</v>
      </c>
      <c r="L31" s="20">
        <v>411012</v>
      </c>
      <c r="M31" s="20">
        <v>411012</v>
      </c>
      <c r="N31" s="20">
        <v>411012</v>
      </c>
      <c r="O31" s="20"/>
      <c r="P31" s="20"/>
      <c r="Q31" s="20"/>
      <c r="R31" s="20"/>
      <c r="S31" s="20"/>
      <c r="T31" s="20"/>
      <c r="U31" s="20"/>
      <c r="V31" s="20"/>
      <c r="W31" s="20">
        <v>411012</v>
      </c>
      <c r="X31" s="20">
        <v>199500</v>
      </c>
      <c r="Y31" s="20">
        <v>211512</v>
      </c>
      <c r="Z31" s="21">
        <v>106.02</v>
      </c>
      <c r="AA31" s="22">
        <v>399000</v>
      </c>
    </row>
    <row r="32" spans="1:27" ht="13.5">
      <c r="A32" s="23" t="s">
        <v>57</v>
      </c>
      <c r="B32" s="17"/>
      <c r="C32" s="18">
        <v>23709196</v>
      </c>
      <c r="D32" s="18">
        <v>23709196</v>
      </c>
      <c r="E32" s="19">
        <v>-4000000</v>
      </c>
      <c r="F32" s="20">
        <v>-4000000</v>
      </c>
      <c r="G32" s="20">
        <v>22839109</v>
      </c>
      <c r="H32" s="20">
        <v>22839109</v>
      </c>
      <c r="I32" s="20">
        <v>22839109</v>
      </c>
      <c r="J32" s="20">
        <v>22839109</v>
      </c>
      <c r="K32" s="20">
        <v>22839109</v>
      </c>
      <c r="L32" s="20">
        <v>22839109</v>
      </c>
      <c r="M32" s="20">
        <v>22839109</v>
      </c>
      <c r="N32" s="20">
        <v>22839109</v>
      </c>
      <c r="O32" s="20"/>
      <c r="P32" s="20"/>
      <c r="Q32" s="20"/>
      <c r="R32" s="20"/>
      <c r="S32" s="20"/>
      <c r="T32" s="20"/>
      <c r="U32" s="20"/>
      <c r="V32" s="20"/>
      <c r="W32" s="20">
        <v>22839109</v>
      </c>
      <c r="X32" s="20">
        <v>-2000000</v>
      </c>
      <c r="Y32" s="20">
        <v>24839109</v>
      </c>
      <c r="Z32" s="21">
        <v>-1241.96</v>
      </c>
      <c r="AA32" s="22">
        <v>-4000000</v>
      </c>
    </row>
    <row r="33" spans="1:27" ht="13.5">
      <c r="A33" s="23" t="s">
        <v>58</v>
      </c>
      <c r="B33" s="17"/>
      <c r="C33" s="18">
        <v>7906304</v>
      </c>
      <c r="D33" s="18">
        <v>7906304</v>
      </c>
      <c r="E33" s="19">
        <v>10929000</v>
      </c>
      <c r="F33" s="20">
        <v>10929000</v>
      </c>
      <c r="G33" s="20">
        <v>7906304</v>
      </c>
      <c r="H33" s="20">
        <v>7906304</v>
      </c>
      <c r="I33" s="20">
        <v>7906304</v>
      </c>
      <c r="J33" s="20">
        <v>7906304</v>
      </c>
      <c r="K33" s="20">
        <v>7906304</v>
      </c>
      <c r="L33" s="20">
        <v>7906304</v>
      </c>
      <c r="M33" s="20">
        <v>7906304</v>
      </c>
      <c r="N33" s="20">
        <v>7906304</v>
      </c>
      <c r="O33" s="20"/>
      <c r="P33" s="20"/>
      <c r="Q33" s="20"/>
      <c r="R33" s="20"/>
      <c r="S33" s="20"/>
      <c r="T33" s="20"/>
      <c r="U33" s="20"/>
      <c r="V33" s="20"/>
      <c r="W33" s="20">
        <v>7906304</v>
      </c>
      <c r="X33" s="20">
        <v>5464500</v>
      </c>
      <c r="Y33" s="20">
        <v>2441804</v>
      </c>
      <c r="Z33" s="21">
        <v>44.68</v>
      </c>
      <c r="AA33" s="22">
        <v>10929000</v>
      </c>
    </row>
    <row r="34" spans="1:27" ht="13.5">
      <c r="A34" s="27" t="s">
        <v>59</v>
      </c>
      <c r="B34" s="28"/>
      <c r="C34" s="29">
        <f aca="true" t="shared" si="3" ref="C34:Y34">SUM(C29:C33)</f>
        <v>32096714</v>
      </c>
      <c r="D34" s="29">
        <f>SUM(D29:D33)</f>
        <v>32096714</v>
      </c>
      <c r="E34" s="30">
        <f t="shared" si="3"/>
        <v>8961000</v>
      </c>
      <c r="F34" s="31">
        <f t="shared" si="3"/>
        <v>8961000</v>
      </c>
      <c r="G34" s="31">
        <f t="shared" si="3"/>
        <v>32096714</v>
      </c>
      <c r="H34" s="31">
        <f t="shared" si="3"/>
        <v>32096714</v>
      </c>
      <c r="I34" s="31">
        <f t="shared" si="3"/>
        <v>32096714</v>
      </c>
      <c r="J34" s="31">
        <f t="shared" si="3"/>
        <v>32096714</v>
      </c>
      <c r="K34" s="31">
        <f t="shared" si="3"/>
        <v>32096714</v>
      </c>
      <c r="L34" s="31">
        <f t="shared" si="3"/>
        <v>32096714</v>
      </c>
      <c r="M34" s="31">
        <f t="shared" si="3"/>
        <v>32096714</v>
      </c>
      <c r="N34" s="31">
        <f t="shared" si="3"/>
        <v>32096714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32096714</v>
      </c>
      <c r="X34" s="31">
        <f t="shared" si="3"/>
        <v>4480500</v>
      </c>
      <c r="Y34" s="31">
        <f t="shared" si="3"/>
        <v>27616214</v>
      </c>
      <c r="Z34" s="32">
        <f>+IF(X34&lt;&gt;0,+(Y34/X34)*100,0)</f>
        <v>616.3645575270617</v>
      </c>
      <c r="AA34" s="33">
        <f>SUM(AA29:AA33)</f>
        <v>8961000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161194</v>
      </c>
      <c r="D37" s="18">
        <v>161194</v>
      </c>
      <c r="E37" s="19">
        <v>11207000</v>
      </c>
      <c r="F37" s="20">
        <v>11207000</v>
      </c>
      <c r="G37" s="20">
        <v>161194</v>
      </c>
      <c r="H37" s="20">
        <v>161194</v>
      </c>
      <c r="I37" s="20">
        <v>161194</v>
      </c>
      <c r="J37" s="20">
        <v>161194</v>
      </c>
      <c r="K37" s="20">
        <v>161194</v>
      </c>
      <c r="L37" s="20">
        <v>161194</v>
      </c>
      <c r="M37" s="20">
        <v>161194</v>
      </c>
      <c r="N37" s="20">
        <v>161194</v>
      </c>
      <c r="O37" s="20"/>
      <c r="P37" s="20"/>
      <c r="Q37" s="20"/>
      <c r="R37" s="20"/>
      <c r="S37" s="20"/>
      <c r="T37" s="20"/>
      <c r="U37" s="20"/>
      <c r="V37" s="20"/>
      <c r="W37" s="20">
        <v>161194</v>
      </c>
      <c r="X37" s="20">
        <v>5603500</v>
      </c>
      <c r="Y37" s="20">
        <v>-5442306</v>
      </c>
      <c r="Z37" s="21">
        <v>-97.12</v>
      </c>
      <c r="AA37" s="22">
        <v>11207000</v>
      </c>
    </row>
    <row r="38" spans="1:27" ht="13.5">
      <c r="A38" s="23" t="s">
        <v>58</v>
      </c>
      <c r="B38" s="17"/>
      <c r="C38" s="18">
        <v>11261383</v>
      </c>
      <c r="D38" s="18">
        <v>11261383</v>
      </c>
      <c r="E38" s="19">
        <v>-10928000</v>
      </c>
      <c r="F38" s="20">
        <v>-10928000</v>
      </c>
      <c r="G38" s="20">
        <v>11261383</v>
      </c>
      <c r="H38" s="20">
        <v>11261383</v>
      </c>
      <c r="I38" s="20">
        <v>11261383</v>
      </c>
      <c r="J38" s="20">
        <v>11261383</v>
      </c>
      <c r="K38" s="20">
        <v>11261383</v>
      </c>
      <c r="L38" s="20">
        <v>11261383</v>
      </c>
      <c r="M38" s="20">
        <v>11261383</v>
      </c>
      <c r="N38" s="20">
        <v>11261383</v>
      </c>
      <c r="O38" s="20"/>
      <c r="P38" s="20"/>
      <c r="Q38" s="20"/>
      <c r="R38" s="20"/>
      <c r="S38" s="20"/>
      <c r="T38" s="20"/>
      <c r="U38" s="20"/>
      <c r="V38" s="20"/>
      <c r="W38" s="20">
        <v>11261383</v>
      </c>
      <c r="X38" s="20">
        <v>-5464000</v>
      </c>
      <c r="Y38" s="20">
        <v>16725383</v>
      </c>
      <c r="Z38" s="21">
        <v>-306.1</v>
      </c>
      <c r="AA38" s="22">
        <v>-10928000</v>
      </c>
    </row>
    <row r="39" spans="1:27" ht="13.5">
      <c r="A39" s="27" t="s">
        <v>61</v>
      </c>
      <c r="B39" s="35"/>
      <c r="C39" s="29">
        <f aca="true" t="shared" si="4" ref="C39:Y39">SUM(C37:C38)</f>
        <v>11422577</v>
      </c>
      <c r="D39" s="29">
        <f>SUM(D37:D38)</f>
        <v>11422577</v>
      </c>
      <c r="E39" s="36">
        <f t="shared" si="4"/>
        <v>279000</v>
      </c>
      <c r="F39" s="37">
        <f t="shared" si="4"/>
        <v>279000</v>
      </c>
      <c r="G39" s="37">
        <f t="shared" si="4"/>
        <v>11422577</v>
      </c>
      <c r="H39" s="37">
        <f t="shared" si="4"/>
        <v>11422577</v>
      </c>
      <c r="I39" s="37">
        <f t="shared" si="4"/>
        <v>11422577</v>
      </c>
      <c r="J39" s="37">
        <f t="shared" si="4"/>
        <v>11422577</v>
      </c>
      <c r="K39" s="37">
        <f t="shared" si="4"/>
        <v>11422577</v>
      </c>
      <c r="L39" s="37">
        <f t="shared" si="4"/>
        <v>11422577</v>
      </c>
      <c r="M39" s="37">
        <f t="shared" si="4"/>
        <v>11422577</v>
      </c>
      <c r="N39" s="37">
        <f t="shared" si="4"/>
        <v>11422577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11422577</v>
      </c>
      <c r="X39" s="37">
        <f t="shared" si="4"/>
        <v>139500</v>
      </c>
      <c r="Y39" s="37">
        <f t="shared" si="4"/>
        <v>11283077</v>
      </c>
      <c r="Z39" s="38">
        <f>+IF(X39&lt;&gt;0,+(Y39/X39)*100,0)</f>
        <v>8088.227240143369</v>
      </c>
      <c r="AA39" s="39">
        <f>SUM(AA37:AA38)</f>
        <v>279000</v>
      </c>
    </row>
    <row r="40" spans="1:27" ht="13.5">
      <c r="A40" s="27" t="s">
        <v>62</v>
      </c>
      <c r="B40" s="28"/>
      <c r="C40" s="29">
        <f aca="true" t="shared" si="5" ref="C40:Y40">+C34+C39</f>
        <v>43519291</v>
      </c>
      <c r="D40" s="29">
        <f>+D34+D39</f>
        <v>43519291</v>
      </c>
      <c r="E40" s="30">
        <f t="shared" si="5"/>
        <v>9240000</v>
      </c>
      <c r="F40" s="31">
        <f t="shared" si="5"/>
        <v>9240000</v>
      </c>
      <c r="G40" s="31">
        <f t="shared" si="5"/>
        <v>43519291</v>
      </c>
      <c r="H40" s="31">
        <f t="shared" si="5"/>
        <v>43519291</v>
      </c>
      <c r="I40" s="31">
        <f t="shared" si="5"/>
        <v>43519291</v>
      </c>
      <c r="J40" s="31">
        <f t="shared" si="5"/>
        <v>43519291</v>
      </c>
      <c r="K40" s="31">
        <f t="shared" si="5"/>
        <v>43519291</v>
      </c>
      <c r="L40" s="31">
        <f t="shared" si="5"/>
        <v>43519291</v>
      </c>
      <c r="M40" s="31">
        <f t="shared" si="5"/>
        <v>43519291</v>
      </c>
      <c r="N40" s="31">
        <f t="shared" si="5"/>
        <v>43519291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43519291</v>
      </c>
      <c r="X40" s="31">
        <f t="shared" si="5"/>
        <v>4620000</v>
      </c>
      <c r="Y40" s="31">
        <f t="shared" si="5"/>
        <v>38899291</v>
      </c>
      <c r="Z40" s="32">
        <f>+IF(X40&lt;&gt;0,+(Y40/X40)*100,0)</f>
        <v>841.9759956709956</v>
      </c>
      <c r="AA40" s="33">
        <f>+AA34+AA39</f>
        <v>9240000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54867467</v>
      </c>
      <c r="D42" s="43">
        <f>+D25-D40</f>
        <v>54867467</v>
      </c>
      <c r="E42" s="44">
        <f t="shared" si="6"/>
        <v>83820000</v>
      </c>
      <c r="F42" s="45">
        <f t="shared" si="6"/>
        <v>83820000</v>
      </c>
      <c r="G42" s="45">
        <f t="shared" si="6"/>
        <v>54867467</v>
      </c>
      <c r="H42" s="45">
        <f t="shared" si="6"/>
        <v>54867467</v>
      </c>
      <c r="I42" s="45">
        <f t="shared" si="6"/>
        <v>54867467</v>
      </c>
      <c r="J42" s="45">
        <f t="shared" si="6"/>
        <v>54867467</v>
      </c>
      <c r="K42" s="45">
        <f t="shared" si="6"/>
        <v>54867467</v>
      </c>
      <c r="L42" s="45">
        <f t="shared" si="6"/>
        <v>54867467</v>
      </c>
      <c r="M42" s="45">
        <f t="shared" si="6"/>
        <v>54867467</v>
      </c>
      <c r="N42" s="45">
        <f t="shared" si="6"/>
        <v>54867467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54867467</v>
      </c>
      <c r="X42" s="45">
        <f t="shared" si="6"/>
        <v>41910000</v>
      </c>
      <c r="Y42" s="45">
        <f t="shared" si="6"/>
        <v>12957467</v>
      </c>
      <c r="Z42" s="46">
        <f>+IF(X42&lt;&gt;0,+(Y42/X42)*100,0)</f>
        <v>30.917363397757097</v>
      </c>
      <c r="AA42" s="47">
        <f>+AA25-AA40</f>
        <v>83820000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54867467</v>
      </c>
      <c r="D45" s="18">
        <v>54867467</v>
      </c>
      <c r="E45" s="19">
        <v>83820000</v>
      </c>
      <c r="F45" s="20">
        <v>83820000</v>
      </c>
      <c r="G45" s="20">
        <v>54867467</v>
      </c>
      <c r="H45" s="20">
        <v>54867467</v>
      </c>
      <c r="I45" s="20">
        <v>54867467</v>
      </c>
      <c r="J45" s="20">
        <v>54867467</v>
      </c>
      <c r="K45" s="20">
        <v>54867467</v>
      </c>
      <c r="L45" s="20">
        <v>54867467</v>
      </c>
      <c r="M45" s="20">
        <v>54867467</v>
      </c>
      <c r="N45" s="20">
        <v>54867467</v>
      </c>
      <c r="O45" s="20"/>
      <c r="P45" s="20"/>
      <c r="Q45" s="20"/>
      <c r="R45" s="20"/>
      <c r="S45" s="20"/>
      <c r="T45" s="20"/>
      <c r="U45" s="20"/>
      <c r="V45" s="20"/>
      <c r="W45" s="20">
        <v>54867467</v>
      </c>
      <c r="X45" s="20">
        <v>41910000</v>
      </c>
      <c r="Y45" s="20">
        <v>12957467</v>
      </c>
      <c r="Z45" s="48">
        <v>30.92</v>
      </c>
      <c r="AA45" s="22">
        <v>83820000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54867467</v>
      </c>
      <c r="D48" s="51">
        <f>SUM(D45:D47)</f>
        <v>54867467</v>
      </c>
      <c r="E48" s="52">
        <f t="shared" si="7"/>
        <v>83820000</v>
      </c>
      <c r="F48" s="53">
        <f t="shared" si="7"/>
        <v>83820000</v>
      </c>
      <c r="G48" s="53">
        <f t="shared" si="7"/>
        <v>54867467</v>
      </c>
      <c r="H48" s="53">
        <f t="shared" si="7"/>
        <v>54867467</v>
      </c>
      <c r="I48" s="53">
        <f t="shared" si="7"/>
        <v>54867467</v>
      </c>
      <c r="J48" s="53">
        <f t="shared" si="7"/>
        <v>54867467</v>
      </c>
      <c r="K48" s="53">
        <f t="shared" si="7"/>
        <v>54867467</v>
      </c>
      <c r="L48" s="53">
        <f t="shared" si="7"/>
        <v>54867467</v>
      </c>
      <c r="M48" s="53">
        <f t="shared" si="7"/>
        <v>54867467</v>
      </c>
      <c r="N48" s="53">
        <f t="shared" si="7"/>
        <v>54867467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54867467</v>
      </c>
      <c r="X48" s="53">
        <f t="shared" si="7"/>
        <v>41910000</v>
      </c>
      <c r="Y48" s="53">
        <f t="shared" si="7"/>
        <v>12957467</v>
      </c>
      <c r="Z48" s="54">
        <f>+IF(X48&lt;&gt;0,+(Y48/X48)*100,0)</f>
        <v>30.917363397757097</v>
      </c>
      <c r="AA48" s="55">
        <f>SUM(AA45:AA47)</f>
        <v>83820000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7660422</v>
      </c>
      <c r="D6" s="18">
        <v>7660422</v>
      </c>
      <c r="E6" s="19">
        <v>4790000</v>
      </c>
      <c r="F6" s="20">
        <v>4790000</v>
      </c>
      <c r="G6" s="20">
        <v>-28890</v>
      </c>
      <c r="H6" s="20">
        <v>170152</v>
      </c>
      <c r="I6" s="20">
        <v>113207</v>
      </c>
      <c r="J6" s="20">
        <v>113207</v>
      </c>
      <c r="K6" s="20">
        <v>251188</v>
      </c>
      <c r="L6" s="20">
        <v>9187681</v>
      </c>
      <c r="M6" s="20">
        <v>276419</v>
      </c>
      <c r="N6" s="20">
        <v>276419</v>
      </c>
      <c r="O6" s="20"/>
      <c r="P6" s="20"/>
      <c r="Q6" s="20"/>
      <c r="R6" s="20"/>
      <c r="S6" s="20"/>
      <c r="T6" s="20"/>
      <c r="U6" s="20"/>
      <c r="V6" s="20"/>
      <c r="W6" s="20">
        <v>276419</v>
      </c>
      <c r="X6" s="20">
        <v>2395000</v>
      </c>
      <c r="Y6" s="20">
        <v>-2118581</v>
      </c>
      <c r="Z6" s="21">
        <v>-88.46</v>
      </c>
      <c r="AA6" s="22">
        <v>4790000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18102102</v>
      </c>
      <c r="H7" s="20">
        <v>14715759</v>
      </c>
      <c r="I7" s="20">
        <v>11120540</v>
      </c>
      <c r="J7" s="20">
        <v>11120540</v>
      </c>
      <c r="K7" s="20">
        <v>10053097</v>
      </c>
      <c r="L7" s="20">
        <v>6058163</v>
      </c>
      <c r="M7" s="20">
        <v>11612943</v>
      </c>
      <c r="N7" s="20">
        <v>11612943</v>
      </c>
      <c r="O7" s="20"/>
      <c r="P7" s="20"/>
      <c r="Q7" s="20"/>
      <c r="R7" s="20"/>
      <c r="S7" s="20"/>
      <c r="T7" s="20"/>
      <c r="U7" s="20"/>
      <c r="V7" s="20"/>
      <c r="W7" s="20">
        <v>11612943</v>
      </c>
      <c r="X7" s="20"/>
      <c r="Y7" s="20">
        <v>11612943</v>
      </c>
      <c r="Z7" s="21"/>
      <c r="AA7" s="22"/>
    </row>
    <row r="8" spans="1:27" ht="13.5">
      <c r="A8" s="23" t="s">
        <v>35</v>
      </c>
      <c r="B8" s="17"/>
      <c r="C8" s="18">
        <v>1110511</v>
      </c>
      <c r="D8" s="18">
        <v>1110511</v>
      </c>
      <c r="E8" s="19">
        <v>960000</v>
      </c>
      <c r="F8" s="20">
        <v>960000</v>
      </c>
      <c r="G8" s="20">
        <v>1107467</v>
      </c>
      <c r="H8" s="20">
        <v>2876768</v>
      </c>
      <c r="I8" s="20">
        <v>2835300</v>
      </c>
      <c r="J8" s="20">
        <v>2835300</v>
      </c>
      <c r="K8" s="20">
        <v>3058281</v>
      </c>
      <c r="L8" s="20">
        <v>2906863</v>
      </c>
      <c r="M8" s="20">
        <v>2939968</v>
      </c>
      <c r="N8" s="20">
        <v>2939968</v>
      </c>
      <c r="O8" s="20"/>
      <c r="P8" s="20"/>
      <c r="Q8" s="20"/>
      <c r="R8" s="20"/>
      <c r="S8" s="20"/>
      <c r="T8" s="20"/>
      <c r="U8" s="20"/>
      <c r="V8" s="20"/>
      <c r="W8" s="20">
        <v>2939968</v>
      </c>
      <c r="X8" s="20">
        <v>480000</v>
      </c>
      <c r="Y8" s="20">
        <v>2459968</v>
      </c>
      <c r="Z8" s="21">
        <v>512.49</v>
      </c>
      <c r="AA8" s="22">
        <v>960000</v>
      </c>
    </row>
    <row r="9" spans="1:27" ht="13.5">
      <c r="A9" s="23" t="s">
        <v>36</v>
      </c>
      <c r="B9" s="17"/>
      <c r="C9" s="18">
        <v>1287354</v>
      </c>
      <c r="D9" s="18">
        <v>1287354</v>
      </c>
      <c r="E9" s="19">
        <v>50000</v>
      </c>
      <c r="F9" s="20">
        <v>50000</v>
      </c>
      <c r="G9" s="20">
        <v>335388</v>
      </c>
      <c r="H9" s="20">
        <v>359625</v>
      </c>
      <c r="I9" s="20">
        <v>389559</v>
      </c>
      <c r="J9" s="20">
        <v>389559</v>
      </c>
      <c r="K9" s="20">
        <v>430188</v>
      </c>
      <c r="L9" s="20">
        <v>496653</v>
      </c>
      <c r="M9" s="20">
        <v>519487</v>
      </c>
      <c r="N9" s="20">
        <v>519487</v>
      </c>
      <c r="O9" s="20"/>
      <c r="P9" s="20"/>
      <c r="Q9" s="20"/>
      <c r="R9" s="20"/>
      <c r="S9" s="20"/>
      <c r="T9" s="20"/>
      <c r="U9" s="20"/>
      <c r="V9" s="20"/>
      <c r="W9" s="20">
        <v>519487</v>
      </c>
      <c r="X9" s="20">
        <v>25000</v>
      </c>
      <c r="Y9" s="20">
        <v>494487</v>
      </c>
      <c r="Z9" s="21">
        <v>1977.95</v>
      </c>
      <c r="AA9" s="22">
        <v>50000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20000</v>
      </c>
      <c r="F11" s="20">
        <v>20000</v>
      </c>
      <c r="G11" s="20">
        <v>37169222</v>
      </c>
      <c r="H11" s="20">
        <v>37169222</v>
      </c>
      <c r="I11" s="20">
        <v>37169222</v>
      </c>
      <c r="J11" s="20">
        <v>37169222</v>
      </c>
      <c r="K11" s="20">
        <v>37169222</v>
      </c>
      <c r="L11" s="20">
        <v>36035644</v>
      </c>
      <c r="M11" s="20">
        <v>36035645</v>
      </c>
      <c r="N11" s="20">
        <v>36035645</v>
      </c>
      <c r="O11" s="20"/>
      <c r="P11" s="20"/>
      <c r="Q11" s="20"/>
      <c r="R11" s="20"/>
      <c r="S11" s="20"/>
      <c r="T11" s="20"/>
      <c r="U11" s="20"/>
      <c r="V11" s="20"/>
      <c r="W11" s="20">
        <v>36035645</v>
      </c>
      <c r="X11" s="20">
        <v>10000</v>
      </c>
      <c r="Y11" s="20">
        <v>36025645</v>
      </c>
      <c r="Z11" s="21">
        <v>360256.45</v>
      </c>
      <c r="AA11" s="22">
        <v>20000</v>
      </c>
    </row>
    <row r="12" spans="1:27" ht="13.5">
      <c r="A12" s="27" t="s">
        <v>39</v>
      </c>
      <c r="B12" s="28"/>
      <c r="C12" s="29">
        <f aca="true" t="shared" si="0" ref="C12:Y12">SUM(C6:C11)</f>
        <v>10058287</v>
      </c>
      <c r="D12" s="29">
        <f>SUM(D6:D11)</f>
        <v>10058287</v>
      </c>
      <c r="E12" s="30">
        <f t="shared" si="0"/>
        <v>5820000</v>
      </c>
      <c r="F12" s="31">
        <f t="shared" si="0"/>
        <v>5820000</v>
      </c>
      <c r="G12" s="31">
        <f t="shared" si="0"/>
        <v>56685289</v>
      </c>
      <c r="H12" s="31">
        <f t="shared" si="0"/>
        <v>55291526</v>
      </c>
      <c r="I12" s="31">
        <f t="shared" si="0"/>
        <v>51627828</v>
      </c>
      <c r="J12" s="31">
        <f t="shared" si="0"/>
        <v>51627828</v>
      </c>
      <c r="K12" s="31">
        <f t="shared" si="0"/>
        <v>50961976</v>
      </c>
      <c r="L12" s="31">
        <f t="shared" si="0"/>
        <v>54685004</v>
      </c>
      <c r="M12" s="31">
        <f t="shared" si="0"/>
        <v>51384462</v>
      </c>
      <c r="N12" s="31">
        <f t="shared" si="0"/>
        <v>51384462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51384462</v>
      </c>
      <c r="X12" s="31">
        <f t="shared" si="0"/>
        <v>2910000</v>
      </c>
      <c r="Y12" s="31">
        <f t="shared" si="0"/>
        <v>48474462</v>
      </c>
      <c r="Z12" s="32">
        <f>+IF(X12&lt;&gt;0,+(Y12/X12)*100,0)</f>
        <v>1665.7890721649483</v>
      </c>
      <c r="AA12" s="33">
        <f>SUM(AA6:AA11)</f>
        <v>5820000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9045000</v>
      </c>
      <c r="D17" s="18">
        <v>9045000</v>
      </c>
      <c r="E17" s="19">
        <v>8425000</v>
      </c>
      <c r="F17" s="20">
        <v>8425000</v>
      </c>
      <c r="G17" s="20">
        <v>9045000</v>
      </c>
      <c r="H17" s="20">
        <v>9045000</v>
      </c>
      <c r="I17" s="20">
        <v>9045000</v>
      </c>
      <c r="J17" s="20">
        <v>9045000</v>
      </c>
      <c r="K17" s="20">
        <v>9045000</v>
      </c>
      <c r="L17" s="20">
        <v>9045000</v>
      </c>
      <c r="M17" s="20">
        <v>9045000</v>
      </c>
      <c r="N17" s="20">
        <v>9045000</v>
      </c>
      <c r="O17" s="20"/>
      <c r="P17" s="20"/>
      <c r="Q17" s="20"/>
      <c r="R17" s="20"/>
      <c r="S17" s="20"/>
      <c r="T17" s="20"/>
      <c r="U17" s="20"/>
      <c r="V17" s="20"/>
      <c r="W17" s="20">
        <v>9045000</v>
      </c>
      <c r="X17" s="20">
        <v>4212500</v>
      </c>
      <c r="Y17" s="20">
        <v>4832500</v>
      </c>
      <c r="Z17" s="21">
        <v>114.72</v>
      </c>
      <c r="AA17" s="22">
        <v>8425000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79761682</v>
      </c>
      <c r="D19" s="18">
        <v>79761682</v>
      </c>
      <c r="E19" s="19">
        <v>57216007</v>
      </c>
      <c r="F19" s="20">
        <v>57216007</v>
      </c>
      <c r="G19" s="20">
        <v>42384831</v>
      </c>
      <c r="H19" s="20">
        <v>42593836</v>
      </c>
      <c r="I19" s="20">
        <v>42632900</v>
      </c>
      <c r="J19" s="20">
        <v>42632900</v>
      </c>
      <c r="K19" s="20">
        <v>42632900</v>
      </c>
      <c r="L19" s="20">
        <v>43521597</v>
      </c>
      <c r="M19" s="20">
        <v>22672925</v>
      </c>
      <c r="N19" s="20">
        <v>22672925</v>
      </c>
      <c r="O19" s="20"/>
      <c r="P19" s="20"/>
      <c r="Q19" s="20"/>
      <c r="R19" s="20"/>
      <c r="S19" s="20"/>
      <c r="T19" s="20"/>
      <c r="U19" s="20"/>
      <c r="V19" s="20"/>
      <c r="W19" s="20">
        <v>22672925</v>
      </c>
      <c r="X19" s="20">
        <v>28608004</v>
      </c>
      <c r="Y19" s="20">
        <v>-5935079</v>
      </c>
      <c r="Z19" s="21">
        <v>-20.75</v>
      </c>
      <c r="AA19" s="22">
        <v>57216007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</v>
      </c>
      <c r="D22" s="18">
        <v>4</v>
      </c>
      <c r="E22" s="19">
        <v>93972</v>
      </c>
      <c r="F22" s="20">
        <v>93972</v>
      </c>
      <c r="G22" s="20">
        <v>4</v>
      </c>
      <c r="H22" s="20">
        <v>4</v>
      </c>
      <c r="I22" s="20">
        <v>4</v>
      </c>
      <c r="J22" s="20">
        <v>4</v>
      </c>
      <c r="K22" s="20">
        <v>4</v>
      </c>
      <c r="L22" s="20">
        <v>4</v>
      </c>
      <c r="M22" s="20">
        <v>4</v>
      </c>
      <c r="N22" s="20">
        <v>4</v>
      </c>
      <c r="O22" s="20"/>
      <c r="P22" s="20"/>
      <c r="Q22" s="20"/>
      <c r="R22" s="20"/>
      <c r="S22" s="20"/>
      <c r="T22" s="20"/>
      <c r="U22" s="20"/>
      <c r="V22" s="20"/>
      <c r="W22" s="20">
        <v>4</v>
      </c>
      <c r="X22" s="20">
        <v>46986</v>
      </c>
      <c r="Y22" s="20">
        <v>-46982</v>
      </c>
      <c r="Z22" s="21">
        <v>-99.99</v>
      </c>
      <c r="AA22" s="22">
        <v>93972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207626</v>
      </c>
      <c r="H23" s="24"/>
      <c r="I23" s="24"/>
      <c r="J23" s="20"/>
      <c r="K23" s="24"/>
      <c r="L23" s="24"/>
      <c r="M23" s="20">
        <v>20848670</v>
      </c>
      <c r="N23" s="24">
        <v>20848670</v>
      </c>
      <c r="O23" s="24"/>
      <c r="P23" s="24"/>
      <c r="Q23" s="20"/>
      <c r="R23" s="24"/>
      <c r="S23" s="24"/>
      <c r="T23" s="20"/>
      <c r="U23" s="24"/>
      <c r="V23" s="24"/>
      <c r="W23" s="24">
        <v>20848670</v>
      </c>
      <c r="X23" s="20"/>
      <c r="Y23" s="24">
        <v>20848670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88806686</v>
      </c>
      <c r="D24" s="29">
        <f>SUM(D15:D23)</f>
        <v>88806686</v>
      </c>
      <c r="E24" s="36">
        <f t="shared" si="1"/>
        <v>65734979</v>
      </c>
      <c r="F24" s="37">
        <f t="shared" si="1"/>
        <v>65734979</v>
      </c>
      <c r="G24" s="37">
        <f t="shared" si="1"/>
        <v>51637461</v>
      </c>
      <c r="H24" s="37">
        <f t="shared" si="1"/>
        <v>51638840</v>
      </c>
      <c r="I24" s="37">
        <f t="shared" si="1"/>
        <v>51677904</v>
      </c>
      <c r="J24" s="37">
        <f t="shared" si="1"/>
        <v>51677904</v>
      </c>
      <c r="K24" s="37">
        <f t="shared" si="1"/>
        <v>51677904</v>
      </c>
      <c r="L24" s="37">
        <f t="shared" si="1"/>
        <v>52566601</v>
      </c>
      <c r="M24" s="37">
        <f t="shared" si="1"/>
        <v>52566599</v>
      </c>
      <c r="N24" s="37">
        <f t="shared" si="1"/>
        <v>52566599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52566599</v>
      </c>
      <c r="X24" s="37">
        <f t="shared" si="1"/>
        <v>32867490</v>
      </c>
      <c r="Y24" s="37">
        <f t="shared" si="1"/>
        <v>19699109</v>
      </c>
      <c r="Z24" s="38">
        <f>+IF(X24&lt;&gt;0,+(Y24/X24)*100,0)</f>
        <v>59.93493570698584</v>
      </c>
      <c r="AA24" s="39">
        <f>SUM(AA15:AA23)</f>
        <v>65734979</v>
      </c>
    </row>
    <row r="25" spans="1:27" ht="13.5">
      <c r="A25" s="27" t="s">
        <v>51</v>
      </c>
      <c r="B25" s="28"/>
      <c r="C25" s="29">
        <f aca="true" t="shared" si="2" ref="C25:Y25">+C12+C24</f>
        <v>98864973</v>
      </c>
      <c r="D25" s="29">
        <f>+D12+D24</f>
        <v>98864973</v>
      </c>
      <c r="E25" s="30">
        <f t="shared" si="2"/>
        <v>71554979</v>
      </c>
      <c r="F25" s="31">
        <f t="shared" si="2"/>
        <v>71554979</v>
      </c>
      <c r="G25" s="31">
        <f t="shared" si="2"/>
        <v>108322750</v>
      </c>
      <c r="H25" s="31">
        <f t="shared" si="2"/>
        <v>106930366</v>
      </c>
      <c r="I25" s="31">
        <f t="shared" si="2"/>
        <v>103305732</v>
      </c>
      <c r="J25" s="31">
        <f t="shared" si="2"/>
        <v>103305732</v>
      </c>
      <c r="K25" s="31">
        <f t="shared" si="2"/>
        <v>102639880</v>
      </c>
      <c r="L25" s="31">
        <f t="shared" si="2"/>
        <v>107251605</v>
      </c>
      <c r="M25" s="31">
        <f t="shared" si="2"/>
        <v>103951061</v>
      </c>
      <c r="N25" s="31">
        <f t="shared" si="2"/>
        <v>103951061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103951061</v>
      </c>
      <c r="X25" s="31">
        <f t="shared" si="2"/>
        <v>35777490</v>
      </c>
      <c r="Y25" s="31">
        <f t="shared" si="2"/>
        <v>68173571</v>
      </c>
      <c r="Z25" s="32">
        <f>+IF(X25&lt;&gt;0,+(Y25/X25)*100,0)</f>
        <v>190.54878081162207</v>
      </c>
      <c r="AA25" s="33">
        <f>+AA12+AA24</f>
        <v>71554979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875000</v>
      </c>
      <c r="F30" s="20">
        <v>875000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437500</v>
      </c>
      <c r="Y30" s="20">
        <v>-437500</v>
      </c>
      <c r="Z30" s="21">
        <v>-100</v>
      </c>
      <c r="AA30" s="22">
        <v>875000</v>
      </c>
    </row>
    <row r="31" spans="1:27" ht="13.5">
      <c r="A31" s="23" t="s">
        <v>56</v>
      </c>
      <c r="B31" s="17"/>
      <c r="C31" s="18">
        <v>1800</v>
      </c>
      <c r="D31" s="18">
        <v>1800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2951991</v>
      </c>
      <c r="D32" s="18">
        <v>2951991</v>
      </c>
      <c r="E32" s="19">
        <v>7550000</v>
      </c>
      <c r="F32" s="20">
        <v>7550000</v>
      </c>
      <c r="G32" s="20">
        <v>8431088</v>
      </c>
      <c r="H32" s="20">
        <v>6441049</v>
      </c>
      <c r="I32" s="20">
        <v>4048221</v>
      </c>
      <c r="J32" s="20">
        <v>4048221</v>
      </c>
      <c r="K32" s="20">
        <v>4349909</v>
      </c>
      <c r="L32" s="20">
        <v>4967544</v>
      </c>
      <c r="M32" s="20">
        <v>1132617</v>
      </c>
      <c r="N32" s="20">
        <v>1132617</v>
      </c>
      <c r="O32" s="20"/>
      <c r="P32" s="20"/>
      <c r="Q32" s="20"/>
      <c r="R32" s="20"/>
      <c r="S32" s="20"/>
      <c r="T32" s="20"/>
      <c r="U32" s="20"/>
      <c r="V32" s="20"/>
      <c r="W32" s="20">
        <v>1132617</v>
      </c>
      <c r="X32" s="20">
        <v>3775000</v>
      </c>
      <c r="Y32" s="20">
        <v>-2642383</v>
      </c>
      <c r="Z32" s="21">
        <v>-70</v>
      </c>
      <c r="AA32" s="22">
        <v>7550000</v>
      </c>
    </row>
    <row r="33" spans="1:27" ht="13.5">
      <c r="A33" s="23" t="s">
        <v>58</v>
      </c>
      <c r="B33" s="17"/>
      <c r="C33" s="18">
        <v>2438731</v>
      </c>
      <c r="D33" s="18">
        <v>2438731</v>
      </c>
      <c r="E33" s="19">
        <v>1399907</v>
      </c>
      <c r="F33" s="20">
        <v>1399907</v>
      </c>
      <c r="G33" s="20">
        <v>4747476</v>
      </c>
      <c r="H33" s="20">
        <v>986642</v>
      </c>
      <c r="I33" s="20">
        <v>1582042</v>
      </c>
      <c r="J33" s="20">
        <v>1582042</v>
      </c>
      <c r="K33" s="20">
        <v>2217297</v>
      </c>
      <c r="L33" s="20">
        <v>2192466</v>
      </c>
      <c r="M33" s="20">
        <v>2040086</v>
      </c>
      <c r="N33" s="20">
        <v>2040086</v>
      </c>
      <c r="O33" s="20"/>
      <c r="P33" s="20"/>
      <c r="Q33" s="20"/>
      <c r="R33" s="20"/>
      <c r="S33" s="20"/>
      <c r="T33" s="20"/>
      <c r="U33" s="20"/>
      <c r="V33" s="20"/>
      <c r="W33" s="20">
        <v>2040086</v>
      </c>
      <c r="X33" s="20">
        <v>699954</v>
      </c>
      <c r="Y33" s="20">
        <v>1340132</v>
      </c>
      <c r="Z33" s="21">
        <v>191.46</v>
      </c>
      <c r="AA33" s="22">
        <v>1399907</v>
      </c>
    </row>
    <row r="34" spans="1:27" ht="13.5">
      <c r="A34" s="27" t="s">
        <v>59</v>
      </c>
      <c r="B34" s="28"/>
      <c r="C34" s="29">
        <f aca="true" t="shared" si="3" ref="C34:Y34">SUM(C29:C33)</f>
        <v>5392522</v>
      </c>
      <c r="D34" s="29">
        <f>SUM(D29:D33)</f>
        <v>5392522</v>
      </c>
      <c r="E34" s="30">
        <f t="shared" si="3"/>
        <v>9824907</v>
      </c>
      <c r="F34" s="31">
        <f t="shared" si="3"/>
        <v>9824907</v>
      </c>
      <c r="G34" s="31">
        <f t="shared" si="3"/>
        <v>13178564</v>
      </c>
      <c r="H34" s="31">
        <f t="shared" si="3"/>
        <v>7427691</v>
      </c>
      <c r="I34" s="31">
        <f t="shared" si="3"/>
        <v>5630263</v>
      </c>
      <c r="J34" s="31">
        <f t="shared" si="3"/>
        <v>5630263</v>
      </c>
      <c r="K34" s="31">
        <f t="shared" si="3"/>
        <v>6567206</v>
      </c>
      <c r="L34" s="31">
        <f t="shared" si="3"/>
        <v>7160010</v>
      </c>
      <c r="M34" s="31">
        <f t="shared" si="3"/>
        <v>3172703</v>
      </c>
      <c r="N34" s="31">
        <f t="shared" si="3"/>
        <v>3172703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3172703</v>
      </c>
      <c r="X34" s="31">
        <f t="shared" si="3"/>
        <v>4912454</v>
      </c>
      <c r="Y34" s="31">
        <f t="shared" si="3"/>
        <v>-1739751</v>
      </c>
      <c r="Z34" s="32">
        <f>+IF(X34&lt;&gt;0,+(Y34/X34)*100,0)</f>
        <v>-35.41511024836059</v>
      </c>
      <c r="AA34" s="33">
        <f>SUM(AA29:AA33)</f>
        <v>9824907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529451</v>
      </c>
      <c r="D37" s="18">
        <v>529451</v>
      </c>
      <c r="E37" s="19">
        <v>2500000</v>
      </c>
      <c r="F37" s="20">
        <v>2500000</v>
      </c>
      <c r="G37" s="20">
        <v>487320</v>
      </c>
      <c r="H37" s="20">
        <v>444969</v>
      </c>
      <c r="I37" s="20">
        <v>402245</v>
      </c>
      <c r="J37" s="20">
        <v>402245</v>
      </c>
      <c r="K37" s="20">
        <v>359032</v>
      </c>
      <c r="L37" s="20">
        <v>315553</v>
      </c>
      <c r="M37" s="20">
        <v>271602</v>
      </c>
      <c r="N37" s="20">
        <v>271602</v>
      </c>
      <c r="O37" s="20"/>
      <c r="P37" s="20"/>
      <c r="Q37" s="20"/>
      <c r="R37" s="20"/>
      <c r="S37" s="20"/>
      <c r="T37" s="20"/>
      <c r="U37" s="20"/>
      <c r="V37" s="20"/>
      <c r="W37" s="20">
        <v>271602</v>
      </c>
      <c r="X37" s="20">
        <v>1250000</v>
      </c>
      <c r="Y37" s="20">
        <v>-978398</v>
      </c>
      <c r="Z37" s="21">
        <v>-78.27</v>
      </c>
      <c r="AA37" s="22">
        <v>2500000</v>
      </c>
    </row>
    <row r="38" spans="1:27" ht="13.5">
      <c r="A38" s="23" t="s">
        <v>58</v>
      </c>
      <c r="B38" s="17"/>
      <c r="C38" s="18"/>
      <c r="D38" s="18"/>
      <c r="E38" s="19">
        <v>150000</v>
      </c>
      <c r="F38" s="20">
        <v>150000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75000</v>
      </c>
      <c r="Y38" s="20">
        <v>-75000</v>
      </c>
      <c r="Z38" s="21">
        <v>-100</v>
      </c>
      <c r="AA38" s="22">
        <v>150000</v>
      </c>
    </row>
    <row r="39" spans="1:27" ht="13.5">
      <c r="A39" s="27" t="s">
        <v>61</v>
      </c>
      <c r="B39" s="35"/>
      <c r="C39" s="29">
        <f aca="true" t="shared" si="4" ref="C39:Y39">SUM(C37:C38)</f>
        <v>529451</v>
      </c>
      <c r="D39" s="29">
        <f>SUM(D37:D38)</f>
        <v>529451</v>
      </c>
      <c r="E39" s="36">
        <f t="shared" si="4"/>
        <v>2650000</v>
      </c>
      <c r="F39" s="37">
        <f t="shared" si="4"/>
        <v>2650000</v>
      </c>
      <c r="G39" s="37">
        <f t="shared" si="4"/>
        <v>487320</v>
      </c>
      <c r="H39" s="37">
        <f t="shared" si="4"/>
        <v>444969</v>
      </c>
      <c r="I39" s="37">
        <f t="shared" si="4"/>
        <v>402245</v>
      </c>
      <c r="J39" s="37">
        <f t="shared" si="4"/>
        <v>402245</v>
      </c>
      <c r="K39" s="37">
        <f t="shared" si="4"/>
        <v>359032</v>
      </c>
      <c r="L39" s="37">
        <f t="shared" si="4"/>
        <v>315553</v>
      </c>
      <c r="M39" s="37">
        <f t="shared" si="4"/>
        <v>271602</v>
      </c>
      <c r="N39" s="37">
        <f t="shared" si="4"/>
        <v>271602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271602</v>
      </c>
      <c r="X39" s="37">
        <f t="shared" si="4"/>
        <v>1325000</v>
      </c>
      <c r="Y39" s="37">
        <f t="shared" si="4"/>
        <v>-1053398</v>
      </c>
      <c r="Z39" s="38">
        <f>+IF(X39&lt;&gt;0,+(Y39/X39)*100,0)</f>
        <v>-79.5017358490566</v>
      </c>
      <c r="AA39" s="39">
        <f>SUM(AA37:AA38)</f>
        <v>2650000</v>
      </c>
    </row>
    <row r="40" spans="1:27" ht="13.5">
      <c r="A40" s="27" t="s">
        <v>62</v>
      </c>
      <c r="B40" s="28"/>
      <c r="C40" s="29">
        <f aca="true" t="shared" si="5" ref="C40:Y40">+C34+C39</f>
        <v>5921973</v>
      </c>
      <c r="D40" s="29">
        <f>+D34+D39</f>
        <v>5921973</v>
      </c>
      <c r="E40" s="30">
        <f t="shared" si="5"/>
        <v>12474907</v>
      </c>
      <c r="F40" s="31">
        <f t="shared" si="5"/>
        <v>12474907</v>
      </c>
      <c r="G40" s="31">
        <f t="shared" si="5"/>
        <v>13665884</v>
      </c>
      <c r="H40" s="31">
        <f t="shared" si="5"/>
        <v>7872660</v>
      </c>
      <c r="I40" s="31">
        <f t="shared" si="5"/>
        <v>6032508</v>
      </c>
      <c r="J40" s="31">
        <f t="shared" si="5"/>
        <v>6032508</v>
      </c>
      <c r="K40" s="31">
        <f t="shared" si="5"/>
        <v>6926238</v>
      </c>
      <c r="L40" s="31">
        <f t="shared" si="5"/>
        <v>7475563</v>
      </c>
      <c r="M40" s="31">
        <f t="shared" si="5"/>
        <v>3444305</v>
      </c>
      <c r="N40" s="31">
        <f t="shared" si="5"/>
        <v>3444305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3444305</v>
      </c>
      <c r="X40" s="31">
        <f t="shared" si="5"/>
        <v>6237454</v>
      </c>
      <c r="Y40" s="31">
        <f t="shared" si="5"/>
        <v>-2793149</v>
      </c>
      <c r="Z40" s="32">
        <f>+IF(X40&lt;&gt;0,+(Y40/X40)*100,0)</f>
        <v>-44.780274131079764</v>
      </c>
      <c r="AA40" s="33">
        <f>+AA34+AA39</f>
        <v>12474907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92943000</v>
      </c>
      <c r="D42" s="43">
        <f>+D25-D40</f>
        <v>92943000</v>
      </c>
      <c r="E42" s="44">
        <f t="shared" si="6"/>
        <v>59080072</v>
      </c>
      <c r="F42" s="45">
        <f t="shared" si="6"/>
        <v>59080072</v>
      </c>
      <c r="G42" s="45">
        <f t="shared" si="6"/>
        <v>94656866</v>
      </c>
      <c r="H42" s="45">
        <f t="shared" si="6"/>
        <v>99057706</v>
      </c>
      <c r="I42" s="45">
        <f t="shared" si="6"/>
        <v>97273224</v>
      </c>
      <c r="J42" s="45">
        <f t="shared" si="6"/>
        <v>97273224</v>
      </c>
      <c r="K42" s="45">
        <f t="shared" si="6"/>
        <v>95713642</v>
      </c>
      <c r="L42" s="45">
        <f t="shared" si="6"/>
        <v>99776042</v>
      </c>
      <c r="M42" s="45">
        <f t="shared" si="6"/>
        <v>100506756</v>
      </c>
      <c r="N42" s="45">
        <f t="shared" si="6"/>
        <v>100506756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100506756</v>
      </c>
      <c r="X42" s="45">
        <f t="shared" si="6"/>
        <v>29540036</v>
      </c>
      <c r="Y42" s="45">
        <f t="shared" si="6"/>
        <v>70966720</v>
      </c>
      <c r="Z42" s="46">
        <f>+IF(X42&lt;&gt;0,+(Y42/X42)*100,0)</f>
        <v>240.23911142152974</v>
      </c>
      <c r="AA42" s="47">
        <f>+AA25-AA40</f>
        <v>59080072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84191274</v>
      </c>
      <c r="D45" s="18">
        <v>84191274</v>
      </c>
      <c r="E45" s="19">
        <v>57637202</v>
      </c>
      <c r="F45" s="20">
        <v>57637202</v>
      </c>
      <c r="G45" s="20">
        <v>76853348</v>
      </c>
      <c r="H45" s="20">
        <v>81254188</v>
      </c>
      <c r="I45" s="20">
        <v>79469706</v>
      </c>
      <c r="J45" s="20">
        <v>79469706</v>
      </c>
      <c r="K45" s="20">
        <v>77910124</v>
      </c>
      <c r="L45" s="20">
        <v>81972524</v>
      </c>
      <c r="M45" s="20">
        <v>82703238</v>
      </c>
      <c r="N45" s="20">
        <v>82703238</v>
      </c>
      <c r="O45" s="20"/>
      <c r="P45" s="20"/>
      <c r="Q45" s="20"/>
      <c r="R45" s="20"/>
      <c r="S45" s="20"/>
      <c r="T45" s="20"/>
      <c r="U45" s="20"/>
      <c r="V45" s="20"/>
      <c r="W45" s="20">
        <v>82703238</v>
      </c>
      <c r="X45" s="20">
        <v>28818601</v>
      </c>
      <c r="Y45" s="20">
        <v>53884637</v>
      </c>
      <c r="Z45" s="48">
        <v>186.98</v>
      </c>
      <c r="AA45" s="22">
        <v>57637202</v>
      </c>
    </row>
    <row r="46" spans="1:27" ht="13.5">
      <c r="A46" s="23" t="s">
        <v>67</v>
      </c>
      <c r="B46" s="17"/>
      <c r="C46" s="18">
        <v>8751726</v>
      </c>
      <c r="D46" s="18">
        <v>8751726</v>
      </c>
      <c r="E46" s="19">
        <v>1442870</v>
      </c>
      <c r="F46" s="20">
        <v>1442870</v>
      </c>
      <c r="G46" s="20">
        <v>17803518</v>
      </c>
      <c r="H46" s="20">
        <v>17803518</v>
      </c>
      <c r="I46" s="20">
        <v>17803518</v>
      </c>
      <c r="J46" s="20">
        <v>17803518</v>
      </c>
      <c r="K46" s="20">
        <v>17803518</v>
      </c>
      <c r="L46" s="20">
        <v>17803518</v>
      </c>
      <c r="M46" s="20">
        <v>17803518</v>
      </c>
      <c r="N46" s="20">
        <v>17803518</v>
      </c>
      <c r="O46" s="20"/>
      <c r="P46" s="20"/>
      <c r="Q46" s="20"/>
      <c r="R46" s="20"/>
      <c r="S46" s="20"/>
      <c r="T46" s="20"/>
      <c r="U46" s="20"/>
      <c r="V46" s="20"/>
      <c r="W46" s="20">
        <v>17803518</v>
      </c>
      <c r="X46" s="20">
        <v>721435</v>
      </c>
      <c r="Y46" s="20">
        <v>17082083</v>
      </c>
      <c r="Z46" s="48">
        <v>2367.79</v>
      </c>
      <c r="AA46" s="22">
        <v>1442870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92943000</v>
      </c>
      <c r="D48" s="51">
        <f>SUM(D45:D47)</f>
        <v>92943000</v>
      </c>
      <c r="E48" s="52">
        <f t="shared" si="7"/>
        <v>59080072</v>
      </c>
      <c r="F48" s="53">
        <f t="shared" si="7"/>
        <v>59080072</v>
      </c>
      <c r="G48" s="53">
        <f t="shared" si="7"/>
        <v>94656866</v>
      </c>
      <c r="H48" s="53">
        <f t="shared" si="7"/>
        <v>99057706</v>
      </c>
      <c r="I48" s="53">
        <f t="shared" si="7"/>
        <v>97273224</v>
      </c>
      <c r="J48" s="53">
        <f t="shared" si="7"/>
        <v>97273224</v>
      </c>
      <c r="K48" s="53">
        <f t="shared" si="7"/>
        <v>95713642</v>
      </c>
      <c r="L48" s="53">
        <f t="shared" si="7"/>
        <v>99776042</v>
      </c>
      <c r="M48" s="53">
        <f t="shared" si="7"/>
        <v>100506756</v>
      </c>
      <c r="N48" s="53">
        <f t="shared" si="7"/>
        <v>100506756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100506756</v>
      </c>
      <c r="X48" s="53">
        <f t="shared" si="7"/>
        <v>29540036</v>
      </c>
      <c r="Y48" s="53">
        <f t="shared" si="7"/>
        <v>70966720</v>
      </c>
      <c r="Z48" s="54">
        <f>+IF(X48&lt;&gt;0,+(Y48/X48)*100,0)</f>
        <v>240.23911142152974</v>
      </c>
      <c r="AA48" s="55">
        <f>SUM(AA45:AA47)</f>
        <v>59080072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124348488</v>
      </c>
      <c r="D6" s="18">
        <v>124348488</v>
      </c>
      <c r="E6" s="19">
        <v>320733304</v>
      </c>
      <c r="F6" s="20">
        <v>320733304</v>
      </c>
      <c r="G6" s="20">
        <v>-70334314</v>
      </c>
      <c r="H6" s="20">
        <v>-114503245</v>
      </c>
      <c r="I6" s="20">
        <v>-57284664</v>
      </c>
      <c r="J6" s="20">
        <v>-57284664</v>
      </c>
      <c r="K6" s="20">
        <v>25336512</v>
      </c>
      <c r="L6" s="20">
        <v>39163595</v>
      </c>
      <c r="M6" s="20">
        <v>53578327</v>
      </c>
      <c r="N6" s="20">
        <v>53578327</v>
      </c>
      <c r="O6" s="20"/>
      <c r="P6" s="20"/>
      <c r="Q6" s="20"/>
      <c r="R6" s="20"/>
      <c r="S6" s="20"/>
      <c r="T6" s="20"/>
      <c r="U6" s="20"/>
      <c r="V6" s="20"/>
      <c r="W6" s="20">
        <v>53578327</v>
      </c>
      <c r="X6" s="20">
        <v>160366652</v>
      </c>
      <c r="Y6" s="20">
        <v>-106788325</v>
      </c>
      <c r="Z6" s="21">
        <v>-66.59</v>
      </c>
      <c r="AA6" s="22">
        <v>320733304</v>
      </c>
    </row>
    <row r="7" spans="1:27" ht="13.5">
      <c r="A7" s="23" t="s">
        <v>34</v>
      </c>
      <c r="B7" s="17"/>
      <c r="C7" s="18">
        <v>784203172</v>
      </c>
      <c r="D7" s="18">
        <v>784203172</v>
      </c>
      <c r="E7" s="19">
        <v>555595210</v>
      </c>
      <c r="F7" s="20">
        <v>555595210</v>
      </c>
      <c r="G7" s="20">
        <v>784203172</v>
      </c>
      <c r="H7" s="20">
        <v>907849415</v>
      </c>
      <c r="I7" s="20">
        <v>885628024</v>
      </c>
      <c r="J7" s="20">
        <v>885628024</v>
      </c>
      <c r="K7" s="20">
        <v>861806550</v>
      </c>
      <c r="L7" s="20">
        <v>821718684</v>
      </c>
      <c r="M7" s="20">
        <v>857648926</v>
      </c>
      <c r="N7" s="20">
        <v>857648926</v>
      </c>
      <c r="O7" s="20"/>
      <c r="P7" s="20"/>
      <c r="Q7" s="20"/>
      <c r="R7" s="20"/>
      <c r="S7" s="20"/>
      <c r="T7" s="20"/>
      <c r="U7" s="20"/>
      <c r="V7" s="20"/>
      <c r="W7" s="20">
        <v>857648926</v>
      </c>
      <c r="X7" s="20">
        <v>277797605</v>
      </c>
      <c r="Y7" s="20">
        <v>579851321</v>
      </c>
      <c r="Z7" s="21">
        <v>208.73</v>
      </c>
      <c r="AA7" s="22">
        <v>555595210</v>
      </c>
    </row>
    <row r="8" spans="1:27" ht="13.5">
      <c r="A8" s="23" t="s">
        <v>35</v>
      </c>
      <c r="B8" s="17"/>
      <c r="C8" s="18">
        <v>608516025</v>
      </c>
      <c r="D8" s="18">
        <v>608516025</v>
      </c>
      <c r="E8" s="19">
        <v>767954000</v>
      </c>
      <c r="F8" s="20">
        <v>767954000</v>
      </c>
      <c r="G8" s="20">
        <v>854005345</v>
      </c>
      <c r="H8" s="20">
        <v>1001738763</v>
      </c>
      <c r="I8" s="20">
        <v>894998773</v>
      </c>
      <c r="J8" s="20">
        <v>894998773</v>
      </c>
      <c r="K8" s="20">
        <v>875531374</v>
      </c>
      <c r="L8" s="20">
        <v>854018595</v>
      </c>
      <c r="M8" s="20">
        <v>909091829</v>
      </c>
      <c r="N8" s="20">
        <v>909091829</v>
      </c>
      <c r="O8" s="20"/>
      <c r="P8" s="20"/>
      <c r="Q8" s="20"/>
      <c r="R8" s="20"/>
      <c r="S8" s="20"/>
      <c r="T8" s="20"/>
      <c r="U8" s="20"/>
      <c r="V8" s="20"/>
      <c r="W8" s="20">
        <v>909091829</v>
      </c>
      <c r="X8" s="20">
        <v>383977000</v>
      </c>
      <c r="Y8" s="20">
        <v>525114829</v>
      </c>
      <c r="Z8" s="21">
        <v>136.76</v>
      </c>
      <c r="AA8" s="22">
        <v>767954000</v>
      </c>
    </row>
    <row r="9" spans="1:27" ht="13.5">
      <c r="A9" s="23" t="s">
        <v>36</v>
      </c>
      <c r="B9" s="17"/>
      <c r="C9" s="18">
        <v>462925524</v>
      </c>
      <c r="D9" s="18">
        <v>462925524</v>
      </c>
      <c r="E9" s="19">
        <v>156279478</v>
      </c>
      <c r="F9" s="20">
        <v>156279478</v>
      </c>
      <c r="G9" s="20">
        <v>244193240</v>
      </c>
      <c r="H9" s="20">
        <v>246238044</v>
      </c>
      <c r="I9" s="20">
        <v>230840540</v>
      </c>
      <c r="J9" s="20">
        <v>230840540</v>
      </c>
      <c r="K9" s="20">
        <v>202657554</v>
      </c>
      <c r="L9" s="20">
        <v>169678682</v>
      </c>
      <c r="M9" s="20">
        <v>167803624</v>
      </c>
      <c r="N9" s="20">
        <v>167803624</v>
      </c>
      <c r="O9" s="20"/>
      <c r="P9" s="20"/>
      <c r="Q9" s="20"/>
      <c r="R9" s="20"/>
      <c r="S9" s="20"/>
      <c r="T9" s="20"/>
      <c r="U9" s="20"/>
      <c r="V9" s="20"/>
      <c r="W9" s="20">
        <v>167803624</v>
      </c>
      <c r="X9" s="20">
        <v>78139739</v>
      </c>
      <c r="Y9" s="20">
        <v>89663885</v>
      </c>
      <c r="Z9" s="21">
        <v>114.75</v>
      </c>
      <c r="AA9" s="22">
        <v>156279478</v>
      </c>
    </row>
    <row r="10" spans="1:27" ht="13.5">
      <c r="A10" s="23" t="s">
        <v>37</v>
      </c>
      <c r="B10" s="17"/>
      <c r="C10" s="18"/>
      <c r="D10" s="18"/>
      <c r="E10" s="19">
        <v>42690655</v>
      </c>
      <c r="F10" s="20">
        <v>42690655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21345328</v>
      </c>
      <c r="Y10" s="24">
        <v>-21345328</v>
      </c>
      <c r="Z10" s="25">
        <v>-100</v>
      </c>
      <c r="AA10" s="26">
        <v>42690655</v>
      </c>
    </row>
    <row r="11" spans="1:27" ht="13.5">
      <c r="A11" s="23" t="s">
        <v>38</v>
      </c>
      <c r="B11" s="17"/>
      <c r="C11" s="18">
        <v>743239027</v>
      </c>
      <c r="D11" s="18">
        <v>743239027</v>
      </c>
      <c r="E11" s="19">
        <v>762595450</v>
      </c>
      <c r="F11" s="20">
        <v>762595450</v>
      </c>
      <c r="G11" s="20">
        <v>741190406</v>
      </c>
      <c r="H11" s="20">
        <v>739733776</v>
      </c>
      <c r="I11" s="20">
        <v>739836069</v>
      </c>
      <c r="J11" s="20">
        <v>739836069</v>
      </c>
      <c r="K11" s="20">
        <v>741919073</v>
      </c>
      <c r="L11" s="20">
        <v>742480508</v>
      </c>
      <c r="M11" s="20">
        <v>741893004</v>
      </c>
      <c r="N11" s="20">
        <v>741893004</v>
      </c>
      <c r="O11" s="20"/>
      <c r="P11" s="20"/>
      <c r="Q11" s="20"/>
      <c r="R11" s="20"/>
      <c r="S11" s="20"/>
      <c r="T11" s="20"/>
      <c r="U11" s="20"/>
      <c r="V11" s="20"/>
      <c r="W11" s="20">
        <v>741893004</v>
      </c>
      <c r="X11" s="20">
        <v>381297725</v>
      </c>
      <c r="Y11" s="20">
        <v>360595279</v>
      </c>
      <c r="Z11" s="21">
        <v>94.57</v>
      </c>
      <c r="AA11" s="22">
        <v>762595450</v>
      </c>
    </row>
    <row r="12" spans="1:27" ht="13.5">
      <c r="A12" s="27" t="s">
        <v>39</v>
      </c>
      <c r="B12" s="28"/>
      <c r="C12" s="29">
        <f aca="true" t="shared" si="0" ref="C12:Y12">SUM(C6:C11)</f>
        <v>2723232236</v>
      </c>
      <c r="D12" s="29">
        <f>SUM(D6:D11)</f>
        <v>2723232236</v>
      </c>
      <c r="E12" s="30">
        <f t="shared" si="0"/>
        <v>2605848097</v>
      </c>
      <c r="F12" s="31">
        <f t="shared" si="0"/>
        <v>2605848097</v>
      </c>
      <c r="G12" s="31">
        <f t="shared" si="0"/>
        <v>2553257849</v>
      </c>
      <c r="H12" s="31">
        <f t="shared" si="0"/>
        <v>2781056753</v>
      </c>
      <c r="I12" s="31">
        <f t="shared" si="0"/>
        <v>2694018742</v>
      </c>
      <c r="J12" s="31">
        <f t="shared" si="0"/>
        <v>2694018742</v>
      </c>
      <c r="K12" s="31">
        <f t="shared" si="0"/>
        <v>2707251063</v>
      </c>
      <c r="L12" s="31">
        <f t="shared" si="0"/>
        <v>2627060064</v>
      </c>
      <c r="M12" s="31">
        <f t="shared" si="0"/>
        <v>2730015710</v>
      </c>
      <c r="N12" s="31">
        <f t="shared" si="0"/>
        <v>2730015710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2730015710</v>
      </c>
      <c r="X12" s="31">
        <f t="shared" si="0"/>
        <v>1302924049</v>
      </c>
      <c r="Y12" s="31">
        <f t="shared" si="0"/>
        <v>1427091661</v>
      </c>
      <c r="Z12" s="32">
        <f>+IF(X12&lt;&gt;0,+(Y12/X12)*100,0)</f>
        <v>109.52991942203379</v>
      </c>
      <c r="AA12" s="33">
        <f>SUM(AA6:AA11)</f>
        <v>2605848097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9587680</v>
      </c>
      <c r="D15" s="18">
        <v>9587680</v>
      </c>
      <c r="E15" s="19">
        <v>8771407</v>
      </c>
      <c r="F15" s="20">
        <v>8771407</v>
      </c>
      <c r="G15" s="20">
        <v>8589438</v>
      </c>
      <c r="H15" s="20">
        <v>8559487</v>
      </c>
      <c r="I15" s="20">
        <v>8529747</v>
      </c>
      <c r="J15" s="20">
        <v>8529747</v>
      </c>
      <c r="K15" s="20">
        <v>8500008</v>
      </c>
      <c r="L15" s="20">
        <v>8470434</v>
      </c>
      <c r="M15" s="20">
        <v>8440870</v>
      </c>
      <c r="N15" s="20">
        <v>8440870</v>
      </c>
      <c r="O15" s="20"/>
      <c r="P15" s="20"/>
      <c r="Q15" s="20"/>
      <c r="R15" s="20"/>
      <c r="S15" s="20"/>
      <c r="T15" s="20"/>
      <c r="U15" s="20"/>
      <c r="V15" s="20"/>
      <c r="W15" s="20">
        <v>8440870</v>
      </c>
      <c r="X15" s="20">
        <v>4385704</v>
      </c>
      <c r="Y15" s="20">
        <v>4055166</v>
      </c>
      <c r="Z15" s="21">
        <v>92.46</v>
      </c>
      <c r="AA15" s="22">
        <v>8771407</v>
      </c>
    </row>
    <row r="16" spans="1:27" ht="13.5">
      <c r="A16" s="23" t="s">
        <v>42</v>
      </c>
      <c r="B16" s="17"/>
      <c r="C16" s="18"/>
      <c r="D16" s="18"/>
      <c r="E16" s="19">
        <v>46000</v>
      </c>
      <c r="F16" s="20">
        <v>46000</v>
      </c>
      <c r="G16" s="24">
        <v>46081</v>
      </c>
      <c r="H16" s="24">
        <v>46081</v>
      </c>
      <c r="I16" s="24">
        <v>46081</v>
      </c>
      <c r="J16" s="20">
        <v>46081</v>
      </c>
      <c r="K16" s="24">
        <v>46081</v>
      </c>
      <c r="L16" s="24">
        <v>46081</v>
      </c>
      <c r="M16" s="20">
        <v>46081</v>
      </c>
      <c r="N16" s="24">
        <v>46081</v>
      </c>
      <c r="O16" s="24"/>
      <c r="P16" s="24"/>
      <c r="Q16" s="20"/>
      <c r="R16" s="24"/>
      <c r="S16" s="24"/>
      <c r="T16" s="20"/>
      <c r="U16" s="24"/>
      <c r="V16" s="24"/>
      <c r="W16" s="24">
        <v>46081</v>
      </c>
      <c r="X16" s="20">
        <v>23000</v>
      </c>
      <c r="Y16" s="24">
        <v>23081</v>
      </c>
      <c r="Z16" s="25">
        <v>100.35</v>
      </c>
      <c r="AA16" s="26">
        <v>46000</v>
      </c>
    </row>
    <row r="17" spans="1:27" ht="13.5">
      <c r="A17" s="23" t="s">
        <v>43</v>
      </c>
      <c r="B17" s="17"/>
      <c r="C17" s="18">
        <v>356913816</v>
      </c>
      <c r="D17" s="18">
        <v>356913816</v>
      </c>
      <c r="E17" s="19">
        <v>320520000</v>
      </c>
      <c r="F17" s="20">
        <v>320520000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160260000</v>
      </c>
      <c r="Y17" s="20">
        <v>-160260000</v>
      </c>
      <c r="Z17" s="21">
        <v>-100</v>
      </c>
      <c r="AA17" s="22">
        <v>320520000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6642645705</v>
      </c>
      <c r="D19" s="18">
        <v>6642645705</v>
      </c>
      <c r="E19" s="19">
        <v>7283929997</v>
      </c>
      <c r="F19" s="20">
        <v>7283929997</v>
      </c>
      <c r="G19" s="20">
        <v>6992123394</v>
      </c>
      <c r="H19" s="20">
        <v>6971237546</v>
      </c>
      <c r="I19" s="20">
        <v>6980802363</v>
      </c>
      <c r="J19" s="20">
        <v>6980802363</v>
      </c>
      <c r="K19" s="20">
        <v>7015283687</v>
      </c>
      <c r="L19" s="20">
        <v>6535851113</v>
      </c>
      <c r="M19" s="20">
        <v>6536808665</v>
      </c>
      <c r="N19" s="20">
        <v>6536808665</v>
      </c>
      <c r="O19" s="20"/>
      <c r="P19" s="20"/>
      <c r="Q19" s="20"/>
      <c r="R19" s="20"/>
      <c r="S19" s="20"/>
      <c r="T19" s="20"/>
      <c r="U19" s="20"/>
      <c r="V19" s="20"/>
      <c r="W19" s="20">
        <v>6536808665</v>
      </c>
      <c r="X19" s="20">
        <v>3641964999</v>
      </c>
      <c r="Y19" s="20">
        <v>2894843666</v>
      </c>
      <c r="Z19" s="21">
        <v>79.49</v>
      </c>
      <c r="AA19" s="22">
        <v>7283929997</v>
      </c>
    </row>
    <row r="20" spans="1:27" ht="13.5">
      <c r="A20" s="23" t="s">
        <v>46</v>
      </c>
      <c r="B20" s="17"/>
      <c r="C20" s="18">
        <v>46520046</v>
      </c>
      <c r="D20" s="18">
        <v>46520046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648000</v>
      </c>
      <c r="F21" s="20">
        <v>648000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324000</v>
      </c>
      <c r="Y21" s="20">
        <v>-324000</v>
      </c>
      <c r="Z21" s="21">
        <v>-100</v>
      </c>
      <c r="AA21" s="22">
        <v>648000</v>
      </c>
    </row>
    <row r="22" spans="1:27" ht="13.5">
      <c r="A22" s="23" t="s">
        <v>48</v>
      </c>
      <c r="B22" s="17"/>
      <c r="C22" s="18">
        <v>2097543</v>
      </c>
      <c r="D22" s="18">
        <v>2097543</v>
      </c>
      <c r="E22" s="19">
        <v>3959000</v>
      </c>
      <c r="F22" s="20">
        <v>3959000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1979500</v>
      </c>
      <c r="Y22" s="20">
        <v>-1979500</v>
      </c>
      <c r="Z22" s="21">
        <v>-100</v>
      </c>
      <c r="AA22" s="22">
        <v>3959000</v>
      </c>
    </row>
    <row r="23" spans="1:27" ht="13.5">
      <c r="A23" s="23" t="s">
        <v>49</v>
      </c>
      <c r="B23" s="17"/>
      <c r="C23" s="18"/>
      <c r="D23" s="18"/>
      <c r="E23" s="19">
        <v>8859121</v>
      </c>
      <c r="F23" s="20">
        <v>8859121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4429561</v>
      </c>
      <c r="Y23" s="24">
        <v>-4429561</v>
      </c>
      <c r="Z23" s="25">
        <v>-100</v>
      </c>
      <c r="AA23" s="26">
        <v>8859121</v>
      </c>
    </row>
    <row r="24" spans="1:27" ht="13.5">
      <c r="A24" s="27" t="s">
        <v>50</v>
      </c>
      <c r="B24" s="35"/>
      <c r="C24" s="29">
        <f aca="true" t="shared" si="1" ref="C24:Y24">SUM(C15:C23)</f>
        <v>7057764790</v>
      </c>
      <c r="D24" s="29">
        <f>SUM(D15:D23)</f>
        <v>7057764790</v>
      </c>
      <c r="E24" s="36">
        <f t="shared" si="1"/>
        <v>7626733525</v>
      </c>
      <c r="F24" s="37">
        <f t="shared" si="1"/>
        <v>7626733525</v>
      </c>
      <c r="G24" s="37">
        <f t="shared" si="1"/>
        <v>7000758913</v>
      </c>
      <c r="H24" s="37">
        <f t="shared" si="1"/>
        <v>6979843114</v>
      </c>
      <c r="I24" s="37">
        <f t="shared" si="1"/>
        <v>6989378191</v>
      </c>
      <c r="J24" s="37">
        <f t="shared" si="1"/>
        <v>6989378191</v>
      </c>
      <c r="K24" s="37">
        <f t="shared" si="1"/>
        <v>7023829776</v>
      </c>
      <c r="L24" s="37">
        <f t="shared" si="1"/>
        <v>6544367628</v>
      </c>
      <c r="M24" s="37">
        <f t="shared" si="1"/>
        <v>6545295616</v>
      </c>
      <c r="N24" s="37">
        <f t="shared" si="1"/>
        <v>6545295616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6545295616</v>
      </c>
      <c r="X24" s="37">
        <f t="shared" si="1"/>
        <v>3813366764</v>
      </c>
      <c r="Y24" s="37">
        <f t="shared" si="1"/>
        <v>2731928852</v>
      </c>
      <c r="Z24" s="38">
        <f>+IF(X24&lt;&gt;0,+(Y24/X24)*100,0)</f>
        <v>71.64086281421211</v>
      </c>
      <c r="AA24" s="39">
        <f>SUM(AA15:AA23)</f>
        <v>7626733525</v>
      </c>
    </row>
    <row r="25" spans="1:27" ht="13.5">
      <c r="A25" s="27" t="s">
        <v>51</v>
      </c>
      <c r="B25" s="28"/>
      <c r="C25" s="29">
        <f aca="true" t="shared" si="2" ref="C25:Y25">+C12+C24</f>
        <v>9780997026</v>
      </c>
      <c r="D25" s="29">
        <f>+D12+D24</f>
        <v>9780997026</v>
      </c>
      <c r="E25" s="30">
        <f t="shared" si="2"/>
        <v>10232581622</v>
      </c>
      <c r="F25" s="31">
        <f t="shared" si="2"/>
        <v>10232581622</v>
      </c>
      <c r="G25" s="31">
        <f t="shared" si="2"/>
        <v>9554016762</v>
      </c>
      <c r="H25" s="31">
        <f t="shared" si="2"/>
        <v>9760899867</v>
      </c>
      <c r="I25" s="31">
        <f t="shared" si="2"/>
        <v>9683396933</v>
      </c>
      <c r="J25" s="31">
        <f t="shared" si="2"/>
        <v>9683396933</v>
      </c>
      <c r="K25" s="31">
        <f t="shared" si="2"/>
        <v>9731080839</v>
      </c>
      <c r="L25" s="31">
        <f t="shared" si="2"/>
        <v>9171427692</v>
      </c>
      <c r="M25" s="31">
        <f t="shared" si="2"/>
        <v>9275311326</v>
      </c>
      <c r="N25" s="31">
        <f t="shared" si="2"/>
        <v>9275311326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9275311326</v>
      </c>
      <c r="X25" s="31">
        <f t="shared" si="2"/>
        <v>5116290813</v>
      </c>
      <c r="Y25" s="31">
        <f t="shared" si="2"/>
        <v>4159020513</v>
      </c>
      <c r="Z25" s="32">
        <f>+IF(X25&lt;&gt;0,+(Y25/X25)*100,0)</f>
        <v>81.28975980865535</v>
      </c>
      <c r="AA25" s="33">
        <f>+AA12+AA24</f>
        <v>10232581622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43028659</v>
      </c>
      <c r="D30" s="18">
        <v>43028659</v>
      </c>
      <c r="E30" s="19">
        <v>42690655</v>
      </c>
      <c r="F30" s="20">
        <v>42690655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21345328</v>
      </c>
      <c r="Y30" s="20">
        <v>-21345328</v>
      </c>
      <c r="Z30" s="21">
        <v>-100</v>
      </c>
      <c r="AA30" s="22">
        <v>42690655</v>
      </c>
    </row>
    <row r="31" spans="1:27" ht="13.5">
      <c r="A31" s="23" t="s">
        <v>56</v>
      </c>
      <c r="B31" s="17"/>
      <c r="C31" s="18">
        <v>85112070</v>
      </c>
      <c r="D31" s="18">
        <v>85112070</v>
      </c>
      <c r="E31" s="19">
        <v>87547900</v>
      </c>
      <c r="F31" s="20">
        <v>87547900</v>
      </c>
      <c r="G31" s="20">
        <v>87558369</v>
      </c>
      <c r="H31" s="20">
        <v>87524929</v>
      </c>
      <c r="I31" s="20">
        <v>87897183</v>
      </c>
      <c r="J31" s="20">
        <v>87897183</v>
      </c>
      <c r="K31" s="20">
        <v>87861310</v>
      </c>
      <c r="L31" s="20">
        <v>87755957</v>
      </c>
      <c r="M31" s="20">
        <v>88457380</v>
      </c>
      <c r="N31" s="20">
        <v>88457380</v>
      </c>
      <c r="O31" s="20"/>
      <c r="P31" s="20"/>
      <c r="Q31" s="20"/>
      <c r="R31" s="20"/>
      <c r="S31" s="20"/>
      <c r="T31" s="20"/>
      <c r="U31" s="20"/>
      <c r="V31" s="20"/>
      <c r="W31" s="20">
        <v>88457380</v>
      </c>
      <c r="X31" s="20">
        <v>43773950</v>
      </c>
      <c r="Y31" s="20">
        <v>44683430</v>
      </c>
      <c r="Z31" s="21">
        <v>102.08</v>
      </c>
      <c r="AA31" s="22">
        <v>87547900</v>
      </c>
    </row>
    <row r="32" spans="1:27" ht="13.5">
      <c r="A32" s="23" t="s">
        <v>57</v>
      </c>
      <c r="B32" s="17"/>
      <c r="C32" s="18">
        <v>868820912</v>
      </c>
      <c r="D32" s="18">
        <v>868820912</v>
      </c>
      <c r="E32" s="19">
        <v>948479210</v>
      </c>
      <c r="F32" s="20">
        <v>948479210</v>
      </c>
      <c r="G32" s="20">
        <v>595853279</v>
      </c>
      <c r="H32" s="20">
        <v>748323053</v>
      </c>
      <c r="I32" s="20">
        <v>779598097</v>
      </c>
      <c r="J32" s="20">
        <v>779598097</v>
      </c>
      <c r="K32" s="20">
        <v>705768840</v>
      </c>
      <c r="L32" s="20">
        <v>669745554</v>
      </c>
      <c r="M32" s="20">
        <v>726578831</v>
      </c>
      <c r="N32" s="20">
        <v>726578831</v>
      </c>
      <c r="O32" s="20"/>
      <c r="P32" s="20"/>
      <c r="Q32" s="20"/>
      <c r="R32" s="20"/>
      <c r="S32" s="20"/>
      <c r="T32" s="20"/>
      <c r="U32" s="20"/>
      <c r="V32" s="20"/>
      <c r="W32" s="20">
        <v>726578831</v>
      </c>
      <c r="X32" s="20">
        <v>474239605</v>
      </c>
      <c r="Y32" s="20">
        <v>252339226</v>
      </c>
      <c r="Z32" s="21">
        <v>53.21</v>
      </c>
      <c r="AA32" s="22">
        <v>948479210</v>
      </c>
    </row>
    <row r="33" spans="1:27" ht="13.5">
      <c r="A33" s="23" t="s">
        <v>58</v>
      </c>
      <c r="B33" s="17"/>
      <c r="C33" s="18">
        <v>6876719</v>
      </c>
      <c r="D33" s="18">
        <v>6876719</v>
      </c>
      <c r="E33" s="19">
        <v>3714231</v>
      </c>
      <c r="F33" s="20">
        <v>3714231</v>
      </c>
      <c r="G33" s="20">
        <v>6084404</v>
      </c>
      <c r="H33" s="20">
        <v>6084404</v>
      </c>
      <c r="I33" s="20">
        <v>6084404</v>
      </c>
      <c r="J33" s="20">
        <v>6084404</v>
      </c>
      <c r="K33" s="20">
        <v>6084404</v>
      </c>
      <c r="L33" s="20">
        <v>6084404</v>
      </c>
      <c r="M33" s="20">
        <v>6084404</v>
      </c>
      <c r="N33" s="20">
        <v>6084404</v>
      </c>
      <c r="O33" s="20"/>
      <c r="P33" s="20"/>
      <c r="Q33" s="20"/>
      <c r="R33" s="20"/>
      <c r="S33" s="20"/>
      <c r="T33" s="20"/>
      <c r="U33" s="20"/>
      <c r="V33" s="20"/>
      <c r="W33" s="20">
        <v>6084404</v>
      </c>
      <c r="X33" s="20">
        <v>1857116</v>
      </c>
      <c r="Y33" s="20">
        <v>4227288</v>
      </c>
      <c r="Z33" s="21">
        <v>227.63</v>
      </c>
      <c r="AA33" s="22">
        <v>3714231</v>
      </c>
    </row>
    <row r="34" spans="1:27" ht="13.5">
      <c r="A34" s="27" t="s">
        <v>59</v>
      </c>
      <c r="B34" s="28"/>
      <c r="C34" s="29">
        <f aca="true" t="shared" si="3" ref="C34:Y34">SUM(C29:C33)</f>
        <v>1003838360</v>
      </c>
      <c r="D34" s="29">
        <f>SUM(D29:D33)</f>
        <v>1003838360</v>
      </c>
      <c r="E34" s="30">
        <f t="shared" si="3"/>
        <v>1082431996</v>
      </c>
      <c r="F34" s="31">
        <f t="shared" si="3"/>
        <v>1082431996</v>
      </c>
      <c r="G34" s="31">
        <f t="shared" si="3"/>
        <v>689496052</v>
      </c>
      <c r="H34" s="31">
        <f t="shared" si="3"/>
        <v>841932386</v>
      </c>
      <c r="I34" s="31">
        <f t="shared" si="3"/>
        <v>873579684</v>
      </c>
      <c r="J34" s="31">
        <f t="shared" si="3"/>
        <v>873579684</v>
      </c>
      <c r="K34" s="31">
        <f t="shared" si="3"/>
        <v>799714554</v>
      </c>
      <c r="L34" s="31">
        <f t="shared" si="3"/>
        <v>763585915</v>
      </c>
      <c r="M34" s="31">
        <f t="shared" si="3"/>
        <v>821120615</v>
      </c>
      <c r="N34" s="31">
        <f t="shared" si="3"/>
        <v>821120615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821120615</v>
      </c>
      <c r="X34" s="31">
        <f t="shared" si="3"/>
        <v>541215999</v>
      </c>
      <c r="Y34" s="31">
        <f t="shared" si="3"/>
        <v>279904616</v>
      </c>
      <c r="Z34" s="32">
        <f>+IF(X34&lt;&gt;0,+(Y34/X34)*100,0)</f>
        <v>51.717727583289715</v>
      </c>
      <c r="AA34" s="33">
        <f>SUM(AA29:AA33)</f>
        <v>1082431996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497397875</v>
      </c>
      <c r="D37" s="18">
        <v>497397875</v>
      </c>
      <c r="E37" s="19">
        <v>100000000</v>
      </c>
      <c r="F37" s="20">
        <v>100000000</v>
      </c>
      <c r="G37" s="20">
        <v>540426533</v>
      </c>
      <c r="H37" s="20">
        <v>540426533</v>
      </c>
      <c r="I37" s="20">
        <v>529594046</v>
      </c>
      <c r="J37" s="20">
        <v>529594046</v>
      </c>
      <c r="K37" s="20">
        <v>529558547</v>
      </c>
      <c r="L37" s="20">
        <v>529523048</v>
      </c>
      <c r="M37" s="20">
        <v>517050910</v>
      </c>
      <c r="N37" s="20">
        <v>517050910</v>
      </c>
      <c r="O37" s="20"/>
      <c r="P37" s="20"/>
      <c r="Q37" s="20"/>
      <c r="R37" s="20"/>
      <c r="S37" s="20"/>
      <c r="T37" s="20"/>
      <c r="U37" s="20"/>
      <c r="V37" s="20"/>
      <c r="W37" s="20">
        <v>517050910</v>
      </c>
      <c r="X37" s="20">
        <v>50000000</v>
      </c>
      <c r="Y37" s="20">
        <v>467050910</v>
      </c>
      <c r="Z37" s="21">
        <v>934.1</v>
      </c>
      <c r="AA37" s="22">
        <v>100000000</v>
      </c>
    </row>
    <row r="38" spans="1:27" ht="13.5">
      <c r="A38" s="23" t="s">
        <v>58</v>
      </c>
      <c r="B38" s="17"/>
      <c r="C38" s="18">
        <v>620850368</v>
      </c>
      <c r="D38" s="18">
        <v>620850368</v>
      </c>
      <c r="E38" s="19">
        <v>768989820</v>
      </c>
      <c r="F38" s="20">
        <v>768989820</v>
      </c>
      <c r="G38" s="20">
        <v>620850368</v>
      </c>
      <c r="H38" s="20">
        <v>620850368</v>
      </c>
      <c r="I38" s="20">
        <v>620850368</v>
      </c>
      <c r="J38" s="20">
        <v>620850368</v>
      </c>
      <c r="K38" s="20">
        <v>620850368</v>
      </c>
      <c r="L38" s="20">
        <v>620850368</v>
      </c>
      <c r="M38" s="20">
        <v>620850368</v>
      </c>
      <c r="N38" s="20">
        <v>620850368</v>
      </c>
      <c r="O38" s="20"/>
      <c r="P38" s="20"/>
      <c r="Q38" s="20"/>
      <c r="R38" s="20"/>
      <c r="S38" s="20"/>
      <c r="T38" s="20"/>
      <c r="U38" s="20"/>
      <c r="V38" s="20"/>
      <c r="W38" s="20">
        <v>620850368</v>
      </c>
      <c r="X38" s="20">
        <v>384494910</v>
      </c>
      <c r="Y38" s="20">
        <v>236355458</v>
      </c>
      <c r="Z38" s="21">
        <v>61.47</v>
      </c>
      <c r="AA38" s="22">
        <v>768989820</v>
      </c>
    </row>
    <row r="39" spans="1:27" ht="13.5">
      <c r="A39" s="27" t="s">
        <v>61</v>
      </c>
      <c r="B39" s="35"/>
      <c r="C39" s="29">
        <f aca="true" t="shared" si="4" ref="C39:Y39">SUM(C37:C38)</f>
        <v>1118248243</v>
      </c>
      <c r="D39" s="29">
        <f>SUM(D37:D38)</f>
        <v>1118248243</v>
      </c>
      <c r="E39" s="36">
        <f t="shared" si="4"/>
        <v>868989820</v>
      </c>
      <c r="F39" s="37">
        <f t="shared" si="4"/>
        <v>868989820</v>
      </c>
      <c r="G39" s="37">
        <f t="shared" si="4"/>
        <v>1161276901</v>
      </c>
      <c r="H39" s="37">
        <f t="shared" si="4"/>
        <v>1161276901</v>
      </c>
      <c r="I39" s="37">
        <f t="shared" si="4"/>
        <v>1150444414</v>
      </c>
      <c r="J39" s="37">
        <f t="shared" si="4"/>
        <v>1150444414</v>
      </c>
      <c r="K39" s="37">
        <f t="shared" si="4"/>
        <v>1150408915</v>
      </c>
      <c r="L39" s="37">
        <f t="shared" si="4"/>
        <v>1150373416</v>
      </c>
      <c r="M39" s="37">
        <f t="shared" si="4"/>
        <v>1137901278</v>
      </c>
      <c r="N39" s="37">
        <f t="shared" si="4"/>
        <v>1137901278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1137901278</v>
      </c>
      <c r="X39" s="37">
        <f t="shared" si="4"/>
        <v>434494910</v>
      </c>
      <c r="Y39" s="37">
        <f t="shared" si="4"/>
        <v>703406368</v>
      </c>
      <c r="Z39" s="38">
        <f>+IF(X39&lt;&gt;0,+(Y39/X39)*100,0)</f>
        <v>161.8905887758271</v>
      </c>
      <c r="AA39" s="39">
        <f>SUM(AA37:AA38)</f>
        <v>868989820</v>
      </c>
    </row>
    <row r="40" spans="1:27" ht="13.5">
      <c r="A40" s="27" t="s">
        <v>62</v>
      </c>
      <c r="B40" s="28"/>
      <c r="C40" s="29">
        <f aca="true" t="shared" si="5" ref="C40:Y40">+C34+C39</f>
        <v>2122086603</v>
      </c>
      <c r="D40" s="29">
        <f>+D34+D39</f>
        <v>2122086603</v>
      </c>
      <c r="E40" s="30">
        <f t="shared" si="5"/>
        <v>1951421816</v>
      </c>
      <c r="F40" s="31">
        <f t="shared" si="5"/>
        <v>1951421816</v>
      </c>
      <c r="G40" s="31">
        <f t="shared" si="5"/>
        <v>1850772953</v>
      </c>
      <c r="H40" s="31">
        <f t="shared" si="5"/>
        <v>2003209287</v>
      </c>
      <c r="I40" s="31">
        <f t="shared" si="5"/>
        <v>2024024098</v>
      </c>
      <c r="J40" s="31">
        <f t="shared" si="5"/>
        <v>2024024098</v>
      </c>
      <c r="K40" s="31">
        <f t="shared" si="5"/>
        <v>1950123469</v>
      </c>
      <c r="L40" s="31">
        <f t="shared" si="5"/>
        <v>1913959331</v>
      </c>
      <c r="M40" s="31">
        <f t="shared" si="5"/>
        <v>1959021893</v>
      </c>
      <c r="N40" s="31">
        <f t="shared" si="5"/>
        <v>1959021893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1959021893</v>
      </c>
      <c r="X40" s="31">
        <f t="shared" si="5"/>
        <v>975710909</v>
      </c>
      <c r="Y40" s="31">
        <f t="shared" si="5"/>
        <v>983310984</v>
      </c>
      <c r="Z40" s="32">
        <f>+IF(X40&lt;&gt;0,+(Y40/X40)*100,0)</f>
        <v>100.77892692701256</v>
      </c>
      <c r="AA40" s="33">
        <f>+AA34+AA39</f>
        <v>1951421816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7658910423</v>
      </c>
      <c r="D42" s="43">
        <f>+D25-D40</f>
        <v>7658910423</v>
      </c>
      <c r="E42" s="44">
        <f t="shared" si="6"/>
        <v>8281159806</v>
      </c>
      <c r="F42" s="45">
        <f t="shared" si="6"/>
        <v>8281159806</v>
      </c>
      <c r="G42" s="45">
        <f t="shared" si="6"/>
        <v>7703243809</v>
      </c>
      <c r="H42" s="45">
        <f t="shared" si="6"/>
        <v>7757690580</v>
      </c>
      <c r="I42" s="45">
        <f t="shared" si="6"/>
        <v>7659372835</v>
      </c>
      <c r="J42" s="45">
        <f t="shared" si="6"/>
        <v>7659372835</v>
      </c>
      <c r="K42" s="45">
        <f t="shared" si="6"/>
        <v>7780957370</v>
      </c>
      <c r="L42" s="45">
        <f t="shared" si="6"/>
        <v>7257468361</v>
      </c>
      <c r="M42" s="45">
        <f t="shared" si="6"/>
        <v>7316289433</v>
      </c>
      <c r="N42" s="45">
        <f t="shared" si="6"/>
        <v>7316289433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7316289433</v>
      </c>
      <c r="X42" s="45">
        <f t="shared" si="6"/>
        <v>4140579904</v>
      </c>
      <c r="Y42" s="45">
        <f t="shared" si="6"/>
        <v>3175709529</v>
      </c>
      <c r="Z42" s="46">
        <f>+IF(X42&lt;&gt;0,+(Y42/X42)*100,0)</f>
        <v>76.6972163955129</v>
      </c>
      <c r="AA42" s="47">
        <f>+AA25-AA40</f>
        <v>8281159806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7607367437</v>
      </c>
      <c r="D45" s="18">
        <v>7607367437</v>
      </c>
      <c r="E45" s="19">
        <v>8237939806</v>
      </c>
      <c r="F45" s="20">
        <v>8237939806</v>
      </c>
      <c r="G45" s="20">
        <v>7652132377</v>
      </c>
      <c r="H45" s="20">
        <v>7706466794</v>
      </c>
      <c r="I45" s="20">
        <v>7608130600</v>
      </c>
      <c r="J45" s="20">
        <v>7608130600</v>
      </c>
      <c r="K45" s="20">
        <v>7730045888</v>
      </c>
      <c r="L45" s="20">
        <v>7206200174</v>
      </c>
      <c r="M45" s="20">
        <v>7263375291</v>
      </c>
      <c r="N45" s="20">
        <v>7263375291</v>
      </c>
      <c r="O45" s="20"/>
      <c r="P45" s="20"/>
      <c r="Q45" s="20"/>
      <c r="R45" s="20"/>
      <c r="S45" s="20"/>
      <c r="T45" s="20"/>
      <c r="U45" s="20"/>
      <c r="V45" s="20"/>
      <c r="W45" s="20">
        <v>7263375291</v>
      </c>
      <c r="X45" s="20">
        <v>4118969903</v>
      </c>
      <c r="Y45" s="20">
        <v>3144405388</v>
      </c>
      <c r="Z45" s="48">
        <v>76.34</v>
      </c>
      <c r="AA45" s="22">
        <v>8237939806</v>
      </c>
    </row>
    <row r="46" spans="1:27" ht="13.5">
      <c r="A46" s="23" t="s">
        <v>67</v>
      </c>
      <c r="B46" s="17"/>
      <c r="C46" s="18">
        <v>51542986</v>
      </c>
      <c r="D46" s="18">
        <v>51542986</v>
      </c>
      <c r="E46" s="19">
        <v>43220000</v>
      </c>
      <c r="F46" s="20">
        <v>43220000</v>
      </c>
      <c r="G46" s="20">
        <v>51111432</v>
      </c>
      <c r="H46" s="20">
        <v>51223786</v>
      </c>
      <c r="I46" s="20">
        <v>51242235</v>
      </c>
      <c r="J46" s="20">
        <v>51242235</v>
      </c>
      <c r="K46" s="20">
        <v>50911482</v>
      </c>
      <c r="L46" s="20">
        <v>51268187</v>
      </c>
      <c r="M46" s="20">
        <v>52914142</v>
      </c>
      <c r="N46" s="20">
        <v>52914142</v>
      </c>
      <c r="O46" s="20"/>
      <c r="P46" s="20"/>
      <c r="Q46" s="20"/>
      <c r="R46" s="20"/>
      <c r="S46" s="20"/>
      <c r="T46" s="20"/>
      <c r="U46" s="20"/>
      <c r="V46" s="20"/>
      <c r="W46" s="20">
        <v>52914142</v>
      </c>
      <c r="X46" s="20">
        <v>21610000</v>
      </c>
      <c r="Y46" s="20">
        <v>31304142</v>
      </c>
      <c r="Z46" s="48">
        <v>144.86</v>
      </c>
      <c r="AA46" s="22">
        <v>43220000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7658910423</v>
      </c>
      <c r="D48" s="51">
        <f>SUM(D45:D47)</f>
        <v>7658910423</v>
      </c>
      <c r="E48" s="52">
        <f t="shared" si="7"/>
        <v>8281159806</v>
      </c>
      <c r="F48" s="53">
        <f t="shared" si="7"/>
        <v>8281159806</v>
      </c>
      <c r="G48" s="53">
        <f t="shared" si="7"/>
        <v>7703243809</v>
      </c>
      <c r="H48" s="53">
        <f t="shared" si="7"/>
        <v>7757690580</v>
      </c>
      <c r="I48" s="53">
        <f t="shared" si="7"/>
        <v>7659372835</v>
      </c>
      <c r="J48" s="53">
        <f t="shared" si="7"/>
        <v>7659372835</v>
      </c>
      <c r="K48" s="53">
        <f t="shared" si="7"/>
        <v>7780957370</v>
      </c>
      <c r="L48" s="53">
        <f t="shared" si="7"/>
        <v>7257468361</v>
      </c>
      <c r="M48" s="53">
        <f t="shared" si="7"/>
        <v>7316289433</v>
      </c>
      <c r="N48" s="53">
        <f t="shared" si="7"/>
        <v>7316289433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7316289433</v>
      </c>
      <c r="X48" s="53">
        <f t="shared" si="7"/>
        <v>4140579903</v>
      </c>
      <c r="Y48" s="53">
        <f t="shared" si="7"/>
        <v>3175709530</v>
      </c>
      <c r="Z48" s="54">
        <f>+IF(X48&lt;&gt;0,+(Y48/X48)*100,0)</f>
        <v>76.6972164381874</v>
      </c>
      <c r="AA48" s="55">
        <f>SUM(AA45:AA47)</f>
        <v>8281159806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5571191</v>
      </c>
      <c r="D6" s="18">
        <v>5571191</v>
      </c>
      <c r="E6" s="19">
        <v>11914585</v>
      </c>
      <c r="F6" s="20">
        <v>11914585</v>
      </c>
      <c r="G6" s="20">
        <v>23954649</v>
      </c>
      <c r="H6" s="20">
        <v>22083174</v>
      </c>
      <c r="I6" s="20">
        <v>18408642</v>
      </c>
      <c r="J6" s="20">
        <v>18408642</v>
      </c>
      <c r="K6" s="20">
        <v>15534921</v>
      </c>
      <c r="L6" s="20">
        <v>25874778</v>
      </c>
      <c r="M6" s="20">
        <v>21145858</v>
      </c>
      <c r="N6" s="20">
        <v>21145858</v>
      </c>
      <c r="O6" s="20"/>
      <c r="P6" s="20"/>
      <c r="Q6" s="20"/>
      <c r="R6" s="20"/>
      <c r="S6" s="20"/>
      <c r="T6" s="20"/>
      <c r="U6" s="20"/>
      <c r="V6" s="20"/>
      <c r="W6" s="20">
        <v>21145858</v>
      </c>
      <c r="X6" s="20">
        <v>5957293</v>
      </c>
      <c r="Y6" s="20">
        <v>15188565</v>
      </c>
      <c r="Z6" s="21">
        <v>254.96</v>
      </c>
      <c r="AA6" s="22">
        <v>11914585</v>
      </c>
    </row>
    <row r="7" spans="1:27" ht="13.5">
      <c r="A7" s="23" t="s">
        <v>34</v>
      </c>
      <c r="B7" s="17"/>
      <c r="C7" s="18"/>
      <c r="D7" s="18"/>
      <c r="E7" s="19">
        <v>16989000</v>
      </c>
      <c r="F7" s="20">
        <v>16989000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8494500</v>
      </c>
      <c r="Y7" s="20">
        <v>-8494500</v>
      </c>
      <c r="Z7" s="21">
        <v>-100</v>
      </c>
      <c r="AA7" s="22">
        <v>16989000</v>
      </c>
    </row>
    <row r="8" spans="1:27" ht="13.5">
      <c r="A8" s="23" t="s">
        <v>35</v>
      </c>
      <c r="B8" s="17"/>
      <c r="C8" s="18">
        <v>3455667</v>
      </c>
      <c r="D8" s="18">
        <v>3455667</v>
      </c>
      <c r="E8" s="19">
        <v>2728000</v>
      </c>
      <c r="F8" s="20">
        <v>2728000</v>
      </c>
      <c r="G8" s="20">
        <v>4899618</v>
      </c>
      <c r="H8" s="20">
        <v>5731961</v>
      </c>
      <c r="I8" s="20">
        <v>6107980</v>
      </c>
      <c r="J8" s="20">
        <v>6107980</v>
      </c>
      <c r="K8" s="20">
        <v>6513789</v>
      </c>
      <c r="L8" s="20">
        <v>7285374</v>
      </c>
      <c r="M8" s="20">
        <v>7686594</v>
      </c>
      <c r="N8" s="20">
        <v>7686594</v>
      </c>
      <c r="O8" s="20"/>
      <c r="P8" s="20"/>
      <c r="Q8" s="20"/>
      <c r="R8" s="20"/>
      <c r="S8" s="20"/>
      <c r="T8" s="20"/>
      <c r="U8" s="20"/>
      <c r="V8" s="20"/>
      <c r="W8" s="20">
        <v>7686594</v>
      </c>
      <c r="X8" s="20">
        <v>1364000</v>
      </c>
      <c r="Y8" s="20">
        <v>6322594</v>
      </c>
      <c r="Z8" s="21">
        <v>463.53</v>
      </c>
      <c r="AA8" s="22">
        <v>2728000</v>
      </c>
    </row>
    <row r="9" spans="1:27" ht="13.5">
      <c r="A9" s="23" t="s">
        <v>36</v>
      </c>
      <c r="B9" s="17"/>
      <c r="C9" s="18">
        <v>1383042</v>
      </c>
      <c r="D9" s="18">
        <v>1383042</v>
      </c>
      <c r="E9" s="19"/>
      <c r="F9" s="20"/>
      <c r="G9" s="20">
        <v>4472289</v>
      </c>
      <c r="H9" s="20">
        <v>4466114</v>
      </c>
      <c r="I9" s="20">
        <v>15536815</v>
      </c>
      <c r="J9" s="20">
        <v>15536815</v>
      </c>
      <c r="K9" s="20">
        <v>4400424</v>
      </c>
      <c r="L9" s="20">
        <v>3673607</v>
      </c>
      <c r="M9" s="20">
        <v>7547942</v>
      </c>
      <c r="N9" s="20">
        <v>7547942</v>
      </c>
      <c r="O9" s="20"/>
      <c r="P9" s="20"/>
      <c r="Q9" s="20"/>
      <c r="R9" s="20"/>
      <c r="S9" s="20"/>
      <c r="T9" s="20"/>
      <c r="U9" s="20"/>
      <c r="V9" s="20"/>
      <c r="W9" s="20">
        <v>7547942</v>
      </c>
      <c r="X9" s="20"/>
      <c r="Y9" s="20">
        <v>7547942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10409900</v>
      </c>
      <c r="D12" s="29">
        <f>SUM(D6:D11)</f>
        <v>10409900</v>
      </c>
      <c r="E12" s="30">
        <f t="shared" si="0"/>
        <v>31631585</v>
      </c>
      <c r="F12" s="31">
        <f t="shared" si="0"/>
        <v>31631585</v>
      </c>
      <c r="G12" s="31">
        <f t="shared" si="0"/>
        <v>33326556</v>
      </c>
      <c r="H12" s="31">
        <f t="shared" si="0"/>
        <v>32281249</v>
      </c>
      <c r="I12" s="31">
        <f t="shared" si="0"/>
        <v>40053437</v>
      </c>
      <c r="J12" s="31">
        <f t="shared" si="0"/>
        <v>40053437</v>
      </c>
      <c r="K12" s="31">
        <f t="shared" si="0"/>
        <v>26449134</v>
      </c>
      <c r="L12" s="31">
        <f t="shared" si="0"/>
        <v>36833759</v>
      </c>
      <c r="M12" s="31">
        <f t="shared" si="0"/>
        <v>36380394</v>
      </c>
      <c r="N12" s="31">
        <f t="shared" si="0"/>
        <v>36380394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36380394</v>
      </c>
      <c r="X12" s="31">
        <f t="shared" si="0"/>
        <v>15815793</v>
      </c>
      <c r="Y12" s="31">
        <f t="shared" si="0"/>
        <v>20564601</v>
      </c>
      <c r="Z12" s="32">
        <f>+IF(X12&lt;&gt;0,+(Y12/X12)*100,0)</f>
        <v>130.02573440358</v>
      </c>
      <c r="AA12" s="33">
        <f>SUM(AA6:AA11)</f>
        <v>31631585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1158000</v>
      </c>
      <c r="D17" s="18">
        <v>1158000</v>
      </c>
      <c r="E17" s="19">
        <v>1158000</v>
      </c>
      <c r="F17" s="20">
        <v>1158000</v>
      </c>
      <c r="G17" s="20">
        <v>1158000</v>
      </c>
      <c r="H17" s="20">
        <v>1158000</v>
      </c>
      <c r="I17" s="20"/>
      <c r="J17" s="20"/>
      <c r="K17" s="20">
        <v>1158000</v>
      </c>
      <c r="L17" s="20">
        <v>1158000</v>
      </c>
      <c r="M17" s="20">
        <v>1158000</v>
      </c>
      <c r="N17" s="20">
        <v>1158000</v>
      </c>
      <c r="O17" s="20"/>
      <c r="P17" s="20"/>
      <c r="Q17" s="20"/>
      <c r="R17" s="20"/>
      <c r="S17" s="20"/>
      <c r="T17" s="20"/>
      <c r="U17" s="20"/>
      <c r="V17" s="20"/>
      <c r="W17" s="20">
        <v>1158000</v>
      </c>
      <c r="X17" s="20">
        <v>579000</v>
      </c>
      <c r="Y17" s="20">
        <v>579000</v>
      </c>
      <c r="Z17" s="21">
        <v>100</v>
      </c>
      <c r="AA17" s="22">
        <v>1158000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79365595</v>
      </c>
      <c r="D19" s="18">
        <v>79365595</v>
      </c>
      <c r="E19" s="19">
        <v>100293000</v>
      </c>
      <c r="F19" s="20">
        <v>100293000</v>
      </c>
      <c r="G19" s="20">
        <v>81883075</v>
      </c>
      <c r="H19" s="20">
        <v>81883075</v>
      </c>
      <c r="I19" s="20">
        <v>81883075</v>
      </c>
      <c r="J19" s="20">
        <v>81883075</v>
      </c>
      <c r="K19" s="20">
        <v>81883075</v>
      </c>
      <c r="L19" s="20">
        <v>79365615</v>
      </c>
      <c r="M19" s="20">
        <v>79365615</v>
      </c>
      <c r="N19" s="20">
        <v>79365615</v>
      </c>
      <c r="O19" s="20"/>
      <c r="P19" s="20"/>
      <c r="Q19" s="20"/>
      <c r="R19" s="20"/>
      <c r="S19" s="20"/>
      <c r="T19" s="20"/>
      <c r="U19" s="20"/>
      <c r="V19" s="20"/>
      <c r="W19" s="20">
        <v>79365615</v>
      </c>
      <c r="X19" s="20">
        <v>50146500</v>
      </c>
      <c r="Y19" s="20">
        <v>29219115</v>
      </c>
      <c r="Z19" s="21">
        <v>58.27</v>
      </c>
      <c r="AA19" s="22">
        <v>100293000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72132</v>
      </c>
      <c r="D22" s="18">
        <v>72132</v>
      </c>
      <c r="E22" s="19"/>
      <c r="F22" s="20"/>
      <c r="G22" s="20">
        <v>72131</v>
      </c>
      <c r="H22" s="20">
        <v>72131</v>
      </c>
      <c r="I22" s="20">
        <v>72131</v>
      </c>
      <c r="J22" s="20">
        <v>72131</v>
      </c>
      <c r="K22" s="20">
        <v>72131</v>
      </c>
      <c r="L22" s="20">
        <v>72131</v>
      </c>
      <c r="M22" s="20">
        <v>72131</v>
      </c>
      <c r="N22" s="20">
        <v>72131</v>
      </c>
      <c r="O22" s="20"/>
      <c r="P22" s="20"/>
      <c r="Q22" s="20"/>
      <c r="R22" s="20"/>
      <c r="S22" s="20"/>
      <c r="T22" s="20"/>
      <c r="U22" s="20"/>
      <c r="V22" s="20"/>
      <c r="W22" s="20">
        <v>72131</v>
      </c>
      <c r="X22" s="20"/>
      <c r="Y22" s="20">
        <v>72131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>
        <v>1158000</v>
      </c>
      <c r="J23" s="20">
        <v>1158000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80595727</v>
      </c>
      <c r="D24" s="29">
        <f>SUM(D15:D23)</f>
        <v>80595727</v>
      </c>
      <c r="E24" s="36">
        <f t="shared" si="1"/>
        <v>101451000</v>
      </c>
      <c r="F24" s="37">
        <f t="shared" si="1"/>
        <v>101451000</v>
      </c>
      <c r="G24" s="37">
        <f t="shared" si="1"/>
        <v>83113206</v>
      </c>
      <c r="H24" s="37">
        <f t="shared" si="1"/>
        <v>83113206</v>
      </c>
      <c r="I24" s="37">
        <f t="shared" si="1"/>
        <v>83113206</v>
      </c>
      <c r="J24" s="37">
        <f t="shared" si="1"/>
        <v>83113206</v>
      </c>
      <c r="K24" s="37">
        <f t="shared" si="1"/>
        <v>83113206</v>
      </c>
      <c r="L24" s="37">
        <f t="shared" si="1"/>
        <v>80595746</v>
      </c>
      <c r="M24" s="37">
        <f t="shared" si="1"/>
        <v>80595746</v>
      </c>
      <c r="N24" s="37">
        <f t="shared" si="1"/>
        <v>80595746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80595746</v>
      </c>
      <c r="X24" s="37">
        <f t="shared" si="1"/>
        <v>50725500</v>
      </c>
      <c r="Y24" s="37">
        <f t="shared" si="1"/>
        <v>29870246</v>
      </c>
      <c r="Z24" s="38">
        <f>+IF(X24&lt;&gt;0,+(Y24/X24)*100,0)</f>
        <v>58.886055337059275</v>
      </c>
      <c r="AA24" s="39">
        <f>SUM(AA15:AA23)</f>
        <v>101451000</v>
      </c>
    </row>
    <row r="25" spans="1:27" ht="13.5">
      <c r="A25" s="27" t="s">
        <v>51</v>
      </c>
      <c r="B25" s="28"/>
      <c r="C25" s="29">
        <f aca="true" t="shared" si="2" ref="C25:Y25">+C12+C24</f>
        <v>91005627</v>
      </c>
      <c r="D25" s="29">
        <f>+D12+D24</f>
        <v>91005627</v>
      </c>
      <c r="E25" s="30">
        <f t="shared" si="2"/>
        <v>133082585</v>
      </c>
      <c r="F25" s="31">
        <f t="shared" si="2"/>
        <v>133082585</v>
      </c>
      <c r="G25" s="31">
        <f t="shared" si="2"/>
        <v>116439762</v>
      </c>
      <c r="H25" s="31">
        <f t="shared" si="2"/>
        <v>115394455</v>
      </c>
      <c r="I25" s="31">
        <f t="shared" si="2"/>
        <v>123166643</v>
      </c>
      <c r="J25" s="31">
        <f t="shared" si="2"/>
        <v>123166643</v>
      </c>
      <c r="K25" s="31">
        <f t="shared" si="2"/>
        <v>109562340</v>
      </c>
      <c r="L25" s="31">
        <f t="shared" si="2"/>
        <v>117429505</v>
      </c>
      <c r="M25" s="31">
        <f t="shared" si="2"/>
        <v>116976140</v>
      </c>
      <c r="N25" s="31">
        <f t="shared" si="2"/>
        <v>116976140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116976140</v>
      </c>
      <c r="X25" s="31">
        <f t="shared" si="2"/>
        <v>66541293</v>
      </c>
      <c r="Y25" s="31">
        <f t="shared" si="2"/>
        <v>50434847</v>
      </c>
      <c r="Z25" s="32">
        <f>+IF(X25&lt;&gt;0,+(Y25/X25)*100,0)</f>
        <v>75.79481059978801</v>
      </c>
      <c r="AA25" s="33">
        <f>+AA12+AA24</f>
        <v>133082585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7137687</v>
      </c>
      <c r="D32" s="18">
        <v>7137687</v>
      </c>
      <c r="E32" s="19">
        <v>452000</v>
      </c>
      <c r="F32" s="20">
        <v>452000</v>
      </c>
      <c r="G32" s="20">
        <v>18151622</v>
      </c>
      <c r="H32" s="20">
        <v>17402399</v>
      </c>
      <c r="I32" s="20">
        <v>23334894</v>
      </c>
      <c r="J32" s="20">
        <v>23334894</v>
      </c>
      <c r="K32" s="20">
        <v>13409611</v>
      </c>
      <c r="L32" s="20">
        <v>14441437</v>
      </c>
      <c r="M32" s="20">
        <v>12851440</v>
      </c>
      <c r="N32" s="20">
        <v>12851440</v>
      </c>
      <c r="O32" s="20"/>
      <c r="P32" s="20"/>
      <c r="Q32" s="20"/>
      <c r="R32" s="20"/>
      <c r="S32" s="20"/>
      <c r="T32" s="20"/>
      <c r="U32" s="20"/>
      <c r="V32" s="20"/>
      <c r="W32" s="20">
        <v>12851440</v>
      </c>
      <c r="X32" s="20">
        <v>226000</v>
      </c>
      <c r="Y32" s="20">
        <v>12625440</v>
      </c>
      <c r="Z32" s="21">
        <v>5586.48</v>
      </c>
      <c r="AA32" s="22">
        <v>452000</v>
      </c>
    </row>
    <row r="33" spans="1:27" ht="13.5">
      <c r="A33" s="23" t="s">
        <v>58</v>
      </c>
      <c r="B33" s="17"/>
      <c r="C33" s="18">
        <v>1625158</v>
      </c>
      <c r="D33" s="18">
        <v>1625158</v>
      </c>
      <c r="E33" s="19"/>
      <c r="F33" s="20"/>
      <c r="G33" s="20">
        <v>1865028</v>
      </c>
      <c r="H33" s="20">
        <v>1606679</v>
      </c>
      <c r="I33" s="20"/>
      <c r="J33" s="20"/>
      <c r="K33" s="20">
        <v>1606679</v>
      </c>
      <c r="L33" s="20">
        <v>1606679</v>
      </c>
      <c r="M33" s="20">
        <v>1606679</v>
      </c>
      <c r="N33" s="20">
        <v>1606679</v>
      </c>
      <c r="O33" s="20"/>
      <c r="P33" s="20"/>
      <c r="Q33" s="20"/>
      <c r="R33" s="20"/>
      <c r="S33" s="20"/>
      <c r="T33" s="20"/>
      <c r="U33" s="20"/>
      <c r="V33" s="20"/>
      <c r="W33" s="20">
        <v>1606679</v>
      </c>
      <c r="X33" s="20"/>
      <c r="Y33" s="20">
        <v>1606679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8762845</v>
      </c>
      <c r="D34" s="29">
        <f>SUM(D29:D33)</f>
        <v>8762845</v>
      </c>
      <c r="E34" s="30">
        <f t="shared" si="3"/>
        <v>452000</v>
      </c>
      <c r="F34" s="31">
        <f t="shared" si="3"/>
        <v>452000</v>
      </c>
      <c r="G34" s="31">
        <f t="shared" si="3"/>
        <v>20016650</v>
      </c>
      <c r="H34" s="31">
        <f t="shared" si="3"/>
        <v>19009078</v>
      </c>
      <c r="I34" s="31">
        <f t="shared" si="3"/>
        <v>23334894</v>
      </c>
      <c r="J34" s="31">
        <f t="shared" si="3"/>
        <v>23334894</v>
      </c>
      <c r="K34" s="31">
        <f t="shared" si="3"/>
        <v>15016290</v>
      </c>
      <c r="L34" s="31">
        <f t="shared" si="3"/>
        <v>16048116</v>
      </c>
      <c r="M34" s="31">
        <f t="shared" si="3"/>
        <v>14458119</v>
      </c>
      <c r="N34" s="31">
        <f t="shared" si="3"/>
        <v>14458119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14458119</v>
      </c>
      <c r="X34" s="31">
        <f t="shared" si="3"/>
        <v>226000</v>
      </c>
      <c r="Y34" s="31">
        <f t="shared" si="3"/>
        <v>14232119</v>
      </c>
      <c r="Z34" s="32">
        <f>+IF(X34&lt;&gt;0,+(Y34/X34)*100,0)</f>
        <v>6297.39778761062</v>
      </c>
      <c r="AA34" s="33">
        <f>SUM(AA29:AA33)</f>
        <v>452000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1865028</v>
      </c>
      <c r="D38" s="18">
        <v>1865028</v>
      </c>
      <c r="E38" s="19"/>
      <c r="F38" s="20"/>
      <c r="G38" s="20"/>
      <c r="H38" s="20">
        <v>1865028</v>
      </c>
      <c r="I38" s="20"/>
      <c r="J38" s="20"/>
      <c r="K38" s="20">
        <v>1865028</v>
      </c>
      <c r="L38" s="20">
        <v>1983766</v>
      </c>
      <c r="M38" s="20">
        <v>1983766</v>
      </c>
      <c r="N38" s="20">
        <v>1983766</v>
      </c>
      <c r="O38" s="20"/>
      <c r="P38" s="20"/>
      <c r="Q38" s="20"/>
      <c r="R38" s="20"/>
      <c r="S38" s="20"/>
      <c r="T38" s="20"/>
      <c r="U38" s="20"/>
      <c r="V38" s="20"/>
      <c r="W38" s="20">
        <v>1983766</v>
      </c>
      <c r="X38" s="20"/>
      <c r="Y38" s="20">
        <v>1983766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1865028</v>
      </c>
      <c r="D39" s="29">
        <f>SUM(D37:D38)</f>
        <v>1865028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1865028</v>
      </c>
      <c r="I39" s="37">
        <f t="shared" si="4"/>
        <v>0</v>
      </c>
      <c r="J39" s="37">
        <f t="shared" si="4"/>
        <v>0</v>
      </c>
      <c r="K39" s="37">
        <f t="shared" si="4"/>
        <v>1865028</v>
      </c>
      <c r="L39" s="37">
        <f t="shared" si="4"/>
        <v>1983766</v>
      </c>
      <c r="M39" s="37">
        <f t="shared" si="4"/>
        <v>1983766</v>
      </c>
      <c r="N39" s="37">
        <f t="shared" si="4"/>
        <v>1983766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1983766</v>
      </c>
      <c r="X39" s="37">
        <f t="shared" si="4"/>
        <v>0</v>
      </c>
      <c r="Y39" s="37">
        <f t="shared" si="4"/>
        <v>1983766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10627873</v>
      </c>
      <c r="D40" s="29">
        <f>+D34+D39</f>
        <v>10627873</v>
      </c>
      <c r="E40" s="30">
        <f t="shared" si="5"/>
        <v>452000</v>
      </c>
      <c r="F40" s="31">
        <f t="shared" si="5"/>
        <v>452000</v>
      </c>
      <c r="G40" s="31">
        <f t="shared" si="5"/>
        <v>20016650</v>
      </c>
      <c r="H40" s="31">
        <f t="shared" si="5"/>
        <v>20874106</v>
      </c>
      <c r="I40" s="31">
        <f t="shared" si="5"/>
        <v>23334894</v>
      </c>
      <c r="J40" s="31">
        <f t="shared" si="5"/>
        <v>23334894</v>
      </c>
      <c r="K40" s="31">
        <f t="shared" si="5"/>
        <v>16881318</v>
      </c>
      <c r="L40" s="31">
        <f t="shared" si="5"/>
        <v>18031882</v>
      </c>
      <c r="M40" s="31">
        <f t="shared" si="5"/>
        <v>16441885</v>
      </c>
      <c r="N40" s="31">
        <f t="shared" si="5"/>
        <v>16441885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16441885</v>
      </c>
      <c r="X40" s="31">
        <f t="shared" si="5"/>
        <v>226000</v>
      </c>
      <c r="Y40" s="31">
        <f t="shared" si="5"/>
        <v>16215885</v>
      </c>
      <c r="Z40" s="32">
        <f>+IF(X40&lt;&gt;0,+(Y40/X40)*100,0)</f>
        <v>7175.170353982301</v>
      </c>
      <c r="AA40" s="33">
        <f>+AA34+AA39</f>
        <v>452000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80377754</v>
      </c>
      <c r="D42" s="43">
        <f>+D25-D40</f>
        <v>80377754</v>
      </c>
      <c r="E42" s="44">
        <f t="shared" si="6"/>
        <v>132630585</v>
      </c>
      <c r="F42" s="45">
        <f t="shared" si="6"/>
        <v>132630585</v>
      </c>
      <c r="G42" s="45">
        <f t="shared" si="6"/>
        <v>96423112</v>
      </c>
      <c r="H42" s="45">
        <f t="shared" si="6"/>
        <v>94520349</v>
      </c>
      <c r="I42" s="45">
        <f t="shared" si="6"/>
        <v>99831749</v>
      </c>
      <c r="J42" s="45">
        <f t="shared" si="6"/>
        <v>99831749</v>
      </c>
      <c r="K42" s="45">
        <f t="shared" si="6"/>
        <v>92681022</v>
      </c>
      <c r="L42" s="45">
        <f t="shared" si="6"/>
        <v>99397623</v>
      </c>
      <c r="M42" s="45">
        <f t="shared" si="6"/>
        <v>100534255</v>
      </c>
      <c r="N42" s="45">
        <f t="shared" si="6"/>
        <v>100534255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100534255</v>
      </c>
      <c r="X42" s="45">
        <f t="shared" si="6"/>
        <v>66315293</v>
      </c>
      <c r="Y42" s="45">
        <f t="shared" si="6"/>
        <v>34218962</v>
      </c>
      <c r="Z42" s="46">
        <f>+IF(X42&lt;&gt;0,+(Y42/X42)*100,0)</f>
        <v>51.60040837035885</v>
      </c>
      <c r="AA42" s="47">
        <f>+AA25-AA40</f>
        <v>132630585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66705200</v>
      </c>
      <c r="D45" s="18">
        <v>66705200</v>
      </c>
      <c r="E45" s="19">
        <v>112248585</v>
      </c>
      <c r="F45" s="20">
        <v>112248585</v>
      </c>
      <c r="G45" s="20">
        <v>82750558</v>
      </c>
      <c r="H45" s="20">
        <v>80847795</v>
      </c>
      <c r="I45" s="20">
        <v>7311865</v>
      </c>
      <c r="J45" s="20">
        <v>7311865</v>
      </c>
      <c r="K45" s="20">
        <v>79008468</v>
      </c>
      <c r="L45" s="20">
        <v>85725069</v>
      </c>
      <c r="M45" s="20">
        <v>86861701</v>
      </c>
      <c r="N45" s="20">
        <v>86861701</v>
      </c>
      <c r="O45" s="20"/>
      <c r="P45" s="20"/>
      <c r="Q45" s="20"/>
      <c r="R45" s="20"/>
      <c r="S45" s="20"/>
      <c r="T45" s="20"/>
      <c r="U45" s="20"/>
      <c r="V45" s="20"/>
      <c r="W45" s="20">
        <v>86861701</v>
      </c>
      <c r="X45" s="20">
        <v>56124293</v>
      </c>
      <c r="Y45" s="20">
        <v>30737408</v>
      </c>
      <c r="Z45" s="48">
        <v>54.77</v>
      </c>
      <c r="AA45" s="22">
        <v>112248585</v>
      </c>
    </row>
    <row r="46" spans="1:27" ht="13.5">
      <c r="A46" s="23" t="s">
        <v>67</v>
      </c>
      <c r="B46" s="17"/>
      <c r="C46" s="18">
        <v>13672554</v>
      </c>
      <c r="D46" s="18">
        <v>13672554</v>
      </c>
      <c r="E46" s="19">
        <v>20382000</v>
      </c>
      <c r="F46" s="20">
        <v>20382000</v>
      </c>
      <c r="G46" s="20">
        <v>13672554</v>
      </c>
      <c r="H46" s="20">
        <v>13672554</v>
      </c>
      <c r="I46" s="20">
        <v>92519884</v>
      </c>
      <c r="J46" s="20">
        <v>92519884</v>
      </c>
      <c r="K46" s="20">
        <v>13672554</v>
      </c>
      <c r="L46" s="20">
        <v>13672554</v>
      </c>
      <c r="M46" s="20">
        <v>13672554</v>
      </c>
      <c r="N46" s="20">
        <v>13672554</v>
      </c>
      <c r="O46" s="20"/>
      <c r="P46" s="20"/>
      <c r="Q46" s="20"/>
      <c r="R46" s="20"/>
      <c r="S46" s="20"/>
      <c r="T46" s="20"/>
      <c r="U46" s="20"/>
      <c r="V46" s="20"/>
      <c r="W46" s="20">
        <v>13672554</v>
      </c>
      <c r="X46" s="20">
        <v>10191000</v>
      </c>
      <c r="Y46" s="20">
        <v>3481554</v>
      </c>
      <c r="Z46" s="48">
        <v>34.16</v>
      </c>
      <c r="AA46" s="22">
        <v>20382000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80377754</v>
      </c>
      <c r="D48" s="51">
        <f>SUM(D45:D47)</f>
        <v>80377754</v>
      </c>
      <c r="E48" s="52">
        <f t="shared" si="7"/>
        <v>132630585</v>
      </c>
      <c r="F48" s="53">
        <f t="shared" si="7"/>
        <v>132630585</v>
      </c>
      <c r="G48" s="53">
        <f t="shared" si="7"/>
        <v>96423112</v>
      </c>
      <c r="H48" s="53">
        <f t="shared" si="7"/>
        <v>94520349</v>
      </c>
      <c r="I48" s="53">
        <f t="shared" si="7"/>
        <v>99831749</v>
      </c>
      <c r="J48" s="53">
        <f t="shared" si="7"/>
        <v>99831749</v>
      </c>
      <c r="K48" s="53">
        <f t="shared" si="7"/>
        <v>92681022</v>
      </c>
      <c r="L48" s="53">
        <f t="shared" si="7"/>
        <v>99397623</v>
      </c>
      <c r="M48" s="53">
        <f t="shared" si="7"/>
        <v>100534255</v>
      </c>
      <c r="N48" s="53">
        <f t="shared" si="7"/>
        <v>100534255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100534255</v>
      </c>
      <c r="X48" s="53">
        <f t="shared" si="7"/>
        <v>66315293</v>
      </c>
      <c r="Y48" s="53">
        <f t="shared" si="7"/>
        <v>34218962</v>
      </c>
      <c r="Z48" s="54">
        <f>+IF(X48&lt;&gt;0,+(Y48/X48)*100,0)</f>
        <v>51.60040837035885</v>
      </c>
      <c r="AA48" s="55">
        <f>SUM(AA45:AA47)</f>
        <v>132630585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1851718</v>
      </c>
      <c r="D6" s="18">
        <v>1851718</v>
      </c>
      <c r="E6" s="19">
        <v>594920</v>
      </c>
      <c r="F6" s="20">
        <v>594920</v>
      </c>
      <c r="G6" s="20"/>
      <c r="H6" s="20">
        <v>6208259</v>
      </c>
      <c r="I6" s="20">
        <v>6208259</v>
      </c>
      <c r="J6" s="20">
        <v>6208259</v>
      </c>
      <c r="K6" s="20">
        <v>6208259</v>
      </c>
      <c r="L6" s="20">
        <v>14626675</v>
      </c>
      <c r="M6" s="20">
        <v>14626675</v>
      </c>
      <c r="N6" s="20">
        <v>14626675</v>
      </c>
      <c r="O6" s="20"/>
      <c r="P6" s="20"/>
      <c r="Q6" s="20"/>
      <c r="R6" s="20"/>
      <c r="S6" s="20"/>
      <c r="T6" s="20"/>
      <c r="U6" s="20"/>
      <c r="V6" s="20"/>
      <c r="W6" s="20">
        <v>14626675</v>
      </c>
      <c r="X6" s="20">
        <v>297460</v>
      </c>
      <c r="Y6" s="20">
        <v>14329215</v>
      </c>
      <c r="Z6" s="21">
        <v>4817.19</v>
      </c>
      <c r="AA6" s="22">
        <v>594920</v>
      </c>
    </row>
    <row r="7" spans="1:27" ht="13.5">
      <c r="A7" s="23" t="s">
        <v>34</v>
      </c>
      <c r="B7" s="17"/>
      <c r="C7" s="18">
        <v>43822410</v>
      </c>
      <c r="D7" s="18">
        <v>43822410</v>
      </c>
      <c r="E7" s="19">
        <v>73777000</v>
      </c>
      <c r="F7" s="20">
        <v>73777000</v>
      </c>
      <c r="G7" s="20">
        <v>61143242</v>
      </c>
      <c r="H7" s="20">
        <v>55766051</v>
      </c>
      <c r="I7" s="20">
        <v>55766051</v>
      </c>
      <c r="J7" s="20">
        <v>55766051</v>
      </c>
      <c r="K7" s="20">
        <v>55766051</v>
      </c>
      <c r="L7" s="20">
        <v>41163619</v>
      </c>
      <c r="M7" s="20">
        <v>41163619</v>
      </c>
      <c r="N7" s="20">
        <v>41163619</v>
      </c>
      <c r="O7" s="20"/>
      <c r="P7" s="20"/>
      <c r="Q7" s="20"/>
      <c r="R7" s="20"/>
      <c r="S7" s="20"/>
      <c r="T7" s="20"/>
      <c r="U7" s="20"/>
      <c r="V7" s="20"/>
      <c r="W7" s="20">
        <v>41163619</v>
      </c>
      <c r="X7" s="20">
        <v>36888500</v>
      </c>
      <c r="Y7" s="20">
        <v>4275119</v>
      </c>
      <c r="Z7" s="21">
        <v>11.59</v>
      </c>
      <c r="AA7" s="22">
        <v>73777000</v>
      </c>
    </row>
    <row r="8" spans="1:27" ht="13.5">
      <c r="A8" s="23" t="s">
        <v>35</v>
      </c>
      <c r="B8" s="17"/>
      <c r="C8" s="18">
        <v>1171771</v>
      </c>
      <c r="D8" s="18">
        <v>1171771</v>
      </c>
      <c r="E8" s="19">
        <v>2298341</v>
      </c>
      <c r="F8" s="20">
        <v>2298341</v>
      </c>
      <c r="G8" s="20">
        <v>1221415</v>
      </c>
      <c r="H8" s="20">
        <v>8711646</v>
      </c>
      <c r="I8" s="20">
        <v>8711646</v>
      </c>
      <c r="J8" s="20">
        <v>8711646</v>
      </c>
      <c r="K8" s="20">
        <v>8711646</v>
      </c>
      <c r="L8" s="20">
        <v>4877245</v>
      </c>
      <c r="M8" s="20">
        <v>4877245</v>
      </c>
      <c r="N8" s="20">
        <v>4877245</v>
      </c>
      <c r="O8" s="20"/>
      <c r="P8" s="20"/>
      <c r="Q8" s="20"/>
      <c r="R8" s="20"/>
      <c r="S8" s="20"/>
      <c r="T8" s="20"/>
      <c r="U8" s="20"/>
      <c r="V8" s="20"/>
      <c r="W8" s="20">
        <v>4877245</v>
      </c>
      <c r="X8" s="20">
        <v>1149171</v>
      </c>
      <c r="Y8" s="20">
        <v>3728074</v>
      </c>
      <c r="Z8" s="21">
        <v>324.41</v>
      </c>
      <c r="AA8" s="22">
        <v>2298341</v>
      </c>
    </row>
    <row r="9" spans="1:27" ht="13.5">
      <c r="A9" s="23" t="s">
        <v>36</v>
      </c>
      <c r="B9" s="17"/>
      <c r="C9" s="18">
        <v>5324145</v>
      </c>
      <c r="D9" s="18">
        <v>5324145</v>
      </c>
      <c r="E9" s="19">
        <v>1311820</v>
      </c>
      <c r="F9" s="20">
        <v>1311820</v>
      </c>
      <c r="G9" s="20">
        <v>5475476</v>
      </c>
      <c r="H9" s="20">
        <v>4260183</v>
      </c>
      <c r="I9" s="20">
        <v>4260183</v>
      </c>
      <c r="J9" s="20">
        <v>4260183</v>
      </c>
      <c r="K9" s="20">
        <v>4260183</v>
      </c>
      <c r="L9" s="20">
        <v>4260183</v>
      </c>
      <c r="M9" s="20">
        <v>4260183</v>
      </c>
      <c r="N9" s="20">
        <v>4260183</v>
      </c>
      <c r="O9" s="20"/>
      <c r="P9" s="20"/>
      <c r="Q9" s="20"/>
      <c r="R9" s="20"/>
      <c r="S9" s="20"/>
      <c r="T9" s="20"/>
      <c r="U9" s="20"/>
      <c r="V9" s="20"/>
      <c r="W9" s="20">
        <v>4260183</v>
      </c>
      <c r="X9" s="20">
        <v>655910</v>
      </c>
      <c r="Y9" s="20">
        <v>3604273</v>
      </c>
      <c r="Z9" s="21">
        <v>549.51</v>
      </c>
      <c r="AA9" s="22">
        <v>1311820</v>
      </c>
    </row>
    <row r="10" spans="1:27" ht="13.5">
      <c r="A10" s="23" t="s">
        <v>37</v>
      </c>
      <c r="B10" s="17"/>
      <c r="C10" s="18">
        <v>9768</v>
      </c>
      <c r="D10" s="18">
        <v>9768</v>
      </c>
      <c r="E10" s="19"/>
      <c r="F10" s="20"/>
      <c r="G10" s="24">
        <v>22600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166619</v>
      </c>
      <c r="D11" s="18">
        <v>166619</v>
      </c>
      <c r="E11" s="19">
        <v>186000</v>
      </c>
      <c r="F11" s="20">
        <v>186000</v>
      </c>
      <c r="G11" s="20">
        <v>46689</v>
      </c>
      <c r="H11" s="20">
        <v>87670</v>
      </c>
      <c r="I11" s="20">
        <v>87670</v>
      </c>
      <c r="J11" s="20">
        <v>87670</v>
      </c>
      <c r="K11" s="20">
        <v>87670</v>
      </c>
      <c r="L11" s="20">
        <v>202763</v>
      </c>
      <c r="M11" s="20">
        <v>202763</v>
      </c>
      <c r="N11" s="20">
        <v>202763</v>
      </c>
      <c r="O11" s="20"/>
      <c r="P11" s="20"/>
      <c r="Q11" s="20"/>
      <c r="R11" s="20"/>
      <c r="S11" s="20"/>
      <c r="T11" s="20"/>
      <c r="U11" s="20"/>
      <c r="V11" s="20"/>
      <c r="W11" s="20">
        <v>202763</v>
      </c>
      <c r="X11" s="20">
        <v>93000</v>
      </c>
      <c r="Y11" s="20">
        <v>109763</v>
      </c>
      <c r="Z11" s="21">
        <v>118.02</v>
      </c>
      <c r="AA11" s="22">
        <v>186000</v>
      </c>
    </row>
    <row r="12" spans="1:27" ht="13.5">
      <c r="A12" s="27" t="s">
        <v>39</v>
      </c>
      <c r="B12" s="28"/>
      <c r="C12" s="29">
        <f aca="true" t="shared" si="0" ref="C12:Y12">SUM(C6:C11)</f>
        <v>52346431</v>
      </c>
      <c r="D12" s="29">
        <f>SUM(D6:D11)</f>
        <v>52346431</v>
      </c>
      <c r="E12" s="30">
        <f t="shared" si="0"/>
        <v>78168081</v>
      </c>
      <c r="F12" s="31">
        <f t="shared" si="0"/>
        <v>78168081</v>
      </c>
      <c r="G12" s="31">
        <f t="shared" si="0"/>
        <v>67909422</v>
      </c>
      <c r="H12" s="31">
        <f t="shared" si="0"/>
        <v>75033809</v>
      </c>
      <c r="I12" s="31">
        <f t="shared" si="0"/>
        <v>75033809</v>
      </c>
      <c r="J12" s="31">
        <f t="shared" si="0"/>
        <v>75033809</v>
      </c>
      <c r="K12" s="31">
        <f t="shared" si="0"/>
        <v>75033809</v>
      </c>
      <c r="L12" s="31">
        <f t="shared" si="0"/>
        <v>65130485</v>
      </c>
      <c r="M12" s="31">
        <f t="shared" si="0"/>
        <v>65130485</v>
      </c>
      <c r="N12" s="31">
        <f t="shared" si="0"/>
        <v>65130485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65130485</v>
      </c>
      <c r="X12" s="31">
        <f t="shared" si="0"/>
        <v>39084041</v>
      </c>
      <c r="Y12" s="31">
        <f t="shared" si="0"/>
        <v>26046444</v>
      </c>
      <c r="Z12" s="32">
        <f>+IF(X12&lt;&gt;0,+(Y12/X12)*100,0)</f>
        <v>66.6421468547738</v>
      </c>
      <c r="AA12" s="33">
        <f>SUM(AA6:AA11)</f>
        <v>78168081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9768</v>
      </c>
      <c r="F15" s="20">
        <v>9768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4884</v>
      </c>
      <c r="Y15" s="20">
        <v>-4884</v>
      </c>
      <c r="Z15" s="21">
        <v>-100</v>
      </c>
      <c r="AA15" s="22">
        <v>9768</v>
      </c>
    </row>
    <row r="16" spans="1:27" ht="13.5">
      <c r="A16" s="23" t="s">
        <v>42</v>
      </c>
      <c r="B16" s="17"/>
      <c r="C16" s="18"/>
      <c r="D16" s="18"/>
      <c r="E16" s="19">
        <v>266</v>
      </c>
      <c r="F16" s="20">
        <v>266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133</v>
      </c>
      <c r="Y16" s="24">
        <v>-133</v>
      </c>
      <c r="Z16" s="25">
        <v>-100</v>
      </c>
      <c r="AA16" s="26">
        <v>266</v>
      </c>
    </row>
    <row r="17" spans="1:27" ht="13.5">
      <c r="A17" s="23" t="s">
        <v>43</v>
      </c>
      <c r="B17" s="17"/>
      <c r="C17" s="18">
        <v>4114852</v>
      </c>
      <c r="D17" s="18">
        <v>4114852</v>
      </c>
      <c r="E17" s="19">
        <v>4115000</v>
      </c>
      <c r="F17" s="20">
        <v>4115000</v>
      </c>
      <c r="G17" s="20">
        <v>4114852</v>
      </c>
      <c r="H17" s="20">
        <v>4114852</v>
      </c>
      <c r="I17" s="20">
        <v>4114852</v>
      </c>
      <c r="J17" s="20">
        <v>4114852</v>
      </c>
      <c r="K17" s="20">
        <v>4114852</v>
      </c>
      <c r="L17" s="20">
        <v>4114852</v>
      </c>
      <c r="M17" s="20">
        <v>4114852</v>
      </c>
      <c r="N17" s="20">
        <v>4114852</v>
      </c>
      <c r="O17" s="20"/>
      <c r="P17" s="20"/>
      <c r="Q17" s="20"/>
      <c r="R17" s="20"/>
      <c r="S17" s="20"/>
      <c r="T17" s="20"/>
      <c r="U17" s="20"/>
      <c r="V17" s="20"/>
      <c r="W17" s="20">
        <v>4114852</v>
      </c>
      <c r="X17" s="20">
        <v>2057500</v>
      </c>
      <c r="Y17" s="20">
        <v>2057352</v>
      </c>
      <c r="Z17" s="21">
        <v>99.99</v>
      </c>
      <c r="AA17" s="22">
        <v>4115000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117444268</v>
      </c>
      <c r="D19" s="18">
        <v>117444268</v>
      </c>
      <c r="E19" s="19">
        <v>113163974</v>
      </c>
      <c r="F19" s="20">
        <v>113163974</v>
      </c>
      <c r="G19" s="20">
        <v>109037122</v>
      </c>
      <c r="H19" s="20">
        <v>117444268</v>
      </c>
      <c r="I19" s="20">
        <v>117444268</v>
      </c>
      <c r="J19" s="20">
        <v>117444268</v>
      </c>
      <c r="K19" s="20">
        <v>117444268</v>
      </c>
      <c r="L19" s="20">
        <v>123658634</v>
      </c>
      <c r="M19" s="20">
        <v>123658634</v>
      </c>
      <c r="N19" s="20">
        <v>123658634</v>
      </c>
      <c r="O19" s="20"/>
      <c r="P19" s="20"/>
      <c r="Q19" s="20"/>
      <c r="R19" s="20"/>
      <c r="S19" s="20"/>
      <c r="T19" s="20"/>
      <c r="U19" s="20"/>
      <c r="V19" s="20"/>
      <c r="W19" s="20">
        <v>123658634</v>
      </c>
      <c r="X19" s="20">
        <v>56581987</v>
      </c>
      <c r="Y19" s="20">
        <v>67076647</v>
      </c>
      <c r="Z19" s="21">
        <v>118.55</v>
      </c>
      <c r="AA19" s="22">
        <v>113163974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11518</v>
      </c>
      <c r="D22" s="18">
        <v>11518</v>
      </c>
      <c r="E22" s="19">
        <v>15755</v>
      </c>
      <c r="F22" s="20">
        <v>15755</v>
      </c>
      <c r="G22" s="20">
        <v>7394</v>
      </c>
      <c r="H22" s="20">
        <v>11518</v>
      </c>
      <c r="I22" s="20">
        <v>11518</v>
      </c>
      <c r="J22" s="20">
        <v>11518</v>
      </c>
      <c r="K22" s="20">
        <v>11518</v>
      </c>
      <c r="L22" s="20">
        <v>10235</v>
      </c>
      <c r="M22" s="20">
        <v>10235</v>
      </c>
      <c r="N22" s="20">
        <v>10235</v>
      </c>
      <c r="O22" s="20"/>
      <c r="P22" s="20"/>
      <c r="Q22" s="20"/>
      <c r="R22" s="20"/>
      <c r="S22" s="20"/>
      <c r="T22" s="20"/>
      <c r="U22" s="20"/>
      <c r="V22" s="20"/>
      <c r="W22" s="20">
        <v>10235</v>
      </c>
      <c r="X22" s="20">
        <v>7878</v>
      </c>
      <c r="Y22" s="20">
        <v>2357</v>
      </c>
      <c r="Z22" s="21">
        <v>29.92</v>
      </c>
      <c r="AA22" s="22">
        <v>15755</v>
      </c>
    </row>
    <row r="23" spans="1:27" ht="13.5">
      <c r="A23" s="23" t="s">
        <v>49</v>
      </c>
      <c r="B23" s="17"/>
      <c r="C23" s="18">
        <v>128346</v>
      </c>
      <c r="D23" s="18">
        <v>128346</v>
      </c>
      <c r="E23" s="19">
        <v>6597620</v>
      </c>
      <c r="F23" s="20">
        <v>6597620</v>
      </c>
      <c r="G23" s="24">
        <v>138114</v>
      </c>
      <c r="H23" s="24">
        <v>128347</v>
      </c>
      <c r="I23" s="24">
        <v>128347</v>
      </c>
      <c r="J23" s="20">
        <v>128347</v>
      </c>
      <c r="K23" s="24">
        <v>128347</v>
      </c>
      <c r="L23" s="24">
        <v>128346</v>
      </c>
      <c r="M23" s="20">
        <v>128346</v>
      </c>
      <c r="N23" s="24">
        <v>128346</v>
      </c>
      <c r="O23" s="24"/>
      <c r="P23" s="24"/>
      <c r="Q23" s="20"/>
      <c r="R23" s="24"/>
      <c r="S23" s="24"/>
      <c r="T23" s="20"/>
      <c r="U23" s="24"/>
      <c r="V23" s="24"/>
      <c r="W23" s="24">
        <v>128346</v>
      </c>
      <c r="X23" s="20">
        <v>3298810</v>
      </c>
      <c r="Y23" s="24">
        <v>-3170464</v>
      </c>
      <c r="Z23" s="25">
        <v>-96.11</v>
      </c>
      <c r="AA23" s="26">
        <v>6597620</v>
      </c>
    </row>
    <row r="24" spans="1:27" ht="13.5">
      <c r="A24" s="27" t="s">
        <v>50</v>
      </c>
      <c r="B24" s="35"/>
      <c r="C24" s="29">
        <f aca="true" t="shared" si="1" ref="C24:Y24">SUM(C15:C23)</f>
        <v>121698984</v>
      </c>
      <c r="D24" s="29">
        <f>SUM(D15:D23)</f>
        <v>121698984</v>
      </c>
      <c r="E24" s="36">
        <f t="shared" si="1"/>
        <v>123902383</v>
      </c>
      <c r="F24" s="37">
        <f t="shared" si="1"/>
        <v>123902383</v>
      </c>
      <c r="G24" s="37">
        <f t="shared" si="1"/>
        <v>113297482</v>
      </c>
      <c r="H24" s="37">
        <f t="shared" si="1"/>
        <v>121698985</v>
      </c>
      <c r="I24" s="37">
        <f t="shared" si="1"/>
        <v>121698985</v>
      </c>
      <c r="J24" s="37">
        <f t="shared" si="1"/>
        <v>121698985</v>
      </c>
      <c r="K24" s="37">
        <f t="shared" si="1"/>
        <v>121698985</v>
      </c>
      <c r="L24" s="37">
        <f t="shared" si="1"/>
        <v>127912067</v>
      </c>
      <c r="M24" s="37">
        <f t="shared" si="1"/>
        <v>127912067</v>
      </c>
      <c r="N24" s="37">
        <f t="shared" si="1"/>
        <v>127912067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127912067</v>
      </c>
      <c r="X24" s="37">
        <f t="shared" si="1"/>
        <v>61951192</v>
      </c>
      <c r="Y24" s="37">
        <f t="shared" si="1"/>
        <v>65960875</v>
      </c>
      <c r="Z24" s="38">
        <f>+IF(X24&lt;&gt;0,+(Y24/X24)*100,0)</f>
        <v>106.47232582708013</v>
      </c>
      <c r="AA24" s="39">
        <f>SUM(AA15:AA23)</f>
        <v>123902383</v>
      </c>
    </row>
    <row r="25" spans="1:27" ht="13.5">
      <c r="A25" s="27" t="s">
        <v>51</v>
      </c>
      <c r="B25" s="28"/>
      <c r="C25" s="29">
        <f aca="true" t="shared" si="2" ref="C25:Y25">+C12+C24</f>
        <v>174045415</v>
      </c>
      <c r="D25" s="29">
        <f>+D12+D24</f>
        <v>174045415</v>
      </c>
      <c r="E25" s="30">
        <f t="shared" si="2"/>
        <v>202070464</v>
      </c>
      <c r="F25" s="31">
        <f t="shared" si="2"/>
        <v>202070464</v>
      </c>
      <c r="G25" s="31">
        <f t="shared" si="2"/>
        <v>181206904</v>
      </c>
      <c r="H25" s="31">
        <f t="shared" si="2"/>
        <v>196732794</v>
      </c>
      <c r="I25" s="31">
        <f t="shared" si="2"/>
        <v>196732794</v>
      </c>
      <c r="J25" s="31">
        <f t="shared" si="2"/>
        <v>196732794</v>
      </c>
      <c r="K25" s="31">
        <f t="shared" si="2"/>
        <v>196732794</v>
      </c>
      <c r="L25" s="31">
        <f t="shared" si="2"/>
        <v>193042552</v>
      </c>
      <c r="M25" s="31">
        <f t="shared" si="2"/>
        <v>193042552</v>
      </c>
      <c r="N25" s="31">
        <f t="shared" si="2"/>
        <v>193042552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193042552</v>
      </c>
      <c r="X25" s="31">
        <f t="shared" si="2"/>
        <v>101035233</v>
      </c>
      <c r="Y25" s="31">
        <f t="shared" si="2"/>
        <v>92007319</v>
      </c>
      <c r="Z25" s="32">
        <f>+IF(X25&lt;&gt;0,+(Y25/X25)*100,0)</f>
        <v>91.06458833029069</v>
      </c>
      <c r="AA25" s="33">
        <f>+AA12+AA24</f>
        <v>202070464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9877395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20770</v>
      </c>
      <c r="D30" s="18">
        <v>20770</v>
      </c>
      <c r="E30" s="19">
        <v>156344</v>
      </c>
      <c r="F30" s="20">
        <v>156344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78172</v>
      </c>
      <c r="Y30" s="20">
        <v>-78172</v>
      </c>
      <c r="Z30" s="21">
        <v>-100</v>
      </c>
      <c r="AA30" s="22">
        <v>156344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25981436</v>
      </c>
      <c r="D32" s="18">
        <v>25981436</v>
      </c>
      <c r="E32" s="19">
        <v>22758691</v>
      </c>
      <c r="F32" s="20">
        <v>22758691</v>
      </c>
      <c r="G32" s="20">
        <v>30925358</v>
      </c>
      <c r="H32" s="20">
        <v>28617552</v>
      </c>
      <c r="I32" s="20">
        <v>28617552</v>
      </c>
      <c r="J32" s="20">
        <v>28617552</v>
      </c>
      <c r="K32" s="20">
        <v>28617552</v>
      </c>
      <c r="L32" s="20">
        <v>26831870</v>
      </c>
      <c r="M32" s="20">
        <v>26831870</v>
      </c>
      <c r="N32" s="20">
        <v>26831870</v>
      </c>
      <c r="O32" s="20"/>
      <c r="P32" s="20"/>
      <c r="Q32" s="20"/>
      <c r="R32" s="20"/>
      <c r="S32" s="20"/>
      <c r="T32" s="20"/>
      <c r="U32" s="20"/>
      <c r="V32" s="20"/>
      <c r="W32" s="20">
        <v>26831870</v>
      </c>
      <c r="X32" s="20">
        <v>11379346</v>
      </c>
      <c r="Y32" s="20">
        <v>15452524</v>
      </c>
      <c r="Z32" s="21">
        <v>135.79</v>
      </c>
      <c r="AA32" s="22">
        <v>22758691</v>
      </c>
    </row>
    <row r="33" spans="1:27" ht="13.5">
      <c r="A33" s="23" t="s">
        <v>58</v>
      </c>
      <c r="B33" s="17"/>
      <c r="C33" s="18">
        <v>207681</v>
      </c>
      <c r="D33" s="18">
        <v>207681</v>
      </c>
      <c r="E33" s="19"/>
      <c r="F33" s="20"/>
      <c r="G33" s="20">
        <v>226546</v>
      </c>
      <c r="H33" s="20">
        <v>207681</v>
      </c>
      <c r="I33" s="20">
        <v>207681</v>
      </c>
      <c r="J33" s="20">
        <v>207681</v>
      </c>
      <c r="K33" s="20">
        <v>207681</v>
      </c>
      <c r="L33" s="20">
        <v>207681</v>
      </c>
      <c r="M33" s="20">
        <v>207681</v>
      </c>
      <c r="N33" s="20">
        <v>207681</v>
      </c>
      <c r="O33" s="20"/>
      <c r="P33" s="20"/>
      <c r="Q33" s="20"/>
      <c r="R33" s="20"/>
      <c r="S33" s="20"/>
      <c r="T33" s="20"/>
      <c r="U33" s="20"/>
      <c r="V33" s="20"/>
      <c r="W33" s="20">
        <v>207681</v>
      </c>
      <c r="X33" s="20"/>
      <c r="Y33" s="20">
        <v>207681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26209887</v>
      </c>
      <c r="D34" s="29">
        <f>SUM(D29:D33)</f>
        <v>26209887</v>
      </c>
      <c r="E34" s="30">
        <f t="shared" si="3"/>
        <v>22915035</v>
      </c>
      <c r="F34" s="31">
        <f t="shared" si="3"/>
        <v>22915035</v>
      </c>
      <c r="G34" s="31">
        <f t="shared" si="3"/>
        <v>41029299</v>
      </c>
      <c r="H34" s="31">
        <f t="shared" si="3"/>
        <v>28825233</v>
      </c>
      <c r="I34" s="31">
        <f t="shared" si="3"/>
        <v>28825233</v>
      </c>
      <c r="J34" s="31">
        <f t="shared" si="3"/>
        <v>28825233</v>
      </c>
      <c r="K34" s="31">
        <f t="shared" si="3"/>
        <v>28825233</v>
      </c>
      <c r="L34" s="31">
        <f t="shared" si="3"/>
        <v>27039551</v>
      </c>
      <c r="M34" s="31">
        <f t="shared" si="3"/>
        <v>27039551</v>
      </c>
      <c r="N34" s="31">
        <f t="shared" si="3"/>
        <v>27039551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27039551</v>
      </c>
      <c r="X34" s="31">
        <f t="shared" si="3"/>
        <v>11457518</v>
      </c>
      <c r="Y34" s="31">
        <f t="shared" si="3"/>
        <v>15582033</v>
      </c>
      <c r="Z34" s="32">
        <f>+IF(X34&lt;&gt;0,+(Y34/X34)*100,0)</f>
        <v>135.99832878290044</v>
      </c>
      <c r="AA34" s="33">
        <f>SUM(AA29:AA33)</f>
        <v>22915035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20803</v>
      </c>
      <c r="F37" s="20">
        <v>20803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10402</v>
      </c>
      <c r="Y37" s="20">
        <v>-10402</v>
      </c>
      <c r="Z37" s="21">
        <v>-100</v>
      </c>
      <c r="AA37" s="22">
        <v>20803</v>
      </c>
    </row>
    <row r="38" spans="1:27" ht="13.5">
      <c r="A38" s="23" t="s">
        <v>58</v>
      </c>
      <c r="B38" s="17"/>
      <c r="C38" s="18">
        <v>10569183</v>
      </c>
      <c r="D38" s="18">
        <v>10569183</v>
      </c>
      <c r="E38" s="19">
        <v>10767442</v>
      </c>
      <c r="F38" s="20">
        <v>10767442</v>
      </c>
      <c r="G38" s="20">
        <v>10674051</v>
      </c>
      <c r="H38" s="20">
        <v>10569183</v>
      </c>
      <c r="I38" s="20">
        <v>10569183</v>
      </c>
      <c r="J38" s="20">
        <v>10569183</v>
      </c>
      <c r="K38" s="20">
        <v>10569183</v>
      </c>
      <c r="L38" s="20">
        <v>10881179</v>
      </c>
      <c r="M38" s="20">
        <v>10881179</v>
      </c>
      <c r="N38" s="20">
        <v>10881179</v>
      </c>
      <c r="O38" s="20"/>
      <c r="P38" s="20"/>
      <c r="Q38" s="20"/>
      <c r="R38" s="20"/>
      <c r="S38" s="20"/>
      <c r="T38" s="20"/>
      <c r="U38" s="20"/>
      <c r="V38" s="20"/>
      <c r="W38" s="20">
        <v>10881179</v>
      </c>
      <c r="X38" s="20">
        <v>5383721</v>
      </c>
      <c r="Y38" s="20">
        <v>5497458</v>
      </c>
      <c r="Z38" s="21">
        <v>102.11</v>
      </c>
      <c r="AA38" s="22">
        <v>10767442</v>
      </c>
    </row>
    <row r="39" spans="1:27" ht="13.5">
      <c r="A39" s="27" t="s">
        <v>61</v>
      </c>
      <c r="B39" s="35"/>
      <c r="C39" s="29">
        <f aca="true" t="shared" si="4" ref="C39:Y39">SUM(C37:C38)</f>
        <v>10569183</v>
      </c>
      <c r="D39" s="29">
        <f>SUM(D37:D38)</f>
        <v>10569183</v>
      </c>
      <c r="E39" s="36">
        <f t="shared" si="4"/>
        <v>10788245</v>
      </c>
      <c r="F39" s="37">
        <f t="shared" si="4"/>
        <v>10788245</v>
      </c>
      <c r="G39" s="37">
        <f t="shared" si="4"/>
        <v>10674051</v>
      </c>
      <c r="H39" s="37">
        <f t="shared" si="4"/>
        <v>10569183</v>
      </c>
      <c r="I39" s="37">
        <f t="shared" si="4"/>
        <v>10569183</v>
      </c>
      <c r="J39" s="37">
        <f t="shared" si="4"/>
        <v>10569183</v>
      </c>
      <c r="K39" s="37">
        <f t="shared" si="4"/>
        <v>10569183</v>
      </c>
      <c r="L39" s="37">
        <f t="shared" si="4"/>
        <v>10881179</v>
      </c>
      <c r="M39" s="37">
        <f t="shared" si="4"/>
        <v>10881179</v>
      </c>
      <c r="N39" s="37">
        <f t="shared" si="4"/>
        <v>10881179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10881179</v>
      </c>
      <c r="X39" s="37">
        <f t="shared" si="4"/>
        <v>5394123</v>
      </c>
      <c r="Y39" s="37">
        <f t="shared" si="4"/>
        <v>5487056</v>
      </c>
      <c r="Z39" s="38">
        <f>+IF(X39&lt;&gt;0,+(Y39/X39)*100,0)</f>
        <v>101.72285652366473</v>
      </c>
      <c r="AA39" s="39">
        <f>SUM(AA37:AA38)</f>
        <v>10788245</v>
      </c>
    </row>
    <row r="40" spans="1:27" ht="13.5">
      <c r="A40" s="27" t="s">
        <v>62</v>
      </c>
      <c r="B40" s="28"/>
      <c r="C40" s="29">
        <f aca="true" t="shared" si="5" ref="C40:Y40">+C34+C39</f>
        <v>36779070</v>
      </c>
      <c r="D40" s="29">
        <f>+D34+D39</f>
        <v>36779070</v>
      </c>
      <c r="E40" s="30">
        <f t="shared" si="5"/>
        <v>33703280</v>
      </c>
      <c r="F40" s="31">
        <f t="shared" si="5"/>
        <v>33703280</v>
      </c>
      <c r="G40" s="31">
        <f t="shared" si="5"/>
        <v>51703350</v>
      </c>
      <c r="H40" s="31">
        <f t="shared" si="5"/>
        <v>39394416</v>
      </c>
      <c r="I40" s="31">
        <f t="shared" si="5"/>
        <v>39394416</v>
      </c>
      <c r="J40" s="31">
        <f t="shared" si="5"/>
        <v>39394416</v>
      </c>
      <c r="K40" s="31">
        <f t="shared" si="5"/>
        <v>39394416</v>
      </c>
      <c r="L40" s="31">
        <f t="shared" si="5"/>
        <v>37920730</v>
      </c>
      <c r="M40" s="31">
        <f t="shared" si="5"/>
        <v>37920730</v>
      </c>
      <c r="N40" s="31">
        <f t="shared" si="5"/>
        <v>37920730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37920730</v>
      </c>
      <c r="X40" s="31">
        <f t="shared" si="5"/>
        <v>16851641</v>
      </c>
      <c r="Y40" s="31">
        <f t="shared" si="5"/>
        <v>21069089</v>
      </c>
      <c r="Z40" s="32">
        <f>+IF(X40&lt;&gt;0,+(Y40/X40)*100,0)</f>
        <v>125.02692764461337</v>
      </c>
      <c r="AA40" s="33">
        <f>+AA34+AA39</f>
        <v>33703280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137266345</v>
      </c>
      <c r="D42" s="43">
        <f>+D25-D40</f>
        <v>137266345</v>
      </c>
      <c r="E42" s="44">
        <f t="shared" si="6"/>
        <v>168367184</v>
      </c>
      <c r="F42" s="45">
        <f t="shared" si="6"/>
        <v>168367184</v>
      </c>
      <c r="G42" s="45">
        <f t="shared" si="6"/>
        <v>129503554</v>
      </c>
      <c r="H42" s="45">
        <f t="shared" si="6"/>
        <v>157338378</v>
      </c>
      <c r="I42" s="45">
        <f t="shared" si="6"/>
        <v>157338378</v>
      </c>
      <c r="J42" s="45">
        <f t="shared" si="6"/>
        <v>157338378</v>
      </c>
      <c r="K42" s="45">
        <f t="shared" si="6"/>
        <v>157338378</v>
      </c>
      <c r="L42" s="45">
        <f t="shared" si="6"/>
        <v>155121822</v>
      </c>
      <c r="M42" s="45">
        <f t="shared" si="6"/>
        <v>155121822</v>
      </c>
      <c r="N42" s="45">
        <f t="shared" si="6"/>
        <v>155121822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155121822</v>
      </c>
      <c r="X42" s="45">
        <f t="shared" si="6"/>
        <v>84183592</v>
      </c>
      <c r="Y42" s="45">
        <f t="shared" si="6"/>
        <v>70938230</v>
      </c>
      <c r="Z42" s="46">
        <f>+IF(X42&lt;&gt;0,+(Y42/X42)*100,0)</f>
        <v>84.26610021582353</v>
      </c>
      <c r="AA42" s="47">
        <f>+AA25-AA40</f>
        <v>168367184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137266345</v>
      </c>
      <c r="D45" s="18">
        <v>137266345</v>
      </c>
      <c r="E45" s="19">
        <v>168367184</v>
      </c>
      <c r="F45" s="20">
        <v>168367184</v>
      </c>
      <c r="G45" s="20">
        <v>129503554</v>
      </c>
      <c r="H45" s="20">
        <v>157338378</v>
      </c>
      <c r="I45" s="20">
        <v>157338378</v>
      </c>
      <c r="J45" s="20">
        <v>157338378</v>
      </c>
      <c r="K45" s="20">
        <v>157338378</v>
      </c>
      <c r="L45" s="20">
        <v>155121822</v>
      </c>
      <c r="M45" s="20">
        <v>155121822</v>
      </c>
      <c r="N45" s="20">
        <v>155121822</v>
      </c>
      <c r="O45" s="20"/>
      <c r="P45" s="20"/>
      <c r="Q45" s="20"/>
      <c r="R45" s="20"/>
      <c r="S45" s="20"/>
      <c r="T45" s="20"/>
      <c r="U45" s="20"/>
      <c r="V45" s="20"/>
      <c r="W45" s="20">
        <v>155121822</v>
      </c>
      <c r="X45" s="20">
        <v>84183592</v>
      </c>
      <c r="Y45" s="20">
        <v>70938230</v>
      </c>
      <c r="Z45" s="48">
        <v>84.27</v>
      </c>
      <c r="AA45" s="22">
        <v>168367184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137266345</v>
      </c>
      <c r="D48" s="51">
        <f>SUM(D45:D47)</f>
        <v>137266345</v>
      </c>
      <c r="E48" s="52">
        <f t="shared" si="7"/>
        <v>168367184</v>
      </c>
      <c r="F48" s="53">
        <f t="shared" si="7"/>
        <v>168367184</v>
      </c>
      <c r="G48" s="53">
        <f t="shared" si="7"/>
        <v>129503554</v>
      </c>
      <c r="H48" s="53">
        <f t="shared" si="7"/>
        <v>157338378</v>
      </c>
      <c r="I48" s="53">
        <f t="shared" si="7"/>
        <v>157338378</v>
      </c>
      <c r="J48" s="53">
        <f t="shared" si="7"/>
        <v>157338378</v>
      </c>
      <c r="K48" s="53">
        <f t="shared" si="7"/>
        <v>157338378</v>
      </c>
      <c r="L48" s="53">
        <f t="shared" si="7"/>
        <v>155121822</v>
      </c>
      <c r="M48" s="53">
        <f t="shared" si="7"/>
        <v>155121822</v>
      </c>
      <c r="N48" s="53">
        <f t="shared" si="7"/>
        <v>155121822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155121822</v>
      </c>
      <c r="X48" s="53">
        <f t="shared" si="7"/>
        <v>84183592</v>
      </c>
      <c r="Y48" s="53">
        <f t="shared" si="7"/>
        <v>70938230</v>
      </c>
      <c r="Z48" s="54">
        <f>+IF(X48&lt;&gt;0,+(Y48/X48)*100,0)</f>
        <v>84.26610021582353</v>
      </c>
      <c r="AA48" s="55">
        <f>SUM(AA45:AA47)</f>
        <v>168367184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205282937</v>
      </c>
      <c r="D6" s="18">
        <v>205282937</v>
      </c>
      <c r="E6" s="19">
        <v>11800000</v>
      </c>
      <c r="F6" s="20">
        <v>11800000</v>
      </c>
      <c r="G6" s="20">
        <v>287757017</v>
      </c>
      <c r="H6" s="20">
        <v>76532937</v>
      </c>
      <c r="I6" s="20">
        <v>118310587</v>
      </c>
      <c r="J6" s="20">
        <v>118310587</v>
      </c>
      <c r="K6" s="20">
        <v>80672952</v>
      </c>
      <c r="L6" s="20">
        <v>80672952</v>
      </c>
      <c r="M6" s="20"/>
      <c r="N6" s="20">
        <v>80672952</v>
      </c>
      <c r="O6" s="20"/>
      <c r="P6" s="20"/>
      <c r="Q6" s="20"/>
      <c r="R6" s="20"/>
      <c r="S6" s="20"/>
      <c r="T6" s="20"/>
      <c r="U6" s="20"/>
      <c r="V6" s="20"/>
      <c r="W6" s="20">
        <v>80672952</v>
      </c>
      <c r="X6" s="20">
        <v>5900000</v>
      </c>
      <c r="Y6" s="20">
        <v>74772952</v>
      </c>
      <c r="Z6" s="21">
        <v>1267.34</v>
      </c>
      <c r="AA6" s="22">
        <v>11800000</v>
      </c>
    </row>
    <row r="7" spans="1:27" ht="13.5">
      <c r="A7" s="23" t="s">
        <v>34</v>
      </c>
      <c r="B7" s="17"/>
      <c r="C7" s="18"/>
      <c r="D7" s="18"/>
      <c r="E7" s="19">
        <v>126250000</v>
      </c>
      <c r="F7" s="20">
        <v>126250000</v>
      </c>
      <c r="G7" s="20">
        <v>125000000</v>
      </c>
      <c r="H7" s="20">
        <v>125000000</v>
      </c>
      <c r="I7" s="20">
        <v>125000000</v>
      </c>
      <c r="J7" s="20">
        <v>125000000</v>
      </c>
      <c r="K7" s="20">
        <v>125000000</v>
      </c>
      <c r="L7" s="20">
        <v>125000000</v>
      </c>
      <c r="M7" s="20"/>
      <c r="N7" s="20">
        <v>125000000</v>
      </c>
      <c r="O7" s="20"/>
      <c r="P7" s="20"/>
      <c r="Q7" s="20"/>
      <c r="R7" s="20"/>
      <c r="S7" s="20"/>
      <c r="T7" s="20"/>
      <c r="U7" s="20"/>
      <c r="V7" s="20"/>
      <c r="W7" s="20">
        <v>125000000</v>
      </c>
      <c r="X7" s="20">
        <v>63125000</v>
      </c>
      <c r="Y7" s="20">
        <v>61875000</v>
      </c>
      <c r="Z7" s="21">
        <v>98.02</v>
      </c>
      <c r="AA7" s="22">
        <v>126250000</v>
      </c>
    </row>
    <row r="8" spans="1:27" ht="13.5">
      <c r="A8" s="23" t="s">
        <v>35</v>
      </c>
      <c r="B8" s="17"/>
      <c r="C8" s="18">
        <v>89587488</v>
      </c>
      <c r="D8" s="18">
        <v>89587488</v>
      </c>
      <c r="E8" s="19">
        <v>375348000</v>
      </c>
      <c r="F8" s="20">
        <v>375348000</v>
      </c>
      <c r="G8" s="20">
        <v>135844146</v>
      </c>
      <c r="H8" s="20">
        <v>89587488</v>
      </c>
      <c r="I8" s="20">
        <v>89587488</v>
      </c>
      <c r="J8" s="20">
        <v>89587488</v>
      </c>
      <c r="K8" s="20">
        <v>89587488</v>
      </c>
      <c r="L8" s="20">
        <v>89587488</v>
      </c>
      <c r="M8" s="20"/>
      <c r="N8" s="20">
        <v>89587488</v>
      </c>
      <c r="O8" s="20"/>
      <c r="P8" s="20"/>
      <c r="Q8" s="20"/>
      <c r="R8" s="20"/>
      <c r="S8" s="20"/>
      <c r="T8" s="20"/>
      <c r="U8" s="20"/>
      <c r="V8" s="20"/>
      <c r="W8" s="20">
        <v>89587488</v>
      </c>
      <c r="X8" s="20">
        <v>187674000</v>
      </c>
      <c r="Y8" s="20">
        <v>-98086512</v>
      </c>
      <c r="Z8" s="21">
        <v>-52.26</v>
      </c>
      <c r="AA8" s="22">
        <v>375348000</v>
      </c>
    </row>
    <row r="9" spans="1:27" ht="13.5">
      <c r="A9" s="23" t="s">
        <v>36</v>
      </c>
      <c r="B9" s="17"/>
      <c r="C9" s="18">
        <v>110180249</v>
      </c>
      <c r="D9" s="18">
        <v>110180249</v>
      </c>
      <c r="E9" s="19">
        <v>7996000</v>
      </c>
      <c r="F9" s="20">
        <v>7996000</v>
      </c>
      <c r="G9" s="20">
        <v>-57608641</v>
      </c>
      <c r="H9" s="20">
        <v>110180249</v>
      </c>
      <c r="I9" s="20">
        <v>110180249</v>
      </c>
      <c r="J9" s="20">
        <v>110180249</v>
      </c>
      <c r="K9" s="20">
        <v>110180249</v>
      </c>
      <c r="L9" s="20">
        <v>110180249</v>
      </c>
      <c r="M9" s="20"/>
      <c r="N9" s="20">
        <v>110180249</v>
      </c>
      <c r="O9" s="20"/>
      <c r="P9" s="20"/>
      <c r="Q9" s="20"/>
      <c r="R9" s="20"/>
      <c r="S9" s="20"/>
      <c r="T9" s="20"/>
      <c r="U9" s="20"/>
      <c r="V9" s="20"/>
      <c r="W9" s="20">
        <v>110180249</v>
      </c>
      <c r="X9" s="20">
        <v>3998000</v>
      </c>
      <c r="Y9" s="20">
        <v>106182249</v>
      </c>
      <c r="Z9" s="21">
        <v>2655.88</v>
      </c>
      <c r="AA9" s="22">
        <v>7996000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6343172</v>
      </c>
      <c r="D11" s="18">
        <v>6343172</v>
      </c>
      <c r="E11" s="19">
        <v>1647000</v>
      </c>
      <c r="F11" s="20">
        <v>1647000</v>
      </c>
      <c r="G11" s="20">
        <v>6250034</v>
      </c>
      <c r="H11" s="20">
        <v>6343172</v>
      </c>
      <c r="I11" s="20">
        <v>6343172</v>
      </c>
      <c r="J11" s="20">
        <v>6343172</v>
      </c>
      <c r="K11" s="20">
        <v>6343172</v>
      </c>
      <c r="L11" s="20">
        <v>6343172</v>
      </c>
      <c r="M11" s="20"/>
      <c r="N11" s="20">
        <v>6343172</v>
      </c>
      <c r="O11" s="20"/>
      <c r="P11" s="20"/>
      <c r="Q11" s="20"/>
      <c r="R11" s="20"/>
      <c r="S11" s="20"/>
      <c r="T11" s="20"/>
      <c r="U11" s="20"/>
      <c r="V11" s="20"/>
      <c r="W11" s="20">
        <v>6343172</v>
      </c>
      <c r="X11" s="20">
        <v>823500</v>
      </c>
      <c r="Y11" s="20">
        <v>5519672</v>
      </c>
      <c r="Z11" s="21">
        <v>670.27</v>
      </c>
      <c r="AA11" s="22">
        <v>1647000</v>
      </c>
    </row>
    <row r="12" spans="1:27" ht="13.5">
      <c r="A12" s="27" t="s">
        <v>39</v>
      </c>
      <c r="B12" s="28"/>
      <c r="C12" s="29">
        <f aca="true" t="shared" si="0" ref="C12:Y12">SUM(C6:C11)</f>
        <v>411393846</v>
      </c>
      <c r="D12" s="29">
        <f>SUM(D6:D11)</f>
        <v>411393846</v>
      </c>
      <c r="E12" s="30">
        <f t="shared" si="0"/>
        <v>523041000</v>
      </c>
      <c r="F12" s="31">
        <f t="shared" si="0"/>
        <v>523041000</v>
      </c>
      <c r="G12" s="31">
        <f t="shared" si="0"/>
        <v>497242556</v>
      </c>
      <c r="H12" s="31">
        <f t="shared" si="0"/>
        <v>407643846</v>
      </c>
      <c r="I12" s="31">
        <f t="shared" si="0"/>
        <v>449421496</v>
      </c>
      <c r="J12" s="31">
        <f t="shared" si="0"/>
        <v>449421496</v>
      </c>
      <c r="K12" s="31">
        <f t="shared" si="0"/>
        <v>411783861</v>
      </c>
      <c r="L12" s="31">
        <f t="shared" si="0"/>
        <v>411783861</v>
      </c>
      <c r="M12" s="31">
        <f t="shared" si="0"/>
        <v>0</v>
      </c>
      <c r="N12" s="31">
        <f t="shared" si="0"/>
        <v>411783861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411783861</v>
      </c>
      <c r="X12" s="31">
        <f t="shared" si="0"/>
        <v>261520500</v>
      </c>
      <c r="Y12" s="31">
        <f t="shared" si="0"/>
        <v>150263361</v>
      </c>
      <c r="Z12" s="32">
        <f>+IF(X12&lt;&gt;0,+(Y12/X12)*100,0)</f>
        <v>57.45758401349034</v>
      </c>
      <c r="AA12" s="33">
        <f>SUM(AA6:AA11)</f>
        <v>523041000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3750000</v>
      </c>
      <c r="F16" s="20">
        <v>3750000</v>
      </c>
      <c r="G16" s="24">
        <v>-577331904</v>
      </c>
      <c r="H16" s="24">
        <v>3750000</v>
      </c>
      <c r="I16" s="24">
        <v>3750000</v>
      </c>
      <c r="J16" s="20">
        <v>3750000</v>
      </c>
      <c r="K16" s="24">
        <v>3750000</v>
      </c>
      <c r="L16" s="24">
        <v>3750000</v>
      </c>
      <c r="M16" s="20"/>
      <c r="N16" s="24">
        <v>3750000</v>
      </c>
      <c r="O16" s="24"/>
      <c r="P16" s="24"/>
      <c r="Q16" s="20"/>
      <c r="R16" s="24"/>
      <c r="S16" s="24"/>
      <c r="T16" s="20"/>
      <c r="U16" s="24"/>
      <c r="V16" s="24"/>
      <c r="W16" s="24">
        <v>3750000</v>
      </c>
      <c r="X16" s="20">
        <v>1875000</v>
      </c>
      <c r="Y16" s="24">
        <v>1875000</v>
      </c>
      <c r="Z16" s="25">
        <v>100</v>
      </c>
      <c r="AA16" s="26">
        <v>3750000</v>
      </c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794568512</v>
      </c>
      <c r="D19" s="18">
        <v>794568512</v>
      </c>
      <c r="E19" s="19">
        <v>1058543000</v>
      </c>
      <c r="F19" s="20">
        <v>1058543000</v>
      </c>
      <c r="G19" s="20">
        <v>793075265</v>
      </c>
      <c r="H19" s="20">
        <v>794568512</v>
      </c>
      <c r="I19" s="20">
        <v>794568512</v>
      </c>
      <c r="J19" s="20">
        <v>794568512</v>
      </c>
      <c r="K19" s="20">
        <v>794568512</v>
      </c>
      <c r="L19" s="20">
        <v>794568512</v>
      </c>
      <c r="M19" s="20"/>
      <c r="N19" s="20">
        <v>794568512</v>
      </c>
      <c r="O19" s="20"/>
      <c r="P19" s="20"/>
      <c r="Q19" s="20"/>
      <c r="R19" s="20"/>
      <c r="S19" s="20"/>
      <c r="T19" s="20"/>
      <c r="U19" s="20"/>
      <c r="V19" s="20"/>
      <c r="W19" s="20">
        <v>794568512</v>
      </c>
      <c r="X19" s="20">
        <v>529271500</v>
      </c>
      <c r="Y19" s="20">
        <v>265297012</v>
      </c>
      <c r="Z19" s="21">
        <v>50.12</v>
      </c>
      <c r="AA19" s="22">
        <v>1058543000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794568512</v>
      </c>
      <c r="D24" s="29">
        <f>SUM(D15:D23)</f>
        <v>794568512</v>
      </c>
      <c r="E24" s="36">
        <f t="shared" si="1"/>
        <v>1062293000</v>
      </c>
      <c r="F24" s="37">
        <f t="shared" si="1"/>
        <v>1062293000</v>
      </c>
      <c r="G24" s="37">
        <f t="shared" si="1"/>
        <v>215743361</v>
      </c>
      <c r="H24" s="37">
        <f t="shared" si="1"/>
        <v>798318512</v>
      </c>
      <c r="I24" s="37">
        <f t="shared" si="1"/>
        <v>798318512</v>
      </c>
      <c r="J24" s="37">
        <f t="shared" si="1"/>
        <v>798318512</v>
      </c>
      <c r="K24" s="37">
        <f t="shared" si="1"/>
        <v>798318512</v>
      </c>
      <c r="L24" s="37">
        <f t="shared" si="1"/>
        <v>798318512</v>
      </c>
      <c r="M24" s="37">
        <f t="shared" si="1"/>
        <v>0</v>
      </c>
      <c r="N24" s="37">
        <f t="shared" si="1"/>
        <v>798318512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798318512</v>
      </c>
      <c r="X24" s="37">
        <f t="shared" si="1"/>
        <v>531146500</v>
      </c>
      <c r="Y24" s="37">
        <f t="shared" si="1"/>
        <v>267172012</v>
      </c>
      <c r="Z24" s="38">
        <f>+IF(X24&lt;&gt;0,+(Y24/X24)*100,0)</f>
        <v>50.30100207758124</v>
      </c>
      <c r="AA24" s="39">
        <f>SUM(AA15:AA23)</f>
        <v>1062293000</v>
      </c>
    </row>
    <row r="25" spans="1:27" ht="13.5">
      <c r="A25" s="27" t="s">
        <v>51</v>
      </c>
      <c r="B25" s="28"/>
      <c r="C25" s="29">
        <f aca="true" t="shared" si="2" ref="C25:Y25">+C12+C24</f>
        <v>1205962358</v>
      </c>
      <c r="D25" s="29">
        <f>+D12+D24</f>
        <v>1205962358</v>
      </c>
      <c r="E25" s="30">
        <f t="shared" si="2"/>
        <v>1585334000</v>
      </c>
      <c r="F25" s="31">
        <f t="shared" si="2"/>
        <v>1585334000</v>
      </c>
      <c r="G25" s="31">
        <f t="shared" si="2"/>
        <v>712985917</v>
      </c>
      <c r="H25" s="31">
        <f t="shared" si="2"/>
        <v>1205962358</v>
      </c>
      <c r="I25" s="31">
        <f t="shared" si="2"/>
        <v>1247740008</v>
      </c>
      <c r="J25" s="31">
        <f t="shared" si="2"/>
        <v>1247740008</v>
      </c>
      <c r="K25" s="31">
        <f t="shared" si="2"/>
        <v>1210102373</v>
      </c>
      <c r="L25" s="31">
        <f t="shared" si="2"/>
        <v>1210102373</v>
      </c>
      <c r="M25" s="31">
        <f t="shared" si="2"/>
        <v>0</v>
      </c>
      <c r="N25" s="31">
        <f t="shared" si="2"/>
        <v>1210102373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1210102373</v>
      </c>
      <c r="X25" s="31">
        <f t="shared" si="2"/>
        <v>792667000</v>
      </c>
      <c r="Y25" s="31">
        <f t="shared" si="2"/>
        <v>417435373</v>
      </c>
      <c r="Z25" s="32">
        <f>+IF(X25&lt;&gt;0,+(Y25/X25)*100,0)</f>
        <v>52.66213592845419</v>
      </c>
      <c r="AA25" s="33">
        <f>+AA12+AA24</f>
        <v>1585334000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73803724</v>
      </c>
      <c r="D30" s="18">
        <v>73803724</v>
      </c>
      <c r="E30" s="19"/>
      <c r="F30" s="20"/>
      <c r="G30" s="20">
        <v>73803724</v>
      </c>
      <c r="H30" s="20">
        <v>73803724</v>
      </c>
      <c r="I30" s="20">
        <v>3356708</v>
      </c>
      <c r="J30" s="20">
        <v>3356708</v>
      </c>
      <c r="K30" s="20">
        <v>3356708</v>
      </c>
      <c r="L30" s="20">
        <v>3356708</v>
      </c>
      <c r="M30" s="20"/>
      <c r="N30" s="20">
        <v>3356708</v>
      </c>
      <c r="O30" s="20"/>
      <c r="P30" s="20"/>
      <c r="Q30" s="20"/>
      <c r="R30" s="20"/>
      <c r="S30" s="20"/>
      <c r="T30" s="20"/>
      <c r="U30" s="20"/>
      <c r="V30" s="20"/>
      <c r="W30" s="20">
        <v>3356708</v>
      </c>
      <c r="X30" s="20"/>
      <c r="Y30" s="20">
        <v>3356708</v>
      </c>
      <c r="Z30" s="21"/>
      <c r="AA30" s="22"/>
    </row>
    <row r="31" spans="1:27" ht="13.5">
      <c r="A31" s="23" t="s">
        <v>56</v>
      </c>
      <c r="B31" s="17"/>
      <c r="C31" s="18">
        <v>4749740</v>
      </c>
      <c r="D31" s="18">
        <v>4749740</v>
      </c>
      <c r="E31" s="19">
        <v>5474000</v>
      </c>
      <c r="F31" s="20">
        <v>5474000</v>
      </c>
      <c r="G31" s="20">
        <v>4749740</v>
      </c>
      <c r="H31" s="20">
        <v>4749740</v>
      </c>
      <c r="I31" s="20">
        <v>4749740</v>
      </c>
      <c r="J31" s="20">
        <v>4749740</v>
      </c>
      <c r="K31" s="20">
        <v>4749740</v>
      </c>
      <c r="L31" s="20">
        <v>4749740</v>
      </c>
      <c r="M31" s="20"/>
      <c r="N31" s="20">
        <v>4749740</v>
      </c>
      <c r="O31" s="20"/>
      <c r="P31" s="20"/>
      <c r="Q31" s="20"/>
      <c r="R31" s="20"/>
      <c r="S31" s="20"/>
      <c r="T31" s="20"/>
      <c r="U31" s="20"/>
      <c r="V31" s="20"/>
      <c r="W31" s="20">
        <v>4749740</v>
      </c>
      <c r="X31" s="20">
        <v>2737000</v>
      </c>
      <c r="Y31" s="20">
        <v>2012740</v>
      </c>
      <c r="Z31" s="21">
        <v>73.54</v>
      </c>
      <c r="AA31" s="22">
        <v>5474000</v>
      </c>
    </row>
    <row r="32" spans="1:27" ht="13.5">
      <c r="A32" s="23" t="s">
        <v>57</v>
      </c>
      <c r="B32" s="17"/>
      <c r="C32" s="18">
        <v>143523075</v>
      </c>
      <c r="D32" s="18">
        <v>143523075</v>
      </c>
      <c r="E32" s="19">
        <v>124906000</v>
      </c>
      <c r="F32" s="20">
        <v>124906000</v>
      </c>
      <c r="G32" s="20">
        <v>114535309</v>
      </c>
      <c r="H32" s="20">
        <v>143523075</v>
      </c>
      <c r="I32" s="20">
        <v>148589836</v>
      </c>
      <c r="J32" s="20">
        <v>148589836</v>
      </c>
      <c r="K32" s="20">
        <v>110952201</v>
      </c>
      <c r="L32" s="20">
        <v>110952201</v>
      </c>
      <c r="M32" s="20"/>
      <c r="N32" s="20">
        <v>110952201</v>
      </c>
      <c r="O32" s="20"/>
      <c r="P32" s="20"/>
      <c r="Q32" s="20"/>
      <c r="R32" s="20"/>
      <c r="S32" s="20"/>
      <c r="T32" s="20"/>
      <c r="U32" s="20"/>
      <c r="V32" s="20"/>
      <c r="W32" s="20">
        <v>110952201</v>
      </c>
      <c r="X32" s="20">
        <v>62453000</v>
      </c>
      <c r="Y32" s="20">
        <v>48499201</v>
      </c>
      <c r="Z32" s="21">
        <v>77.66</v>
      </c>
      <c r="AA32" s="22">
        <v>124906000</v>
      </c>
    </row>
    <row r="33" spans="1:27" ht="13.5">
      <c r="A33" s="23" t="s">
        <v>58</v>
      </c>
      <c r="B33" s="17"/>
      <c r="C33" s="18">
        <v>25032000</v>
      </c>
      <c r="D33" s="18">
        <v>25032000</v>
      </c>
      <c r="E33" s="19">
        <v>35191000</v>
      </c>
      <c r="F33" s="20">
        <v>35191000</v>
      </c>
      <c r="G33" s="20">
        <v>25032000</v>
      </c>
      <c r="H33" s="20">
        <v>25032000</v>
      </c>
      <c r="I33" s="20">
        <v>25032000</v>
      </c>
      <c r="J33" s="20">
        <v>25032000</v>
      </c>
      <c r="K33" s="20">
        <v>25032000</v>
      </c>
      <c r="L33" s="20">
        <v>25032000</v>
      </c>
      <c r="M33" s="20"/>
      <c r="N33" s="20">
        <v>25032000</v>
      </c>
      <c r="O33" s="20"/>
      <c r="P33" s="20"/>
      <c r="Q33" s="20"/>
      <c r="R33" s="20"/>
      <c r="S33" s="20"/>
      <c r="T33" s="20"/>
      <c r="U33" s="20"/>
      <c r="V33" s="20"/>
      <c r="W33" s="20">
        <v>25032000</v>
      </c>
      <c r="X33" s="20">
        <v>17595500</v>
      </c>
      <c r="Y33" s="20">
        <v>7436500</v>
      </c>
      <c r="Z33" s="21">
        <v>42.26</v>
      </c>
      <c r="AA33" s="22">
        <v>35191000</v>
      </c>
    </row>
    <row r="34" spans="1:27" ht="13.5">
      <c r="A34" s="27" t="s">
        <v>59</v>
      </c>
      <c r="B34" s="28"/>
      <c r="C34" s="29">
        <f aca="true" t="shared" si="3" ref="C34:Y34">SUM(C29:C33)</f>
        <v>247108539</v>
      </c>
      <c r="D34" s="29">
        <f>SUM(D29:D33)</f>
        <v>247108539</v>
      </c>
      <c r="E34" s="30">
        <f t="shared" si="3"/>
        <v>165571000</v>
      </c>
      <c r="F34" s="31">
        <f t="shared" si="3"/>
        <v>165571000</v>
      </c>
      <c r="G34" s="31">
        <f t="shared" si="3"/>
        <v>218120773</v>
      </c>
      <c r="H34" s="31">
        <f t="shared" si="3"/>
        <v>247108539</v>
      </c>
      <c r="I34" s="31">
        <f t="shared" si="3"/>
        <v>181728284</v>
      </c>
      <c r="J34" s="31">
        <f t="shared" si="3"/>
        <v>181728284</v>
      </c>
      <c r="K34" s="31">
        <f t="shared" si="3"/>
        <v>144090649</v>
      </c>
      <c r="L34" s="31">
        <f t="shared" si="3"/>
        <v>144090649</v>
      </c>
      <c r="M34" s="31">
        <f t="shared" si="3"/>
        <v>0</v>
      </c>
      <c r="N34" s="31">
        <f t="shared" si="3"/>
        <v>144090649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144090649</v>
      </c>
      <c r="X34" s="31">
        <f t="shared" si="3"/>
        <v>82785500</v>
      </c>
      <c r="Y34" s="31">
        <f t="shared" si="3"/>
        <v>61305149</v>
      </c>
      <c r="Z34" s="32">
        <f>+IF(X34&lt;&gt;0,+(Y34/X34)*100,0)</f>
        <v>74.0530032433216</v>
      </c>
      <c r="AA34" s="33">
        <f>SUM(AA29:AA33)</f>
        <v>165571000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6021088</v>
      </c>
      <c r="D37" s="18">
        <v>6021088</v>
      </c>
      <c r="E37" s="19">
        <v>136886000</v>
      </c>
      <c r="F37" s="20">
        <v>136886000</v>
      </c>
      <c r="G37" s="20">
        <v>6021088</v>
      </c>
      <c r="H37" s="20">
        <v>6021088</v>
      </c>
      <c r="I37" s="20">
        <v>7361637</v>
      </c>
      <c r="J37" s="20">
        <v>7361637</v>
      </c>
      <c r="K37" s="20">
        <v>7361637</v>
      </c>
      <c r="L37" s="20">
        <v>7361637</v>
      </c>
      <c r="M37" s="20"/>
      <c r="N37" s="20">
        <v>7361637</v>
      </c>
      <c r="O37" s="20"/>
      <c r="P37" s="20"/>
      <c r="Q37" s="20"/>
      <c r="R37" s="20"/>
      <c r="S37" s="20"/>
      <c r="T37" s="20"/>
      <c r="U37" s="20"/>
      <c r="V37" s="20"/>
      <c r="W37" s="20">
        <v>7361637</v>
      </c>
      <c r="X37" s="20">
        <v>68443000</v>
      </c>
      <c r="Y37" s="20">
        <v>-61081363</v>
      </c>
      <c r="Z37" s="21">
        <v>-89.24</v>
      </c>
      <c r="AA37" s="22">
        <v>136886000</v>
      </c>
    </row>
    <row r="38" spans="1:27" ht="13.5">
      <c r="A38" s="23" t="s">
        <v>58</v>
      </c>
      <c r="B38" s="17"/>
      <c r="C38" s="18"/>
      <c r="D38" s="18"/>
      <c r="E38" s="19"/>
      <c r="F38" s="20"/>
      <c r="G38" s="20">
        <v>-10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6021088</v>
      </c>
      <c r="D39" s="29">
        <f>SUM(D37:D38)</f>
        <v>6021088</v>
      </c>
      <c r="E39" s="36">
        <f t="shared" si="4"/>
        <v>136886000</v>
      </c>
      <c r="F39" s="37">
        <f t="shared" si="4"/>
        <v>136886000</v>
      </c>
      <c r="G39" s="37">
        <f t="shared" si="4"/>
        <v>6021078</v>
      </c>
      <c r="H39" s="37">
        <f t="shared" si="4"/>
        <v>6021088</v>
      </c>
      <c r="I39" s="37">
        <f t="shared" si="4"/>
        <v>7361637</v>
      </c>
      <c r="J39" s="37">
        <f t="shared" si="4"/>
        <v>7361637</v>
      </c>
      <c r="K39" s="37">
        <f t="shared" si="4"/>
        <v>7361637</v>
      </c>
      <c r="L39" s="37">
        <f t="shared" si="4"/>
        <v>7361637</v>
      </c>
      <c r="M39" s="37">
        <f t="shared" si="4"/>
        <v>0</v>
      </c>
      <c r="N39" s="37">
        <f t="shared" si="4"/>
        <v>7361637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7361637</v>
      </c>
      <c r="X39" s="37">
        <f t="shared" si="4"/>
        <v>68443000</v>
      </c>
      <c r="Y39" s="37">
        <f t="shared" si="4"/>
        <v>-61081363</v>
      </c>
      <c r="Z39" s="38">
        <f>+IF(X39&lt;&gt;0,+(Y39/X39)*100,0)</f>
        <v>-89.24413453530676</v>
      </c>
      <c r="AA39" s="39">
        <f>SUM(AA37:AA38)</f>
        <v>136886000</v>
      </c>
    </row>
    <row r="40" spans="1:27" ht="13.5">
      <c r="A40" s="27" t="s">
        <v>62</v>
      </c>
      <c r="B40" s="28"/>
      <c r="C40" s="29">
        <f aca="true" t="shared" si="5" ref="C40:Y40">+C34+C39</f>
        <v>253129627</v>
      </c>
      <c r="D40" s="29">
        <f>+D34+D39</f>
        <v>253129627</v>
      </c>
      <c r="E40" s="30">
        <f t="shared" si="5"/>
        <v>302457000</v>
      </c>
      <c r="F40" s="31">
        <f t="shared" si="5"/>
        <v>302457000</v>
      </c>
      <c r="G40" s="31">
        <f t="shared" si="5"/>
        <v>224141851</v>
      </c>
      <c r="H40" s="31">
        <f t="shared" si="5"/>
        <v>253129627</v>
      </c>
      <c r="I40" s="31">
        <f t="shared" si="5"/>
        <v>189089921</v>
      </c>
      <c r="J40" s="31">
        <f t="shared" si="5"/>
        <v>189089921</v>
      </c>
      <c r="K40" s="31">
        <f t="shared" si="5"/>
        <v>151452286</v>
      </c>
      <c r="L40" s="31">
        <f t="shared" si="5"/>
        <v>151452286</v>
      </c>
      <c r="M40" s="31">
        <f t="shared" si="5"/>
        <v>0</v>
      </c>
      <c r="N40" s="31">
        <f t="shared" si="5"/>
        <v>151452286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151452286</v>
      </c>
      <c r="X40" s="31">
        <f t="shared" si="5"/>
        <v>151228500</v>
      </c>
      <c r="Y40" s="31">
        <f t="shared" si="5"/>
        <v>223786</v>
      </c>
      <c r="Z40" s="32">
        <f>+IF(X40&lt;&gt;0,+(Y40/X40)*100,0)</f>
        <v>0.14797872094215048</v>
      </c>
      <c r="AA40" s="33">
        <f>+AA34+AA39</f>
        <v>302457000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952832731</v>
      </c>
      <c r="D42" s="43">
        <f>+D25-D40</f>
        <v>952832731</v>
      </c>
      <c r="E42" s="44">
        <f t="shared" si="6"/>
        <v>1282877000</v>
      </c>
      <c r="F42" s="45">
        <f t="shared" si="6"/>
        <v>1282877000</v>
      </c>
      <c r="G42" s="45">
        <f t="shared" si="6"/>
        <v>488844066</v>
      </c>
      <c r="H42" s="45">
        <f t="shared" si="6"/>
        <v>952832731</v>
      </c>
      <c r="I42" s="45">
        <f t="shared" si="6"/>
        <v>1058650087</v>
      </c>
      <c r="J42" s="45">
        <f t="shared" si="6"/>
        <v>1058650087</v>
      </c>
      <c r="K42" s="45">
        <f t="shared" si="6"/>
        <v>1058650087</v>
      </c>
      <c r="L42" s="45">
        <f t="shared" si="6"/>
        <v>1058650087</v>
      </c>
      <c r="M42" s="45">
        <f t="shared" si="6"/>
        <v>0</v>
      </c>
      <c r="N42" s="45">
        <f t="shared" si="6"/>
        <v>1058650087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1058650087</v>
      </c>
      <c r="X42" s="45">
        <f t="shared" si="6"/>
        <v>641438500</v>
      </c>
      <c r="Y42" s="45">
        <f t="shared" si="6"/>
        <v>417211587</v>
      </c>
      <c r="Z42" s="46">
        <f>+IF(X42&lt;&gt;0,+(Y42/X42)*100,0)</f>
        <v>65.04311590277166</v>
      </c>
      <c r="AA42" s="47">
        <f>+AA25-AA40</f>
        <v>1282877000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930625582</v>
      </c>
      <c r="D45" s="18">
        <v>930625582</v>
      </c>
      <c r="E45" s="19">
        <v>1258521000</v>
      </c>
      <c r="F45" s="20">
        <v>1258521000</v>
      </c>
      <c r="G45" s="20">
        <v>469436917</v>
      </c>
      <c r="H45" s="20">
        <v>930625582</v>
      </c>
      <c r="I45" s="20">
        <v>1036442938</v>
      </c>
      <c r="J45" s="20">
        <v>1036442938</v>
      </c>
      <c r="K45" s="20">
        <v>1036442938</v>
      </c>
      <c r="L45" s="20">
        <v>1036442938</v>
      </c>
      <c r="M45" s="20"/>
      <c r="N45" s="20">
        <v>1036442938</v>
      </c>
      <c r="O45" s="20"/>
      <c r="P45" s="20"/>
      <c r="Q45" s="20"/>
      <c r="R45" s="20"/>
      <c r="S45" s="20"/>
      <c r="T45" s="20"/>
      <c r="U45" s="20"/>
      <c r="V45" s="20"/>
      <c r="W45" s="20">
        <v>1036442938</v>
      </c>
      <c r="X45" s="20">
        <v>629260500</v>
      </c>
      <c r="Y45" s="20">
        <v>407182438</v>
      </c>
      <c r="Z45" s="48">
        <v>64.71</v>
      </c>
      <c r="AA45" s="22">
        <v>1258521000</v>
      </c>
    </row>
    <row r="46" spans="1:27" ht="13.5">
      <c r="A46" s="23" t="s">
        <v>67</v>
      </c>
      <c r="B46" s="17"/>
      <c r="C46" s="18">
        <v>22207149</v>
      </c>
      <c r="D46" s="18">
        <v>22207149</v>
      </c>
      <c r="E46" s="19">
        <v>24356000</v>
      </c>
      <c r="F46" s="20">
        <v>24356000</v>
      </c>
      <c r="G46" s="20">
        <v>19407149</v>
      </c>
      <c r="H46" s="20">
        <v>22207149</v>
      </c>
      <c r="I46" s="20">
        <v>22207149</v>
      </c>
      <c r="J46" s="20">
        <v>22207149</v>
      </c>
      <c r="K46" s="20">
        <v>22207149</v>
      </c>
      <c r="L46" s="20">
        <v>22207149</v>
      </c>
      <c r="M46" s="20"/>
      <c r="N46" s="20">
        <v>22207149</v>
      </c>
      <c r="O46" s="20"/>
      <c r="P46" s="20"/>
      <c r="Q46" s="20"/>
      <c r="R46" s="20"/>
      <c r="S46" s="20"/>
      <c r="T46" s="20"/>
      <c r="U46" s="20"/>
      <c r="V46" s="20"/>
      <c r="W46" s="20">
        <v>22207149</v>
      </c>
      <c r="X46" s="20">
        <v>12178000</v>
      </c>
      <c r="Y46" s="20">
        <v>10029149</v>
      </c>
      <c r="Z46" s="48">
        <v>82.35</v>
      </c>
      <c r="AA46" s="22">
        <v>24356000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952832731</v>
      </c>
      <c r="D48" s="51">
        <f>SUM(D45:D47)</f>
        <v>952832731</v>
      </c>
      <c r="E48" s="52">
        <f t="shared" si="7"/>
        <v>1282877000</v>
      </c>
      <c r="F48" s="53">
        <f t="shared" si="7"/>
        <v>1282877000</v>
      </c>
      <c r="G48" s="53">
        <f t="shared" si="7"/>
        <v>488844066</v>
      </c>
      <c r="H48" s="53">
        <f t="shared" si="7"/>
        <v>952832731</v>
      </c>
      <c r="I48" s="53">
        <f t="shared" si="7"/>
        <v>1058650087</v>
      </c>
      <c r="J48" s="53">
        <f t="shared" si="7"/>
        <v>1058650087</v>
      </c>
      <c r="K48" s="53">
        <f t="shared" si="7"/>
        <v>1058650087</v>
      </c>
      <c r="L48" s="53">
        <f t="shared" si="7"/>
        <v>1058650087</v>
      </c>
      <c r="M48" s="53">
        <f t="shared" si="7"/>
        <v>0</v>
      </c>
      <c r="N48" s="53">
        <f t="shared" si="7"/>
        <v>1058650087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1058650087</v>
      </c>
      <c r="X48" s="53">
        <f t="shared" si="7"/>
        <v>641438500</v>
      </c>
      <c r="Y48" s="53">
        <f t="shared" si="7"/>
        <v>417211587</v>
      </c>
      <c r="Z48" s="54">
        <f>+IF(X48&lt;&gt;0,+(Y48/X48)*100,0)</f>
        <v>65.04311590277166</v>
      </c>
      <c r="AA48" s="55">
        <f>SUM(AA45:AA47)</f>
        <v>1282877000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13205998</v>
      </c>
      <c r="D6" s="18">
        <v>13205998</v>
      </c>
      <c r="E6" s="19"/>
      <c r="F6" s="20"/>
      <c r="G6" s="20">
        <v>10215599</v>
      </c>
      <c r="H6" s="20">
        <v>5107799</v>
      </c>
      <c r="I6" s="20">
        <v>17552847</v>
      </c>
      <c r="J6" s="20">
        <v>17552847</v>
      </c>
      <c r="K6" s="20">
        <v>25537754</v>
      </c>
      <c r="L6" s="20">
        <v>22335224</v>
      </c>
      <c r="M6" s="20">
        <v>51160277</v>
      </c>
      <c r="N6" s="20">
        <v>51160277</v>
      </c>
      <c r="O6" s="20"/>
      <c r="P6" s="20"/>
      <c r="Q6" s="20"/>
      <c r="R6" s="20"/>
      <c r="S6" s="20"/>
      <c r="T6" s="20"/>
      <c r="U6" s="20"/>
      <c r="V6" s="20"/>
      <c r="W6" s="20">
        <v>51160277</v>
      </c>
      <c r="X6" s="20"/>
      <c r="Y6" s="20">
        <v>51160277</v>
      </c>
      <c r="Z6" s="21"/>
      <c r="AA6" s="22"/>
    </row>
    <row r="7" spans="1:27" ht="13.5">
      <c r="A7" s="23" t="s">
        <v>34</v>
      </c>
      <c r="B7" s="17"/>
      <c r="C7" s="18">
        <v>81677144</v>
      </c>
      <c r="D7" s="18">
        <v>81677144</v>
      </c>
      <c r="E7" s="19">
        <v>65473000</v>
      </c>
      <c r="F7" s="20">
        <v>65473000</v>
      </c>
      <c r="G7" s="20">
        <v>59346246</v>
      </c>
      <c r="H7" s="20">
        <v>29673123</v>
      </c>
      <c r="I7" s="20">
        <v>22673123</v>
      </c>
      <c r="J7" s="20">
        <v>22673123</v>
      </c>
      <c r="K7" s="20">
        <v>17673782</v>
      </c>
      <c r="L7" s="20">
        <v>34654481</v>
      </c>
      <c r="M7" s="20">
        <v>47654481</v>
      </c>
      <c r="N7" s="20">
        <v>47654481</v>
      </c>
      <c r="O7" s="20"/>
      <c r="P7" s="20"/>
      <c r="Q7" s="20"/>
      <c r="R7" s="20"/>
      <c r="S7" s="20"/>
      <c r="T7" s="20"/>
      <c r="U7" s="20"/>
      <c r="V7" s="20"/>
      <c r="W7" s="20">
        <v>47654481</v>
      </c>
      <c r="X7" s="20">
        <v>32736500</v>
      </c>
      <c r="Y7" s="20">
        <v>14917981</v>
      </c>
      <c r="Z7" s="21">
        <v>45.57</v>
      </c>
      <c r="AA7" s="22">
        <v>65473000</v>
      </c>
    </row>
    <row r="8" spans="1:27" ht="13.5">
      <c r="A8" s="23" t="s">
        <v>35</v>
      </c>
      <c r="B8" s="17"/>
      <c r="C8" s="18">
        <v>22517812</v>
      </c>
      <c r="D8" s="18">
        <v>22517812</v>
      </c>
      <c r="E8" s="19">
        <v>24602000</v>
      </c>
      <c r="F8" s="20">
        <v>24602000</v>
      </c>
      <c r="G8" s="20">
        <v>292048176</v>
      </c>
      <c r="H8" s="20">
        <v>146024088</v>
      </c>
      <c r="I8" s="20">
        <v>136254272</v>
      </c>
      <c r="J8" s="20">
        <v>136254272</v>
      </c>
      <c r="K8" s="20">
        <v>115526324</v>
      </c>
      <c r="L8" s="20">
        <v>-11603069</v>
      </c>
      <c r="M8" s="20">
        <v>-10083954</v>
      </c>
      <c r="N8" s="20">
        <v>-10083954</v>
      </c>
      <c r="O8" s="20"/>
      <c r="P8" s="20"/>
      <c r="Q8" s="20"/>
      <c r="R8" s="20"/>
      <c r="S8" s="20"/>
      <c r="T8" s="20"/>
      <c r="U8" s="20"/>
      <c r="V8" s="20"/>
      <c r="W8" s="20">
        <v>-10083954</v>
      </c>
      <c r="X8" s="20">
        <v>12301000</v>
      </c>
      <c r="Y8" s="20">
        <v>-22384954</v>
      </c>
      <c r="Z8" s="21">
        <v>-181.98</v>
      </c>
      <c r="AA8" s="22">
        <v>24602000</v>
      </c>
    </row>
    <row r="9" spans="1:27" ht="13.5">
      <c r="A9" s="23" t="s">
        <v>36</v>
      </c>
      <c r="B9" s="17"/>
      <c r="C9" s="18">
        <v>81442076</v>
      </c>
      <c r="D9" s="18">
        <v>81442076</v>
      </c>
      <c r="E9" s="19">
        <v>56367000</v>
      </c>
      <c r="F9" s="20">
        <v>56367000</v>
      </c>
      <c r="G9" s="20">
        <v>2524312</v>
      </c>
      <c r="H9" s="20">
        <v>-4368808</v>
      </c>
      <c r="I9" s="20">
        <v>-6850356</v>
      </c>
      <c r="J9" s="20">
        <v>-6850356</v>
      </c>
      <c r="K9" s="20">
        <v>-6828889</v>
      </c>
      <c r="L9" s="20">
        <v>-8551934</v>
      </c>
      <c r="M9" s="20">
        <v>-8447817</v>
      </c>
      <c r="N9" s="20">
        <v>-8447817</v>
      </c>
      <c r="O9" s="20"/>
      <c r="P9" s="20"/>
      <c r="Q9" s="20"/>
      <c r="R9" s="20"/>
      <c r="S9" s="20"/>
      <c r="T9" s="20"/>
      <c r="U9" s="20"/>
      <c r="V9" s="20"/>
      <c r="W9" s="20">
        <v>-8447817</v>
      </c>
      <c r="X9" s="20">
        <v>28183500</v>
      </c>
      <c r="Y9" s="20">
        <v>-36631317</v>
      </c>
      <c r="Z9" s="21">
        <v>-129.97</v>
      </c>
      <c r="AA9" s="22">
        <v>56367000</v>
      </c>
    </row>
    <row r="10" spans="1:27" ht="13.5">
      <c r="A10" s="23" t="s">
        <v>37</v>
      </c>
      <c r="B10" s="17"/>
      <c r="C10" s="18">
        <v>1400</v>
      </c>
      <c r="D10" s="18">
        <v>1400</v>
      </c>
      <c r="E10" s="19">
        <v>2000</v>
      </c>
      <c r="F10" s="20">
        <v>2000</v>
      </c>
      <c r="G10" s="24">
        <v>2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1000</v>
      </c>
      <c r="Y10" s="24">
        <v>-1000</v>
      </c>
      <c r="Z10" s="25">
        <v>-100</v>
      </c>
      <c r="AA10" s="26">
        <v>2000</v>
      </c>
    </row>
    <row r="11" spans="1:27" ht="13.5">
      <c r="A11" s="23" t="s">
        <v>38</v>
      </c>
      <c r="B11" s="17"/>
      <c r="C11" s="18">
        <v>36792648</v>
      </c>
      <c r="D11" s="18">
        <v>36792648</v>
      </c>
      <c r="E11" s="19">
        <v>35526000</v>
      </c>
      <c r="F11" s="20">
        <v>35526000</v>
      </c>
      <c r="G11" s="20">
        <v>639152</v>
      </c>
      <c r="H11" s="20">
        <v>319576</v>
      </c>
      <c r="I11" s="20">
        <v>-279413</v>
      </c>
      <c r="J11" s="20">
        <v>-279413</v>
      </c>
      <c r="K11" s="20">
        <v>-274707</v>
      </c>
      <c r="L11" s="20">
        <v>-825045</v>
      </c>
      <c r="M11" s="20">
        <v>-395387</v>
      </c>
      <c r="N11" s="20">
        <v>-395387</v>
      </c>
      <c r="O11" s="20"/>
      <c r="P11" s="20"/>
      <c r="Q11" s="20"/>
      <c r="R11" s="20"/>
      <c r="S11" s="20"/>
      <c r="T11" s="20"/>
      <c r="U11" s="20"/>
      <c r="V11" s="20"/>
      <c r="W11" s="20">
        <v>-395387</v>
      </c>
      <c r="X11" s="20">
        <v>17763000</v>
      </c>
      <c r="Y11" s="20">
        <v>-18158387</v>
      </c>
      <c r="Z11" s="21">
        <v>-102.23</v>
      </c>
      <c r="AA11" s="22">
        <v>35526000</v>
      </c>
    </row>
    <row r="12" spans="1:27" ht="13.5">
      <c r="A12" s="27" t="s">
        <v>39</v>
      </c>
      <c r="B12" s="28"/>
      <c r="C12" s="29">
        <f aca="true" t="shared" si="0" ref="C12:Y12">SUM(C6:C11)</f>
        <v>235637078</v>
      </c>
      <c r="D12" s="29">
        <f>SUM(D6:D11)</f>
        <v>235637078</v>
      </c>
      <c r="E12" s="30">
        <f t="shared" si="0"/>
        <v>181970000</v>
      </c>
      <c r="F12" s="31">
        <f t="shared" si="0"/>
        <v>181970000</v>
      </c>
      <c r="G12" s="31">
        <f t="shared" si="0"/>
        <v>364773487</v>
      </c>
      <c r="H12" s="31">
        <f t="shared" si="0"/>
        <v>176755778</v>
      </c>
      <c r="I12" s="31">
        <f t="shared" si="0"/>
        <v>169350473</v>
      </c>
      <c r="J12" s="31">
        <f t="shared" si="0"/>
        <v>169350473</v>
      </c>
      <c r="K12" s="31">
        <f t="shared" si="0"/>
        <v>151634264</v>
      </c>
      <c r="L12" s="31">
        <f t="shared" si="0"/>
        <v>36009657</v>
      </c>
      <c r="M12" s="31">
        <f t="shared" si="0"/>
        <v>79887600</v>
      </c>
      <c r="N12" s="31">
        <f t="shared" si="0"/>
        <v>79887600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79887600</v>
      </c>
      <c r="X12" s="31">
        <f t="shared" si="0"/>
        <v>90985000</v>
      </c>
      <c r="Y12" s="31">
        <f t="shared" si="0"/>
        <v>-11097400</v>
      </c>
      <c r="Z12" s="32">
        <f>+IF(X12&lt;&gt;0,+(Y12/X12)*100,0)</f>
        <v>-12.196955542122327</v>
      </c>
      <c r="AA12" s="33">
        <f>SUM(AA6:AA11)</f>
        <v>181970000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20000</v>
      </c>
      <c r="F15" s="20">
        <v>20000</v>
      </c>
      <c r="G15" s="20">
        <v>20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10000</v>
      </c>
      <c r="Y15" s="20">
        <v>-10000</v>
      </c>
      <c r="Z15" s="21">
        <v>-100</v>
      </c>
      <c r="AA15" s="22">
        <v>20000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68087000</v>
      </c>
      <c r="D17" s="18">
        <v>68087000</v>
      </c>
      <c r="E17" s="19">
        <v>69897000</v>
      </c>
      <c r="F17" s="20">
        <v>69897000</v>
      </c>
      <c r="G17" s="20">
        <v>69897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34948500</v>
      </c>
      <c r="Y17" s="20">
        <v>-34948500</v>
      </c>
      <c r="Z17" s="21">
        <v>-100</v>
      </c>
      <c r="AA17" s="22">
        <v>69897000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862543775</v>
      </c>
      <c r="D19" s="18">
        <v>862543775</v>
      </c>
      <c r="E19" s="19">
        <v>965218000</v>
      </c>
      <c r="F19" s="20">
        <v>965218000</v>
      </c>
      <c r="G19" s="20">
        <v>965218</v>
      </c>
      <c r="H19" s="20">
        <v>6791</v>
      </c>
      <c r="I19" s="20">
        <v>82331</v>
      </c>
      <c r="J19" s="20">
        <v>82331</v>
      </c>
      <c r="K19" s="20">
        <v>-25666942</v>
      </c>
      <c r="L19" s="20">
        <v>-25508108</v>
      </c>
      <c r="M19" s="20">
        <v>-24600619</v>
      </c>
      <c r="N19" s="20">
        <v>-24600619</v>
      </c>
      <c r="O19" s="20"/>
      <c r="P19" s="20"/>
      <c r="Q19" s="20"/>
      <c r="R19" s="20"/>
      <c r="S19" s="20"/>
      <c r="T19" s="20"/>
      <c r="U19" s="20"/>
      <c r="V19" s="20"/>
      <c r="W19" s="20">
        <v>-24600619</v>
      </c>
      <c r="X19" s="20">
        <v>482609000</v>
      </c>
      <c r="Y19" s="20">
        <v>-507209619</v>
      </c>
      <c r="Z19" s="21">
        <v>-105.1</v>
      </c>
      <c r="AA19" s="22">
        <v>965218000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571105</v>
      </c>
      <c r="D22" s="18">
        <v>571105</v>
      </c>
      <c r="E22" s="19">
        <v>1032000</v>
      </c>
      <c r="F22" s="20">
        <v>1032000</v>
      </c>
      <c r="G22" s="20">
        <v>1032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516000</v>
      </c>
      <c r="Y22" s="20">
        <v>-516000</v>
      </c>
      <c r="Z22" s="21">
        <v>-100</v>
      </c>
      <c r="AA22" s="22">
        <v>1032000</v>
      </c>
    </row>
    <row r="23" spans="1:27" ht="13.5">
      <c r="A23" s="23" t="s">
        <v>49</v>
      </c>
      <c r="B23" s="17"/>
      <c r="C23" s="18">
        <v>17610</v>
      </c>
      <c r="D23" s="18">
        <v>17610</v>
      </c>
      <c r="E23" s="19"/>
      <c r="F23" s="20"/>
      <c r="G23" s="24">
        <v>105481</v>
      </c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931219490</v>
      </c>
      <c r="D24" s="29">
        <f>SUM(D15:D23)</f>
        <v>931219490</v>
      </c>
      <c r="E24" s="36">
        <f t="shared" si="1"/>
        <v>1036167000</v>
      </c>
      <c r="F24" s="37">
        <f t="shared" si="1"/>
        <v>1036167000</v>
      </c>
      <c r="G24" s="37">
        <f t="shared" si="1"/>
        <v>1141648</v>
      </c>
      <c r="H24" s="37">
        <f t="shared" si="1"/>
        <v>6791</v>
      </c>
      <c r="I24" s="37">
        <f t="shared" si="1"/>
        <v>82331</v>
      </c>
      <c r="J24" s="37">
        <f t="shared" si="1"/>
        <v>82331</v>
      </c>
      <c r="K24" s="37">
        <f t="shared" si="1"/>
        <v>-25666942</v>
      </c>
      <c r="L24" s="37">
        <f t="shared" si="1"/>
        <v>-25508108</v>
      </c>
      <c r="M24" s="37">
        <f t="shared" si="1"/>
        <v>-24600619</v>
      </c>
      <c r="N24" s="37">
        <f t="shared" si="1"/>
        <v>-24600619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-24600619</v>
      </c>
      <c r="X24" s="37">
        <f t="shared" si="1"/>
        <v>518083500</v>
      </c>
      <c r="Y24" s="37">
        <f t="shared" si="1"/>
        <v>-542684119</v>
      </c>
      <c r="Z24" s="38">
        <f>+IF(X24&lt;&gt;0,+(Y24/X24)*100,0)</f>
        <v>-104.74838882149307</v>
      </c>
      <c r="AA24" s="39">
        <f>SUM(AA15:AA23)</f>
        <v>1036167000</v>
      </c>
    </row>
    <row r="25" spans="1:27" ht="13.5">
      <c r="A25" s="27" t="s">
        <v>51</v>
      </c>
      <c r="B25" s="28"/>
      <c r="C25" s="29">
        <f aca="true" t="shared" si="2" ref="C25:Y25">+C12+C24</f>
        <v>1166856568</v>
      </c>
      <c r="D25" s="29">
        <f>+D12+D24</f>
        <v>1166856568</v>
      </c>
      <c r="E25" s="30">
        <f t="shared" si="2"/>
        <v>1218137000</v>
      </c>
      <c r="F25" s="31">
        <f t="shared" si="2"/>
        <v>1218137000</v>
      </c>
      <c r="G25" s="31">
        <f t="shared" si="2"/>
        <v>365915135</v>
      </c>
      <c r="H25" s="31">
        <f t="shared" si="2"/>
        <v>176762569</v>
      </c>
      <c r="I25" s="31">
        <f t="shared" si="2"/>
        <v>169432804</v>
      </c>
      <c r="J25" s="31">
        <f t="shared" si="2"/>
        <v>169432804</v>
      </c>
      <c r="K25" s="31">
        <f t="shared" si="2"/>
        <v>125967322</v>
      </c>
      <c r="L25" s="31">
        <f t="shared" si="2"/>
        <v>10501549</v>
      </c>
      <c r="M25" s="31">
        <f t="shared" si="2"/>
        <v>55286981</v>
      </c>
      <c r="N25" s="31">
        <f t="shared" si="2"/>
        <v>55286981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55286981</v>
      </c>
      <c r="X25" s="31">
        <f t="shared" si="2"/>
        <v>609068500</v>
      </c>
      <c r="Y25" s="31">
        <f t="shared" si="2"/>
        <v>-553781519</v>
      </c>
      <c r="Z25" s="32">
        <f>+IF(X25&lt;&gt;0,+(Y25/X25)*100,0)</f>
        <v>-90.92269900676196</v>
      </c>
      <c r="AA25" s="33">
        <f>+AA12+AA24</f>
        <v>1218137000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271372</v>
      </c>
      <c r="D30" s="18">
        <v>271372</v>
      </c>
      <c r="E30" s="19">
        <v>271000</v>
      </c>
      <c r="F30" s="20">
        <v>271000</v>
      </c>
      <c r="G30" s="20">
        <v>271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135500</v>
      </c>
      <c r="Y30" s="20">
        <v>-135500</v>
      </c>
      <c r="Z30" s="21">
        <v>-100</v>
      </c>
      <c r="AA30" s="22">
        <v>271000</v>
      </c>
    </row>
    <row r="31" spans="1:27" ht="13.5">
      <c r="A31" s="23" t="s">
        <v>56</v>
      </c>
      <c r="B31" s="17"/>
      <c r="C31" s="18">
        <v>8152163</v>
      </c>
      <c r="D31" s="18">
        <v>8152163</v>
      </c>
      <c r="E31" s="19">
        <v>8849000</v>
      </c>
      <c r="F31" s="20">
        <v>8849000</v>
      </c>
      <c r="G31" s="20">
        <v>219357</v>
      </c>
      <c r="H31" s="20">
        <v>109679</v>
      </c>
      <c r="I31" s="20">
        <v>69329</v>
      </c>
      <c r="J31" s="20">
        <v>69329</v>
      </c>
      <c r="K31" s="20">
        <v>95109</v>
      </c>
      <c r="L31" s="20">
        <v>183785</v>
      </c>
      <c r="M31" s="20">
        <v>344475</v>
      </c>
      <c r="N31" s="20">
        <v>344475</v>
      </c>
      <c r="O31" s="20"/>
      <c r="P31" s="20"/>
      <c r="Q31" s="20"/>
      <c r="R31" s="20"/>
      <c r="S31" s="20"/>
      <c r="T31" s="20"/>
      <c r="U31" s="20"/>
      <c r="V31" s="20"/>
      <c r="W31" s="20">
        <v>344475</v>
      </c>
      <c r="X31" s="20">
        <v>4424500</v>
      </c>
      <c r="Y31" s="20">
        <v>-4080025</v>
      </c>
      <c r="Z31" s="21">
        <v>-92.21</v>
      </c>
      <c r="AA31" s="22">
        <v>8849000</v>
      </c>
    </row>
    <row r="32" spans="1:27" ht="13.5">
      <c r="A32" s="23" t="s">
        <v>57</v>
      </c>
      <c r="B32" s="17"/>
      <c r="C32" s="18">
        <v>122284403</v>
      </c>
      <c r="D32" s="18">
        <v>122284403</v>
      </c>
      <c r="E32" s="19">
        <v>78300000</v>
      </c>
      <c r="F32" s="20">
        <v>78300000</v>
      </c>
      <c r="G32" s="20">
        <v>-32806860</v>
      </c>
      <c r="H32" s="20">
        <v>-20929024</v>
      </c>
      <c r="I32" s="20">
        <v>-19717596</v>
      </c>
      <c r="J32" s="20">
        <v>-19717596</v>
      </c>
      <c r="K32" s="20">
        <v>-20518096</v>
      </c>
      <c r="L32" s="20">
        <v>-25215261</v>
      </c>
      <c r="M32" s="20">
        <v>22829531</v>
      </c>
      <c r="N32" s="20">
        <v>22829531</v>
      </c>
      <c r="O32" s="20"/>
      <c r="P32" s="20"/>
      <c r="Q32" s="20"/>
      <c r="R32" s="20"/>
      <c r="S32" s="20"/>
      <c r="T32" s="20"/>
      <c r="U32" s="20"/>
      <c r="V32" s="20"/>
      <c r="W32" s="20">
        <v>22829531</v>
      </c>
      <c r="X32" s="20">
        <v>39150000</v>
      </c>
      <c r="Y32" s="20">
        <v>-16320469</v>
      </c>
      <c r="Z32" s="21">
        <v>-41.69</v>
      </c>
      <c r="AA32" s="22">
        <v>78300000</v>
      </c>
    </row>
    <row r="33" spans="1:27" ht="13.5">
      <c r="A33" s="23" t="s">
        <v>58</v>
      </c>
      <c r="B33" s="17"/>
      <c r="C33" s="18">
        <v>24325822</v>
      </c>
      <c r="D33" s="18">
        <v>24325822</v>
      </c>
      <c r="E33" s="19">
        <v>23607000</v>
      </c>
      <c r="F33" s="20">
        <v>23607000</v>
      </c>
      <c r="G33" s="20">
        <v>1661145</v>
      </c>
      <c r="H33" s="20">
        <v>-830572</v>
      </c>
      <c r="I33" s="20">
        <v>-830572</v>
      </c>
      <c r="J33" s="20">
        <v>-830572</v>
      </c>
      <c r="K33" s="20">
        <v>-830572</v>
      </c>
      <c r="L33" s="20">
        <v>-830572</v>
      </c>
      <c r="M33" s="20">
        <v>-830572</v>
      </c>
      <c r="N33" s="20">
        <v>-830572</v>
      </c>
      <c r="O33" s="20"/>
      <c r="P33" s="20"/>
      <c r="Q33" s="20"/>
      <c r="R33" s="20"/>
      <c r="S33" s="20"/>
      <c r="T33" s="20"/>
      <c r="U33" s="20"/>
      <c r="V33" s="20"/>
      <c r="W33" s="20">
        <v>-830572</v>
      </c>
      <c r="X33" s="20">
        <v>11803500</v>
      </c>
      <c r="Y33" s="20">
        <v>-12634072</v>
      </c>
      <c r="Z33" s="21">
        <v>-107.04</v>
      </c>
      <c r="AA33" s="22">
        <v>23607000</v>
      </c>
    </row>
    <row r="34" spans="1:27" ht="13.5">
      <c r="A34" s="27" t="s">
        <v>59</v>
      </c>
      <c r="B34" s="28"/>
      <c r="C34" s="29">
        <f aca="true" t="shared" si="3" ref="C34:Y34">SUM(C29:C33)</f>
        <v>155033760</v>
      </c>
      <c r="D34" s="29">
        <f>SUM(D29:D33)</f>
        <v>155033760</v>
      </c>
      <c r="E34" s="30">
        <f t="shared" si="3"/>
        <v>111027000</v>
      </c>
      <c r="F34" s="31">
        <f t="shared" si="3"/>
        <v>111027000</v>
      </c>
      <c r="G34" s="31">
        <f t="shared" si="3"/>
        <v>-30926087</v>
      </c>
      <c r="H34" s="31">
        <f t="shared" si="3"/>
        <v>-21649917</v>
      </c>
      <c r="I34" s="31">
        <f t="shared" si="3"/>
        <v>-20478839</v>
      </c>
      <c r="J34" s="31">
        <f t="shared" si="3"/>
        <v>-20478839</v>
      </c>
      <c r="K34" s="31">
        <f t="shared" si="3"/>
        <v>-21253559</v>
      </c>
      <c r="L34" s="31">
        <f t="shared" si="3"/>
        <v>-25862048</v>
      </c>
      <c r="M34" s="31">
        <f t="shared" si="3"/>
        <v>22343434</v>
      </c>
      <c r="N34" s="31">
        <f t="shared" si="3"/>
        <v>22343434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22343434</v>
      </c>
      <c r="X34" s="31">
        <f t="shared" si="3"/>
        <v>55513500</v>
      </c>
      <c r="Y34" s="31">
        <f t="shared" si="3"/>
        <v>-33170066</v>
      </c>
      <c r="Z34" s="32">
        <f>+IF(X34&lt;&gt;0,+(Y34/X34)*100,0)</f>
        <v>-59.7513505723833</v>
      </c>
      <c r="AA34" s="33">
        <f>SUM(AA29:AA33)</f>
        <v>111027000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4710438</v>
      </c>
      <c r="D37" s="18">
        <v>4710438</v>
      </c>
      <c r="E37" s="19">
        <v>4990000</v>
      </c>
      <c r="F37" s="20">
        <v>4990000</v>
      </c>
      <c r="G37" s="20">
        <v>38646</v>
      </c>
      <c r="H37" s="20">
        <v>-19323</v>
      </c>
      <c r="I37" s="20">
        <v>-49694</v>
      </c>
      <c r="J37" s="20">
        <v>-49694</v>
      </c>
      <c r="K37" s="20">
        <v>-72294</v>
      </c>
      <c r="L37" s="20">
        <v>-93225</v>
      </c>
      <c r="M37" s="20">
        <v>-97229</v>
      </c>
      <c r="N37" s="20">
        <v>-97229</v>
      </c>
      <c r="O37" s="20"/>
      <c r="P37" s="20"/>
      <c r="Q37" s="20"/>
      <c r="R37" s="20"/>
      <c r="S37" s="20"/>
      <c r="T37" s="20"/>
      <c r="U37" s="20"/>
      <c r="V37" s="20"/>
      <c r="W37" s="20">
        <v>-97229</v>
      </c>
      <c r="X37" s="20">
        <v>2495000</v>
      </c>
      <c r="Y37" s="20">
        <v>-2592229</v>
      </c>
      <c r="Z37" s="21">
        <v>-103.9</v>
      </c>
      <c r="AA37" s="22">
        <v>4990000</v>
      </c>
    </row>
    <row r="38" spans="1:27" ht="13.5">
      <c r="A38" s="23" t="s">
        <v>58</v>
      </c>
      <c r="B38" s="17"/>
      <c r="C38" s="18">
        <v>34061733</v>
      </c>
      <c r="D38" s="18">
        <v>34061733</v>
      </c>
      <c r="E38" s="19">
        <v>38052000</v>
      </c>
      <c r="F38" s="20">
        <v>38052000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19026000</v>
      </c>
      <c r="Y38" s="20">
        <v>-19026000</v>
      </c>
      <c r="Z38" s="21">
        <v>-100</v>
      </c>
      <c r="AA38" s="22">
        <v>38052000</v>
      </c>
    </row>
    <row r="39" spans="1:27" ht="13.5">
      <c r="A39" s="27" t="s">
        <v>61</v>
      </c>
      <c r="B39" s="35"/>
      <c r="C39" s="29">
        <f aca="true" t="shared" si="4" ref="C39:Y39">SUM(C37:C38)</f>
        <v>38772171</v>
      </c>
      <c r="D39" s="29">
        <f>SUM(D37:D38)</f>
        <v>38772171</v>
      </c>
      <c r="E39" s="36">
        <f t="shared" si="4"/>
        <v>43042000</v>
      </c>
      <c r="F39" s="37">
        <f t="shared" si="4"/>
        <v>43042000</v>
      </c>
      <c r="G39" s="37">
        <f t="shared" si="4"/>
        <v>38646</v>
      </c>
      <c r="H39" s="37">
        <f t="shared" si="4"/>
        <v>-19323</v>
      </c>
      <c r="I39" s="37">
        <f t="shared" si="4"/>
        <v>-49694</v>
      </c>
      <c r="J39" s="37">
        <f t="shared" si="4"/>
        <v>-49694</v>
      </c>
      <c r="K39" s="37">
        <f t="shared" si="4"/>
        <v>-72294</v>
      </c>
      <c r="L39" s="37">
        <f t="shared" si="4"/>
        <v>-93225</v>
      </c>
      <c r="M39" s="37">
        <f t="shared" si="4"/>
        <v>-97229</v>
      </c>
      <c r="N39" s="37">
        <f t="shared" si="4"/>
        <v>-97229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-97229</v>
      </c>
      <c r="X39" s="37">
        <f t="shared" si="4"/>
        <v>21521000</v>
      </c>
      <c r="Y39" s="37">
        <f t="shared" si="4"/>
        <v>-21618229</v>
      </c>
      <c r="Z39" s="38">
        <f>+IF(X39&lt;&gt;0,+(Y39/X39)*100,0)</f>
        <v>-100.45178662701548</v>
      </c>
      <c r="AA39" s="39">
        <f>SUM(AA37:AA38)</f>
        <v>43042000</v>
      </c>
    </row>
    <row r="40" spans="1:27" ht="13.5">
      <c r="A40" s="27" t="s">
        <v>62</v>
      </c>
      <c r="B40" s="28"/>
      <c r="C40" s="29">
        <f aca="true" t="shared" si="5" ref="C40:Y40">+C34+C39</f>
        <v>193805931</v>
      </c>
      <c r="D40" s="29">
        <f>+D34+D39</f>
        <v>193805931</v>
      </c>
      <c r="E40" s="30">
        <f t="shared" si="5"/>
        <v>154069000</v>
      </c>
      <c r="F40" s="31">
        <f t="shared" si="5"/>
        <v>154069000</v>
      </c>
      <c r="G40" s="31">
        <f t="shared" si="5"/>
        <v>-30887441</v>
      </c>
      <c r="H40" s="31">
        <f t="shared" si="5"/>
        <v>-21669240</v>
      </c>
      <c r="I40" s="31">
        <f t="shared" si="5"/>
        <v>-20528533</v>
      </c>
      <c r="J40" s="31">
        <f t="shared" si="5"/>
        <v>-20528533</v>
      </c>
      <c r="K40" s="31">
        <f t="shared" si="5"/>
        <v>-21325853</v>
      </c>
      <c r="L40" s="31">
        <f t="shared" si="5"/>
        <v>-25955273</v>
      </c>
      <c r="M40" s="31">
        <f t="shared" si="5"/>
        <v>22246205</v>
      </c>
      <c r="N40" s="31">
        <f t="shared" si="5"/>
        <v>22246205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22246205</v>
      </c>
      <c r="X40" s="31">
        <f t="shared" si="5"/>
        <v>77034500</v>
      </c>
      <c r="Y40" s="31">
        <f t="shared" si="5"/>
        <v>-54788295</v>
      </c>
      <c r="Z40" s="32">
        <f>+IF(X40&lt;&gt;0,+(Y40/X40)*100,0)</f>
        <v>-71.12176362538862</v>
      </c>
      <c r="AA40" s="33">
        <f>+AA34+AA39</f>
        <v>154069000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973050637</v>
      </c>
      <c r="D42" s="43">
        <f>+D25-D40</f>
        <v>973050637</v>
      </c>
      <c r="E42" s="44">
        <f t="shared" si="6"/>
        <v>1064068000</v>
      </c>
      <c r="F42" s="45">
        <f t="shared" si="6"/>
        <v>1064068000</v>
      </c>
      <c r="G42" s="45">
        <f t="shared" si="6"/>
        <v>396802576</v>
      </c>
      <c r="H42" s="45">
        <f t="shared" si="6"/>
        <v>198431809</v>
      </c>
      <c r="I42" s="45">
        <f t="shared" si="6"/>
        <v>189961337</v>
      </c>
      <c r="J42" s="45">
        <f t="shared" si="6"/>
        <v>189961337</v>
      </c>
      <c r="K42" s="45">
        <f t="shared" si="6"/>
        <v>147293175</v>
      </c>
      <c r="L42" s="45">
        <f t="shared" si="6"/>
        <v>36456822</v>
      </c>
      <c r="M42" s="45">
        <f t="shared" si="6"/>
        <v>33040776</v>
      </c>
      <c r="N42" s="45">
        <f t="shared" si="6"/>
        <v>33040776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33040776</v>
      </c>
      <c r="X42" s="45">
        <f t="shared" si="6"/>
        <v>532034000</v>
      </c>
      <c r="Y42" s="45">
        <f t="shared" si="6"/>
        <v>-498993224</v>
      </c>
      <c r="Z42" s="46">
        <f>+IF(X42&lt;&gt;0,+(Y42/X42)*100,0)</f>
        <v>-93.7897247168414</v>
      </c>
      <c r="AA42" s="47">
        <f>+AA25-AA40</f>
        <v>1064068000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944866382</v>
      </c>
      <c r="D45" s="18">
        <v>944866382</v>
      </c>
      <c r="E45" s="19">
        <v>1035101000</v>
      </c>
      <c r="F45" s="20">
        <v>1035101000</v>
      </c>
      <c r="G45" s="20">
        <v>395099371</v>
      </c>
      <c r="H45" s="20">
        <v>197549686</v>
      </c>
      <c r="I45" s="20">
        <v>189033918</v>
      </c>
      <c r="J45" s="20">
        <v>189033918</v>
      </c>
      <c r="K45" s="20">
        <v>146360615</v>
      </c>
      <c r="L45" s="20">
        <v>33714419</v>
      </c>
      <c r="M45" s="20">
        <v>30236008</v>
      </c>
      <c r="N45" s="20">
        <v>30236008</v>
      </c>
      <c r="O45" s="20"/>
      <c r="P45" s="20"/>
      <c r="Q45" s="20"/>
      <c r="R45" s="20"/>
      <c r="S45" s="20"/>
      <c r="T45" s="20"/>
      <c r="U45" s="20"/>
      <c r="V45" s="20"/>
      <c r="W45" s="20">
        <v>30236008</v>
      </c>
      <c r="X45" s="20">
        <v>517550500</v>
      </c>
      <c r="Y45" s="20">
        <v>-487314492</v>
      </c>
      <c r="Z45" s="48">
        <v>-94.16</v>
      </c>
      <c r="AA45" s="22">
        <v>1035101000</v>
      </c>
    </row>
    <row r="46" spans="1:27" ht="13.5">
      <c r="A46" s="23" t="s">
        <v>67</v>
      </c>
      <c r="B46" s="17"/>
      <c r="C46" s="18">
        <v>28184255</v>
      </c>
      <c r="D46" s="18">
        <v>28184255</v>
      </c>
      <c r="E46" s="19">
        <v>28967000</v>
      </c>
      <c r="F46" s="20">
        <v>28967000</v>
      </c>
      <c r="G46" s="20">
        <v>1703205</v>
      </c>
      <c r="H46" s="20">
        <v>882123</v>
      </c>
      <c r="I46" s="20">
        <v>927420</v>
      </c>
      <c r="J46" s="20">
        <v>927420</v>
      </c>
      <c r="K46" s="20">
        <v>932560</v>
      </c>
      <c r="L46" s="20">
        <v>2742403</v>
      </c>
      <c r="M46" s="20">
        <v>2804769</v>
      </c>
      <c r="N46" s="20">
        <v>2804769</v>
      </c>
      <c r="O46" s="20"/>
      <c r="P46" s="20"/>
      <c r="Q46" s="20"/>
      <c r="R46" s="20"/>
      <c r="S46" s="20"/>
      <c r="T46" s="20"/>
      <c r="U46" s="20"/>
      <c r="V46" s="20"/>
      <c r="W46" s="20">
        <v>2804769</v>
      </c>
      <c r="X46" s="20">
        <v>14483500</v>
      </c>
      <c r="Y46" s="20">
        <v>-11678731</v>
      </c>
      <c r="Z46" s="48">
        <v>-80.63</v>
      </c>
      <c r="AA46" s="22">
        <v>28967000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973050637</v>
      </c>
      <c r="D48" s="51">
        <f>SUM(D45:D47)</f>
        <v>973050637</v>
      </c>
      <c r="E48" s="52">
        <f t="shared" si="7"/>
        <v>1064068000</v>
      </c>
      <c r="F48" s="53">
        <f t="shared" si="7"/>
        <v>1064068000</v>
      </c>
      <c r="G48" s="53">
        <f t="shared" si="7"/>
        <v>396802576</v>
      </c>
      <c r="H48" s="53">
        <f t="shared" si="7"/>
        <v>198431809</v>
      </c>
      <c r="I48" s="53">
        <f t="shared" si="7"/>
        <v>189961338</v>
      </c>
      <c r="J48" s="53">
        <f t="shared" si="7"/>
        <v>189961338</v>
      </c>
      <c r="K48" s="53">
        <f t="shared" si="7"/>
        <v>147293175</v>
      </c>
      <c r="L48" s="53">
        <f t="shared" si="7"/>
        <v>36456822</v>
      </c>
      <c r="M48" s="53">
        <f t="shared" si="7"/>
        <v>33040777</v>
      </c>
      <c r="N48" s="53">
        <f t="shared" si="7"/>
        <v>33040777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33040777</v>
      </c>
      <c r="X48" s="53">
        <f t="shared" si="7"/>
        <v>532034000</v>
      </c>
      <c r="Y48" s="53">
        <f t="shared" si="7"/>
        <v>-498993223</v>
      </c>
      <c r="Z48" s="54">
        <f>+IF(X48&lt;&gt;0,+(Y48/X48)*100,0)</f>
        <v>-93.78972452888348</v>
      </c>
      <c r="AA48" s="55">
        <f>SUM(AA45:AA47)</f>
        <v>1064068000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60825558</v>
      </c>
      <c r="D6" s="18">
        <v>60825558</v>
      </c>
      <c r="E6" s="19">
        <v>9367078</v>
      </c>
      <c r="F6" s="20">
        <v>9367078</v>
      </c>
      <c r="G6" s="20">
        <v>36344411</v>
      </c>
      <c r="H6" s="20">
        <v>18862249</v>
      </c>
      <c r="I6" s="20">
        <v>13338784</v>
      </c>
      <c r="J6" s="20">
        <v>13338784</v>
      </c>
      <c r="K6" s="20">
        <v>4964020</v>
      </c>
      <c r="L6" s="20">
        <v>24020410</v>
      </c>
      <c r="M6" s="20">
        <v>9099255</v>
      </c>
      <c r="N6" s="20">
        <v>9099255</v>
      </c>
      <c r="O6" s="20"/>
      <c r="P6" s="20"/>
      <c r="Q6" s="20"/>
      <c r="R6" s="20"/>
      <c r="S6" s="20"/>
      <c r="T6" s="20"/>
      <c r="U6" s="20"/>
      <c r="V6" s="20"/>
      <c r="W6" s="20">
        <v>9099255</v>
      </c>
      <c r="X6" s="20">
        <v>4683539</v>
      </c>
      <c r="Y6" s="20">
        <v>4415716</v>
      </c>
      <c r="Z6" s="21">
        <v>94.28</v>
      </c>
      <c r="AA6" s="22">
        <v>9367078</v>
      </c>
    </row>
    <row r="7" spans="1:27" ht="13.5">
      <c r="A7" s="23" t="s">
        <v>34</v>
      </c>
      <c r="B7" s="17"/>
      <c r="C7" s="18">
        <v>42348128</v>
      </c>
      <c r="D7" s="18">
        <v>42348128</v>
      </c>
      <c r="E7" s="19">
        <v>39930212</v>
      </c>
      <c r="F7" s="20">
        <v>39930212</v>
      </c>
      <c r="G7" s="20">
        <v>92348128</v>
      </c>
      <c r="H7" s="20">
        <v>112412624</v>
      </c>
      <c r="I7" s="20">
        <v>112469756</v>
      </c>
      <c r="J7" s="20">
        <v>112469756</v>
      </c>
      <c r="K7" s="20">
        <v>112521770</v>
      </c>
      <c r="L7" s="20">
        <v>92521770</v>
      </c>
      <c r="M7" s="20">
        <v>112688201</v>
      </c>
      <c r="N7" s="20">
        <v>112688201</v>
      </c>
      <c r="O7" s="20"/>
      <c r="P7" s="20"/>
      <c r="Q7" s="20"/>
      <c r="R7" s="20"/>
      <c r="S7" s="20"/>
      <c r="T7" s="20"/>
      <c r="U7" s="20"/>
      <c r="V7" s="20"/>
      <c r="W7" s="20">
        <v>112688201</v>
      </c>
      <c r="X7" s="20">
        <v>19965106</v>
      </c>
      <c r="Y7" s="20">
        <v>92723095</v>
      </c>
      <c r="Z7" s="21">
        <v>464.43</v>
      </c>
      <c r="AA7" s="22">
        <v>39930212</v>
      </c>
    </row>
    <row r="8" spans="1:27" ht="13.5">
      <c r="A8" s="23" t="s">
        <v>35</v>
      </c>
      <c r="B8" s="17"/>
      <c r="C8" s="18">
        <v>902167</v>
      </c>
      <c r="D8" s="18">
        <v>902167</v>
      </c>
      <c r="E8" s="19">
        <v>1313215</v>
      </c>
      <c r="F8" s="20">
        <v>1313215</v>
      </c>
      <c r="G8" s="20">
        <v>4133495</v>
      </c>
      <c r="H8" s="20">
        <v>2187189</v>
      </c>
      <c r="I8" s="20">
        <v>2464359</v>
      </c>
      <c r="J8" s="20">
        <v>2464359</v>
      </c>
      <c r="K8" s="20">
        <v>2599894</v>
      </c>
      <c r="L8" s="20">
        <v>2737918</v>
      </c>
      <c r="M8" s="20">
        <v>3341455</v>
      </c>
      <c r="N8" s="20">
        <v>3341455</v>
      </c>
      <c r="O8" s="20"/>
      <c r="P8" s="20"/>
      <c r="Q8" s="20"/>
      <c r="R8" s="20"/>
      <c r="S8" s="20"/>
      <c r="T8" s="20"/>
      <c r="U8" s="20"/>
      <c r="V8" s="20"/>
      <c r="W8" s="20">
        <v>3341455</v>
      </c>
      <c r="X8" s="20">
        <v>656608</v>
      </c>
      <c r="Y8" s="20">
        <v>2684847</v>
      </c>
      <c r="Z8" s="21">
        <v>408.9</v>
      </c>
      <c r="AA8" s="22">
        <v>1313215</v>
      </c>
    </row>
    <row r="9" spans="1:27" ht="13.5">
      <c r="A9" s="23" t="s">
        <v>36</v>
      </c>
      <c r="B9" s="17"/>
      <c r="C9" s="18">
        <v>1856119</v>
      </c>
      <c r="D9" s="18">
        <v>1856119</v>
      </c>
      <c r="E9" s="19">
        <v>1887662</v>
      </c>
      <c r="F9" s="20">
        <v>1887662</v>
      </c>
      <c r="G9" s="20">
        <v>2593088</v>
      </c>
      <c r="H9" s="20">
        <v>1691463</v>
      </c>
      <c r="I9" s="20">
        <v>1245612</v>
      </c>
      <c r="J9" s="20">
        <v>1245612</v>
      </c>
      <c r="K9" s="20">
        <v>1616470</v>
      </c>
      <c r="L9" s="20">
        <v>1281928</v>
      </c>
      <c r="M9" s="20">
        <v>1812931</v>
      </c>
      <c r="N9" s="20">
        <v>1812931</v>
      </c>
      <c r="O9" s="20"/>
      <c r="P9" s="20"/>
      <c r="Q9" s="20"/>
      <c r="R9" s="20"/>
      <c r="S9" s="20"/>
      <c r="T9" s="20"/>
      <c r="U9" s="20"/>
      <c r="V9" s="20"/>
      <c r="W9" s="20">
        <v>1812931</v>
      </c>
      <c r="X9" s="20">
        <v>943831</v>
      </c>
      <c r="Y9" s="20">
        <v>869100</v>
      </c>
      <c r="Z9" s="21">
        <v>92.08</v>
      </c>
      <c r="AA9" s="22">
        <v>1887662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54700</v>
      </c>
      <c r="D11" s="18">
        <v>54700</v>
      </c>
      <c r="E11" s="19">
        <v>248115</v>
      </c>
      <c r="F11" s="20">
        <v>248115</v>
      </c>
      <c r="G11" s="20">
        <v>54700</v>
      </c>
      <c r="H11" s="20">
        <v>208394</v>
      </c>
      <c r="I11" s="20">
        <v>221092</v>
      </c>
      <c r="J11" s="20">
        <v>221092</v>
      </c>
      <c r="K11" s="20">
        <v>221838</v>
      </c>
      <c r="L11" s="20">
        <v>366063</v>
      </c>
      <c r="M11" s="20">
        <v>149282</v>
      </c>
      <c r="N11" s="20">
        <v>149282</v>
      </c>
      <c r="O11" s="20"/>
      <c r="P11" s="20"/>
      <c r="Q11" s="20"/>
      <c r="R11" s="20"/>
      <c r="S11" s="20"/>
      <c r="T11" s="20"/>
      <c r="U11" s="20"/>
      <c r="V11" s="20"/>
      <c r="W11" s="20">
        <v>149282</v>
      </c>
      <c r="X11" s="20">
        <v>124058</v>
      </c>
      <c r="Y11" s="20">
        <v>25224</v>
      </c>
      <c r="Z11" s="21">
        <v>20.33</v>
      </c>
      <c r="AA11" s="22">
        <v>248115</v>
      </c>
    </row>
    <row r="12" spans="1:27" ht="13.5">
      <c r="A12" s="27" t="s">
        <v>39</v>
      </c>
      <c r="B12" s="28"/>
      <c r="C12" s="29">
        <f aca="true" t="shared" si="0" ref="C12:Y12">SUM(C6:C11)</f>
        <v>105986672</v>
      </c>
      <c r="D12" s="29">
        <f>SUM(D6:D11)</f>
        <v>105986672</v>
      </c>
      <c r="E12" s="30">
        <f t="shared" si="0"/>
        <v>52746282</v>
      </c>
      <c r="F12" s="31">
        <f t="shared" si="0"/>
        <v>52746282</v>
      </c>
      <c r="G12" s="31">
        <f t="shared" si="0"/>
        <v>135473822</v>
      </c>
      <c r="H12" s="31">
        <f t="shared" si="0"/>
        <v>135361919</v>
      </c>
      <c r="I12" s="31">
        <f t="shared" si="0"/>
        <v>129739603</v>
      </c>
      <c r="J12" s="31">
        <f t="shared" si="0"/>
        <v>129739603</v>
      </c>
      <c r="K12" s="31">
        <f t="shared" si="0"/>
        <v>121923992</v>
      </c>
      <c r="L12" s="31">
        <f t="shared" si="0"/>
        <v>120928089</v>
      </c>
      <c r="M12" s="31">
        <f t="shared" si="0"/>
        <v>127091124</v>
      </c>
      <c r="N12" s="31">
        <f t="shared" si="0"/>
        <v>127091124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127091124</v>
      </c>
      <c r="X12" s="31">
        <f t="shared" si="0"/>
        <v>26373142</v>
      </c>
      <c r="Y12" s="31">
        <f t="shared" si="0"/>
        <v>100717982</v>
      </c>
      <c r="Z12" s="32">
        <f>+IF(X12&lt;&gt;0,+(Y12/X12)*100,0)</f>
        <v>381.8960289221512</v>
      </c>
      <c r="AA12" s="33">
        <f>SUM(AA6:AA11)</f>
        <v>52746282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254334</v>
      </c>
      <c r="D17" s="18">
        <v>254334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86683284</v>
      </c>
      <c r="D19" s="18">
        <v>86683284</v>
      </c>
      <c r="E19" s="19">
        <v>115531887</v>
      </c>
      <c r="F19" s="20">
        <v>115531887</v>
      </c>
      <c r="G19" s="20">
        <v>92678820</v>
      </c>
      <c r="H19" s="20">
        <v>92833504</v>
      </c>
      <c r="I19" s="20">
        <v>92663889</v>
      </c>
      <c r="J19" s="20">
        <v>92663889</v>
      </c>
      <c r="K19" s="20">
        <v>92134327</v>
      </c>
      <c r="L19" s="20">
        <v>94960549</v>
      </c>
      <c r="M19" s="20">
        <v>95829986</v>
      </c>
      <c r="N19" s="20">
        <v>95829986</v>
      </c>
      <c r="O19" s="20"/>
      <c r="P19" s="20"/>
      <c r="Q19" s="20"/>
      <c r="R19" s="20"/>
      <c r="S19" s="20"/>
      <c r="T19" s="20"/>
      <c r="U19" s="20"/>
      <c r="V19" s="20"/>
      <c r="W19" s="20">
        <v>95829986</v>
      </c>
      <c r="X19" s="20">
        <v>57765944</v>
      </c>
      <c r="Y19" s="20">
        <v>38064042</v>
      </c>
      <c r="Z19" s="21">
        <v>65.89</v>
      </c>
      <c r="AA19" s="22">
        <v>115531887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134630</v>
      </c>
      <c r="D22" s="18">
        <v>134630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676880</v>
      </c>
      <c r="D23" s="18">
        <v>676880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87749128</v>
      </c>
      <c r="D24" s="29">
        <f>SUM(D15:D23)</f>
        <v>87749128</v>
      </c>
      <c r="E24" s="36">
        <f t="shared" si="1"/>
        <v>115531887</v>
      </c>
      <c r="F24" s="37">
        <f t="shared" si="1"/>
        <v>115531887</v>
      </c>
      <c r="G24" s="37">
        <f t="shared" si="1"/>
        <v>92678820</v>
      </c>
      <c r="H24" s="37">
        <f t="shared" si="1"/>
        <v>92833504</v>
      </c>
      <c r="I24" s="37">
        <f t="shared" si="1"/>
        <v>92663889</v>
      </c>
      <c r="J24" s="37">
        <f t="shared" si="1"/>
        <v>92663889</v>
      </c>
      <c r="K24" s="37">
        <f t="shared" si="1"/>
        <v>92134327</v>
      </c>
      <c r="L24" s="37">
        <f t="shared" si="1"/>
        <v>94960549</v>
      </c>
      <c r="M24" s="37">
        <f t="shared" si="1"/>
        <v>95829986</v>
      </c>
      <c r="N24" s="37">
        <f t="shared" si="1"/>
        <v>95829986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95829986</v>
      </c>
      <c r="X24" s="37">
        <f t="shared" si="1"/>
        <v>57765944</v>
      </c>
      <c r="Y24" s="37">
        <f t="shared" si="1"/>
        <v>38064042</v>
      </c>
      <c r="Z24" s="38">
        <f>+IF(X24&lt;&gt;0,+(Y24/X24)*100,0)</f>
        <v>65.89356870892648</v>
      </c>
      <c r="AA24" s="39">
        <f>SUM(AA15:AA23)</f>
        <v>115531887</v>
      </c>
    </row>
    <row r="25" spans="1:27" ht="13.5">
      <c r="A25" s="27" t="s">
        <v>51</v>
      </c>
      <c r="B25" s="28"/>
      <c r="C25" s="29">
        <f aca="true" t="shared" si="2" ref="C25:Y25">+C12+C24</f>
        <v>193735800</v>
      </c>
      <c r="D25" s="29">
        <f>+D12+D24</f>
        <v>193735800</v>
      </c>
      <c r="E25" s="30">
        <f t="shared" si="2"/>
        <v>168278169</v>
      </c>
      <c r="F25" s="31">
        <f t="shared" si="2"/>
        <v>168278169</v>
      </c>
      <c r="G25" s="31">
        <f t="shared" si="2"/>
        <v>228152642</v>
      </c>
      <c r="H25" s="31">
        <f t="shared" si="2"/>
        <v>228195423</v>
      </c>
      <c r="I25" s="31">
        <f t="shared" si="2"/>
        <v>222403492</v>
      </c>
      <c r="J25" s="31">
        <f t="shared" si="2"/>
        <v>222403492</v>
      </c>
      <c r="K25" s="31">
        <f t="shared" si="2"/>
        <v>214058319</v>
      </c>
      <c r="L25" s="31">
        <f t="shared" si="2"/>
        <v>215888638</v>
      </c>
      <c r="M25" s="31">
        <f t="shared" si="2"/>
        <v>222921110</v>
      </c>
      <c r="N25" s="31">
        <f t="shared" si="2"/>
        <v>222921110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222921110</v>
      </c>
      <c r="X25" s="31">
        <f t="shared" si="2"/>
        <v>84139086</v>
      </c>
      <c r="Y25" s="31">
        <f t="shared" si="2"/>
        <v>138782024</v>
      </c>
      <c r="Z25" s="32">
        <f>+IF(X25&lt;&gt;0,+(Y25/X25)*100,0)</f>
        <v>164.94358400803165</v>
      </c>
      <c r="AA25" s="33">
        <f>+AA12+AA24</f>
        <v>168278169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271173</v>
      </c>
      <c r="D30" s="18">
        <v>271173</v>
      </c>
      <c r="E30" s="19">
        <v>168935</v>
      </c>
      <c r="F30" s="20">
        <v>168935</v>
      </c>
      <c r="G30" s="20">
        <v>91632</v>
      </c>
      <c r="H30" s="20">
        <v>57186</v>
      </c>
      <c r="I30" s="20"/>
      <c r="J30" s="20"/>
      <c r="K30" s="20">
        <v>-9671</v>
      </c>
      <c r="L30" s="20">
        <v>-44125</v>
      </c>
      <c r="M30" s="20">
        <v>-32467</v>
      </c>
      <c r="N30" s="20">
        <v>-32467</v>
      </c>
      <c r="O30" s="20"/>
      <c r="P30" s="20"/>
      <c r="Q30" s="20"/>
      <c r="R30" s="20"/>
      <c r="S30" s="20"/>
      <c r="T30" s="20"/>
      <c r="U30" s="20"/>
      <c r="V30" s="20"/>
      <c r="W30" s="20">
        <v>-32467</v>
      </c>
      <c r="X30" s="20">
        <v>84468</v>
      </c>
      <c r="Y30" s="20">
        <v>-116935</v>
      </c>
      <c r="Z30" s="21">
        <v>-138.44</v>
      </c>
      <c r="AA30" s="22">
        <v>168935</v>
      </c>
    </row>
    <row r="31" spans="1:27" ht="13.5">
      <c r="A31" s="23" t="s">
        <v>56</v>
      </c>
      <c r="B31" s="17"/>
      <c r="C31" s="18">
        <v>5945</v>
      </c>
      <c r="D31" s="18">
        <v>5945</v>
      </c>
      <c r="E31" s="19">
        <v>6154</v>
      </c>
      <c r="F31" s="20">
        <v>6154</v>
      </c>
      <c r="G31" s="20">
        <v>6650</v>
      </c>
      <c r="H31" s="20">
        <v>6885</v>
      </c>
      <c r="I31" s="20">
        <v>7120</v>
      </c>
      <c r="J31" s="20">
        <v>7120</v>
      </c>
      <c r="K31" s="20">
        <v>7590</v>
      </c>
      <c r="L31" s="20">
        <v>7380</v>
      </c>
      <c r="M31" s="20">
        <v>7155</v>
      </c>
      <c r="N31" s="20">
        <v>7155</v>
      </c>
      <c r="O31" s="20"/>
      <c r="P31" s="20"/>
      <c r="Q31" s="20"/>
      <c r="R31" s="20"/>
      <c r="S31" s="20"/>
      <c r="T31" s="20"/>
      <c r="U31" s="20"/>
      <c r="V31" s="20"/>
      <c r="W31" s="20">
        <v>7155</v>
      </c>
      <c r="X31" s="20">
        <v>3077</v>
      </c>
      <c r="Y31" s="20">
        <v>4078</v>
      </c>
      <c r="Z31" s="21">
        <v>132.53</v>
      </c>
      <c r="AA31" s="22">
        <v>6154</v>
      </c>
    </row>
    <row r="32" spans="1:27" ht="13.5">
      <c r="A32" s="23" t="s">
        <v>57</v>
      </c>
      <c r="B32" s="17"/>
      <c r="C32" s="18">
        <v>18451825</v>
      </c>
      <c r="D32" s="18">
        <v>18451825</v>
      </c>
      <c r="E32" s="19">
        <v>5885409</v>
      </c>
      <c r="F32" s="20">
        <v>5885409</v>
      </c>
      <c r="G32" s="20">
        <v>20840727</v>
      </c>
      <c r="H32" s="20">
        <v>22205581</v>
      </c>
      <c r="I32" s="20">
        <v>18008440</v>
      </c>
      <c r="J32" s="20">
        <v>18008440</v>
      </c>
      <c r="K32" s="20">
        <v>11916103</v>
      </c>
      <c r="L32" s="20">
        <v>13005942</v>
      </c>
      <c r="M32" s="20">
        <v>11359035</v>
      </c>
      <c r="N32" s="20">
        <v>11359035</v>
      </c>
      <c r="O32" s="20"/>
      <c r="P32" s="20"/>
      <c r="Q32" s="20"/>
      <c r="R32" s="20"/>
      <c r="S32" s="20"/>
      <c r="T32" s="20"/>
      <c r="U32" s="20"/>
      <c r="V32" s="20"/>
      <c r="W32" s="20">
        <v>11359035</v>
      </c>
      <c r="X32" s="20">
        <v>2942705</v>
      </c>
      <c r="Y32" s="20">
        <v>8416330</v>
      </c>
      <c r="Z32" s="21">
        <v>286.01</v>
      </c>
      <c r="AA32" s="22">
        <v>5885409</v>
      </c>
    </row>
    <row r="33" spans="1:27" ht="13.5">
      <c r="A33" s="23" t="s">
        <v>58</v>
      </c>
      <c r="B33" s="17"/>
      <c r="C33" s="18">
        <v>931983</v>
      </c>
      <c r="D33" s="18">
        <v>931983</v>
      </c>
      <c r="E33" s="19">
        <v>500000</v>
      </c>
      <c r="F33" s="20">
        <v>500000</v>
      </c>
      <c r="G33" s="20">
        <v>70000</v>
      </c>
      <c r="H33" s="20">
        <v>1961002</v>
      </c>
      <c r="I33" s="20">
        <v>92724</v>
      </c>
      <c r="J33" s="20">
        <v>92724</v>
      </c>
      <c r="K33" s="20">
        <v>70000</v>
      </c>
      <c r="L33" s="20">
        <v>70000</v>
      </c>
      <c r="M33" s="20">
        <v>70000</v>
      </c>
      <c r="N33" s="20">
        <v>70000</v>
      </c>
      <c r="O33" s="20"/>
      <c r="P33" s="20"/>
      <c r="Q33" s="20"/>
      <c r="R33" s="20"/>
      <c r="S33" s="20"/>
      <c r="T33" s="20"/>
      <c r="U33" s="20"/>
      <c r="V33" s="20"/>
      <c r="W33" s="20">
        <v>70000</v>
      </c>
      <c r="X33" s="20">
        <v>250000</v>
      </c>
      <c r="Y33" s="20">
        <v>-180000</v>
      </c>
      <c r="Z33" s="21">
        <v>-72</v>
      </c>
      <c r="AA33" s="22">
        <v>500000</v>
      </c>
    </row>
    <row r="34" spans="1:27" ht="13.5">
      <c r="A34" s="27" t="s">
        <v>59</v>
      </c>
      <c r="B34" s="28"/>
      <c r="C34" s="29">
        <f aca="true" t="shared" si="3" ref="C34:Y34">SUM(C29:C33)</f>
        <v>19660926</v>
      </c>
      <c r="D34" s="29">
        <f>SUM(D29:D33)</f>
        <v>19660926</v>
      </c>
      <c r="E34" s="30">
        <f t="shared" si="3"/>
        <v>6560498</v>
      </c>
      <c r="F34" s="31">
        <f t="shared" si="3"/>
        <v>6560498</v>
      </c>
      <c r="G34" s="31">
        <f t="shared" si="3"/>
        <v>21009009</v>
      </c>
      <c r="H34" s="31">
        <f t="shared" si="3"/>
        <v>24230654</v>
      </c>
      <c r="I34" s="31">
        <f t="shared" si="3"/>
        <v>18108284</v>
      </c>
      <c r="J34" s="31">
        <f t="shared" si="3"/>
        <v>18108284</v>
      </c>
      <c r="K34" s="31">
        <f t="shared" si="3"/>
        <v>11984022</v>
      </c>
      <c r="L34" s="31">
        <f t="shared" si="3"/>
        <v>13039197</v>
      </c>
      <c r="M34" s="31">
        <f t="shared" si="3"/>
        <v>11403723</v>
      </c>
      <c r="N34" s="31">
        <f t="shared" si="3"/>
        <v>11403723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11403723</v>
      </c>
      <c r="X34" s="31">
        <f t="shared" si="3"/>
        <v>3280250</v>
      </c>
      <c r="Y34" s="31">
        <f t="shared" si="3"/>
        <v>8123473</v>
      </c>
      <c r="Z34" s="32">
        <f>+IF(X34&lt;&gt;0,+(Y34/X34)*100,0)</f>
        <v>247.64798414754972</v>
      </c>
      <c r="AA34" s="33">
        <f>SUM(AA29:AA33)</f>
        <v>6560498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3488900</v>
      </c>
      <c r="D37" s="18">
        <v>3488900</v>
      </c>
      <c r="E37" s="19">
        <v>3497318</v>
      </c>
      <c r="F37" s="20">
        <v>3497318</v>
      </c>
      <c r="G37" s="20">
        <v>3666382</v>
      </c>
      <c r="H37" s="20">
        <v>3666382</v>
      </c>
      <c r="I37" s="20">
        <v>3578982</v>
      </c>
      <c r="J37" s="20">
        <v>3578982</v>
      </c>
      <c r="K37" s="20">
        <v>3578982</v>
      </c>
      <c r="L37" s="20">
        <v>3578982</v>
      </c>
      <c r="M37" s="20">
        <v>3578982</v>
      </c>
      <c r="N37" s="20">
        <v>3578982</v>
      </c>
      <c r="O37" s="20"/>
      <c r="P37" s="20"/>
      <c r="Q37" s="20"/>
      <c r="R37" s="20"/>
      <c r="S37" s="20"/>
      <c r="T37" s="20"/>
      <c r="U37" s="20"/>
      <c r="V37" s="20"/>
      <c r="W37" s="20">
        <v>3578982</v>
      </c>
      <c r="X37" s="20">
        <v>1748659</v>
      </c>
      <c r="Y37" s="20">
        <v>1830323</v>
      </c>
      <c r="Z37" s="21">
        <v>104.67</v>
      </c>
      <c r="AA37" s="22">
        <v>3497318</v>
      </c>
    </row>
    <row r="38" spans="1:27" ht="13.5">
      <c r="A38" s="23" t="s">
        <v>58</v>
      </c>
      <c r="B38" s="17"/>
      <c r="C38" s="18">
        <v>1418551</v>
      </c>
      <c r="D38" s="18">
        <v>1418551</v>
      </c>
      <c r="E38" s="19">
        <v>2215447</v>
      </c>
      <c r="F38" s="20">
        <v>2215447</v>
      </c>
      <c r="G38" s="20">
        <v>2015124</v>
      </c>
      <c r="H38" s="20">
        <v>670000</v>
      </c>
      <c r="I38" s="20">
        <v>2986071</v>
      </c>
      <c r="J38" s="20">
        <v>2986071</v>
      </c>
      <c r="K38" s="20">
        <v>2986071</v>
      </c>
      <c r="L38" s="20">
        <v>2228060</v>
      </c>
      <c r="M38" s="20">
        <v>2259283</v>
      </c>
      <c r="N38" s="20">
        <v>2259283</v>
      </c>
      <c r="O38" s="20"/>
      <c r="P38" s="20"/>
      <c r="Q38" s="20"/>
      <c r="R38" s="20"/>
      <c r="S38" s="20"/>
      <c r="T38" s="20"/>
      <c r="U38" s="20"/>
      <c r="V38" s="20"/>
      <c r="W38" s="20">
        <v>2259283</v>
      </c>
      <c r="X38" s="20">
        <v>1107724</v>
      </c>
      <c r="Y38" s="20">
        <v>1151559</v>
      </c>
      <c r="Z38" s="21">
        <v>103.96</v>
      </c>
      <c r="AA38" s="22">
        <v>2215447</v>
      </c>
    </row>
    <row r="39" spans="1:27" ht="13.5">
      <c r="A39" s="27" t="s">
        <v>61</v>
      </c>
      <c r="B39" s="35"/>
      <c r="C39" s="29">
        <f aca="true" t="shared" si="4" ref="C39:Y39">SUM(C37:C38)</f>
        <v>4907451</v>
      </c>
      <c r="D39" s="29">
        <f>SUM(D37:D38)</f>
        <v>4907451</v>
      </c>
      <c r="E39" s="36">
        <f t="shared" si="4"/>
        <v>5712765</v>
      </c>
      <c r="F39" s="37">
        <f t="shared" si="4"/>
        <v>5712765</v>
      </c>
      <c r="G39" s="37">
        <f t="shared" si="4"/>
        <v>5681506</v>
      </c>
      <c r="H39" s="37">
        <f t="shared" si="4"/>
        <v>4336382</v>
      </c>
      <c r="I39" s="37">
        <f t="shared" si="4"/>
        <v>6565053</v>
      </c>
      <c r="J39" s="37">
        <f t="shared" si="4"/>
        <v>6565053</v>
      </c>
      <c r="K39" s="37">
        <f t="shared" si="4"/>
        <v>6565053</v>
      </c>
      <c r="L39" s="37">
        <f t="shared" si="4"/>
        <v>5807042</v>
      </c>
      <c r="M39" s="37">
        <f t="shared" si="4"/>
        <v>5838265</v>
      </c>
      <c r="N39" s="37">
        <f t="shared" si="4"/>
        <v>5838265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5838265</v>
      </c>
      <c r="X39" s="37">
        <f t="shared" si="4"/>
        <v>2856383</v>
      </c>
      <c r="Y39" s="37">
        <f t="shared" si="4"/>
        <v>2981882</v>
      </c>
      <c r="Z39" s="38">
        <f>+IF(X39&lt;&gt;0,+(Y39/X39)*100,0)</f>
        <v>104.39363348682582</v>
      </c>
      <c r="AA39" s="39">
        <f>SUM(AA37:AA38)</f>
        <v>5712765</v>
      </c>
    </row>
    <row r="40" spans="1:27" ht="13.5">
      <c r="A40" s="27" t="s">
        <v>62</v>
      </c>
      <c r="B40" s="28"/>
      <c r="C40" s="29">
        <f aca="true" t="shared" si="5" ref="C40:Y40">+C34+C39</f>
        <v>24568377</v>
      </c>
      <c r="D40" s="29">
        <f>+D34+D39</f>
        <v>24568377</v>
      </c>
      <c r="E40" s="30">
        <f t="shared" si="5"/>
        <v>12273263</v>
      </c>
      <c r="F40" s="31">
        <f t="shared" si="5"/>
        <v>12273263</v>
      </c>
      <c r="G40" s="31">
        <f t="shared" si="5"/>
        <v>26690515</v>
      </c>
      <c r="H40" s="31">
        <f t="shared" si="5"/>
        <v>28567036</v>
      </c>
      <c r="I40" s="31">
        <f t="shared" si="5"/>
        <v>24673337</v>
      </c>
      <c r="J40" s="31">
        <f t="shared" si="5"/>
        <v>24673337</v>
      </c>
      <c r="K40" s="31">
        <f t="shared" si="5"/>
        <v>18549075</v>
      </c>
      <c r="L40" s="31">
        <f t="shared" si="5"/>
        <v>18846239</v>
      </c>
      <c r="M40" s="31">
        <f t="shared" si="5"/>
        <v>17241988</v>
      </c>
      <c r="N40" s="31">
        <f t="shared" si="5"/>
        <v>17241988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17241988</v>
      </c>
      <c r="X40" s="31">
        <f t="shared" si="5"/>
        <v>6136633</v>
      </c>
      <c r="Y40" s="31">
        <f t="shared" si="5"/>
        <v>11105355</v>
      </c>
      <c r="Z40" s="32">
        <f>+IF(X40&lt;&gt;0,+(Y40/X40)*100,0)</f>
        <v>180.96821172131362</v>
      </c>
      <c r="AA40" s="33">
        <f>+AA34+AA39</f>
        <v>12273263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169167423</v>
      </c>
      <c r="D42" s="43">
        <f>+D25-D40</f>
        <v>169167423</v>
      </c>
      <c r="E42" s="44">
        <f t="shared" si="6"/>
        <v>156004906</v>
      </c>
      <c r="F42" s="45">
        <f t="shared" si="6"/>
        <v>156004906</v>
      </c>
      <c r="G42" s="45">
        <f t="shared" si="6"/>
        <v>201462127</v>
      </c>
      <c r="H42" s="45">
        <f t="shared" si="6"/>
        <v>199628387</v>
      </c>
      <c r="I42" s="45">
        <f t="shared" si="6"/>
        <v>197730155</v>
      </c>
      <c r="J42" s="45">
        <f t="shared" si="6"/>
        <v>197730155</v>
      </c>
      <c r="K42" s="45">
        <f t="shared" si="6"/>
        <v>195509244</v>
      </c>
      <c r="L42" s="45">
        <f t="shared" si="6"/>
        <v>197042399</v>
      </c>
      <c r="M42" s="45">
        <f t="shared" si="6"/>
        <v>205679122</v>
      </c>
      <c r="N42" s="45">
        <f t="shared" si="6"/>
        <v>205679122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205679122</v>
      </c>
      <c r="X42" s="45">
        <f t="shared" si="6"/>
        <v>78002453</v>
      </c>
      <c r="Y42" s="45">
        <f t="shared" si="6"/>
        <v>127676669</v>
      </c>
      <c r="Z42" s="46">
        <f>+IF(X42&lt;&gt;0,+(Y42/X42)*100,0)</f>
        <v>163.68288956246028</v>
      </c>
      <c r="AA42" s="47">
        <f>+AA25-AA40</f>
        <v>156004906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168513898</v>
      </c>
      <c r="D45" s="18">
        <v>168513898</v>
      </c>
      <c r="E45" s="19">
        <v>155377862</v>
      </c>
      <c r="F45" s="20">
        <v>155377862</v>
      </c>
      <c r="G45" s="20">
        <v>200808602</v>
      </c>
      <c r="H45" s="20">
        <v>198974862</v>
      </c>
      <c r="I45" s="20">
        <v>197076630</v>
      </c>
      <c r="J45" s="20">
        <v>197076630</v>
      </c>
      <c r="K45" s="20">
        <v>194855719</v>
      </c>
      <c r="L45" s="20">
        <v>196388874</v>
      </c>
      <c r="M45" s="20">
        <v>205010468</v>
      </c>
      <c r="N45" s="20">
        <v>205010468</v>
      </c>
      <c r="O45" s="20"/>
      <c r="P45" s="20"/>
      <c r="Q45" s="20"/>
      <c r="R45" s="20"/>
      <c r="S45" s="20"/>
      <c r="T45" s="20"/>
      <c r="U45" s="20"/>
      <c r="V45" s="20"/>
      <c r="W45" s="20">
        <v>205010468</v>
      </c>
      <c r="X45" s="20">
        <v>77688931</v>
      </c>
      <c r="Y45" s="20">
        <v>127321537</v>
      </c>
      <c r="Z45" s="48">
        <v>163.89</v>
      </c>
      <c r="AA45" s="22">
        <v>155377862</v>
      </c>
    </row>
    <row r="46" spans="1:27" ht="13.5">
      <c r="A46" s="23" t="s">
        <v>67</v>
      </c>
      <c r="B46" s="17"/>
      <c r="C46" s="18">
        <v>653525</v>
      </c>
      <c r="D46" s="18">
        <v>653525</v>
      </c>
      <c r="E46" s="19">
        <v>627044</v>
      </c>
      <c r="F46" s="20">
        <v>627044</v>
      </c>
      <c r="G46" s="20">
        <v>653525</v>
      </c>
      <c r="H46" s="20">
        <v>653525</v>
      </c>
      <c r="I46" s="20">
        <v>653525</v>
      </c>
      <c r="J46" s="20">
        <v>653525</v>
      </c>
      <c r="K46" s="20">
        <v>653525</v>
      </c>
      <c r="L46" s="20">
        <v>653525</v>
      </c>
      <c r="M46" s="20">
        <v>668654</v>
      </c>
      <c r="N46" s="20">
        <v>668654</v>
      </c>
      <c r="O46" s="20"/>
      <c r="P46" s="20"/>
      <c r="Q46" s="20"/>
      <c r="R46" s="20"/>
      <c r="S46" s="20"/>
      <c r="T46" s="20"/>
      <c r="U46" s="20"/>
      <c r="V46" s="20"/>
      <c r="W46" s="20">
        <v>668654</v>
      </c>
      <c r="X46" s="20">
        <v>313522</v>
      </c>
      <c r="Y46" s="20">
        <v>355132</v>
      </c>
      <c r="Z46" s="48">
        <v>113.27</v>
      </c>
      <c r="AA46" s="22">
        <v>627044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169167423</v>
      </c>
      <c r="D48" s="51">
        <f>SUM(D45:D47)</f>
        <v>169167423</v>
      </c>
      <c r="E48" s="52">
        <f t="shared" si="7"/>
        <v>156004906</v>
      </c>
      <c r="F48" s="53">
        <f t="shared" si="7"/>
        <v>156004906</v>
      </c>
      <c r="G48" s="53">
        <f t="shared" si="7"/>
        <v>201462127</v>
      </c>
      <c r="H48" s="53">
        <f t="shared" si="7"/>
        <v>199628387</v>
      </c>
      <c r="I48" s="53">
        <f t="shared" si="7"/>
        <v>197730155</v>
      </c>
      <c r="J48" s="53">
        <f t="shared" si="7"/>
        <v>197730155</v>
      </c>
      <c r="K48" s="53">
        <f t="shared" si="7"/>
        <v>195509244</v>
      </c>
      <c r="L48" s="53">
        <f t="shared" si="7"/>
        <v>197042399</v>
      </c>
      <c r="M48" s="53">
        <f t="shared" si="7"/>
        <v>205679122</v>
      </c>
      <c r="N48" s="53">
        <f t="shared" si="7"/>
        <v>205679122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205679122</v>
      </c>
      <c r="X48" s="53">
        <f t="shared" si="7"/>
        <v>78002453</v>
      </c>
      <c r="Y48" s="53">
        <f t="shared" si="7"/>
        <v>127676669</v>
      </c>
      <c r="Z48" s="54">
        <f>+IF(X48&lt;&gt;0,+(Y48/X48)*100,0)</f>
        <v>163.68288956246028</v>
      </c>
      <c r="AA48" s="55">
        <f>SUM(AA45:AA47)</f>
        <v>156004906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1067314000</v>
      </c>
      <c r="D6" s="18">
        <v>1067314000</v>
      </c>
      <c r="E6" s="19">
        <v>1460929000</v>
      </c>
      <c r="F6" s="20">
        <v>1460929000</v>
      </c>
      <c r="G6" s="20">
        <v>1000500</v>
      </c>
      <c r="H6" s="20">
        <v>1667712</v>
      </c>
      <c r="I6" s="20">
        <v>3328659</v>
      </c>
      <c r="J6" s="20">
        <v>3328659</v>
      </c>
      <c r="K6" s="20">
        <v>2754673</v>
      </c>
      <c r="L6" s="20">
        <v>2637920</v>
      </c>
      <c r="M6" s="20">
        <v>5326439</v>
      </c>
      <c r="N6" s="20">
        <v>5326439</v>
      </c>
      <c r="O6" s="20"/>
      <c r="P6" s="20"/>
      <c r="Q6" s="20"/>
      <c r="R6" s="20"/>
      <c r="S6" s="20"/>
      <c r="T6" s="20"/>
      <c r="U6" s="20"/>
      <c r="V6" s="20"/>
      <c r="W6" s="20">
        <v>5326439</v>
      </c>
      <c r="X6" s="20">
        <v>730464500</v>
      </c>
      <c r="Y6" s="20">
        <v>-725138061</v>
      </c>
      <c r="Z6" s="21">
        <v>-99.27</v>
      </c>
      <c r="AA6" s="22">
        <v>1460929000</v>
      </c>
    </row>
    <row r="7" spans="1:27" ht="13.5">
      <c r="A7" s="23" t="s">
        <v>34</v>
      </c>
      <c r="B7" s="17"/>
      <c r="C7" s="18">
        <v>6149940000</v>
      </c>
      <c r="D7" s="18">
        <v>6149940000</v>
      </c>
      <c r="E7" s="19">
        <v>5400000000</v>
      </c>
      <c r="F7" s="20">
        <v>5400000000</v>
      </c>
      <c r="G7" s="20">
        <v>6084664</v>
      </c>
      <c r="H7" s="20">
        <v>6238741</v>
      </c>
      <c r="I7" s="20">
        <v>4779461</v>
      </c>
      <c r="J7" s="20">
        <v>4779461</v>
      </c>
      <c r="K7" s="20">
        <v>4241646</v>
      </c>
      <c r="L7" s="20">
        <v>3907824</v>
      </c>
      <c r="M7" s="20">
        <v>3990137</v>
      </c>
      <c r="N7" s="20">
        <v>3990137</v>
      </c>
      <c r="O7" s="20"/>
      <c r="P7" s="20"/>
      <c r="Q7" s="20"/>
      <c r="R7" s="20"/>
      <c r="S7" s="20"/>
      <c r="T7" s="20"/>
      <c r="U7" s="20"/>
      <c r="V7" s="20"/>
      <c r="W7" s="20">
        <v>3990137</v>
      </c>
      <c r="X7" s="20">
        <v>2700000000</v>
      </c>
      <c r="Y7" s="20">
        <v>-2696009863</v>
      </c>
      <c r="Z7" s="21">
        <v>-99.85</v>
      </c>
      <c r="AA7" s="22">
        <v>5400000000</v>
      </c>
    </row>
    <row r="8" spans="1:27" ht="13.5">
      <c r="A8" s="23" t="s">
        <v>35</v>
      </c>
      <c r="B8" s="17"/>
      <c r="C8" s="18">
        <v>2879048000</v>
      </c>
      <c r="D8" s="18">
        <v>2879048000</v>
      </c>
      <c r="E8" s="19">
        <v>3235276243</v>
      </c>
      <c r="F8" s="20">
        <v>3235276243</v>
      </c>
      <c r="G8" s="20">
        <v>3054569</v>
      </c>
      <c r="H8" s="20">
        <v>2944533</v>
      </c>
      <c r="I8" s="20">
        <v>2836630</v>
      </c>
      <c r="J8" s="20">
        <v>2836630</v>
      </c>
      <c r="K8" s="20">
        <v>2755175</v>
      </c>
      <c r="L8" s="20">
        <v>2371058</v>
      </c>
      <c r="M8" s="20">
        <v>2997685</v>
      </c>
      <c r="N8" s="20">
        <v>2997685</v>
      </c>
      <c r="O8" s="20"/>
      <c r="P8" s="20"/>
      <c r="Q8" s="20"/>
      <c r="R8" s="20"/>
      <c r="S8" s="20"/>
      <c r="T8" s="20"/>
      <c r="U8" s="20"/>
      <c r="V8" s="20"/>
      <c r="W8" s="20">
        <v>2997685</v>
      </c>
      <c r="X8" s="20">
        <v>1617638122</v>
      </c>
      <c r="Y8" s="20">
        <v>-1614640437</v>
      </c>
      <c r="Z8" s="21">
        <v>-99.81</v>
      </c>
      <c r="AA8" s="22">
        <v>3235276243</v>
      </c>
    </row>
    <row r="9" spans="1:27" ht="13.5">
      <c r="A9" s="23" t="s">
        <v>36</v>
      </c>
      <c r="B9" s="17"/>
      <c r="C9" s="18">
        <v>2670753000</v>
      </c>
      <c r="D9" s="18">
        <v>2670753000</v>
      </c>
      <c r="E9" s="19">
        <v>2548502030</v>
      </c>
      <c r="F9" s="20">
        <v>2548502030</v>
      </c>
      <c r="G9" s="20">
        <v>2640373</v>
      </c>
      <c r="H9" s="20">
        <v>2549985</v>
      </c>
      <c r="I9" s="20">
        <v>2210469</v>
      </c>
      <c r="J9" s="20">
        <v>2210469</v>
      </c>
      <c r="K9" s="20">
        <v>2494474</v>
      </c>
      <c r="L9" s="20">
        <v>1964841</v>
      </c>
      <c r="M9" s="20">
        <v>2209221</v>
      </c>
      <c r="N9" s="20">
        <v>2209221</v>
      </c>
      <c r="O9" s="20"/>
      <c r="P9" s="20"/>
      <c r="Q9" s="20"/>
      <c r="R9" s="20"/>
      <c r="S9" s="20"/>
      <c r="T9" s="20"/>
      <c r="U9" s="20"/>
      <c r="V9" s="20"/>
      <c r="W9" s="20">
        <v>2209221</v>
      </c>
      <c r="X9" s="20">
        <v>1274251015</v>
      </c>
      <c r="Y9" s="20">
        <v>-1272041794</v>
      </c>
      <c r="Z9" s="21">
        <v>-99.83</v>
      </c>
      <c r="AA9" s="22">
        <v>2548502030</v>
      </c>
    </row>
    <row r="10" spans="1:27" ht="13.5">
      <c r="A10" s="23" t="s">
        <v>37</v>
      </c>
      <c r="B10" s="17"/>
      <c r="C10" s="18">
        <v>7139000</v>
      </c>
      <c r="D10" s="18">
        <v>7139000</v>
      </c>
      <c r="E10" s="19">
        <v>76139593</v>
      </c>
      <c r="F10" s="20">
        <v>76139593</v>
      </c>
      <c r="G10" s="24">
        <v>73183</v>
      </c>
      <c r="H10" s="24">
        <v>7139</v>
      </c>
      <c r="I10" s="24">
        <v>7139</v>
      </c>
      <c r="J10" s="20">
        <v>7139</v>
      </c>
      <c r="K10" s="24">
        <v>7139</v>
      </c>
      <c r="L10" s="24">
        <v>7139</v>
      </c>
      <c r="M10" s="20">
        <v>7139</v>
      </c>
      <c r="N10" s="24">
        <v>7139</v>
      </c>
      <c r="O10" s="24"/>
      <c r="P10" s="24"/>
      <c r="Q10" s="20"/>
      <c r="R10" s="24"/>
      <c r="S10" s="24"/>
      <c r="T10" s="20"/>
      <c r="U10" s="24"/>
      <c r="V10" s="24"/>
      <c r="W10" s="24">
        <v>7139</v>
      </c>
      <c r="X10" s="20">
        <v>38069797</v>
      </c>
      <c r="Y10" s="24">
        <v>-38062658</v>
      </c>
      <c r="Z10" s="25">
        <v>-99.98</v>
      </c>
      <c r="AA10" s="26">
        <v>76139593</v>
      </c>
    </row>
    <row r="11" spans="1:27" ht="13.5">
      <c r="A11" s="23" t="s">
        <v>38</v>
      </c>
      <c r="B11" s="17"/>
      <c r="C11" s="18">
        <v>389622000</v>
      </c>
      <c r="D11" s="18">
        <v>389622000</v>
      </c>
      <c r="E11" s="19">
        <v>278585050</v>
      </c>
      <c r="F11" s="20">
        <v>278585050</v>
      </c>
      <c r="G11" s="20">
        <v>286957</v>
      </c>
      <c r="H11" s="20">
        <v>331831</v>
      </c>
      <c r="I11" s="20">
        <v>316462</v>
      </c>
      <c r="J11" s="20">
        <v>316462</v>
      </c>
      <c r="K11" s="20">
        <v>316572</v>
      </c>
      <c r="L11" s="20">
        <v>334302</v>
      </c>
      <c r="M11" s="20">
        <v>352180</v>
      </c>
      <c r="N11" s="20">
        <v>352180</v>
      </c>
      <c r="O11" s="20"/>
      <c r="P11" s="20"/>
      <c r="Q11" s="20"/>
      <c r="R11" s="20"/>
      <c r="S11" s="20"/>
      <c r="T11" s="20"/>
      <c r="U11" s="20"/>
      <c r="V11" s="20"/>
      <c r="W11" s="20">
        <v>352180</v>
      </c>
      <c r="X11" s="20">
        <v>139292525</v>
      </c>
      <c r="Y11" s="20">
        <v>-138940345</v>
      </c>
      <c r="Z11" s="21">
        <v>-99.75</v>
      </c>
      <c r="AA11" s="22">
        <v>278585050</v>
      </c>
    </row>
    <row r="12" spans="1:27" ht="13.5">
      <c r="A12" s="27" t="s">
        <v>39</v>
      </c>
      <c r="B12" s="28"/>
      <c r="C12" s="29">
        <f aca="true" t="shared" si="0" ref="C12:Y12">SUM(C6:C11)</f>
        <v>13163816000</v>
      </c>
      <c r="D12" s="29">
        <f>SUM(D6:D11)</f>
        <v>13163816000</v>
      </c>
      <c r="E12" s="30">
        <f t="shared" si="0"/>
        <v>12999431916</v>
      </c>
      <c r="F12" s="31">
        <f t="shared" si="0"/>
        <v>12999431916</v>
      </c>
      <c r="G12" s="31">
        <f t="shared" si="0"/>
        <v>13140246</v>
      </c>
      <c r="H12" s="31">
        <f t="shared" si="0"/>
        <v>13739941</v>
      </c>
      <c r="I12" s="31">
        <f t="shared" si="0"/>
        <v>13478820</v>
      </c>
      <c r="J12" s="31">
        <f t="shared" si="0"/>
        <v>13478820</v>
      </c>
      <c r="K12" s="31">
        <f t="shared" si="0"/>
        <v>12569679</v>
      </c>
      <c r="L12" s="31">
        <f t="shared" si="0"/>
        <v>11223084</v>
      </c>
      <c r="M12" s="31">
        <f t="shared" si="0"/>
        <v>14882801</v>
      </c>
      <c r="N12" s="31">
        <f t="shared" si="0"/>
        <v>14882801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14882801</v>
      </c>
      <c r="X12" s="31">
        <f t="shared" si="0"/>
        <v>6499715959</v>
      </c>
      <c r="Y12" s="31">
        <f t="shared" si="0"/>
        <v>-6484833158</v>
      </c>
      <c r="Z12" s="32">
        <f>+IF(X12&lt;&gt;0,+(Y12/X12)*100,0)</f>
        <v>-99.77102382482742</v>
      </c>
      <c r="AA12" s="33">
        <f>SUM(AA6:AA11)</f>
        <v>12999431916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91704000</v>
      </c>
      <c r="D15" s="18">
        <v>91704000</v>
      </c>
      <c r="E15" s="19">
        <v>155609777</v>
      </c>
      <c r="F15" s="20">
        <v>155609777</v>
      </c>
      <c r="G15" s="20">
        <v>266840</v>
      </c>
      <c r="H15" s="20">
        <v>16301</v>
      </c>
      <c r="I15" s="20">
        <v>78775</v>
      </c>
      <c r="J15" s="20">
        <v>78775</v>
      </c>
      <c r="K15" s="20">
        <v>315601</v>
      </c>
      <c r="L15" s="20">
        <v>96235</v>
      </c>
      <c r="M15" s="20">
        <v>95577</v>
      </c>
      <c r="N15" s="20">
        <v>95577</v>
      </c>
      <c r="O15" s="20"/>
      <c r="P15" s="20"/>
      <c r="Q15" s="20"/>
      <c r="R15" s="20"/>
      <c r="S15" s="20"/>
      <c r="T15" s="20"/>
      <c r="U15" s="20"/>
      <c r="V15" s="20"/>
      <c r="W15" s="20">
        <v>95577</v>
      </c>
      <c r="X15" s="20">
        <v>77804889</v>
      </c>
      <c r="Y15" s="20">
        <v>-77709312</v>
      </c>
      <c r="Z15" s="21">
        <v>-99.88</v>
      </c>
      <c r="AA15" s="22">
        <v>155609777</v>
      </c>
    </row>
    <row r="16" spans="1:27" ht="13.5">
      <c r="A16" s="23" t="s">
        <v>42</v>
      </c>
      <c r="B16" s="17"/>
      <c r="C16" s="18">
        <v>500000000</v>
      </c>
      <c r="D16" s="18">
        <v>500000000</v>
      </c>
      <c r="E16" s="19"/>
      <c r="F16" s="20"/>
      <c r="G16" s="24">
        <v>500000</v>
      </c>
      <c r="H16" s="24">
        <v>500000</v>
      </c>
      <c r="I16" s="24">
        <v>500000</v>
      </c>
      <c r="J16" s="20">
        <v>500000</v>
      </c>
      <c r="K16" s="24">
        <v>500000</v>
      </c>
      <c r="L16" s="24">
        <v>500000</v>
      </c>
      <c r="M16" s="20">
        <v>500000</v>
      </c>
      <c r="N16" s="24">
        <v>500000</v>
      </c>
      <c r="O16" s="24"/>
      <c r="P16" s="24"/>
      <c r="Q16" s="20"/>
      <c r="R16" s="24"/>
      <c r="S16" s="24"/>
      <c r="T16" s="20"/>
      <c r="U16" s="24"/>
      <c r="V16" s="24"/>
      <c r="W16" s="24">
        <v>500000</v>
      </c>
      <c r="X16" s="20"/>
      <c r="Y16" s="24">
        <v>500000</v>
      </c>
      <c r="Z16" s="25"/>
      <c r="AA16" s="26"/>
    </row>
    <row r="17" spans="1:27" ht="13.5">
      <c r="A17" s="23" t="s">
        <v>43</v>
      </c>
      <c r="B17" s="17"/>
      <c r="C17" s="18">
        <v>328723000</v>
      </c>
      <c r="D17" s="18">
        <v>328723000</v>
      </c>
      <c r="E17" s="19">
        <v>314825024</v>
      </c>
      <c r="F17" s="20">
        <v>314825024</v>
      </c>
      <c r="G17" s="20">
        <v>260013</v>
      </c>
      <c r="H17" s="20">
        <v>292867</v>
      </c>
      <c r="I17" s="20">
        <v>260959</v>
      </c>
      <c r="J17" s="20">
        <v>260959</v>
      </c>
      <c r="K17" s="20">
        <v>260956</v>
      </c>
      <c r="L17" s="20">
        <v>260956</v>
      </c>
      <c r="M17" s="20">
        <v>260954</v>
      </c>
      <c r="N17" s="20">
        <v>260954</v>
      </c>
      <c r="O17" s="20"/>
      <c r="P17" s="20"/>
      <c r="Q17" s="20"/>
      <c r="R17" s="20"/>
      <c r="S17" s="20"/>
      <c r="T17" s="20"/>
      <c r="U17" s="20"/>
      <c r="V17" s="20"/>
      <c r="W17" s="20">
        <v>260954</v>
      </c>
      <c r="X17" s="20">
        <v>157412512</v>
      </c>
      <c r="Y17" s="20">
        <v>-157151558</v>
      </c>
      <c r="Z17" s="21">
        <v>-99.83</v>
      </c>
      <c r="AA17" s="22">
        <v>314825024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>
        <v>724828</v>
      </c>
      <c r="H18" s="20">
        <v>579944</v>
      </c>
      <c r="I18" s="20">
        <v>581580</v>
      </c>
      <c r="J18" s="20">
        <v>581580</v>
      </c>
      <c r="K18" s="20">
        <v>585167</v>
      </c>
      <c r="L18" s="20">
        <v>585167</v>
      </c>
      <c r="M18" s="20">
        <v>585167</v>
      </c>
      <c r="N18" s="20">
        <v>585167</v>
      </c>
      <c r="O18" s="20"/>
      <c r="P18" s="20"/>
      <c r="Q18" s="20"/>
      <c r="R18" s="20"/>
      <c r="S18" s="20"/>
      <c r="T18" s="20"/>
      <c r="U18" s="20"/>
      <c r="V18" s="20"/>
      <c r="W18" s="20">
        <v>585167</v>
      </c>
      <c r="X18" s="20"/>
      <c r="Y18" s="20">
        <v>585167</v>
      </c>
      <c r="Z18" s="21"/>
      <c r="AA18" s="22"/>
    </row>
    <row r="19" spans="1:27" ht="13.5">
      <c r="A19" s="23" t="s">
        <v>45</v>
      </c>
      <c r="B19" s="17"/>
      <c r="C19" s="18">
        <v>38113209000</v>
      </c>
      <c r="D19" s="18">
        <v>38113209000</v>
      </c>
      <c r="E19" s="19">
        <v>42986560724</v>
      </c>
      <c r="F19" s="20">
        <v>42986560724</v>
      </c>
      <c r="G19" s="20">
        <v>36245322</v>
      </c>
      <c r="H19" s="20">
        <v>37625331</v>
      </c>
      <c r="I19" s="20">
        <v>37515019</v>
      </c>
      <c r="J19" s="20">
        <v>37515019</v>
      </c>
      <c r="K19" s="20">
        <v>37655939</v>
      </c>
      <c r="L19" s="20">
        <v>38306320</v>
      </c>
      <c r="M19" s="20">
        <v>37854169</v>
      </c>
      <c r="N19" s="20">
        <v>37854169</v>
      </c>
      <c r="O19" s="20"/>
      <c r="P19" s="20"/>
      <c r="Q19" s="20"/>
      <c r="R19" s="20"/>
      <c r="S19" s="20"/>
      <c r="T19" s="20"/>
      <c r="U19" s="20"/>
      <c r="V19" s="20"/>
      <c r="W19" s="20">
        <v>37854169</v>
      </c>
      <c r="X19" s="20">
        <v>21493280362</v>
      </c>
      <c r="Y19" s="20">
        <v>-21455426193</v>
      </c>
      <c r="Z19" s="21">
        <v>-99.82</v>
      </c>
      <c r="AA19" s="22">
        <v>42986560724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>
        <v>10050</v>
      </c>
      <c r="H21" s="20">
        <v>10512</v>
      </c>
      <c r="I21" s="20">
        <v>10512</v>
      </c>
      <c r="J21" s="20">
        <v>10512</v>
      </c>
      <c r="K21" s="20">
        <v>10512</v>
      </c>
      <c r="L21" s="20">
        <v>10512</v>
      </c>
      <c r="M21" s="20">
        <v>10512</v>
      </c>
      <c r="N21" s="20">
        <v>10512</v>
      </c>
      <c r="O21" s="20"/>
      <c r="P21" s="20"/>
      <c r="Q21" s="20"/>
      <c r="R21" s="20"/>
      <c r="S21" s="20"/>
      <c r="T21" s="20"/>
      <c r="U21" s="20"/>
      <c r="V21" s="20"/>
      <c r="W21" s="20">
        <v>10512</v>
      </c>
      <c r="X21" s="20"/>
      <c r="Y21" s="20">
        <v>10512</v>
      </c>
      <c r="Z21" s="21"/>
      <c r="AA21" s="22"/>
    </row>
    <row r="22" spans="1:27" ht="13.5">
      <c r="A22" s="23" t="s">
        <v>48</v>
      </c>
      <c r="B22" s="17"/>
      <c r="C22" s="18">
        <v>773544000</v>
      </c>
      <c r="D22" s="18">
        <v>773544000</v>
      </c>
      <c r="E22" s="19">
        <v>686584253</v>
      </c>
      <c r="F22" s="20">
        <v>686584253</v>
      </c>
      <c r="G22" s="20">
        <v>288311</v>
      </c>
      <c r="H22" s="20">
        <v>361410</v>
      </c>
      <c r="I22" s="20">
        <v>817591</v>
      </c>
      <c r="J22" s="20">
        <v>817591</v>
      </c>
      <c r="K22" s="20">
        <v>359260</v>
      </c>
      <c r="L22" s="20">
        <v>773566</v>
      </c>
      <c r="M22" s="20">
        <v>371426</v>
      </c>
      <c r="N22" s="20">
        <v>371426</v>
      </c>
      <c r="O22" s="20"/>
      <c r="P22" s="20"/>
      <c r="Q22" s="20"/>
      <c r="R22" s="20"/>
      <c r="S22" s="20"/>
      <c r="T22" s="20"/>
      <c r="U22" s="20"/>
      <c r="V22" s="20"/>
      <c r="W22" s="20">
        <v>371426</v>
      </c>
      <c r="X22" s="20">
        <v>343292127</v>
      </c>
      <c r="Y22" s="20">
        <v>-342920701</v>
      </c>
      <c r="Z22" s="21">
        <v>-99.89</v>
      </c>
      <c r="AA22" s="22">
        <v>686584253</v>
      </c>
    </row>
    <row r="23" spans="1:27" ht="13.5">
      <c r="A23" s="23" t="s">
        <v>49</v>
      </c>
      <c r="B23" s="17"/>
      <c r="C23" s="18">
        <v>16246000</v>
      </c>
      <c r="D23" s="18">
        <v>16246000</v>
      </c>
      <c r="E23" s="19">
        <v>98730500</v>
      </c>
      <c r="F23" s="20">
        <v>98730500</v>
      </c>
      <c r="G23" s="24">
        <v>72049</v>
      </c>
      <c r="H23" s="24">
        <v>288269</v>
      </c>
      <c r="I23" s="24">
        <v>288269</v>
      </c>
      <c r="J23" s="20">
        <v>288269</v>
      </c>
      <c r="K23" s="24">
        <v>288269</v>
      </c>
      <c r="L23" s="24">
        <v>288269</v>
      </c>
      <c r="M23" s="20">
        <v>288269</v>
      </c>
      <c r="N23" s="24">
        <v>288269</v>
      </c>
      <c r="O23" s="24"/>
      <c r="P23" s="24"/>
      <c r="Q23" s="20"/>
      <c r="R23" s="24"/>
      <c r="S23" s="24"/>
      <c r="T23" s="20"/>
      <c r="U23" s="24"/>
      <c r="V23" s="24"/>
      <c r="W23" s="24">
        <v>288269</v>
      </c>
      <c r="X23" s="20">
        <v>49365250</v>
      </c>
      <c r="Y23" s="24">
        <v>-49076981</v>
      </c>
      <c r="Z23" s="25">
        <v>-99.42</v>
      </c>
      <c r="AA23" s="26">
        <v>98730500</v>
      </c>
    </row>
    <row r="24" spans="1:27" ht="13.5">
      <c r="A24" s="27" t="s">
        <v>50</v>
      </c>
      <c r="B24" s="35"/>
      <c r="C24" s="29">
        <f aca="true" t="shared" si="1" ref="C24:Y24">SUM(C15:C23)</f>
        <v>39823426000</v>
      </c>
      <c r="D24" s="29">
        <f>SUM(D15:D23)</f>
        <v>39823426000</v>
      </c>
      <c r="E24" s="36">
        <f t="shared" si="1"/>
        <v>44242310278</v>
      </c>
      <c r="F24" s="37">
        <f t="shared" si="1"/>
        <v>44242310278</v>
      </c>
      <c r="G24" s="37">
        <f t="shared" si="1"/>
        <v>38367413</v>
      </c>
      <c r="H24" s="37">
        <f t="shared" si="1"/>
        <v>39674634</v>
      </c>
      <c r="I24" s="37">
        <f t="shared" si="1"/>
        <v>40052705</v>
      </c>
      <c r="J24" s="37">
        <f t="shared" si="1"/>
        <v>40052705</v>
      </c>
      <c r="K24" s="37">
        <f t="shared" si="1"/>
        <v>39975704</v>
      </c>
      <c r="L24" s="37">
        <f t="shared" si="1"/>
        <v>40821025</v>
      </c>
      <c r="M24" s="37">
        <f t="shared" si="1"/>
        <v>39966074</v>
      </c>
      <c r="N24" s="37">
        <f t="shared" si="1"/>
        <v>39966074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39966074</v>
      </c>
      <c r="X24" s="37">
        <f t="shared" si="1"/>
        <v>22121155140</v>
      </c>
      <c r="Y24" s="37">
        <f t="shared" si="1"/>
        <v>-22081189066</v>
      </c>
      <c r="Z24" s="38">
        <f>+IF(X24&lt;&gt;0,+(Y24/X24)*100,0)</f>
        <v>-99.81933098092273</v>
      </c>
      <c r="AA24" s="39">
        <f>SUM(AA15:AA23)</f>
        <v>44242310278</v>
      </c>
    </row>
    <row r="25" spans="1:27" ht="13.5">
      <c r="A25" s="27" t="s">
        <v>51</v>
      </c>
      <c r="B25" s="28"/>
      <c r="C25" s="29">
        <f aca="true" t="shared" si="2" ref="C25:Y25">+C12+C24</f>
        <v>52987242000</v>
      </c>
      <c r="D25" s="29">
        <f>+D12+D24</f>
        <v>52987242000</v>
      </c>
      <c r="E25" s="30">
        <f t="shared" si="2"/>
        <v>57241742194</v>
      </c>
      <c r="F25" s="31">
        <f t="shared" si="2"/>
        <v>57241742194</v>
      </c>
      <c r="G25" s="31">
        <f t="shared" si="2"/>
        <v>51507659</v>
      </c>
      <c r="H25" s="31">
        <f t="shared" si="2"/>
        <v>53414575</v>
      </c>
      <c r="I25" s="31">
        <f t="shared" si="2"/>
        <v>53531525</v>
      </c>
      <c r="J25" s="31">
        <f t="shared" si="2"/>
        <v>53531525</v>
      </c>
      <c r="K25" s="31">
        <f t="shared" si="2"/>
        <v>52545383</v>
      </c>
      <c r="L25" s="31">
        <f t="shared" si="2"/>
        <v>52044109</v>
      </c>
      <c r="M25" s="31">
        <f t="shared" si="2"/>
        <v>54848875</v>
      </c>
      <c r="N25" s="31">
        <f t="shared" si="2"/>
        <v>54848875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54848875</v>
      </c>
      <c r="X25" s="31">
        <f t="shared" si="2"/>
        <v>28620871099</v>
      </c>
      <c r="Y25" s="31">
        <f t="shared" si="2"/>
        <v>-28566022224</v>
      </c>
      <c r="Z25" s="32">
        <f>+IF(X25&lt;&gt;0,+(Y25/X25)*100,0)</f>
        <v>-99.80836056732768</v>
      </c>
      <c r="AA25" s="33">
        <f>+AA12+AA24</f>
        <v>57241742194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857562000</v>
      </c>
      <c r="D29" s="18">
        <v>857562000</v>
      </c>
      <c r="E29" s="19">
        <v>870544800</v>
      </c>
      <c r="F29" s="20">
        <v>870544800</v>
      </c>
      <c r="G29" s="20">
        <v>851812</v>
      </c>
      <c r="H29" s="20">
        <v>1071792</v>
      </c>
      <c r="I29" s="20">
        <v>2987307</v>
      </c>
      <c r="J29" s="20">
        <v>2987307</v>
      </c>
      <c r="K29" s="20">
        <v>2545120</v>
      </c>
      <c r="L29" s="20">
        <v>2114048</v>
      </c>
      <c r="M29" s="20">
        <v>4386875</v>
      </c>
      <c r="N29" s="20">
        <v>4386875</v>
      </c>
      <c r="O29" s="20"/>
      <c r="P29" s="20"/>
      <c r="Q29" s="20"/>
      <c r="R29" s="20"/>
      <c r="S29" s="20"/>
      <c r="T29" s="20"/>
      <c r="U29" s="20"/>
      <c r="V29" s="20"/>
      <c r="W29" s="20">
        <v>4386875</v>
      </c>
      <c r="X29" s="20">
        <v>435272400</v>
      </c>
      <c r="Y29" s="20">
        <v>-430885525</v>
      </c>
      <c r="Z29" s="21">
        <v>-98.99</v>
      </c>
      <c r="AA29" s="22">
        <v>870544800</v>
      </c>
    </row>
    <row r="30" spans="1:27" ht="13.5">
      <c r="A30" s="23" t="s">
        <v>55</v>
      </c>
      <c r="B30" s="17"/>
      <c r="C30" s="18">
        <v>993039000</v>
      </c>
      <c r="D30" s="18">
        <v>993039000</v>
      </c>
      <c r="E30" s="19">
        <v>1095000000</v>
      </c>
      <c r="F30" s="20">
        <v>1095000000</v>
      </c>
      <c r="G30" s="20">
        <v>1257000</v>
      </c>
      <c r="H30" s="20">
        <v>996114</v>
      </c>
      <c r="I30" s="20">
        <v>1013377</v>
      </c>
      <c r="J30" s="20">
        <v>1013377</v>
      </c>
      <c r="K30" s="20">
        <v>955358</v>
      </c>
      <c r="L30" s="20">
        <v>944005</v>
      </c>
      <c r="M30" s="20">
        <v>967632</v>
      </c>
      <c r="N30" s="20">
        <v>967632</v>
      </c>
      <c r="O30" s="20"/>
      <c r="P30" s="20"/>
      <c r="Q30" s="20"/>
      <c r="R30" s="20"/>
      <c r="S30" s="20"/>
      <c r="T30" s="20"/>
      <c r="U30" s="20"/>
      <c r="V30" s="20"/>
      <c r="W30" s="20">
        <v>967632</v>
      </c>
      <c r="X30" s="20">
        <v>547500000</v>
      </c>
      <c r="Y30" s="20">
        <v>-546532368</v>
      </c>
      <c r="Z30" s="21">
        <v>-99.82</v>
      </c>
      <c r="AA30" s="22">
        <v>1095000000</v>
      </c>
    </row>
    <row r="31" spans="1:27" ht="13.5">
      <c r="A31" s="23" t="s">
        <v>56</v>
      </c>
      <c r="B31" s="17"/>
      <c r="C31" s="18">
        <v>1533178000</v>
      </c>
      <c r="D31" s="18">
        <v>1533178000</v>
      </c>
      <c r="E31" s="19">
        <v>1314872755</v>
      </c>
      <c r="F31" s="20">
        <v>1314872755</v>
      </c>
      <c r="G31" s="20">
        <v>1256883</v>
      </c>
      <c r="H31" s="20">
        <v>1650870</v>
      </c>
      <c r="I31" s="20">
        <v>1355788</v>
      </c>
      <c r="J31" s="20">
        <v>1355788</v>
      </c>
      <c r="K31" s="20">
        <v>1355788</v>
      </c>
      <c r="L31" s="20">
        <v>1355788</v>
      </c>
      <c r="M31" s="20">
        <v>1355788</v>
      </c>
      <c r="N31" s="20">
        <v>1355788</v>
      </c>
      <c r="O31" s="20"/>
      <c r="P31" s="20"/>
      <c r="Q31" s="20"/>
      <c r="R31" s="20"/>
      <c r="S31" s="20"/>
      <c r="T31" s="20"/>
      <c r="U31" s="20"/>
      <c r="V31" s="20"/>
      <c r="W31" s="20">
        <v>1355788</v>
      </c>
      <c r="X31" s="20">
        <v>657436378</v>
      </c>
      <c r="Y31" s="20">
        <v>-656080590</v>
      </c>
      <c r="Z31" s="21">
        <v>-99.79</v>
      </c>
      <c r="AA31" s="22">
        <v>1314872755</v>
      </c>
    </row>
    <row r="32" spans="1:27" ht="13.5">
      <c r="A32" s="23" t="s">
        <v>57</v>
      </c>
      <c r="B32" s="17"/>
      <c r="C32" s="18">
        <v>7061447000</v>
      </c>
      <c r="D32" s="18">
        <v>7061447000</v>
      </c>
      <c r="E32" s="19">
        <v>5483595500</v>
      </c>
      <c r="F32" s="20">
        <v>5483595500</v>
      </c>
      <c r="G32" s="20">
        <v>6771501</v>
      </c>
      <c r="H32" s="20">
        <v>7093504</v>
      </c>
      <c r="I32" s="20">
        <v>7332549</v>
      </c>
      <c r="J32" s="20">
        <v>7332549</v>
      </c>
      <c r="K32" s="20">
        <v>5494036</v>
      </c>
      <c r="L32" s="20">
        <v>5209898</v>
      </c>
      <c r="M32" s="20">
        <v>4915312</v>
      </c>
      <c r="N32" s="20">
        <v>4915312</v>
      </c>
      <c r="O32" s="20"/>
      <c r="P32" s="20"/>
      <c r="Q32" s="20"/>
      <c r="R32" s="20"/>
      <c r="S32" s="20"/>
      <c r="T32" s="20"/>
      <c r="U32" s="20"/>
      <c r="V32" s="20"/>
      <c r="W32" s="20">
        <v>4915312</v>
      </c>
      <c r="X32" s="20">
        <v>2741797750</v>
      </c>
      <c r="Y32" s="20">
        <v>-2736882438</v>
      </c>
      <c r="Z32" s="21">
        <v>-99.82</v>
      </c>
      <c r="AA32" s="22">
        <v>5483595500</v>
      </c>
    </row>
    <row r="33" spans="1:27" ht="13.5">
      <c r="A33" s="23" t="s">
        <v>58</v>
      </c>
      <c r="B33" s="17"/>
      <c r="C33" s="18">
        <v>250238000</v>
      </c>
      <c r="D33" s="18">
        <v>250238000</v>
      </c>
      <c r="E33" s="19">
        <v>293848182</v>
      </c>
      <c r="F33" s="20">
        <v>293848182</v>
      </c>
      <c r="G33" s="20">
        <v>33798</v>
      </c>
      <c r="H33" s="20">
        <v>359392</v>
      </c>
      <c r="I33" s="20">
        <v>358720</v>
      </c>
      <c r="J33" s="20">
        <v>358720</v>
      </c>
      <c r="K33" s="20">
        <v>380920</v>
      </c>
      <c r="L33" s="20">
        <v>355583</v>
      </c>
      <c r="M33" s="20">
        <v>355529</v>
      </c>
      <c r="N33" s="20">
        <v>355529</v>
      </c>
      <c r="O33" s="20"/>
      <c r="P33" s="20"/>
      <c r="Q33" s="20"/>
      <c r="R33" s="20"/>
      <c r="S33" s="20"/>
      <c r="T33" s="20"/>
      <c r="U33" s="20"/>
      <c r="V33" s="20"/>
      <c r="W33" s="20">
        <v>355529</v>
      </c>
      <c r="X33" s="20">
        <v>146924091</v>
      </c>
      <c r="Y33" s="20">
        <v>-146568562</v>
      </c>
      <c r="Z33" s="21">
        <v>-99.76</v>
      </c>
      <c r="AA33" s="22">
        <v>293848182</v>
      </c>
    </row>
    <row r="34" spans="1:27" ht="13.5">
      <c r="A34" s="27" t="s">
        <v>59</v>
      </c>
      <c r="B34" s="28"/>
      <c r="C34" s="29">
        <f aca="true" t="shared" si="3" ref="C34:Y34">SUM(C29:C33)</f>
        <v>10695464000</v>
      </c>
      <c r="D34" s="29">
        <f>SUM(D29:D33)</f>
        <v>10695464000</v>
      </c>
      <c r="E34" s="30">
        <f t="shared" si="3"/>
        <v>9057861237</v>
      </c>
      <c r="F34" s="31">
        <f t="shared" si="3"/>
        <v>9057861237</v>
      </c>
      <c r="G34" s="31">
        <f t="shared" si="3"/>
        <v>10170994</v>
      </c>
      <c r="H34" s="31">
        <f t="shared" si="3"/>
        <v>11171672</v>
      </c>
      <c r="I34" s="31">
        <f t="shared" si="3"/>
        <v>13047741</v>
      </c>
      <c r="J34" s="31">
        <f t="shared" si="3"/>
        <v>13047741</v>
      </c>
      <c r="K34" s="31">
        <f t="shared" si="3"/>
        <v>10731222</v>
      </c>
      <c r="L34" s="31">
        <f t="shared" si="3"/>
        <v>9979322</v>
      </c>
      <c r="M34" s="31">
        <f t="shared" si="3"/>
        <v>11981136</v>
      </c>
      <c r="N34" s="31">
        <f t="shared" si="3"/>
        <v>11981136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11981136</v>
      </c>
      <c r="X34" s="31">
        <f t="shared" si="3"/>
        <v>4528930619</v>
      </c>
      <c r="Y34" s="31">
        <f t="shared" si="3"/>
        <v>-4516949483</v>
      </c>
      <c r="Z34" s="32">
        <f>+IF(X34&lt;&gt;0,+(Y34/X34)*100,0)</f>
        <v>-99.73545331099275</v>
      </c>
      <c r="AA34" s="33">
        <f>SUM(AA29:AA33)</f>
        <v>9057861237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9376543000</v>
      </c>
      <c r="D37" s="18">
        <v>9376543000</v>
      </c>
      <c r="E37" s="19">
        <v>9525752000</v>
      </c>
      <c r="F37" s="20">
        <v>9525752000</v>
      </c>
      <c r="G37" s="20">
        <v>11884882</v>
      </c>
      <c r="H37" s="20">
        <v>9213899</v>
      </c>
      <c r="I37" s="20">
        <v>9975091</v>
      </c>
      <c r="J37" s="20">
        <v>9975091</v>
      </c>
      <c r="K37" s="20">
        <v>8961716</v>
      </c>
      <c r="L37" s="20">
        <v>8973068</v>
      </c>
      <c r="M37" s="20">
        <v>8741669</v>
      </c>
      <c r="N37" s="20">
        <v>8741669</v>
      </c>
      <c r="O37" s="20"/>
      <c r="P37" s="20"/>
      <c r="Q37" s="20"/>
      <c r="R37" s="20"/>
      <c r="S37" s="20"/>
      <c r="T37" s="20"/>
      <c r="U37" s="20"/>
      <c r="V37" s="20"/>
      <c r="W37" s="20">
        <v>8741669</v>
      </c>
      <c r="X37" s="20">
        <v>4762876000</v>
      </c>
      <c r="Y37" s="20">
        <v>-4754134331</v>
      </c>
      <c r="Z37" s="21">
        <v>-99.82</v>
      </c>
      <c r="AA37" s="22">
        <v>9525752000</v>
      </c>
    </row>
    <row r="38" spans="1:27" ht="13.5">
      <c r="A38" s="23" t="s">
        <v>58</v>
      </c>
      <c r="B38" s="17"/>
      <c r="C38" s="18">
        <v>3398547000</v>
      </c>
      <c r="D38" s="18">
        <v>3398547000</v>
      </c>
      <c r="E38" s="19">
        <v>3105586156</v>
      </c>
      <c r="F38" s="20">
        <v>3105586156</v>
      </c>
      <c r="G38" s="20">
        <v>274465</v>
      </c>
      <c r="H38" s="20">
        <v>3080682</v>
      </c>
      <c r="I38" s="20">
        <v>3488292</v>
      </c>
      <c r="J38" s="20">
        <v>3488292</v>
      </c>
      <c r="K38" s="20">
        <v>3782602</v>
      </c>
      <c r="L38" s="20">
        <v>3782600</v>
      </c>
      <c r="M38" s="20">
        <v>3488268</v>
      </c>
      <c r="N38" s="20">
        <v>3488268</v>
      </c>
      <c r="O38" s="20"/>
      <c r="P38" s="20"/>
      <c r="Q38" s="20"/>
      <c r="R38" s="20"/>
      <c r="S38" s="20"/>
      <c r="T38" s="20"/>
      <c r="U38" s="20"/>
      <c r="V38" s="20"/>
      <c r="W38" s="20">
        <v>3488268</v>
      </c>
      <c r="X38" s="20">
        <v>1552793078</v>
      </c>
      <c r="Y38" s="20">
        <v>-1549304810</v>
      </c>
      <c r="Z38" s="21">
        <v>-99.78</v>
      </c>
      <c r="AA38" s="22">
        <v>3105586156</v>
      </c>
    </row>
    <row r="39" spans="1:27" ht="13.5">
      <c r="A39" s="27" t="s">
        <v>61</v>
      </c>
      <c r="B39" s="35"/>
      <c r="C39" s="29">
        <f aca="true" t="shared" si="4" ref="C39:Y39">SUM(C37:C38)</f>
        <v>12775090000</v>
      </c>
      <c r="D39" s="29">
        <f>SUM(D37:D38)</f>
        <v>12775090000</v>
      </c>
      <c r="E39" s="36">
        <f t="shared" si="4"/>
        <v>12631338156</v>
      </c>
      <c r="F39" s="37">
        <f t="shared" si="4"/>
        <v>12631338156</v>
      </c>
      <c r="G39" s="37">
        <f t="shared" si="4"/>
        <v>12159347</v>
      </c>
      <c r="H39" s="37">
        <f t="shared" si="4"/>
        <v>12294581</v>
      </c>
      <c r="I39" s="37">
        <f t="shared" si="4"/>
        <v>13463383</v>
      </c>
      <c r="J39" s="37">
        <f t="shared" si="4"/>
        <v>13463383</v>
      </c>
      <c r="K39" s="37">
        <f t="shared" si="4"/>
        <v>12744318</v>
      </c>
      <c r="L39" s="37">
        <f t="shared" si="4"/>
        <v>12755668</v>
      </c>
      <c r="M39" s="37">
        <f t="shared" si="4"/>
        <v>12229937</v>
      </c>
      <c r="N39" s="37">
        <f t="shared" si="4"/>
        <v>12229937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12229937</v>
      </c>
      <c r="X39" s="37">
        <f t="shared" si="4"/>
        <v>6315669078</v>
      </c>
      <c r="Y39" s="37">
        <f t="shared" si="4"/>
        <v>-6303439141</v>
      </c>
      <c r="Z39" s="38">
        <f>+IF(X39&lt;&gt;0,+(Y39/X39)*100,0)</f>
        <v>-99.80635563945867</v>
      </c>
      <c r="AA39" s="39">
        <f>SUM(AA37:AA38)</f>
        <v>12631338156</v>
      </c>
    </row>
    <row r="40" spans="1:27" ht="13.5">
      <c r="A40" s="27" t="s">
        <v>62</v>
      </c>
      <c r="B40" s="28"/>
      <c r="C40" s="29">
        <f aca="true" t="shared" si="5" ref="C40:Y40">+C34+C39</f>
        <v>23470554000</v>
      </c>
      <c r="D40" s="29">
        <f>+D34+D39</f>
        <v>23470554000</v>
      </c>
      <c r="E40" s="30">
        <f t="shared" si="5"/>
        <v>21689199393</v>
      </c>
      <c r="F40" s="31">
        <f t="shared" si="5"/>
        <v>21689199393</v>
      </c>
      <c r="G40" s="31">
        <f t="shared" si="5"/>
        <v>22330341</v>
      </c>
      <c r="H40" s="31">
        <f t="shared" si="5"/>
        <v>23466253</v>
      </c>
      <c r="I40" s="31">
        <f t="shared" si="5"/>
        <v>26511124</v>
      </c>
      <c r="J40" s="31">
        <f t="shared" si="5"/>
        <v>26511124</v>
      </c>
      <c r="K40" s="31">
        <f t="shared" si="5"/>
        <v>23475540</v>
      </c>
      <c r="L40" s="31">
        <f t="shared" si="5"/>
        <v>22734990</v>
      </c>
      <c r="M40" s="31">
        <f t="shared" si="5"/>
        <v>24211073</v>
      </c>
      <c r="N40" s="31">
        <f t="shared" si="5"/>
        <v>24211073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24211073</v>
      </c>
      <c r="X40" s="31">
        <f t="shared" si="5"/>
        <v>10844599697</v>
      </c>
      <c r="Y40" s="31">
        <f t="shared" si="5"/>
        <v>-10820388624</v>
      </c>
      <c r="Z40" s="32">
        <f>+IF(X40&lt;&gt;0,+(Y40/X40)*100,0)</f>
        <v>-99.7767453508985</v>
      </c>
      <c r="AA40" s="33">
        <f>+AA34+AA39</f>
        <v>21689199393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29516688000</v>
      </c>
      <c r="D42" s="43">
        <f>+D25-D40</f>
        <v>29516688000</v>
      </c>
      <c r="E42" s="44">
        <f t="shared" si="6"/>
        <v>35552542801</v>
      </c>
      <c r="F42" s="45">
        <f t="shared" si="6"/>
        <v>35552542801</v>
      </c>
      <c r="G42" s="45">
        <f t="shared" si="6"/>
        <v>29177318</v>
      </c>
      <c r="H42" s="45">
        <f t="shared" si="6"/>
        <v>29948322</v>
      </c>
      <c r="I42" s="45">
        <f t="shared" si="6"/>
        <v>27020401</v>
      </c>
      <c r="J42" s="45">
        <f t="shared" si="6"/>
        <v>27020401</v>
      </c>
      <c r="K42" s="45">
        <f t="shared" si="6"/>
        <v>29069843</v>
      </c>
      <c r="L42" s="45">
        <f t="shared" si="6"/>
        <v>29309119</v>
      </c>
      <c r="M42" s="45">
        <f t="shared" si="6"/>
        <v>30637802</v>
      </c>
      <c r="N42" s="45">
        <f t="shared" si="6"/>
        <v>30637802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30637802</v>
      </c>
      <c r="X42" s="45">
        <f t="shared" si="6"/>
        <v>17776271402</v>
      </c>
      <c r="Y42" s="45">
        <f t="shared" si="6"/>
        <v>-17745633600</v>
      </c>
      <c r="Z42" s="46">
        <f>+IF(X42&lt;&gt;0,+(Y42/X42)*100,0)</f>
        <v>-99.82764775971775</v>
      </c>
      <c r="AA42" s="47">
        <f>+AA25-AA40</f>
        <v>35552542801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29346324000</v>
      </c>
      <c r="D45" s="18">
        <v>29346324000</v>
      </c>
      <c r="E45" s="19">
        <v>22371696761</v>
      </c>
      <c r="F45" s="20">
        <v>22371696761</v>
      </c>
      <c r="G45" s="20">
        <v>15985061</v>
      </c>
      <c r="H45" s="20">
        <v>16441157</v>
      </c>
      <c r="I45" s="20">
        <v>13500496</v>
      </c>
      <c r="J45" s="20">
        <v>13500496</v>
      </c>
      <c r="K45" s="20">
        <v>15540606</v>
      </c>
      <c r="L45" s="20">
        <v>15757886</v>
      </c>
      <c r="M45" s="20">
        <v>17080438</v>
      </c>
      <c r="N45" s="20">
        <v>17080438</v>
      </c>
      <c r="O45" s="20"/>
      <c r="P45" s="20"/>
      <c r="Q45" s="20"/>
      <c r="R45" s="20"/>
      <c r="S45" s="20"/>
      <c r="T45" s="20"/>
      <c r="U45" s="20"/>
      <c r="V45" s="20"/>
      <c r="W45" s="20">
        <v>17080438</v>
      </c>
      <c r="X45" s="20">
        <v>11185848381</v>
      </c>
      <c r="Y45" s="20">
        <v>-11168767943</v>
      </c>
      <c r="Z45" s="48">
        <v>-99.85</v>
      </c>
      <c r="AA45" s="22">
        <v>22371696761</v>
      </c>
    </row>
    <row r="46" spans="1:27" ht="13.5">
      <c r="A46" s="23" t="s">
        <v>67</v>
      </c>
      <c r="B46" s="17"/>
      <c r="C46" s="18">
        <v>170364000</v>
      </c>
      <c r="D46" s="18">
        <v>170364000</v>
      </c>
      <c r="E46" s="19">
        <v>13180846040</v>
      </c>
      <c r="F46" s="20">
        <v>13180846040</v>
      </c>
      <c r="G46" s="20">
        <v>13192257</v>
      </c>
      <c r="H46" s="20">
        <v>13507165</v>
      </c>
      <c r="I46" s="20">
        <v>13519905</v>
      </c>
      <c r="J46" s="20">
        <v>13519905</v>
      </c>
      <c r="K46" s="20">
        <v>13529237</v>
      </c>
      <c r="L46" s="20">
        <v>13551233</v>
      </c>
      <c r="M46" s="20">
        <v>13557364</v>
      </c>
      <c r="N46" s="20">
        <v>13557364</v>
      </c>
      <c r="O46" s="20"/>
      <c r="P46" s="20"/>
      <c r="Q46" s="20"/>
      <c r="R46" s="20"/>
      <c r="S46" s="20"/>
      <c r="T46" s="20"/>
      <c r="U46" s="20"/>
      <c r="V46" s="20"/>
      <c r="W46" s="20">
        <v>13557364</v>
      </c>
      <c r="X46" s="20">
        <v>6590423020</v>
      </c>
      <c r="Y46" s="20">
        <v>-6576865656</v>
      </c>
      <c r="Z46" s="48">
        <v>-99.79</v>
      </c>
      <c r="AA46" s="22">
        <v>13180846040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29516688000</v>
      </c>
      <c r="D48" s="51">
        <f>SUM(D45:D47)</f>
        <v>29516688000</v>
      </c>
      <c r="E48" s="52">
        <f t="shared" si="7"/>
        <v>35552542801</v>
      </c>
      <c r="F48" s="53">
        <f t="shared" si="7"/>
        <v>35552542801</v>
      </c>
      <c r="G48" s="53">
        <f t="shared" si="7"/>
        <v>29177318</v>
      </c>
      <c r="H48" s="53">
        <f t="shared" si="7"/>
        <v>29948322</v>
      </c>
      <c r="I48" s="53">
        <f t="shared" si="7"/>
        <v>27020401</v>
      </c>
      <c r="J48" s="53">
        <f t="shared" si="7"/>
        <v>27020401</v>
      </c>
      <c r="K48" s="53">
        <f t="shared" si="7"/>
        <v>29069843</v>
      </c>
      <c r="L48" s="53">
        <f t="shared" si="7"/>
        <v>29309119</v>
      </c>
      <c r="M48" s="53">
        <f t="shared" si="7"/>
        <v>30637802</v>
      </c>
      <c r="N48" s="53">
        <f t="shared" si="7"/>
        <v>30637802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30637802</v>
      </c>
      <c r="X48" s="53">
        <f t="shared" si="7"/>
        <v>17776271401</v>
      </c>
      <c r="Y48" s="53">
        <f t="shared" si="7"/>
        <v>-17745633599</v>
      </c>
      <c r="Z48" s="54">
        <f>+IF(X48&lt;&gt;0,+(Y48/X48)*100,0)</f>
        <v>-99.82764775970804</v>
      </c>
      <c r="AA48" s="55">
        <f>SUM(AA45:AA47)</f>
        <v>35552542801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7349067</v>
      </c>
      <c r="D6" s="18">
        <v>7349067</v>
      </c>
      <c r="E6" s="19">
        <v>1409000</v>
      </c>
      <c r="F6" s="20">
        <v>1409000</v>
      </c>
      <c r="G6" s="20">
        <v>-5435746</v>
      </c>
      <c r="H6" s="20">
        <v>7349068</v>
      </c>
      <c r="I6" s="20">
        <v>1647040</v>
      </c>
      <c r="J6" s="20">
        <v>1647040</v>
      </c>
      <c r="K6" s="20">
        <v>1031175</v>
      </c>
      <c r="L6" s="20">
        <v>1919310</v>
      </c>
      <c r="M6" s="20">
        <v>2465923</v>
      </c>
      <c r="N6" s="20">
        <v>2465923</v>
      </c>
      <c r="O6" s="20"/>
      <c r="P6" s="20"/>
      <c r="Q6" s="20"/>
      <c r="R6" s="20"/>
      <c r="S6" s="20"/>
      <c r="T6" s="20"/>
      <c r="U6" s="20"/>
      <c r="V6" s="20"/>
      <c r="W6" s="20">
        <v>2465923</v>
      </c>
      <c r="X6" s="20">
        <v>704500</v>
      </c>
      <c r="Y6" s="20">
        <v>1761423</v>
      </c>
      <c r="Z6" s="21">
        <v>250.02</v>
      </c>
      <c r="AA6" s="22">
        <v>1409000</v>
      </c>
    </row>
    <row r="7" spans="1:27" ht="13.5">
      <c r="A7" s="23" t="s">
        <v>34</v>
      </c>
      <c r="B7" s="17"/>
      <c r="C7" s="18">
        <v>31575987</v>
      </c>
      <c r="D7" s="18">
        <v>31575987</v>
      </c>
      <c r="E7" s="19">
        <v>29204706</v>
      </c>
      <c r="F7" s="20">
        <v>29204706</v>
      </c>
      <c r="G7" s="20"/>
      <c r="H7" s="20"/>
      <c r="I7" s="20"/>
      <c r="J7" s="20"/>
      <c r="K7" s="20"/>
      <c r="L7" s="20"/>
      <c r="M7" s="20">
        <v>27925828</v>
      </c>
      <c r="N7" s="20">
        <v>27925828</v>
      </c>
      <c r="O7" s="20"/>
      <c r="P7" s="20"/>
      <c r="Q7" s="20"/>
      <c r="R7" s="20"/>
      <c r="S7" s="20"/>
      <c r="T7" s="20"/>
      <c r="U7" s="20"/>
      <c r="V7" s="20"/>
      <c r="W7" s="20">
        <v>27925828</v>
      </c>
      <c r="X7" s="20">
        <v>14602353</v>
      </c>
      <c r="Y7" s="20">
        <v>13323475</v>
      </c>
      <c r="Z7" s="21">
        <v>91.24</v>
      </c>
      <c r="AA7" s="22">
        <v>29204706</v>
      </c>
    </row>
    <row r="8" spans="1:27" ht="13.5">
      <c r="A8" s="23" t="s">
        <v>35</v>
      </c>
      <c r="B8" s="17"/>
      <c r="C8" s="18">
        <v>55470552</v>
      </c>
      <c r="D8" s="18">
        <v>55470552</v>
      </c>
      <c r="E8" s="19">
        <v>49867505</v>
      </c>
      <c r="F8" s="20">
        <v>49867505</v>
      </c>
      <c r="G8" s="20">
        <v>10521956</v>
      </c>
      <c r="H8" s="20">
        <v>57697717</v>
      </c>
      <c r="I8" s="20">
        <v>80619075</v>
      </c>
      <c r="J8" s="20">
        <v>80619075</v>
      </c>
      <c r="K8" s="20">
        <v>85478202</v>
      </c>
      <c r="L8" s="20">
        <v>91856615</v>
      </c>
      <c r="M8" s="20">
        <v>96720301</v>
      </c>
      <c r="N8" s="20">
        <v>96720301</v>
      </c>
      <c r="O8" s="20"/>
      <c r="P8" s="20"/>
      <c r="Q8" s="20"/>
      <c r="R8" s="20"/>
      <c r="S8" s="20"/>
      <c r="T8" s="20"/>
      <c r="U8" s="20"/>
      <c r="V8" s="20"/>
      <c r="W8" s="20">
        <v>96720301</v>
      </c>
      <c r="X8" s="20">
        <v>24933753</v>
      </c>
      <c r="Y8" s="20">
        <v>71786548</v>
      </c>
      <c r="Z8" s="21">
        <v>287.91</v>
      </c>
      <c r="AA8" s="22">
        <v>49867505</v>
      </c>
    </row>
    <row r="9" spans="1:27" ht="13.5">
      <c r="A9" s="23" t="s">
        <v>36</v>
      </c>
      <c r="B9" s="17"/>
      <c r="C9" s="18">
        <v>45688546</v>
      </c>
      <c r="D9" s="18">
        <v>45688546</v>
      </c>
      <c r="E9" s="19">
        <v>17277000</v>
      </c>
      <c r="F9" s="20">
        <v>17277000</v>
      </c>
      <c r="G9" s="20">
        <v>63190</v>
      </c>
      <c r="H9" s="20">
        <v>41610</v>
      </c>
      <c r="I9" s="20">
        <v>19961</v>
      </c>
      <c r="J9" s="20">
        <v>19961</v>
      </c>
      <c r="K9" s="20">
        <v>173915</v>
      </c>
      <c r="L9" s="20">
        <v>173915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8638500</v>
      </c>
      <c r="Y9" s="20">
        <v>-8638500</v>
      </c>
      <c r="Z9" s="21">
        <v>-100</v>
      </c>
      <c r="AA9" s="22">
        <v>17277000</v>
      </c>
    </row>
    <row r="10" spans="1:27" ht="13.5">
      <c r="A10" s="23" t="s">
        <v>37</v>
      </c>
      <c r="B10" s="17"/>
      <c r="C10" s="18">
        <v>507847</v>
      </c>
      <c r="D10" s="18">
        <v>507847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1289559</v>
      </c>
      <c r="D11" s="18">
        <v>1289559</v>
      </c>
      <c r="E11" s="19">
        <v>1574304</v>
      </c>
      <c r="F11" s="20">
        <v>1574304</v>
      </c>
      <c r="G11" s="20">
        <v>-134655</v>
      </c>
      <c r="H11" s="20">
        <v>1323370</v>
      </c>
      <c r="I11" s="20">
        <v>1200558</v>
      </c>
      <c r="J11" s="20">
        <v>1200558</v>
      </c>
      <c r="K11" s="20">
        <v>1591754</v>
      </c>
      <c r="L11" s="20">
        <v>1969644</v>
      </c>
      <c r="M11" s="20">
        <v>2463895</v>
      </c>
      <c r="N11" s="20">
        <v>2463895</v>
      </c>
      <c r="O11" s="20"/>
      <c r="P11" s="20"/>
      <c r="Q11" s="20"/>
      <c r="R11" s="20"/>
      <c r="S11" s="20"/>
      <c r="T11" s="20"/>
      <c r="U11" s="20"/>
      <c r="V11" s="20"/>
      <c r="W11" s="20">
        <v>2463895</v>
      </c>
      <c r="X11" s="20">
        <v>787152</v>
      </c>
      <c r="Y11" s="20">
        <v>1676743</v>
      </c>
      <c r="Z11" s="21">
        <v>213.01</v>
      </c>
      <c r="AA11" s="22">
        <v>1574304</v>
      </c>
    </row>
    <row r="12" spans="1:27" ht="13.5">
      <c r="A12" s="27" t="s">
        <v>39</v>
      </c>
      <c r="B12" s="28"/>
      <c r="C12" s="29">
        <f aca="true" t="shared" si="0" ref="C12:Y12">SUM(C6:C11)</f>
        <v>141881558</v>
      </c>
      <c r="D12" s="29">
        <f>SUM(D6:D11)</f>
        <v>141881558</v>
      </c>
      <c r="E12" s="30">
        <f t="shared" si="0"/>
        <v>99332515</v>
      </c>
      <c r="F12" s="31">
        <f t="shared" si="0"/>
        <v>99332515</v>
      </c>
      <c r="G12" s="31">
        <f t="shared" si="0"/>
        <v>5014745</v>
      </c>
      <c r="H12" s="31">
        <f t="shared" si="0"/>
        <v>66411765</v>
      </c>
      <c r="I12" s="31">
        <f t="shared" si="0"/>
        <v>83486634</v>
      </c>
      <c r="J12" s="31">
        <f t="shared" si="0"/>
        <v>83486634</v>
      </c>
      <c r="K12" s="31">
        <f t="shared" si="0"/>
        <v>88275046</v>
      </c>
      <c r="L12" s="31">
        <f t="shared" si="0"/>
        <v>95919484</v>
      </c>
      <c r="M12" s="31">
        <f t="shared" si="0"/>
        <v>129575947</v>
      </c>
      <c r="N12" s="31">
        <f t="shared" si="0"/>
        <v>129575947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129575947</v>
      </c>
      <c r="X12" s="31">
        <f t="shared" si="0"/>
        <v>49666258</v>
      </c>
      <c r="Y12" s="31">
        <f t="shared" si="0"/>
        <v>79909689</v>
      </c>
      <c r="Z12" s="32">
        <f>+IF(X12&lt;&gt;0,+(Y12/X12)*100,0)</f>
        <v>160.8933151355997</v>
      </c>
      <c r="AA12" s="33">
        <f>SUM(AA6:AA11)</f>
        <v>99332515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584425</v>
      </c>
      <c r="F15" s="20">
        <v>584425</v>
      </c>
      <c r="G15" s="20">
        <v>3556</v>
      </c>
      <c r="H15" s="20">
        <v>231350</v>
      </c>
      <c r="I15" s="20">
        <v>234362</v>
      </c>
      <c r="J15" s="20">
        <v>234362</v>
      </c>
      <c r="K15" s="20">
        <v>234362</v>
      </c>
      <c r="L15" s="20">
        <v>234362</v>
      </c>
      <c r="M15" s="20">
        <v>210435</v>
      </c>
      <c r="N15" s="20">
        <v>210435</v>
      </c>
      <c r="O15" s="20"/>
      <c r="P15" s="20"/>
      <c r="Q15" s="20"/>
      <c r="R15" s="20"/>
      <c r="S15" s="20"/>
      <c r="T15" s="20"/>
      <c r="U15" s="20"/>
      <c r="V15" s="20"/>
      <c r="W15" s="20">
        <v>210435</v>
      </c>
      <c r="X15" s="20">
        <v>292213</v>
      </c>
      <c r="Y15" s="20">
        <v>-81778</v>
      </c>
      <c r="Z15" s="21">
        <v>-27.99</v>
      </c>
      <c r="AA15" s="22">
        <v>584425</v>
      </c>
    </row>
    <row r="16" spans="1:27" ht="13.5">
      <c r="A16" s="23" t="s">
        <v>42</v>
      </c>
      <c r="B16" s="17"/>
      <c r="C16" s="18">
        <v>72309</v>
      </c>
      <c r="D16" s="18">
        <v>72309</v>
      </c>
      <c r="E16" s="19"/>
      <c r="F16" s="20"/>
      <c r="G16" s="24">
        <v>1937819</v>
      </c>
      <c r="H16" s="24">
        <v>32626991</v>
      </c>
      <c r="I16" s="24">
        <v>38327049</v>
      </c>
      <c r="J16" s="20">
        <v>38327049</v>
      </c>
      <c r="K16" s="24">
        <v>38327049</v>
      </c>
      <c r="L16" s="24">
        <v>38327049</v>
      </c>
      <c r="M16" s="20">
        <v>95837</v>
      </c>
      <c r="N16" s="24">
        <v>95837</v>
      </c>
      <c r="O16" s="24"/>
      <c r="P16" s="24"/>
      <c r="Q16" s="20"/>
      <c r="R16" s="24"/>
      <c r="S16" s="24"/>
      <c r="T16" s="20"/>
      <c r="U16" s="24"/>
      <c r="V16" s="24"/>
      <c r="W16" s="24">
        <v>95837</v>
      </c>
      <c r="X16" s="20"/>
      <c r="Y16" s="24">
        <v>95837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629876048</v>
      </c>
      <c r="D19" s="18">
        <v>629876048</v>
      </c>
      <c r="E19" s="19">
        <v>612661822</v>
      </c>
      <c r="F19" s="20">
        <v>612661822</v>
      </c>
      <c r="G19" s="20">
        <v>1763577</v>
      </c>
      <c r="H19" s="20">
        <v>657054603</v>
      </c>
      <c r="I19" s="20">
        <v>591931227</v>
      </c>
      <c r="J19" s="20">
        <v>591931227</v>
      </c>
      <c r="K19" s="20">
        <v>591931227</v>
      </c>
      <c r="L19" s="20">
        <v>591931227</v>
      </c>
      <c r="M19" s="20">
        <v>674118703</v>
      </c>
      <c r="N19" s="20">
        <v>674118703</v>
      </c>
      <c r="O19" s="20"/>
      <c r="P19" s="20"/>
      <c r="Q19" s="20"/>
      <c r="R19" s="20"/>
      <c r="S19" s="20"/>
      <c r="T19" s="20"/>
      <c r="U19" s="20"/>
      <c r="V19" s="20"/>
      <c r="W19" s="20">
        <v>674118703</v>
      </c>
      <c r="X19" s="20">
        <v>306330911</v>
      </c>
      <c r="Y19" s="20">
        <v>367787792</v>
      </c>
      <c r="Z19" s="21">
        <v>120.06</v>
      </c>
      <c r="AA19" s="22">
        <v>612661822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437980</v>
      </c>
      <c r="D22" s="18">
        <v>437980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8244763</v>
      </c>
      <c r="D23" s="18">
        <v>8244763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638631100</v>
      </c>
      <c r="D24" s="29">
        <f>SUM(D15:D23)</f>
        <v>638631100</v>
      </c>
      <c r="E24" s="36">
        <f t="shared" si="1"/>
        <v>613246247</v>
      </c>
      <c r="F24" s="37">
        <f t="shared" si="1"/>
        <v>613246247</v>
      </c>
      <c r="G24" s="37">
        <f t="shared" si="1"/>
        <v>3704952</v>
      </c>
      <c r="H24" s="37">
        <f t="shared" si="1"/>
        <v>689912944</v>
      </c>
      <c r="I24" s="37">
        <f t="shared" si="1"/>
        <v>630492638</v>
      </c>
      <c r="J24" s="37">
        <f t="shared" si="1"/>
        <v>630492638</v>
      </c>
      <c r="K24" s="37">
        <f t="shared" si="1"/>
        <v>630492638</v>
      </c>
      <c r="L24" s="37">
        <f t="shared" si="1"/>
        <v>630492638</v>
      </c>
      <c r="M24" s="37">
        <f t="shared" si="1"/>
        <v>674424975</v>
      </c>
      <c r="N24" s="37">
        <f t="shared" si="1"/>
        <v>674424975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674424975</v>
      </c>
      <c r="X24" s="37">
        <f t="shared" si="1"/>
        <v>306623124</v>
      </c>
      <c r="Y24" s="37">
        <f t="shared" si="1"/>
        <v>367801851</v>
      </c>
      <c r="Z24" s="38">
        <f>+IF(X24&lt;&gt;0,+(Y24/X24)*100,0)</f>
        <v>119.95241787439359</v>
      </c>
      <c r="AA24" s="39">
        <f>SUM(AA15:AA23)</f>
        <v>613246247</v>
      </c>
    </row>
    <row r="25" spans="1:27" ht="13.5">
      <c r="A25" s="27" t="s">
        <v>51</v>
      </c>
      <c r="B25" s="28"/>
      <c r="C25" s="29">
        <f aca="true" t="shared" si="2" ref="C25:Y25">+C12+C24</f>
        <v>780512658</v>
      </c>
      <c r="D25" s="29">
        <f>+D12+D24</f>
        <v>780512658</v>
      </c>
      <c r="E25" s="30">
        <f t="shared" si="2"/>
        <v>712578762</v>
      </c>
      <c r="F25" s="31">
        <f t="shared" si="2"/>
        <v>712578762</v>
      </c>
      <c r="G25" s="31">
        <f t="shared" si="2"/>
        <v>8719697</v>
      </c>
      <c r="H25" s="31">
        <f t="shared" si="2"/>
        <v>756324709</v>
      </c>
      <c r="I25" s="31">
        <f t="shared" si="2"/>
        <v>713979272</v>
      </c>
      <c r="J25" s="31">
        <f t="shared" si="2"/>
        <v>713979272</v>
      </c>
      <c r="K25" s="31">
        <f t="shared" si="2"/>
        <v>718767684</v>
      </c>
      <c r="L25" s="31">
        <f t="shared" si="2"/>
        <v>726412122</v>
      </c>
      <c r="M25" s="31">
        <f t="shared" si="2"/>
        <v>804000922</v>
      </c>
      <c r="N25" s="31">
        <f t="shared" si="2"/>
        <v>804000922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804000922</v>
      </c>
      <c r="X25" s="31">
        <f t="shared" si="2"/>
        <v>356289382</v>
      </c>
      <c r="Y25" s="31">
        <f t="shared" si="2"/>
        <v>447711540</v>
      </c>
      <c r="Z25" s="32">
        <f>+IF(X25&lt;&gt;0,+(Y25/X25)*100,0)</f>
        <v>125.65952358355715</v>
      </c>
      <c r="AA25" s="33">
        <f>+AA12+AA24</f>
        <v>712578762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4132703</v>
      </c>
      <c r="D30" s="18">
        <v>4132703</v>
      </c>
      <c r="E30" s="19">
        <v>1328683</v>
      </c>
      <c r="F30" s="20">
        <v>1328683</v>
      </c>
      <c r="G30" s="20"/>
      <c r="H30" s="20">
        <v>4898941</v>
      </c>
      <c r="I30" s="20">
        <v>4898941</v>
      </c>
      <c r="J30" s="20">
        <v>4898941</v>
      </c>
      <c r="K30" s="20">
        <v>4898941</v>
      </c>
      <c r="L30" s="20">
        <v>4898941</v>
      </c>
      <c r="M30" s="20">
        <v>4898941</v>
      </c>
      <c r="N30" s="20">
        <v>4898941</v>
      </c>
      <c r="O30" s="20"/>
      <c r="P30" s="20"/>
      <c r="Q30" s="20"/>
      <c r="R30" s="20"/>
      <c r="S30" s="20"/>
      <c r="T30" s="20"/>
      <c r="U30" s="20"/>
      <c r="V30" s="20"/>
      <c r="W30" s="20">
        <v>4898941</v>
      </c>
      <c r="X30" s="20">
        <v>664342</v>
      </c>
      <c r="Y30" s="20">
        <v>4234599</v>
      </c>
      <c r="Z30" s="21">
        <v>637.41</v>
      </c>
      <c r="AA30" s="22">
        <v>1328683</v>
      </c>
    </row>
    <row r="31" spans="1:27" ht="13.5">
      <c r="A31" s="23" t="s">
        <v>56</v>
      </c>
      <c r="B31" s="17"/>
      <c r="C31" s="18">
        <v>3040779</v>
      </c>
      <c r="D31" s="18">
        <v>3040779</v>
      </c>
      <c r="E31" s="19">
        <v>3036068</v>
      </c>
      <c r="F31" s="20">
        <v>3036068</v>
      </c>
      <c r="G31" s="20">
        <v>4613</v>
      </c>
      <c r="H31" s="20">
        <v>3042811</v>
      </c>
      <c r="I31" s="20">
        <v>3033960</v>
      </c>
      <c r="J31" s="20">
        <v>3033960</v>
      </c>
      <c r="K31" s="20">
        <v>3049797</v>
      </c>
      <c r="L31" s="20">
        <v>3097793</v>
      </c>
      <c r="M31" s="20">
        <v>3098387</v>
      </c>
      <c r="N31" s="20">
        <v>3098387</v>
      </c>
      <c r="O31" s="20"/>
      <c r="P31" s="20"/>
      <c r="Q31" s="20"/>
      <c r="R31" s="20"/>
      <c r="S31" s="20"/>
      <c r="T31" s="20"/>
      <c r="U31" s="20"/>
      <c r="V31" s="20"/>
      <c r="W31" s="20">
        <v>3098387</v>
      </c>
      <c r="X31" s="20">
        <v>1518034</v>
      </c>
      <c r="Y31" s="20">
        <v>1580353</v>
      </c>
      <c r="Z31" s="21">
        <v>104.11</v>
      </c>
      <c r="AA31" s="22">
        <v>3036068</v>
      </c>
    </row>
    <row r="32" spans="1:27" ht="13.5">
      <c r="A32" s="23" t="s">
        <v>57</v>
      </c>
      <c r="B32" s="17"/>
      <c r="C32" s="18">
        <v>58996894</v>
      </c>
      <c r="D32" s="18">
        <v>58996894</v>
      </c>
      <c r="E32" s="19">
        <v>41277928</v>
      </c>
      <c r="F32" s="20">
        <v>41277928</v>
      </c>
      <c r="G32" s="20">
        <v>6926000</v>
      </c>
      <c r="H32" s="20">
        <v>36171491</v>
      </c>
      <c r="I32" s="20">
        <v>54589431</v>
      </c>
      <c r="J32" s="20">
        <v>54589431</v>
      </c>
      <c r="K32" s="20">
        <v>39557099</v>
      </c>
      <c r="L32" s="20">
        <v>43557040</v>
      </c>
      <c r="M32" s="20">
        <v>59758942</v>
      </c>
      <c r="N32" s="20">
        <v>59758942</v>
      </c>
      <c r="O32" s="20"/>
      <c r="P32" s="20"/>
      <c r="Q32" s="20"/>
      <c r="R32" s="20"/>
      <c r="S32" s="20"/>
      <c r="T32" s="20"/>
      <c r="U32" s="20"/>
      <c r="V32" s="20"/>
      <c r="W32" s="20">
        <v>59758942</v>
      </c>
      <c r="X32" s="20">
        <v>20638964</v>
      </c>
      <c r="Y32" s="20">
        <v>39119978</v>
      </c>
      <c r="Z32" s="21">
        <v>189.54</v>
      </c>
      <c r="AA32" s="22">
        <v>41277928</v>
      </c>
    </row>
    <row r="33" spans="1:27" ht="13.5">
      <c r="A33" s="23" t="s">
        <v>58</v>
      </c>
      <c r="B33" s="17"/>
      <c r="C33" s="18">
        <v>8959479</v>
      </c>
      <c r="D33" s="18">
        <v>8959479</v>
      </c>
      <c r="E33" s="19">
        <v>17922700</v>
      </c>
      <c r="F33" s="20">
        <v>17922700</v>
      </c>
      <c r="G33" s="20">
        <v>-24798062</v>
      </c>
      <c r="H33" s="20">
        <v>13444931</v>
      </c>
      <c r="I33" s="20">
        <v>13444931</v>
      </c>
      <c r="J33" s="20">
        <v>13444931</v>
      </c>
      <c r="K33" s="20">
        <v>13444931</v>
      </c>
      <c r="L33" s="20">
        <v>13444931</v>
      </c>
      <c r="M33" s="20">
        <v>13444931</v>
      </c>
      <c r="N33" s="20">
        <v>13444931</v>
      </c>
      <c r="O33" s="20"/>
      <c r="P33" s="20"/>
      <c r="Q33" s="20"/>
      <c r="R33" s="20"/>
      <c r="S33" s="20"/>
      <c r="T33" s="20"/>
      <c r="U33" s="20"/>
      <c r="V33" s="20"/>
      <c r="W33" s="20">
        <v>13444931</v>
      </c>
      <c r="X33" s="20">
        <v>8961350</v>
      </c>
      <c r="Y33" s="20">
        <v>4483581</v>
      </c>
      <c r="Z33" s="21">
        <v>50.03</v>
      </c>
      <c r="AA33" s="22">
        <v>17922700</v>
      </c>
    </row>
    <row r="34" spans="1:27" ht="13.5">
      <c r="A34" s="27" t="s">
        <v>59</v>
      </c>
      <c r="B34" s="28"/>
      <c r="C34" s="29">
        <f aca="true" t="shared" si="3" ref="C34:Y34">SUM(C29:C33)</f>
        <v>75129855</v>
      </c>
      <c r="D34" s="29">
        <f>SUM(D29:D33)</f>
        <v>75129855</v>
      </c>
      <c r="E34" s="30">
        <f t="shared" si="3"/>
        <v>63565379</v>
      </c>
      <c r="F34" s="31">
        <f t="shared" si="3"/>
        <v>63565379</v>
      </c>
      <c r="G34" s="31">
        <f t="shared" si="3"/>
        <v>-17867449</v>
      </c>
      <c r="H34" s="31">
        <f t="shared" si="3"/>
        <v>57558174</v>
      </c>
      <c r="I34" s="31">
        <f t="shared" si="3"/>
        <v>75967263</v>
      </c>
      <c r="J34" s="31">
        <f t="shared" si="3"/>
        <v>75967263</v>
      </c>
      <c r="K34" s="31">
        <f t="shared" si="3"/>
        <v>60950768</v>
      </c>
      <c r="L34" s="31">
        <f t="shared" si="3"/>
        <v>64998705</v>
      </c>
      <c r="M34" s="31">
        <f t="shared" si="3"/>
        <v>81201201</v>
      </c>
      <c r="N34" s="31">
        <f t="shared" si="3"/>
        <v>81201201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81201201</v>
      </c>
      <c r="X34" s="31">
        <f t="shared" si="3"/>
        <v>31782690</v>
      </c>
      <c r="Y34" s="31">
        <f t="shared" si="3"/>
        <v>49418511</v>
      </c>
      <c r="Z34" s="32">
        <f>+IF(X34&lt;&gt;0,+(Y34/X34)*100,0)</f>
        <v>155.48876133517962</v>
      </c>
      <c r="AA34" s="33">
        <f>SUM(AA29:AA33)</f>
        <v>63565379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19410245</v>
      </c>
      <c r="D37" s="18">
        <v>19410245</v>
      </c>
      <c r="E37" s="19">
        <v>7642989</v>
      </c>
      <c r="F37" s="20">
        <v>7642989</v>
      </c>
      <c r="G37" s="20"/>
      <c r="H37" s="20">
        <v>45506414</v>
      </c>
      <c r="I37" s="20">
        <v>45506414</v>
      </c>
      <c r="J37" s="20">
        <v>45506414</v>
      </c>
      <c r="K37" s="20">
        <v>45506414</v>
      </c>
      <c r="L37" s="20">
        <v>48006414</v>
      </c>
      <c r="M37" s="20">
        <v>37075372</v>
      </c>
      <c r="N37" s="20">
        <v>37075372</v>
      </c>
      <c r="O37" s="20"/>
      <c r="P37" s="20"/>
      <c r="Q37" s="20"/>
      <c r="R37" s="20"/>
      <c r="S37" s="20"/>
      <c r="T37" s="20"/>
      <c r="U37" s="20"/>
      <c r="V37" s="20"/>
      <c r="W37" s="20">
        <v>37075372</v>
      </c>
      <c r="X37" s="20">
        <v>3821495</v>
      </c>
      <c r="Y37" s="20">
        <v>33253877</v>
      </c>
      <c r="Z37" s="21">
        <v>870.18</v>
      </c>
      <c r="AA37" s="22">
        <v>7642989</v>
      </c>
    </row>
    <row r="38" spans="1:27" ht="13.5">
      <c r="A38" s="23" t="s">
        <v>58</v>
      </c>
      <c r="B38" s="17"/>
      <c r="C38" s="18">
        <v>15663000</v>
      </c>
      <c r="D38" s="18">
        <v>15663000</v>
      </c>
      <c r="E38" s="19">
        <v>17922700</v>
      </c>
      <c r="F38" s="20">
        <v>17922700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8961350</v>
      </c>
      <c r="Y38" s="20">
        <v>-8961350</v>
      </c>
      <c r="Z38" s="21">
        <v>-100</v>
      </c>
      <c r="AA38" s="22">
        <v>17922700</v>
      </c>
    </row>
    <row r="39" spans="1:27" ht="13.5">
      <c r="A39" s="27" t="s">
        <v>61</v>
      </c>
      <c r="B39" s="35"/>
      <c r="C39" s="29">
        <f aca="true" t="shared" si="4" ref="C39:Y39">SUM(C37:C38)</f>
        <v>35073245</v>
      </c>
      <c r="D39" s="29">
        <f>SUM(D37:D38)</f>
        <v>35073245</v>
      </c>
      <c r="E39" s="36">
        <f t="shared" si="4"/>
        <v>25565689</v>
      </c>
      <c r="F39" s="37">
        <f t="shared" si="4"/>
        <v>25565689</v>
      </c>
      <c r="G39" s="37">
        <f t="shared" si="4"/>
        <v>0</v>
      </c>
      <c r="H39" s="37">
        <f t="shared" si="4"/>
        <v>45506414</v>
      </c>
      <c r="I39" s="37">
        <f t="shared" si="4"/>
        <v>45506414</v>
      </c>
      <c r="J39" s="37">
        <f t="shared" si="4"/>
        <v>45506414</v>
      </c>
      <c r="K39" s="37">
        <f t="shared" si="4"/>
        <v>45506414</v>
      </c>
      <c r="L39" s="37">
        <f t="shared" si="4"/>
        <v>48006414</v>
      </c>
      <c r="M39" s="37">
        <f t="shared" si="4"/>
        <v>37075372</v>
      </c>
      <c r="N39" s="37">
        <f t="shared" si="4"/>
        <v>37075372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37075372</v>
      </c>
      <c r="X39" s="37">
        <f t="shared" si="4"/>
        <v>12782845</v>
      </c>
      <c r="Y39" s="37">
        <f t="shared" si="4"/>
        <v>24292527</v>
      </c>
      <c r="Z39" s="38">
        <f>+IF(X39&lt;&gt;0,+(Y39/X39)*100,0)</f>
        <v>190.0400654157975</v>
      </c>
      <c r="AA39" s="39">
        <f>SUM(AA37:AA38)</f>
        <v>25565689</v>
      </c>
    </row>
    <row r="40" spans="1:27" ht="13.5">
      <c r="A40" s="27" t="s">
        <v>62</v>
      </c>
      <c r="B40" s="28"/>
      <c r="C40" s="29">
        <f aca="true" t="shared" si="5" ref="C40:Y40">+C34+C39</f>
        <v>110203100</v>
      </c>
      <c r="D40" s="29">
        <f>+D34+D39</f>
        <v>110203100</v>
      </c>
      <c r="E40" s="30">
        <f t="shared" si="5"/>
        <v>89131068</v>
      </c>
      <c r="F40" s="31">
        <f t="shared" si="5"/>
        <v>89131068</v>
      </c>
      <c r="G40" s="31">
        <f t="shared" si="5"/>
        <v>-17867449</v>
      </c>
      <c r="H40" s="31">
        <f t="shared" si="5"/>
        <v>103064588</v>
      </c>
      <c r="I40" s="31">
        <f t="shared" si="5"/>
        <v>121473677</v>
      </c>
      <c r="J40" s="31">
        <f t="shared" si="5"/>
        <v>121473677</v>
      </c>
      <c r="K40" s="31">
        <f t="shared" si="5"/>
        <v>106457182</v>
      </c>
      <c r="L40" s="31">
        <f t="shared" si="5"/>
        <v>113005119</v>
      </c>
      <c r="M40" s="31">
        <f t="shared" si="5"/>
        <v>118276573</v>
      </c>
      <c r="N40" s="31">
        <f t="shared" si="5"/>
        <v>118276573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118276573</v>
      </c>
      <c r="X40" s="31">
        <f t="shared" si="5"/>
        <v>44565535</v>
      </c>
      <c r="Y40" s="31">
        <f t="shared" si="5"/>
        <v>73711038</v>
      </c>
      <c r="Z40" s="32">
        <f>+IF(X40&lt;&gt;0,+(Y40/X40)*100,0)</f>
        <v>165.39919917936587</v>
      </c>
      <c r="AA40" s="33">
        <f>+AA34+AA39</f>
        <v>89131068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670309558</v>
      </c>
      <c r="D42" s="43">
        <f>+D25-D40</f>
        <v>670309558</v>
      </c>
      <c r="E42" s="44">
        <f t="shared" si="6"/>
        <v>623447694</v>
      </c>
      <c r="F42" s="45">
        <f t="shared" si="6"/>
        <v>623447694</v>
      </c>
      <c r="G42" s="45">
        <f t="shared" si="6"/>
        <v>26587146</v>
      </c>
      <c r="H42" s="45">
        <f t="shared" si="6"/>
        <v>653260121</v>
      </c>
      <c r="I42" s="45">
        <f t="shared" si="6"/>
        <v>592505595</v>
      </c>
      <c r="J42" s="45">
        <f t="shared" si="6"/>
        <v>592505595</v>
      </c>
      <c r="K42" s="45">
        <f t="shared" si="6"/>
        <v>612310502</v>
      </c>
      <c r="L42" s="45">
        <f t="shared" si="6"/>
        <v>613407003</v>
      </c>
      <c r="M42" s="45">
        <f t="shared" si="6"/>
        <v>685724349</v>
      </c>
      <c r="N42" s="45">
        <f t="shared" si="6"/>
        <v>685724349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685724349</v>
      </c>
      <c r="X42" s="45">
        <f t="shared" si="6"/>
        <v>311723847</v>
      </c>
      <c r="Y42" s="45">
        <f t="shared" si="6"/>
        <v>374000502</v>
      </c>
      <c r="Z42" s="46">
        <f>+IF(X42&lt;&gt;0,+(Y42/X42)*100,0)</f>
        <v>119.97814912119958</v>
      </c>
      <c r="AA42" s="47">
        <f>+AA25-AA40</f>
        <v>623447694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669214298</v>
      </c>
      <c r="D45" s="18">
        <v>669214298</v>
      </c>
      <c r="E45" s="19">
        <v>622352694</v>
      </c>
      <c r="F45" s="20">
        <v>622352694</v>
      </c>
      <c r="G45" s="20">
        <v>26587146</v>
      </c>
      <c r="H45" s="20">
        <v>652164861</v>
      </c>
      <c r="I45" s="20">
        <v>591410335</v>
      </c>
      <c r="J45" s="20">
        <v>591410335</v>
      </c>
      <c r="K45" s="20">
        <v>611215242</v>
      </c>
      <c r="L45" s="20">
        <v>612311743</v>
      </c>
      <c r="M45" s="20">
        <v>684629089</v>
      </c>
      <c r="N45" s="20">
        <v>684629089</v>
      </c>
      <c r="O45" s="20"/>
      <c r="P45" s="20"/>
      <c r="Q45" s="20"/>
      <c r="R45" s="20"/>
      <c r="S45" s="20"/>
      <c r="T45" s="20"/>
      <c r="U45" s="20"/>
      <c r="V45" s="20"/>
      <c r="W45" s="20">
        <v>684629089</v>
      </c>
      <c r="X45" s="20">
        <v>311176347</v>
      </c>
      <c r="Y45" s="20">
        <v>373452742</v>
      </c>
      <c r="Z45" s="48">
        <v>120.01</v>
      </c>
      <c r="AA45" s="22">
        <v>622352694</v>
      </c>
    </row>
    <row r="46" spans="1:27" ht="13.5">
      <c r="A46" s="23" t="s">
        <v>67</v>
      </c>
      <c r="B46" s="17"/>
      <c r="C46" s="18">
        <v>1095260</v>
      </c>
      <c r="D46" s="18">
        <v>1095260</v>
      </c>
      <c r="E46" s="19">
        <v>1095000</v>
      </c>
      <c r="F46" s="20">
        <v>1095000</v>
      </c>
      <c r="G46" s="20"/>
      <c r="H46" s="20">
        <v>1095260</v>
      </c>
      <c r="I46" s="20">
        <v>1095260</v>
      </c>
      <c r="J46" s="20">
        <v>1095260</v>
      </c>
      <c r="K46" s="20">
        <v>1095260</v>
      </c>
      <c r="L46" s="20">
        <v>1095260</v>
      </c>
      <c r="M46" s="20">
        <v>1095260</v>
      </c>
      <c r="N46" s="20">
        <v>1095260</v>
      </c>
      <c r="O46" s="20"/>
      <c r="P46" s="20"/>
      <c r="Q46" s="20"/>
      <c r="R46" s="20"/>
      <c r="S46" s="20"/>
      <c r="T46" s="20"/>
      <c r="U46" s="20"/>
      <c r="V46" s="20"/>
      <c r="W46" s="20">
        <v>1095260</v>
      </c>
      <c r="X46" s="20">
        <v>547500</v>
      </c>
      <c r="Y46" s="20">
        <v>547760</v>
      </c>
      <c r="Z46" s="48">
        <v>100.05</v>
      </c>
      <c r="AA46" s="22">
        <v>1095000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670309558</v>
      </c>
      <c r="D48" s="51">
        <f>SUM(D45:D47)</f>
        <v>670309558</v>
      </c>
      <c r="E48" s="52">
        <f t="shared" si="7"/>
        <v>623447694</v>
      </c>
      <c r="F48" s="53">
        <f t="shared" si="7"/>
        <v>623447694</v>
      </c>
      <c r="G48" s="53">
        <f t="shared" si="7"/>
        <v>26587146</v>
      </c>
      <c r="H48" s="53">
        <f t="shared" si="7"/>
        <v>653260121</v>
      </c>
      <c r="I48" s="53">
        <f t="shared" si="7"/>
        <v>592505595</v>
      </c>
      <c r="J48" s="53">
        <f t="shared" si="7"/>
        <v>592505595</v>
      </c>
      <c r="K48" s="53">
        <f t="shared" si="7"/>
        <v>612310502</v>
      </c>
      <c r="L48" s="53">
        <f t="shared" si="7"/>
        <v>613407003</v>
      </c>
      <c r="M48" s="53">
        <f t="shared" si="7"/>
        <v>685724349</v>
      </c>
      <c r="N48" s="53">
        <f t="shared" si="7"/>
        <v>685724349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685724349</v>
      </c>
      <c r="X48" s="53">
        <f t="shared" si="7"/>
        <v>311723847</v>
      </c>
      <c r="Y48" s="53">
        <f t="shared" si="7"/>
        <v>374000502</v>
      </c>
      <c r="Z48" s="54">
        <f>+IF(X48&lt;&gt;0,+(Y48/X48)*100,0)</f>
        <v>119.97814912119958</v>
      </c>
      <c r="AA48" s="55">
        <f>SUM(AA45:AA47)</f>
        <v>623447694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6225627</v>
      </c>
      <c r="D6" s="18">
        <v>6225627</v>
      </c>
      <c r="E6" s="19">
        <v>8488000</v>
      </c>
      <c r="F6" s="20">
        <v>8488000</v>
      </c>
      <c r="G6" s="20">
        <v>34517900</v>
      </c>
      <c r="H6" s="20">
        <v>34885217</v>
      </c>
      <c r="I6" s="20">
        <v>73843583</v>
      </c>
      <c r="J6" s="20">
        <v>73843583</v>
      </c>
      <c r="K6" s="20">
        <v>60435338</v>
      </c>
      <c r="L6" s="20">
        <v>60435338</v>
      </c>
      <c r="M6" s="20">
        <v>60435338</v>
      </c>
      <c r="N6" s="20">
        <v>60435338</v>
      </c>
      <c r="O6" s="20"/>
      <c r="P6" s="20"/>
      <c r="Q6" s="20"/>
      <c r="R6" s="20"/>
      <c r="S6" s="20"/>
      <c r="T6" s="20"/>
      <c r="U6" s="20"/>
      <c r="V6" s="20"/>
      <c r="W6" s="20">
        <v>60435338</v>
      </c>
      <c r="X6" s="20">
        <v>4244000</v>
      </c>
      <c r="Y6" s="20">
        <v>56191338</v>
      </c>
      <c r="Z6" s="21">
        <v>1324.02</v>
      </c>
      <c r="AA6" s="22">
        <v>8488000</v>
      </c>
    </row>
    <row r="7" spans="1:27" ht="13.5">
      <c r="A7" s="23" t="s">
        <v>34</v>
      </c>
      <c r="B7" s="17"/>
      <c r="C7" s="18">
        <v>36572561</v>
      </c>
      <c r="D7" s="18">
        <v>36572561</v>
      </c>
      <c r="E7" s="19">
        <v>40000000</v>
      </c>
      <c r="F7" s="20">
        <v>40000000</v>
      </c>
      <c r="G7" s="20">
        <v>57679929</v>
      </c>
      <c r="H7" s="20">
        <v>55428618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20000000</v>
      </c>
      <c r="Y7" s="20">
        <v>-20000000</v>
      </c>
      <c r="Z7" s="21">
        <v>-100</v>
      </c>
      <c r="AA7" s="22">
        <v>40000000</v>
      </c>
    </row>
    <row r="8" spans="1:27" ht="13.5">
      <c r="A8" s="23" t="s">
        <v>35</v>
      </c>
      <c r="B8" s="17"/>
      <c r="C8" s="18">
        <v>13473964</v>
      </c>
      <c r="D8" s="18">
        <v>13473964</v>
      </c>
      <c r="E8" s="19">
        <v>10000000</v>
      </c>
      <c r="F8" s="20">
        <v>10000000</v>
      </c>
      <c r="G8" s="20">
        <v>24177247</v>
      </c>
      <c r="H8" s="20">
        <v>22587569</v>
      </c>
      <c r="I8" s="20">
        <v>31022745</v>
      </c>
      <c r="J8" s="20">
        <v>31022745</v>
      </c>
      <c r="K8" s="20">
        <v>31806203</v>
      </c>
      <c r="L8" s="20">
        <v>31806203</v>
      </c>
      <c r="M8" s="20">
        <v>31806203</v>
      </c>
      <c r="N8" s="20">
        <v>31806203</v>
      </c>
      <c r="O8" s="20"/>
      <c r="P8" s="20"/>
      <c r="Q8" s="20"/>
      <c r="R8" s="20"/>
      <c r="S8" s="20"/>
      <c r="T8" s="20"/>
      <c r="U8" s="20"/>
      <c r="V8" s="20"/>
      <c r="W8" s="20">
        <v>31806203</v>
      </c>
      <c r="X8" s="20">
        <v>5000000</v>
      </c>
      <c r="Y8" s="20">
        <v>26806203</v>
      </c>
      <c r="Z8" s="21">
        <v>536.12</v>
      </c>
      <c r="AA8" s="22">
        <v>10000000</v>
      </c>
    </row>
    <row r="9" spans="1:27" ht="13.5">
      <c r="A9" s="23" t="s">
        <v>36</v>
      </c>
      <c r="B9" s="17"/>
      <c r="C9" s="18">
        <v>14669654</v>
      </c>
      <c r="D9" s="18">
        <v>14669654</v>
      </c>
      <c r="E9" s="19">
        <v>2500000</v>
      </c>
      <c r="F9" s="20">
        <v>2500000</v>
      </c>
      <c r="G9" s="20"/>
      <c r="H9" s="20">
        <v>-60670</v>
      </c>
      <c r="I9" s="20">
        <v>-60670</v>
      </c>
      <c r="J9" s="20">
        <v>-60670</v>
      </c>
      <c r="K9" s="20">
        <v>-60670</v>
      </c>
      <c r="L9" s="20">
        <v>-60670</v>
      </c>
      <c r="M9" s="20">
        <v>-60670</v>
      </c>
      <c r="N9" s="20">
        <v>-60670</v>
      </c>
      <c r="O9" s="20"/>
      <c r="P9" s="20"/>
      <c r="Q9" s="20"/>
      <c r="R9" s="20"/>
      <c r="S9" s="20"/>
      <c r="T9" s="20"/>
      <c r="U9" s="20"/>
      <c r="V9" s="20"/>
      <c r="W9" s="20">
        <v>-60670</v>
      </c>
      <c r="X9" s="20">
        <v>1250000</v>
      </c>
      <c r="Y9" s="20">
        <v>-1310670</v>
      </c>
      <c r="Z9" s="21">
        <v>-104.85</v>
      </c>
      <c r="AA9" s="22">
        <v>2500000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>
        <v>465270</v>
      </c>
      <c r="I10" s="24">
        <v>465270</v>
      </c>
      <c r="J10" s="20">
        <v>465270</v>
      </c>
      <c r="K10" s="24">
        <v>465270</v>
      </c>
      <c r="L10" s="24">
        <v>465270</v>
      </c>
      <c r="M10" s="20">
        <v>465270</v>
      </c>
      <c r="N10" s="24">
        <v>465270</v>
      </c>
      <c r="O10" s="24"/>
      <c r="P10" s="24"/>
      <c r="Q10" s="20"/>
      <c r="R10" s="24"/>
      <c r="S10" s="24"/>
      <c r="T10" s="20"/>
      <c r="U10" s="24"/>
      <c r="V10" s="24"/>
      <c r="W10" s="24">
        <v>465270</v>
      </c>
      <c r="X10" s="20"/>
      <c r="Y10" s="24">
        <v>465270</v>
      </c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70941806</v>
      </c>
      <c r="D12" s="29">
        <f>SUM(D6:D11)</f>
        <v>70941806</v>
      </c>
      <c r="E12" s="30">
        <f t="shared" si="0"/>
        <v>60988000</v>
      </c>
      <c r="F12" s="31">
        <f t="shared" si="0"/>
        <v>60988000</v>
      </c>
      <c r="G12" s="31">
        <f t="shared" si="0"/>
        <v>116375076</v>
      </c>
      <c r="H12" s="31">
        <f t="shared" si="0"/>
        <v>113306004</v>
      </c>
      <c r="I12" s="31">
        <f t="shared" si="0"/>
        <v>105270928</v>
      </c>
      <c r="J12" s="31">
        <f t="shared" si="0"/>
        <v>105270928</v>
      </c>
      <c r="K12" s="31">
        <f t="shared" si="0"/>
        <v>92646141</v>
      </c>
      <c r="L12" s="31">
        <f t="shared" si="0"/>
        <v>92646141</v>
      </c>
      <c r="M12" s="31">
        <f t="shared" si="0"/>
        <v>92646141</v>
      </c>
      <c r="N12" s="31">
        <f t="shared" si="0"/>
        <v>92646141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92646141</v>
      </c>
      <c r="X12" s="31">
        <f t="shared" si="0"/>
        <v>30494000</v>
      </c>
      <c r="Y12" s="31">
        <f t="shared" si="0"/>
        <v>62152141</v>
      </c>
      <c r="Z12" s="32">
        <f>+IF(X12&lt;&gt;0,+(Y12/X12)*100,0)</f>
        <v>203.81760674230995</v>
      </c>
      <c r="AA12" s="33">
        <f>SUM(AA6:AA11)</f>
        <v>60988000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176321767</v>
      </c>
      <c r="D19" s="18">
        <v>176321767</v>
      </c>
      <c r="E19" s="19">
        <v>162360080</v>
      </c>
      <c r="F19" s="20">
        <v>162360080</v>
      </c>
      <c r="G19" s="20">
        <v>175608107</v>
      </c>
      <c r="H19" s="20">
        <v>189449495</v>
      </c>
      <c r="I19" s="20">
        <v>190890633</v>
      </c>
      <c r="J19" s="20">
        <v>190890633</v>
      </c>
      <c r="K19" s="20">
        <v>191803643</v>
      </c>
      <c r="L19" s="20">
        <v>191803643</v>
      </c>
      <c r="M19" s="20">
        <v>191803643</v>
      </c>
      <c r="N19" s="20">
        <v>191803643</v>
      </c>
      <c r="O19" s="20"/>
      <c r="P19" s="20"/>
      <c r="Q19" s="20"/>
      <c r="R19" s="20"/>
      <c r="S19" s="20"/>
      <c r="T19" s="20"/>
      <c r="U19" s="20"/>
      <c r="V19" s="20"/>
      <c r="W19" s="20">
        <v>191803643</v>
      </c>
      <c r="X19" s="20">
        <v>81180040</v>
      </c>
      <c r="Y19" s="20">
        <v>110623603</v>
      </c>
      <c r="Z19" s="21">
        <v>136.27</v>
      </c>
      <c r="AA19" s="22">
        <v>162360080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517406</v>
      </c>
      <c r="D22" s="18">
        <v>517406</v>
      </c>
      <c r="E22" s="19">
        <v>400000</v>
      </c>
      <c r="F22" s="20">
        <v>400000</v>
      </c>
      <c r="G22" s="20">
        <v>-326301</v>
      </c>
      <c r="H22" s="20">
        <v>-393077</v>
      </c>
      <c r="I22" s="20">
        <v>-393077</v>
      </c>
      <c r="J22" s="20">
        <v>-393077</v>
      </c>
      <c r="K22" s="20">
        <v>-393077</v>
      </c>
      <c r="L22" s="20">
        <v>-393077</v>
      </c>
      <c r="M22" s="20">
        <v>-393077</v>
      </c>
      <c r="N22" s="20">
        <v>-393077</v>
      </c>
      <c r="O22" s="20"/>
      <c r="P22" s="20"/>
      <c r="Q22" s="20"/>
      <c r="R22" s="20"/>
      <c r="S22" s="20"/>
      <c r="T22" s="20"/>
      <c r="U22" s="20"/>
      <c r="V22" s="20"/>
      <c r="W22" s="20">
        <v>-393077</v>
      </c>
      <c r="X22" s="20">
        <v>200000</v>
      </c>
      <c r="Y22" s="20">
        <v>-593077</v>
      </c>
      <c r="Z22" s="21">
        <v>-296.54</v>
      </c>
      <c r="AA22" s="22">
        <v>400000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-12255088</v>
      </c>
      <c r="H23" s="24">
        <v>-12314041</v>
      </c>
      <c r="I23" s="24">
        <v>-12314041</v>
      </c>
      <c r="J23" s="20">
        <v>-12314041</v>
      </c>
      <c r="K23" s="24">
        <v>-12314041</v>
      </c>
      <c r="L23" s="24">
        <v>-12314041</v>
      </c>
      <c r="M23" s="20">
        <v>-12314041</v>
      </c>
      <c r="N23" s="24">
        <v>-12314041</v>
      </c>
      <c r="O23" s="24"/>
      <c r="P23" s="24"/>
      <c r="Q23" s="20"/>
      <c r="R23" s="24"/>
      <c r="S23" s="24"/>
      <c r="T23" s="20"/>
      <c r="U23" s="24"/>
      <c r="V23" s="24"/>
      <c r="W23" s="24">
        <v>-12314041</v>
      </c>
      <c r="X23" s="20"/>
      <c r="Y23" s="24">
        <v>-12314041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176839173</v>
      </c>
      <c r="D24" s="29">
        <f>SUM(D15:D23)</f>
        <v>176839173</v>
      </c>
      <c r="E24" s="36">
        <f t="shared" si="1"/>
        <v>162760080</v>
      </c>
      <c r="F24" s="37">
        <f t="shared" si="1"/>
        <v>162760080</v>
      </c>
      <c r="G24" s="37">
        <f t="shared" si="1"/>
        <v>163026718</v>
      </c>
      <c r="H24" s="37">
        <f t="shared" si="1"/>
        <v>176742377</v>
      </c>
      <c r="I24" s="37">
        <f t="shared" si="1"/>
        <v>178183515</v>
      </c>
      <c r="J24" s="37">
        <f t="shared" si="1"/>
        <v>178183515</v>
      </c>
      <c r="K24" s="37">
        <f t="shared" si="1"/>
        <v>179096525</v>
      </c>
      <c r="L24" s="37">
        <f t="shared" si="1"/>
        <v>179096525</v>
      </c>
      <c r="M24" s="37">
        <f t="shared" si="1"/>
        <v>179096525</v>
      </c>
      <c r="N24" s="37">
        <f t="shared" si="1"/>
        <v>179096525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179096525</v>
      </c>
      <c r="X24" s="37">
        <f t="shared" si="1"/>
        <v>81380040</v>
      </c>
      <c r="Y24" s="37">
        <f t="shared" si="1"/>
        <v>97716485</v>
      </c>
      <c r="Z24" s="38">
        <f>+IF(X24&lt;&gt;0,+(Y24/X24)*100,0)</f>
        <v>120.07426513921595</v>
      </c>
      <c r="AA24" s="39">
        <f>SUM(AA15:AA23)</f>
        <v>162760080</v>
      </c>
    </row>
    <row r="25" spans="1:27" ht="13.5">
      <c r="A25" s="27" t="s">
        <v>51</v>
      </c>
      <c r="B25" s="28"/>
      <c r="C25" s="29">
        <f aca="true" t="shared" si="2" ref="C25:Y25">+C12+C24</f>
        <v>247780979</v>
      </c>
      <c r="D25" s="29">
        <f>+D12+D24</f>
        <v>247780979</v>
      </c>
      <c r="E25" s="30">
        <f t="shared" si="2"/>
        <v>223748080</v>
      </c>
      <c r="F25" s="31">
        <f t="shared" si="2"/>
        <v>223748080</v>
      </c>
      <c r="G25" s="31">
        <f t="shared" si="2"/>
        <v>279401794</v>
      </c>
      <c r="H25" s="31">
        <f t="shared" si="2"/>
        <v>290048381</v>
      </c>
      <c r="I25" s="31">
        <f t="shared" si="2"/>
        <v>283454443</v>
      </c>
      <c r="J25" s="31">
        <f t="shared" si="2"/>
        <v>283454443</v>
      </c>
      <c r="K25" s="31">
        <f t="shared" si="2"/>
        <v>271742666</v>
      </c>
      <c r="L25" s="31">
        <f t="shared" si="2"/>
        <v>271742666</v>
      </c>
      <c r="M25" s="31">
        <f t="shared" si="2"/>
        <v>271742666</v>
      </c>
      <c r="N25" s="31">
        <f t="shared" si="2"/>
        <v>271742666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271742666</v>
      </c>
      <c r="X25" s="31">
        <f t="shared" si="2"/>
        <v>111874040</v>
      </c>
      <c r="Y25" s="31">
        <f t="shared" si="2"/>
        <v>159868626</v>
      </c>
      <c r="Z25" s="32">
        <f>+IF(X25&lt;&gt;0,+(Y25/X25)*100,0)</f>
        <v>142.90055673326896</v>
      </c>
      <c r="AA25" s="33">
        <f>+AA12+AA24</f>
        <v>223748080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4300000</v>
      </c>
      <c r="F30" s="20">
        <v>4300000</v>
      </c>
      <c r="G30" s="20"/>
      <c r="H30" s="20"/>
      <c r="I30" s="20">
        <v>155453279</v>
      </c>
      <c r="J30" s="20">
        <v>155453279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2150000</v>
      </c>
      <c r="Y30" s="20">
        <v>-2150000</v>
      </c>
      <c r="Z30" s="21">
        <v>-100</v>
      </c>
      <c r="AA30" s="22">
        <v>4300000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>
        <v>702013</v>
      </c>
      <c r="H31" s="20">
        <v>234884</v>
      </c>
      <c r="I31" s="20">
        <v>214013</v>
      </c>
      <c r="J31" s="20">
        <v>214013</v>
      </c>
      <c r="K31" s="20">
        <v>135048</v>
      </c>
      <c r="L31" s="20">
        <v>135048</v>
      </c>
      <c r="M31" s="20">
        <v>135048</v>
      </c>
      <c r="N31" s="20">
        <v>135048</v>
      </c>
      <c r="O31" s="20"/>
      <c r="P31" s="20"/>
      <c r="Q31" s="20"/>
      <c r="R31" s="20"/>
      <c r="S31" s="20"/>
      <c r="T31" s="20"/>
      <c r="U31" s="20"/>
      <c r="V31" s="20"/>
      <c r="W31" s="20">
        <v>135048</v>
      </c>
      <c r="X31" s="20"/>
      <c r="Y31" s="20">
        <v>135048</v>
      </c>
      <c r="Z31" s="21"/>
      <c r="AA31" s="22"/>
    </row>
    <row r="32" spans="1:27" ht="13.5">
      <c r="A32" s="23" t="s">
        <v>57</v>
      </c>
      <c r="B32" s="17"/>
      <c r="C32" s="18">
        <v>35914403</v>
      </c>
      <c r="D32" s="18">
        <v>35914403</v>
      </c>
      <c r="E32" s="19">
        <v>1500000</v>
      </c>
      <c r="F32" s="20">
        <v>1500000</v>
      </c>
      <c r="G32" s="20">
        <v>45249140</v>
      </c>
      <c r="H32" s="20">
        <v>36092740</v>
      </c>
      <c r="I32" s="20">
        <v>38377764</v>
      </c>
      <c r="J32" s="20">
        <v>38377764</v>
      </c>
      <c r="K32" s="20">
        <v>30855572</v>
      </c>
      <c r="L32" s="20">
        <v>30855572</v>
      </c>
      <c r="M32" s="20">
        <v>30855572</v>
      </c>
      <c r="N32" s="20">
        <v>30855572</v>
      </c>
      <c r="O32" s="20"/>
      <c r="P32" s="20"/>
      <c r="Q32" s="20"/>
      <c r="R32" s="20"/>
      <c r="S32" s="20"/>
      <c r="T32" s="20"/>
      <c r="U32" s="20"/>
      <c r="V32" s="20"/>
      <c r="W32" s="20">
        <v>30855572</v>
      </c>
      <c r="X32" s="20">
        <v>750000</v>
      </c>
      <c r="Y32" s="20">
        <v>30105572</v>
      </c>
      <c r="Z32" s="21">
        <v>4014.08</v>
      </c>
      <c r="AA32" s="22">
        <v>1500000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165039201</v>
      </c>
      <c r="H33" s="20">
        <v>171993557</v>
      </c>
      <c r="I33" s="20">
        <v>16502704</v>
      </c>
      <c r="J33" s="20">
        <v>16502704</v>
      </c>
      <c r="K33" s="20">
        <v>171412484</v>
      </c>
      <c r="L33" s="20">
        <v>171412484</v>
      </c>
      <c r="M33" s="20">
        <v>171412484</v>
      </c>
      <c r="N33" s="20">
        <v>171412484</v>
      </c>
      <c r="O33" s="20"/>
      <c r="P33" s="20"/>
      <c r="Q33" s="20"/>
      <c r="R33" s="20"/>
      <c r="S33" s="20"/>
      <c r="T33" s="20"/>
      <c r="U33" s="20"/>
      <c r="V33" s="20"/>
      <c r="W33" s="20">
        <v>171412484</v>
      </c>
      <c r="X33" s="20"/>
      <c r="Y33" s="20">
        <v>171412484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35914403</v>
      </c>
      <c r="D34" s="29">
        <f>SUM(D29:D33)</f>
        <v>35914403</v>
      </c>
      <c r="E34" s="30">
        <f t="shared" si="3"/>
        <v>5800000</v>
      </c>
      <c r="F34" s="31">
        <f t="shared" si="3"/>
        <v>5800000</v>
      </c>
      <c r="G34" s="31">
        <f t="shared" si="3"/>
        <v>210990354</v>
      </c>
      <c r="H34" s="31">
        <f t="shared" si="3"/>
        <v>208321181</v>
      </c>
      <c r="I34" s="31">
        <f t="shared" si="3"/>
        <v>210547760</v>
      </c>
      <c r="J34" s="31">
        <f t="shared" si="3"/>
        <v>210547760</v>
      </c>
      <c r="K34" s="31">
        <f t="shared" si="3"/>
        <v>202403104</v>
      </c>
      <c r="L34" s="31">
        <f t="shared" si="3"/>
        <v>202403104</v>
      </c>
      <c r="M34" s="31">
        <f t="shared" si="3"/>
        <v>202403104</v>
      </c>
      <c r="N34" s="31">
        <f t="shared" si="3"/>
        <v>202403104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202403104</v>
      </c>
      <c r="X34" s="31">
        <f t="shared" si="3"/>
        <v>2900000</v>
      </c>
      <c r="Y34" s="31">
        <f t="shared" si="3"/>
        <v>199503104</v>
      </c>
      <c r="Z34" s="32">
        <f>+IF(X34&lt;&gt;0,+(Y34/X34)*100,0)</f>
        <v>6879.4173793103455</v>
      </c>
      <c r="AA34" s="33">
        <f>SUM(AA29:AA33)</f>
        <v>5800000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12195884</v>
      </c>
      <c r="D37" s="18">
        <v>12195884</v>
      </c>
      <c r="E37" s="19">
        <v>17505908</v>
      </c>
      <c r="F37" s="20">
        <v>17505908</v>
      </c>
      <c r="G37" s="20">
        <v>5122246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8752954</v>
      </c>
      <c r="Y37" s="20">
        <v>-8752954</v>
      </c>
      <c r="Z37" s="21">
        <v>-100</v>
      </c>
      <c r="AA37" s="22">
        <v>17505908</v>
      </c>
    </row>
    <row r="38" spans="1:27" ht="13.5">
      <c r="A38" s="23" t="s">
        <v>58</v>
      </c>
      <c r="B38" s="17"/>
      <c r="C38" s="18">
        <v>5496860</v>
      </c>
      <c r="D38" s="18">
        <v>5496860</v>
      </c>
      <c r="E38" s="19">
        <v>2637020</v>
      </c>
      <c r="F38" s="20">
        <v>2637020</v>
      </c>
      <c r="G38" s="20">
        <v>4267068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1318510</v>
      </c>
      <c r="Y38" s="20">
        <v>-1318510</v>
      </c>
      <c r="Z38" s="21">
        <v>-100</v>
      </c>
      <c r="AA38" s="22">
        <v>2637020</v>
      </c>
    </row>
    <row r="39" spans="1:27" ht="13.5">
      <c r="A39" s="27" t="s">
        <v>61</v>
      </c>
      <c r="B39" s="35"/>
      <c r="C39" s="29">
        <f aca="true" t="shared" si="4" ref="C39:Y39">SUM(C37:C38)</f>
        <v>17692744</v>
      </c>
      <c r="D39" s="29">
        <f>SUM(D37:D38)</f>
        <v>17692744</v>
      </c>
      <c r="E39" s="36">
        <f t="shared" si="4"/>
        <v>20142928</v>
      </c>
      <c r="F39" s="37">
        <f t="shared" si="4"/>
        <v>20142928</v>
      </c>
      <c r="G39" s="37">
        <f t="shared" si="4"/>
        <v>9389314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10071464</v>
      </c>
      <c r="Y39" s="37">
        <f t="shared" si="4"/>
        <v>-10071464</v>
      </c>
      <c r="Z39" s="38">
        <f>+IF(X39&lt;&gt;0,+(Y39/X39)*100,0)</f>
        <v>-100</v>
      </c>
      <c r="AA39" s="39">
        <f>SUM(AA37:AA38)</f>
        <v>20142928</v>
      </c>
    </row>
    <row r="40" spans="1:27" ht="13.5">
      <c r="A40" s="27" t="s">
        <v>62</v>
      </c>
      <c r="B40" s="28"/>
      <c r="C40" s="29">
        <f aca="true" t="shared" si="5" ref="C40:Y40">+C34+C39</f>
        <v>53607147</v>
      </c>
      <c r="D40" s="29">
        <f>+D34+D39</f>
        <v>53607147</v>
      </c>
      <c r="E40" s="30">
        <f t="shared" si="5"/>
        <v>25942928</v>
      </c>
      <c r="F40" s="31">
        <f t="shared" si="5"/>
        <v>25942928</v>
      </c>
      <c r="G40" s="31">
        <f t="shared" si="5"/>
        <v>220379668</v>
      </c>
      <c r="H40" s="31">
        <f t="shared" si="5"/>
        <v>208321181</v>
      </c>
      <c r="I40" s="31">
        <f t="shared" si="5"/>
        <v>210547760</v>
      </c>
      <c r="J40" s="31">
        <f t="shared" si="5"/>
        <v>210547760</v>
      </c>
      <c r="K40" s="31">
        <f t="shared" si="5"/>
        <v>202403104</v>
      </c>
      <c r="L40" s="31">
        <f t="shared" si="5"/>
        <v>202403104</v>
      </c>
      <c r="M40" s="31">
        <f t="shared" si="5"/>
        <v>202403104</v>
      </c>
      <c r="N40" s="31">
        <f t="shared" si="5"/>
        <v>202403104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202403104</v>
      </c>
      <c r="X40" s="31">
        <f t="shared" si="5"/>
        <v>12971464</v>
      </c>
      <c r="Y40" s="31">
        <f t="shared" si="5"/>
        <v>189431640</v>
      </c>
      <c r="Z40" s="32">
        <f>+IF(X40&lt;&gt;0,+(Y40/X40)*100,0)</f>
        <v>1460.3720906136732</v>
      </c>
      <c r="AA40" s="33">
        <f>+AA34+AA39</f>
        <v>25942928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194173832</v>
      </c>
      <c r="D42" s="43">
        <f>+D25-D40</f>
        <v>194173832</v>
      </c>
      <c r="E42" s="44">
        <f t="shared" si="6"/>
        <v>197805152</v>
      </c>
      <c r="F42" s="45">
        <f t="shared" si="6"/>
        <v>197805152</v>
      </c>
      <c r="G42" s="45">
        <f t="shared" si="6"/>
        <v>59022126</v>
      </c>
      <c r="H42" s="45">
        <f t="shared" si="6"/>
        <v>81727200</v>
      </c>
      <c r="I42" s="45">
        <f t="shared" si="6"/>
        <v>72906683</v>
      </c>
      <c r="J42" s="45">
        <f t="shared" si="6"/>
        <v>72906683</v>
      </c>
      <c r="K42" s="45">
        <f t="shared" si="6"/>
        <v>69339562</v>
      </c>
      <c r="L42" s="45">
        <f t="shared" si="6"/>
        <v>69339562</v>
      </c>
      <c r="M42" s="45">
        <f t="shared" si="6"/>
        <v>69339562</v>
      </c>
      <c r="N42" s="45">
        <f t="shared" si="6"/>
        <v>69339562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69339562</v>
      </c>
      <c r="X42" s="45">
        <f t="shared" si="6"/>
        <v>98902576</v>
      </c>
      <c r="Y42" s="45">
        <f t="shared" si="6"/>
        <v>-29563014</v>
      </c>
      <c r="Z42" s="46">
        <f>+IF(X42&lt;&gt;0,+(Y42/X42)*100,0)</f>
        <v>-29.891045507247455</v>
      </c>
      <c r="AA42" s="47">
        <f>+AA25-AA40</f>
        <v>197805152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194173832</v>
      </c>
      <c r="D45" s="18">
        <v>194173832</v>
      </c>
      <c r="E45" s="19">
        <v>197805152</v>
      </c>
      <c r="F45" s="20">
        <v>197805152</v>
      </c>
      <c r="G45" s="20">
        <v>28552450</v>
      </c>
      <c r="H45" s="20">
        <v>28036969</v>
      </c>
      <c r="I45" s="20">
        <v>19216452</v>
      </c>
      <c r="J45" s="20">
        <v>19216452</v>
      </c>
      <c r="K45" s="20">
        <v>15649331</v>
      </c>
      <c r="L45" s="20">
        <v>15649331</v>
      </c>
      <c r="M45" s="20">
        <v>15649331</v>
      </c>
      <c r="N45" s="20">
        <v>15649331</v>
      </c>
      <c r="O45" s="20"/>
      <c r="P45" s="20"/>
      <c r="Q45" s="20"/>
      <c r="R45" s="20"/>
      <c r="S45" s="20"/>
      <c r="T45" s="20"/>
      <c r="U45" s="20"/>
      <c r="V45" s="20"/>
      <c r="W45" s="20">
        <v>15649331</v>
      </c>
      <c r="X45" s="20">
        <v>98902576</v>
      </c>
      <c r="Y45" s="20">
        <v>-83253245</v>
      </c>
      <c r="Z45" s="48">
        <v>-84.18</v>
      </c>
      <c r="AA45" s="22">
        <v>197805152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30469676</v>
      </c>
      <c r="H46" s="20">
        <v>53690231</v>
      </c>
      <c r="I46" s="20">
        <v>53690231</v>
      </c>
      <c r="J46" s="20">
        <v>53690231</v>
      </c>
      <c r="K46" s="20">
        <v>53690231</v>
      </c>
      <c r="L46" s="20">
        <v>53690231</v>
      </c>
      <c r="M46" s="20">
        <v>53690231</v>
      </c>
      <c r="N46" s="20">
        <v>53690231</v>
      </c>
      <c r="O46" s="20"/>
      <c r="P46" s="20"/>
      <c r="Q46" s="20"/>
      <c r="R46" s="20"/>
      <c r="S46" s="20"/>
      <c r="T46" s="20"/>
      <c r="U46" s="20"/>
      <c r="V46" s="20"/>
      <c r="W46" s="20">
        <v>53690231</v>
      </c>
      <c r="X46" s="20"/>
      <c r="Y46" s="20">
        <v>53690231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194173832</v>
      </c>
      <c r="D48" s="51">
        <f>SUM(D45:D47)</f>
        <v>194173832</v>
      </c>
      <c r="E48" s="52">
        <f t="shared" si="7"/>
        <v>197805152</v>
      </c>
      <c r="F48" s="53">
        <f t="shared" si="7"/>
        <v>197805152</v>
      </c>
      <c r="G48" s="53">
        <f t="shared" si="7"/>
        <v>59022126</v>
      </c>
      <c r="H48" s="53">
        <f t="shared" si="7"/>
        <v>81727200</v>
      </c>
      <c r="I48" s="53">
        <f t="shared" si="7"/>
        <v>72906683</v>
      </c>
      <c r="J48" s="53">
        <f t="shared" si="7"/>
        <v>72906683</v>
      </c>
      <c r="K48" s="53">
        <f t="shared" si="7"/>
        <v>69339562</v>
      </c>
      <c r="L48" s="53">
        <f t="shared" si="7"/>
        <v>69339562</v>
      </c>
      <c r="M48" s="53">
        <f t="shared" si="7"/>
        <v>69339562</v>
      </c>
      <c r="N48" s="53">
        <f t="shared" si="7"/>
        <v>69339562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69339562</v>
      </c>
      <c r="X48" s="53">
        <f t="shared" si="7"/>
        <v>98902576</v>
      </c>
      <c r="Y48" s="53">
        <f t="shared" si="7"/>
        <v>-29563014</v>
      </c>
      <c r="Z48" s="54">
        <f>+IF(X48&lt;&gt;0,+(Y48/X48)*100,0)</f>
        <v>-29.891045507247455</v>
      </c>
      <c r="AA48" s="55">
        <f>SUM(AA45:AA47)</f>
        <v>197805152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49263209</v>
      </c>
      <c r="D6" s="18">
        <v>49263209</v>
      </c>
      <c r="E6" s="19">
        <v>19639262</v>
      </c>
      <c r="F6" s="20">
        <v>19639262</v>
      </c>
      <c r="G6" s="20">
        <v>75607597</v>
      </c>
      <c r="H6" s="20">
        <v>66522740</v>
      </c>
      <c r="I6" s="20">
        <v>21485154</v>
      </c>
      <c r="J6" s="20">
        <v>21485154</v>
      </c>
      <c r="K6" s="20">
        <v>10429479</v>
      </c>
      <c r="L6" s="20">
        <v>40138495</v>
      </c>
      <c r="M6" s="20">
        <v>8477210</v>
      </c>
      <c r="N6" s="20">
        <v>8477210</v>
      </c>
      <c r="O6" s="20"/>
      <c r="P6" s="20"/>
      <c r="Q6" s="20"/>
      <c r="R6" s="20"/>
      <c r="S6" s="20"/>
      <c r="T6" s="20"/>
      <c r="U6" s="20"/>
      <c r="V6" s="20"/>
      <c r="W6" s="20">
        <v>8477210</v>
      </c>
      <c r="X6" s="20">
        <v>9819631</v>
      </c>
      <c r="Y6" s="20">
        <v>-1342421</v>
      </c>
      <c r="Z6" s="21">
        <v>-13.67</v>
      </c>
      <c r="AA6" s="22">
        <v>19639262</v>
      </c>
    </row>
    <row r="7" spans="1:27" ht="13.5">
      <c r="A7" s="23" t="s">
        <v>34</v>
      </c>
      <c r="B7" s="17"/>
      <c r="C7" s="18"/>
      <c r="D7" s="18"/>
      <c r="E7" s="19">
        <v>30000000</v>
      </c>
      <c r="F7" s="20">
        <v>30000000</v>
      </c>
      <c r="G7" s="20"/>
      <c r="H7" s="20"/>
      <c r="I7" s="20">
        <v>40000000</v>
      </c>
      <c r="J7" s="20">
        <v>40000000</v>
      </c>
      <c r="K7" s="20">
        <v>40000000</v>
      </c>
      <c r="L7" s="20">
        <v>20000000</v>
      </c>
      <c r="M7" s="20">
        <v>45000000</v>
      </c>
      <c r="N7" s="20">
        <v>45000000</v>
      </c>
      <c r="O7" s="20"/>
      <c r="P7" s="20"/>
      <c r="Q7" s="20"/>
      <c r="R7" s="20"/>
      <c r="S7" s="20"/>
      <c r="T7" s="20"/>
      <c r="U7" s="20"/>
      <c r="V7" s="20"/>
      <c r="W7" s="20">
        <v>45000000</v>
      </c>
      <c r="X7" s="20">
        <v>15000000</v>
      </c>
      <c r="Y7" s="20">
        <v>30000000</v>
      </c>
      <c r="Z7" s="21">
        <v>200</v>
      </c>
      <c r="AA7" s="22">
        <v>30000000</v>
      </c>
    </row>
    <row r="8" spans="1:27" ht="13.5">
      <c r="A8" s="23" t="s">
        <v>35</v>
      </c>
      <c r="B8" s="17"/>
      <c r="C8" s="18">
        <v>8725416</v>
      </c>
      <c r="D8" s="18">
        <v>8725416</v>
      </c>
      <c r="E8" s="19">
        <v>2520182</v>
      </c>
      <c r="F8" s="20">
        <v>2520182</v>
      </c>
      <c r="G8" s="20">
        <v>12654290</v>
      </c>
      <c r="H8" s="20">
        <v>12846565</v>
      </c>
      <c r="I8" s="20">
        <v>10547743</v>
      </c>
      <c r="J8" s="20">
        <v>10547743</v>
      </c>
      <c r="K8" s="20">
        <v>10547743</v>
      </c>
      <c r="L8" s="20">
        <v>11313342</v>
      </c>
      <c r="M8" s="20">
        <v>11441474</v>
      </c>
      <c r="N8" s="20">
        <v>11441474</v>
      </c>
      <c r="O8" s="20"/>
      <c r="P8" s="20"/>
      <c r="Q8" s="20"/>
      <c r="R8" s="20"/>
      <c r="S8" s="20"/>
      <c r="T8" s="20"/>
      <c r="U8" s="20"/>
      <c r="V8" s="20"/>
      <c r="W8" s="20">
        <v>11441474</v>
      </c>
      <c r="X8" s="20">
        <v>1260091</v>
      </c>
      <c r="Y8" s="20">
        <v>10181383</v>
      </c>
      <c r="Z8" s="21">
        <v>807.99</v>
      </c>
      <c r="AA8" s="22">
        <v>2520182</v>
      </c>
    </row>
    <row r="9" spans="1:27" ht="13.5">
      <c r="A9" s="23" t="s">
        <v>36</v>
      </c>
      <c r="B9" s="17"/>
      <c r="C9" s="18">
        <v>4975501</v>
      </c>
      <c r="D9" s="18">
        <v>4975501</v>
      </c>
      <c r="E9" s="19">
        <v>1301803</v>
      </c>
      <c r="F9" s="20">
        <v>1301803</v>
      </c>
      <c r="G9" s="20">
        <v>4839707</v>
      </c>
      <c r="H9" s="20">
        <v>4839707</v>
      </c>
      <c r="I9" s="20">
        <v>4839707</v>
      </c>
      <c r="J9" s="20">
        <v>4839707</v>
      </c>
      <c r="K9" s="20">
        <v>4839707</v>
      </c>
      <c r="L9" s="20">
        <v>2815915</v>
      </c>
      <c r="M9" s="20">
        <v>4029502</v>
      </c>
      <c r="N9" s="20">
        <v>4029502</v>
      </c>
      <c r="O9" s="20"/>
      <c r="P9" s="20"/>
      <c r="Q9" s="20"/>
      <c r="R9" s="20"/>
      <c r="S9" s="20"/>
      <c r="T9" s="20"/>
      <c r="U9" s="20"/>
      <c r="V9" s="20"/>
      <c r="W9" s="20">
        <v>4029502</v>
      </c>
      <c r="X9" s="20">
        <v>650902</v>
      </c>
      <c r="Y9" s="20">
        <v>3378600</v>
      </c>
      <c r="Z9" s="21">
        <v>519.06</v>
      </c>
      <c r="AA9" s="22">
        <v>1301803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62964126</v>
      </c>
      <c r="D12" s="29">
        <f>SUM(D6:D11)</f>
        <v>62964126</v>
      </c>
      <c r="E12" s="30">
        <f t="shared" si="0"/>
        <v>53461247</v>
      </c>
      <c r="F12" s="31">
        <f t="shared" si="0"/>
        <v>53461247</v>
      </c>
      <c r="G12" s="31">
        <f t="shared" si="0"/>
        <v>93101594</v>
      </c>
      <c r="H12" s="31">
        <f t="shared" si="0"/>
        <v>84209012</v>
      </c>
      <c r="I12" s="31">
        <f t="shared" si="0"/>
        <v>76872604</v>
      </c>
      <c r="J12" s="31">
        <f t="shared" si="0"/>
        <v>76872604</v>
      </c>
      <c r="K12" s="31">
        <f t="shared" si="0"/>
        <v>65816929</v>
      </c>
      <c r="L12" s="31">
        <f t="shared" si="0"/>
        <v>74267752</v>
      </c>
      <c r="M12" s="31">
        <f t="shared" si="0"/>
        <v>68948186</v>
      </c>
      <c r="N12" s="31">
        <f t="shared" si="0"/>
        <v>68948186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68948186</v>
      </c>
      <c r="X12" s="31">
        <f t="shared" si="0"/>
        <v>26730624</v>
      </c>
      <c r="Y12" s="31">
        <f t="shared" si="0"/>
        <v>42217562</v>
      </c>
      <c r="Z12" s="32">
        <f>+IF(X12&lt;&gt;0,+(Y12/X12)*100,0)</f>
        <v>157.9370612522925</v>
      </c>
      <c r="AA12" s="33">
        <f>SUM(AA6:AA11)</f>
        <v>53461247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1556965</v>
      </c>
      <c r="D17" s="18">
        <v>1556965</v>
      </c>
      <c r="E17" s="19">
        <v>1387627</v>
      </c>
      <c r="F17" s="20">
        <v>1387627</v>
      </c>
      <c r="G17" s="20">
        <v>1556965</v>
      </c>
      <c r="H17" s="20">
        <v>1556965</v>
      </c>
      <c r="I17" s="20">
        <v>1532965</v>
      </c>
      <c r="J17" s="20">
        <v>1532965</v>
      </c>
      <c r="K17" s="20">
        <v>1532965</v>
      </c>
      <c r="L17" s="20">
        <v>1523458</v>
      </c>
      <c r="M17" s="20">
        <v>1523458</v>
      </c>
      <c r="N17" s="20">
        <v>1523458</v>
      </c>
      <c r="O17" s="20"/>
      <c r="P17" s="20"/>
      <c r="Q17" s="20"/>
      <c r="R17" s="20"/>
      <c r="S17" s="20"/>
      <c r="T17" s="20"/>
      <c r="U17" s="20"/>
      <c r="V17" s="20"/>
      <c r="W17" s="20">
        <v>1523458</v>
      </c>
      <c r="X17" s="20">
        <v>693814</v>
      </c>
      <c r="Y17" s="20">
        <v>829644</v>
      </c>
      <c r="Z17" s="21">
        <v>119.58</v>
      </c>
      <c r="AA17" s="22">
        <v>1387627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98620570</v>
      </c>
      <c r="D19" s="18">
        <v>98620570</v>
      </c>
      <c r="E19" s="19">
        <v>126135331</v>
      </c>
      <c r="F19" s="20">
        <v>126135331</v>
      </c>
      <c r="G19" s="20">
        <v>104261815</v>
      </c>
      <c r="H19" s="20">
        <v>105050921</v>
      </c>
      <c r="I19" s="20">
        <v>110310261</v>
      </c>
      <c r="J19" s="20">
        <v>110310261</v>
      </c>
      <c r="K19" s="20">
        <v>112284367</v>
      </c>
      <c r="L19" s="20">
        <v>94883985</v>
      </c>
      <c r="M19" s="20">
        <v>104952920</v>
      </c>
      <c r="N19" s="20">
        <v>104952920</v>
      </c>
      <c r="O19" s="20"/>
      <c r="P19" s="20"/>
      <c r="Q19" s="20"/>
      <c r="R19" s="20"/>
      <c r="S19" s="20"/>
      <c r="T19" s="20"/>
      <c r="U19" s="20"/>
      <c r="V19" s="20"/>
      <c r="W19" s="20">
        <v>104952920</v>
      </c>
      <c r="X19" s="20">
        <v>63067666</v>
      </c>
      <c r="Y19" s="20">
        <v>41885254</v>
      </c>
      <c r="Z19" s="21">
        <v>66.41</v>
      </c>
      <c r="AA19" s="22">
        <v>126135331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506661</v>
      </c>
      <c r="D22" s="18">
        <v>506661</v>
      </c>
      <c r="E22" s="19">
        <v>679074</v>
      </c>
      <c r="F22" s="20">
        <v>679074</v>
      </c>
      <c r="G22" s="20">
        <v>506661</v>
      </c>
      <c r="H22" s="20">
        <v>506661</v>
      </c>
      <c r="I22" s="20">
        <v>486661</v>
      </c>
      <c r="J22" s="20">
        <v>486661</v>
      </c>
      <c r="K22" s="20">
        <v>486661</v>
      </c>
      <c r="L22" s="20">
        <v>506661</v>
      </c>
      <c r="M22" s="20">
        <v>403107</v>
      </c>
      <c r="N22" s="20">
        <v>403107</v>
      </c>
      <c r="O22" s="20"/>
      <c r="P22" s="20"/>
      <c r="Q22" s="20"/>
      <c r="R22" s="20"/>
      <c r="S22" s="20"/>
      <c r="T22" s="20"/>
      <c r="U22" s="20"/>
      <c r="V22" s="20"/>
      <c r="W22" s="20">
        <v>403107</v>
      </c>
      <c r="X22" s="20">
        <v>339537</v>
      </c>
      <c r="Y22" s="20">
        <v>63570</v>
      </c>
      <c r="Z22" s="21">
        <v>18.72</v>
      </c>
      <c r="AA22" s="22">
        <v>679074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100684196</v>
      </c>
      <c r="D24" s="29">
        <f>SUM(D15:D23)</f>
        <v>100684196</v>
      </c>
      <c r="E24" s="36">
        <f t="shared" si="1"/>
        <v>128202032</v>
      </c>
      <c r="F24" s="37">
        <f t="shared" si="1"/>
        <v>128202032</v>
      </c>
      <c r="G24" s="37">
        <f t="shared" si="1"/>
        <v>106325441</v>
      </c>
      <c r="H24" s="37">
        <f t="shared" si="1"/>
        <v>107114547</v>
      </c>
      <c r="I24" s="37">
        <f t="shared" si="1"/>
        <v>112329887</v>
      </c>
      <c r="J24" s="37">
        <f t="shared" si="1"/>
        <v>112329887</v>
      </c>
      <c r="K24" s="37">
        <f t="shared" si="1"/>
        <v>114303993</v>
      </c>
      <c r="L24" s="37">
        <f t="shared" si="1"/>
        <v>96914104</v>
      </c>
      <c r="M24" s="37">
        <f t="shared" si="1"/>
        <v>106879485</v>
      </c>
      <c r="N24" s="37">
        <f t="shared" si="1"/>
        <v>106879485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106879485</v>
      </c>
      <c r="X24" s="37">
        <f t="shared" si="1"/>
        <v>64101017</v>
      </c>
      <c r="Y24" s="37">
        <f t="shared" si="1"/>
        <v>42778468</v>
      </c>
      <c r="Z24" s="38">
        <f>+IF(X24&lt;&gt;0,+(Y24/X24)*100,0)</f>
        <v>66.73602074051337</v>
      </c>
      <c r="AA24" s="39">
        <f>SUM(AA15:AA23)</f>
        <v>128202032</v>
      </c>
    </row>
    <row r="25" spans="1:27" ht="13.5">
      <c r="A25" s="27" t="s">
        <v>51</v>
      </c>
      <c r="B25" s="28"/>
      <c r="C25" s="29">
        <f aca="true" t="shared" si="2" ref="C25:Y25">+C12+C24</f>
        <v>163648322</v>
      </c>
      <c r="D25" s="29">
        <f>+D12+D24</f>
        <v>163648322</v>
      </c>
      <c r="E25" s="30">
        <f t="shared" si="2"/>
        <v>181663279</v>
      </c>
      <c r="F25" s="31">
        <f t="shared" si="2"/>
        <v>181663279</v>
      </c>
      <c r="G25" s="31">
        <f t="shared" si="2"/>
        <v>199427035</v>
      </c>
      <c r="H25" s="31">
        <f t="shared" si="2"/>
        <v>191323559</v>
      </c>
      <c r="I25" s="31">
        <f t="shared" si="2"/>
        <v>189202491</v>
      </c>
      <c r="J25" s="31">
        <f t="shared" si="2"/>
        <v>189202491</v>
      </c>
      <c r="K25" s="31">
        <f t="shared" si="2"/>
        <v>180120922</v>
      </c>
      <c r="L25" s="31">
        <f t="shared" si="2"/>
        <v>171181856</v>
      </c>
      <c r="M25" s="31">
        <f t="shared" si="2"/>
        <v>175827671</v>
      </c>
      <c r="N25" s="31">
        <f t="shared" si="2"/>
        <v>175827671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175827671</v>
      </c>
      <c r="X25" s="31">
        <f t="shared" si="2"/>
        <v>90831641</v>
      </c>
      <c r="Y25" s="31">
        <f t="shared" si="2"/>
        <v>84996030</v>
      </c>
      <c r="Z25" s="32">
        <f>+IF(X25&lt;&gt;0,+(Y25/X25)*100,0)</f>
        <v>93.57535442963098</v>
      </c>
      <c r="AA25" s="33">
        <f>+AA12+AA24</f>
        <v>181663279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159269</v>
      </c>
      <c r="F30" s="20">
        <v>159269</v>
      </c>
      <c r="G30" s="20">
        <v>164033</v>
      </c>
      <c r="H30" s="20">
        <v>144033</v>
      </c>
      <c r="I30" s="20">
        <v>134033</v>
      </c>
      <c r="J30" s="20">
        <v>134033</v>
      </c>
      <c r="K30" s="20">
        <v>134033</v>
      </c>
      <c r="L30" s="20">
        <v>269862</v>
      </c>
      <c r="M30" s="20">
        <v>49686</v>
      </c>
      <c r="N30" s="20">
        <v>49686</v>
      </c>
      <c r="O30" s="20"/>
      <c r="P30" s="20"/>
      <c r="Q30" s="20"/>
      <c r="R30" s="20"/>
      <c r="S30" s="20"/>
      <c r="T30" s="20"/>
      <c r="U30" s="20"/>
      <c r="V30" s="20"/>
      <c r="W30" s="20">
        <v>49686</v>
      </c>
      <c r="X30" s="20">
        <v>79635</v>
      </c>
      <c r="Y30" s="20">
        <v>-29949</v>
      </c>
      <c r="Z30" s="21">
        <v>-37.61</v>
      </c>
      <c r="AA30" s="22">
        <v>159269</v>
      </c>
    </row>
    <row r="31" spans="1:27" ht="13.5">
      <c r="A31" s="23" t="s">
        <v>56</v>
      </c>
      <c r="B31" s="17"/>
      <c r="C31" s="18">
        <v>3337947</v>
      </c>
      <c r="D31" s="18">
        <v>3337947</v>
      </c>
      <c r="E31" s="19"/>
      <c r="F31" s="20"/>
      <c r="G31" s="20"/>
      <c r="H31" s="20"/>
      <c r="I31" s="20"/>
      <c r="J31" s="20"/>
      <c r="K31" s="20">
        <v>341431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10928448</v>
      </c>
      <c r="D32" s="18">
        <v>10928448</v>
      </c>
      <c r="E32" s="19">
        <v>5750000</v>
      </c>
      <c r="F32" s="20">
        <v>5750000</v>
      </c>
      <c r="G32" s="20">
        <v>19102362</v>
      </c>
      <c r="H32" s="20">
        <v>18102362</v>
      </c>
      <c r="I32" s="20">
        <v>15443793</v>
      </c>
      <c r="J32" s="20">
        <v>15443793</v>
      </c>
      <c r="K32" s="20">
        <v>15102362</v>
      </c>
      <c r="L32" s="20">
        <v>15102362</v>
      </c>
      <c r="M32" s="20">
        <v>12651675</v>
      </c>
      <c r="N32" s="20">
        <v>12651675</v>
      </c>
      <c r="O32" s="20"/>
      <c r="P32" s="20"/>
      <c r="Q32" s="20"/>
      <c r="R32" s="20"/>
      <c r="S32" s="20"/>
      <c r="T32" s="20"/>
      <c r="U32" s="20"/>
      <c r="V32" s="20"/>
      <c r="W32" s="20">
        <v>12651675</v>
      </c>
      <c r="X32" s="20">
        <v>2875000</v>
      </c>
      <c r="Y32" s="20">
        <v>9776675</v>
      </c>
      <c r="Z32" s="21">
        <v>340.06</v>
      </c>
      <c r="AA32" s="22">
        <v>5750000</v>
      </c>
    </row>
    <row r="33" spans="1:27" ht="13.5">
      <c r="A33" s="23" t="s">
        <v>58</v>
      </c>
      <c r="B33" s="17"/>
      <c r="C33" s="18">
        <v>925407</v>
      </c>
      <c r="D33" s="18">
        <v>925407</v>
      </c>
      <c r="E33" s="19">
        <v>873518</v>
      </c>
      <c r="F33" s="20">
        <v>873518</v>
      </c>
      <c r="G33" s="20">
        <v>925407</v>
      </c>
      <c r="H33" s="20">
        <v>925407</v>
      </c>
      <c r="I33" s="20">
        <v>925407</v>
      </c>
      <c r="J33" s="20">
        <v>925407</v>
      </c>
      <c r="K33" s="20">
        <v>925407</v>
      </c>
      <c r="L33" s="20">
        <v>2373362</v>
      </c>
      <c r="M33" s="20">
        <v>55241</v>
      </c>
      <c r="N33" s="20">
        <v>55241</v>
      </c>
      <c r="O33" s="20"/>
      <c r="P33" s="20"/>
      <c r="Q33" s="20"/>
      <c r="R33" s="20"/>
      <c r="S33" s="20"/>
      <c r="T33" s="20"/>
      <c r="U33" s="20"/>
      <c r="V33" s="20"/>
      <c r="W33" s="20">
        <v>55241</v>
      </c>
      <c r="X33" s="20">
        <v>436759</v>
      </c>
      <c r="Y33" s="20">
        <v>-381518</v>
      </c>
      <c r="Z33" s="21">
        <v>-87.35</v>
      </c>
      <c r="AA33" s="22">
        <v>873518</v>
      </c>
    </row>
    <row r="34" spans="1:27" ht="13.5">
      <c r="A34" s="27" t="s">
        <v>59</v>
      </c>
      <c r="B34" s="28"/>
      <c r="C34" s="29">
        <f aca="true" t="shared" si="3" ref="C34:Y34">SUM(C29:C33)</f>
        <v>15191802</v>
      </c>
      <c r="D34" s="29">
        <f>SUM(D29:D33)</f>
        <v>15191802</v>
      </c>
      <c r="E34" s="30">
        <f t="shared" si="3"/>
        <v>6782787</v>
      </c>
      <c r="F34" s="31">
        <f t="shared" si="3"/>
        <v>6782787</v>
      </c>
      <c r="G34" s="31">
        <f t="shared" si="3"/>
        <v>20191802</v>
      </c>
      <c r="H34" s="31">
        <f t="shared" si="3"/>
        <v>19171802</v>
      </c>
      <c r="I34" s="31">
        <f t="shared" si="3"/>
        <v>16503233</v>
      </c>
      <c r="J34" s="31">
        <f t="shared" si="3"/>
        <v>16503233</v>
      </c>
      <c r="K34" s="31">
        <f t="shared" si="3"/>
        <v>16503233</v>
      </c>
      <c r="L34" s="31">
        <f t="shared" si="3"/>
        <v>17745586</v>
      </c>
      <c r="M34" s="31">
        <f t="shared" si="3"/>
        <v>12756602</v>
      </c>
      <c r="N34" s="31">
        <f t="shared" si="3"/>
        <v>12756602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12756602</v>
      </c>
      <c r="X34" s="31">
        <f t="shared" si="3"/>
        <v>3391394</v>
      </c>
      <c r="Y34" s="31">
        <f t="shared" si="3"/>
        <v>9365208</v>
      </c>
      <c r="Z34" s="32">
        <f>+IF(X34&lt;&gt;0,+(Y34/X34)*100,0)</f>
        <v>276.14626905632315</v>
      </c>
      <c r="AA34" s="33">
        <f>SUM(AA29:AA33)</f>
        <v>6782787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689006</v>
      </c>
      <c r="D38" s="18">
        <v>689006</v>
      </c>
      <c r="E38" s="19">
        <v>1327156</v>
      </c>
      <c r="F38" s="20">
        <v>1327156</v>
      </c>
      <c r="G38" s="20">
        <v>689006</v>
      </c>
      <c r="H38" s="20">
        <v>689006</v>
      </c>
      <c r="I38" s="20">
        <v>689006</v>
      </c>
      <c r="J38" s="20">
        <v>689006</v>
      </c>
      <c r="K38" s="20">
        <v>689006</v>
      </c>
      <c r="L38" s="20">
        <v>744247</v>
      </c>
      <c r="M38" s="20">
        <v>689006</v>
      </c>
      <c r="N38" s="20">
        <v>689006</v>
      </c>
      <c r="O38" s="20"/>
      <c r="P38" s="20"/>
      <c r="Q38" s="20"/>
      <c r="R38" s="20"/>
      <c r="S38" s="20"/>
      <c r="T38" s="20"/>
      <c r="U38" s="20"/>
      <c r="V38" s="20"/>
      <c r="W38" s="20">
        <v>689006</v>
      </c>
      <c r="X38" s="20">
        <v>663578</v>
      </c>
      <c r="Y38" s="20">
        <v>25428</v>
      </c>
      <c r="Z38" s="21">
        <v>3.83</v>
      </c>
      <c r="AA38" s="22">
        <v>1327156</v>
      </c>
    </row>
    <row r="39" spans="1:27" ht="13.5">
      <c r="A39" s="27" t="s">
        <v>61</v>
      </c>
      <c r="B39" s="35"/>
      <c r="C39" s="29">
        <f aca="true" t="shared" si="4" ref="C39:Y39">SUM(C37:C38)</f>
        <v>689006</v>
      </c>
      <c r="D39" s="29">
        <f>SUM(D37:D38)</f>
        <v>689006</v>
      </c>
      <c r="E39" s="36">
        <f t="shared" si="4"/>
        <v>1327156</v>
      </c>
      <c r="F39" s="37">
        <f t="shared" si="4"/>
        <v>1327156</v>
      </c>
      <c r="G39" s="37">
        <f t="shared" si="4"/>
        <v>689006</v>
      </c>
      <c r="H39" s="37">
        <f t="shared" si="4"/>
        <v>689006</v>
      </c>
      <c r="I39" s="37">
        <f t="shared" si="4"/>
        <v>689006</v>
      </c>
      <c r="J39" s="37">
        <f t="shared" si="4"/>
        <v>689006</v>
      </c>
      <c r="K39" s="37">
        <f t="shared" si="4"/>
        <v>689006</v>
      </c>
      <c r="L39" s="37">
        <f t="shared" si="4"/>
        <v>744247</v>
      </c>
      <c r="M39" s="37">
        <f t="shared" si="4"/>
        <v>689006</v>
      </c>
      <c r="N39" s="37">
        <f t="shared" si="4"/>
        <v>689006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689006</v>
      </c>
      <c r="X39" s="37">
        <f t="shared" si="4"/>
        <v>663578</v>
      </c>
      <c r="Y39" s="37">
        <f t="shared" si="4"/>
        <v>25428</v>
      </c>
      <c r="Z39" s="38">
        <f>+IF(X39&lt;&gt;0,+(Y39/X39)*100,0)</f>
        <v>3.8319534402888586</v>
      </c>
      <c r="AA39" s="39">
        <f>SUM(AA37:AA38)</f>
        <v>1327156</v>
      </c>
    </row>
    <row r="40" spans="1:27" ht="13.5">
      <c r="A40" s="27" t="s">
        <v>62</v>
      </c>
      <c r="B40" s="28"/>
      <c r="C40" s="29">
        <f aca="true" t="shared" si="5" ref="C40:Y40">+C34+C39</f>
        <v>15880808</v>
      </c>
      <c r="D40" s="29">
        <f>+D34+D39</f>
        <v>15880808</v>
      </c>
      <c r="E40" s="30">
        <f t="shared" si="5"/>
        <v>8109943</v>
      </c>
      <c r="F40" s="31">
        <f t="shared" si="5"/>
        <v>8109943</v>
      </c>
      <c r="G40" s="31">
        <f t="shared" si="5"/>
        <v>20880808</v>
      </c>
      <c r="H40" s="31">
        <f t="shared" si="5"/>
        <v>19860808</v>
      </c>
      <c r="I40" s="31">
        <f t="shared" si="5"/>
        <v>17192239</v>
      </c>
      <c r="J40" s="31">
        <f t="shared" si="5"/>
        <v>17192239</v>
      </c>
      <c r="K40" s="31">
        <f t="shared" si="5"/>
        <v>17192239</v>
      </c>
      <c r="L40" s="31">
        <f t="shared" si="5"/>
        <v>18489833</v>
      </c>
      <c r="M40" s="31">
        <f t="shared" si="5"/>
        <v>13445608</v>
      </c>
      <c r="N40" s="31">
        <f t="shared" si="5"/>
        <v>13445608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13445608</v>
      </c>
      <c r="X40" s="31">
        <f t="shared" si="5"/>
        <v>4054972</v>
      </c>
      <c r="Y40" s="31">
        <f t="shared" si="5"/>
        <v>9390636</v>
      </c>
      <c r="Z40" s="32">
        <f>+IF(X40&lt;&gt;0,+(Y40/X40)*100,0)</f>
        <v>231.58325137633506</v>
      </c>
      <c r="AA40" s="33">
        <f>+AA34+AA39</f>
        <v>8109943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147767514</v>
      </c>
      <c r="D42" s="43">
        <f>+D25-D40</f>
        <v>147767514</v>
      </c>
      <c r="E42" s="44">
        <f t="shared" si="6"/>
        <v>173553336</v>
      </c>
      <c r="F42" s="45">
        <f t="shared" si="6"/>
        <v>173553336</v>
      </c>
      <c r="G42" s="45">
        <f t="shared" si="6"/>
        <v>178546227</v>
      </c>
      <c r="H42" s="45">
        <f t="shared" si="6"/>
        <v>171462751</v>
      </c>
      <c r="I42" s="45">
        <f t="shared" si="6"/>
        <v>172010252</v>
      </c>
      <c r="J42" s="45">
        <f t="shared" si="6"/>
        <v>172010252</v>
      </c>
      <c r="K42" s="45">
        <f t="shared" si="6"/>
        <v>162928683</v>
      </c>
      <c r="L42" s="45">
        <f t="shared" si="6"/>
        <v>152692023</v>
      </c>
      <c r="M42" s="45">
        <f t="shared" si="6"/>
        <v>162382063</v>
      </c>
      <c r="N42" s="45">
        <f t="shared" si="6"/>
        <v>162382063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162382063</v>
      </c>
      <c r="X42" s="45">
        <f t="shared" si="6"/>
        <v>86776669</v>
      </c>
      <c r="Y42" s="45">
        <f t="shared" si="6"/>
        <v>75605394</v>
      </c>
      <c r="Z42" s="46">
        <f>+IF(X42&lt;&gt;0,+(Y42/X42)*100,0)</f>
        <v>87.12640721436311</v>
      </c>
      <c r="AA42" s="47">
        <f>+AA25-AA40</f>
        <v>173553336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147767514</v>
      </c>
      <c r="D45" s="18">
        <v>147767514</v>
      </c>
      <c r="E45" s="19">
        <v>173553336</v>
      </c>
      <c r="F45" s="20">
        <v>173553336</v>
      </c>
      <c r="G45" s="20">
        <v>178546227</v>
      </c>
      <c r="H45" s="20">
        <v>171462752</v>
      </c>
      <c r="I45" s="20">
        <v>172010251</v>
      </c>
      <c r="J45" s="20">
        <v>172010251</v>
      </c>
      <c r="K45" s="20">
        <v>162928683</v>
      </c>
      <c r="L45" s="20">
        <v>152692023</v>
      </c>
      <c r="M45" s="20">
        <v>162382063</v>
      </c>
      <c r="N45" s="20">
        <v>162382063</v>
      </c>
      <c r="O45" s="20"/>
      <c r="P45" s="20"/>
      <c r="Q45" s="20"/>
      <c r="R45" s="20"/>
      <c r="S45" s="20"/>
      <c r="T45" s="20"/>
      <c r="U45" s="20"/>
      <c r="V45" s="20"/>
      <c r="W45" s="20">
        <v>162382063</v>
      </c>
      <c r="X45" s="20">
        <v>86776668</v>
      </c>
      <c r="Y45" s="20">
        <v>75605395</v>
      </c>
      <c r="Z45" s="48">
        <v>87.13</v>
      </c>
      <c r="AA45" s="22">
        <v>173553336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147767514</v>
      </c>
      <c r="D48" s="51">
        <f>SUM(D45:D47)</f>
        <v>147767514</v>
      </c>
      <c r="E48" s="52">
        <f t="shared" si="7"/>
        <v>173553336</v>
      </c>
      <c r="F48" s="53">
        <f t="shared" si="7"/>
        <v>173553336</v>
      </c>
      <c r="G48" s="53">
        <f t="shared" si="7"/>
        <v>178546227</v>
      </c>
      <c r="H48" s="53">
        <f t="shared" si="7"/>
        <v>171462752</v>
      </c>
      <c r="I48" s="53">
        <f t="shared" si="7"/>
        <v>172010251</v>
      </c>
      <c r="J48" s="53">
        <f t="shared" si="7"/>
        <v>172010251</v>
      </c>
      <c r="K48" s="53">
        <f t="shared" si="7"/>
        <v>162928683</v>
      </c>
      <c r="L48" s="53">
        <f t="shared" si="7"/>
        <v>152692023</v>
      </c>
      <c r="M48" s="53">
        <f t="shared" si="7"/>
        <v>162382063</v>
      </c>
      <c r="N48" s="53">
        <f t="shared" si="7"/>
        <v>162382063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162382063</v>
      </c>
      <c r="X48" s="53">
        <f t="shared" si="7"/>
        <v>86776668</v>
      </c>
      <c r="Y48" s="53">
        <f t="shared" si="7"/>
        <v>75605395</v>
      </c>
      <c r="Z48" s="54">
        <f>+IF(X48&lt;&gt;0,+(Y48/X48)*100,0)</f>
        <v>87.12640937077694</v>
      </c>
      <c r="AA48" s="55">
        <f>SUM(AA45:AA47)</f>
        <v>173553336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126554326</v>
      </c>
      <c r="D6" s="18">
        <v>126554326</v>
      </c>
      <c r="E6" s="19">
        <v>7000</v>
      </c>
      <c r="F6" s="20">
        <v>7000</v>
      </c>
      <c r="G6" s="20">
        <v>67773947</v>
      </c>
      <c r="H6" s="20">
        <v>26154529</v>
      </c>
      <c r="I6" s="20">
        <v>75511398</v>
      </c>
      <c r="J6" s="20">
        <v>75511398</v>
      </c>
      <c r="K6" s="20">
        <v>27139207</v>
      </c>
      <c r="L6" s="20">
        <v>69873685</v>
      </c>
      <c r="M6" s="20">
        <v>7000</v>
      </c>
      <c r="N6" s="20">
        <v>7000</v>
      </c>
      <c r="O6" s="20"/>
      <c r="P6" s="20"/>
      <c r="Q6" s="20"/>
      <c r="R6" s="20"/>
      <c r="S6" s="20"/>
      <c r="T6" s="20"/>
      <c r="U6" s="20"/>
      <c r="V6" s="20"/>
      <c r="W6" s="20">
        <v>7000</v>
      </c>
      <c r="X6" s="20">
        <v>3500</v>
      </c>
      <c r="Y6" s="20">
        <v>3500</v>
      </c>
      <c r="Z6" s="21">
        <v>100</v>
      </c>
      <c r="AA6" s="22">
        <v>7000</v>
      </c>
    </row>
    <row r="7" spans="1:27" ht="13.5">
      <c r="A7" s="23" t="s">
        <v>34</v>
      </c>
      <c r="B7" s="17"/>
      <c r="C7" s="18"/>
      <c r="D7" s="18"/>
      <c r="E7" s="19">
        <v>164854000</v>
      </c>
      <c r="F7" s="20">
        <v>164854000</v>
      </c>
      <c r="G7" s="20">
        <v>176721000</v>
      </c>
      <c r="H7" s="20">
        <v>207213000</v>
      </c>
      <c r="I7" s="20">
        <v>159286000</v>
      </c>
      <c r="J7" s="20">
        <v>159286000</v>
      </c>
      <c r="K7" s="20">
        <v>99099443</v>
      </c>
      <c r="L7" s="20">
        <v>69705631</v>
      </c>
      <c r="M7" s="20">
        <v>115971000</v>
      </c>
      <c r="N7" s="20">
        <v>115971000</v>
      </c>
      <c r="O7" s="20"/>
      <c r="P7" s="20"/>
      <c r="Q7" s="20"/>
      <c r="R7" s="20"/>
      <c r="S7" s="20"/>
      <c r="T7" s="20"/>
      <c r="U7" s="20"/>
      <c r="V7" s="20"/>
      <c r="W7" s="20">
        <v>115971000</v>
      </c>
      <c r="X7" s="20">
        <v>82427000</v>
      </c>
      <c r="Y7" s="20">
        <v>33544000</v>
      </c>
      <c r="Z7" s="21">
        <v>40.7</v>
      </c>
      <c r="AA7" s="22">
        <v>164854000</v>
      </c>
    </row>
    <row r="8" spans="1:27" ht="13.5">
      <c r="A8" s="23" t="s">
        <v>35</v>
      </c>
      <c r="B8" s="17"/>
      <c r="C8" s="18">
        <v>126138226</v>
      </c>
      <c r="D8" s="18">
        <v>126138226</v>
      </c>
      <c r="E8" s="19">
        <v>287226000</v>
      </c>
      <c r="F8" s="20">
        <v>287226000</v>
      </c>
      <c r="G8" s="20">
        <v>355434927</v>
      </c>
      <c r="H8" s="20">
        <v>373492570</v>
      </c>
      <c r="I8" s="20">
        <v>383324442</v>
      </c>
      <c r="J8" s="20">
        <v>383324442</v>
      </c>
      <c r="K8" s="20">
        <v>514205195</v>
      </c>
      <c r="L8" s="20">
        <v>496003354</v>
      </c>
      <c r="M8" s="20">
        <v>175145000</v>
      </c>
      <c r="N8" s="20">
        <v>175145000</v>
      </c>
      <c r="O8" s="20"/>
      <c r="P8" s="20"/>
      <c r="Q8" s="20"/>
      <c r="R8" s="20"/>
      <c r="S8" s="20"/>
      <c r="T8" s="20"/>
      <c r="U8" s="20"/>
      <c r="V8" s="20"/>
      <c r="W8" s="20">
        <v>175145000</v>
      </c>
      <c r="X8" s="20">
        <v>143613000</v>
      </c>
      <c r="Y8" s="20">
        <v>31532000</v>
      </c>
      <c r="Z8" s="21">
        <v>21.96</v>
      </c>
      <c r="AA8" s="22">
        <v>287226000</v>
      </c>
    </row>
    <row r="9" spans="1:27" ht="13.5">
      <c r="A9" s="23" t="s">
        <v>36</v>
      </c>
      <c r="B9" s="17"/>
      <c r="C9" s="18">
        <v>10821349</v>
      </c>
      <c r="D9" s="18">
        <v>10821349</v>
      </c>
      <c r="E9" s="19">
        <v>15768000</v>
      </c>
      <c r="F9" s="20">
        <v>15768000</v>
      </c>
      <c r="G9" s="20">
        <v>190740097</v>
      </c>
      <c r="H9" s="20">
        <v>186151211</v>
      </c>
      <c r="I9" s="20">
        <v>183624558</v>
      </c>
      <c r="J9" s="20">
        <v>183624558</v>
      </c>
      <c r="K9" s="20">
        <v>5500235</v>
      </c>
      <c r="L9" s="20">
        <v>5523676</v>
      </c>
      <c r="M9" s="20">
        <v>10337000</v>
      </c>
      <c r="N9" s="20">
        <v>10337000</v>
      </c>
      <c r="O9" s="20"/>
      <c r="P9" s="20"/>
      <c r="Q9" s="20"/>
      <c r="R9" s="20"/>
      <c r="S9" s="20"/>
      <c r="T9" s="20"/>
      <c r="U9" s="20"/>
      <c r="V9" s="20"/>
      <c r="W9" s="20">
        <v>10337000</v>
      </c>
      <c r="X9" s="20">
        <v>7884000</v>
      </c>
      <c r="Y9" s="20">
        <v>2453000</v>
      </c>
      <c r="Z9" s="21">
        <v>31.11</v>
      </c>
      <c r="AA9" s="22">
        <v>15768000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117068064</v>
      </c>
      <c r="H10" s="24">
        <v>117068064</v>
      </c>
      <c r="I10" s="24">
        <v>2840198</v>
      </c>
      <c r="J10" s="20">
        <v>2840198</v>
      </c>
      <c r="K10" s="24">
        <v>5046096</v>
      </c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4588990</v>
      </c>
      <c r="D11" s="18">
        <v>4588990</v>
      </c>
      <c r="E11" s="19">
        <v>7798000</v>
      </c>
      <c r="F11" s="20">
        <v>7798000</v>
      </c>
      <c r="G11" s="20">
        <v>4960437</v>
      </c>
      <c r="H11" s="20">
        <v>4960437</v>
      </c>
      <c r="I11" s="20">
        <v>4960437</v>
      </c>
      <c r="J11" s="20">
        <v>4960437</v>
      </c>
      <c r="K11" s="20">
        <v>5093962</v>
      </c>
      <c r="L11" s="20">
        <v>5249284</v>
      </c>
      <c r="M11" s="20">
        <v>5441000</v>
      </c>
      <c r="N11" s="20">
        <v>5441000</v>
      </c>
      <c r="O11" s="20"/>
      <c r="P11" s="20"/>
      <c r="Q11" s="20"/>
      <c r="R11" s="20"/>
      <c r="S11" s="20"/>
      <c r="T11" s="20"/>
      <c r="U11" s="20"/>
      <c r="V11" s="20"/>
      <c r="W11" s="20">
        <v>5441000</v>
      </c>
      <c r="X11" s="20">
        <v>3899000</v>
      </c>
      <c r="Y11" s="20">
        <v>1542000</v>
      </c>
      <c r="Z11" s="21">
        <v>39.55</v>
      </c>
      <c r="AA11" s="22">
        <v>7798000</v>
      </c>
    </row>
    <row r="12" spans="1:27" ht="13.5">
      <c r="A12" s="27" t="s">
        <v>39</v>
      </c>
      <c r="B12" s="28"/>
      <c r="C12" s="29">
        <f aca="true" t="shared" si="0" ref="C12:Y12">SUM(C6:C11)</f>
        <v>268102891</v>
      </c>
      <c r="D12" s="29">
        <f>SUM(D6:D11)</f>
        <v>268102891</v>
      </c>
      <c r="E12" s="30">
        <f t="shared" si="0"/>
        <v>475653000</v>
      </c>
      <c r="F12" s="31">
        <f t="shared" si="0"/>
        <v>475653000</v>
      </c>
      <c r="G12" s="31">
        <f t="shared" si="0"/>
        <v>912698472</v>
      </c>
      <c r="H12" s="31">
        <f t="shared" si="0"/>
        <v>915039811</v>
      </c>
      <c r="I12" s="31">
        <f t="shared" si="0"/>
        <v>809547033</v>
      </c>
      <c r="J12" s="31">
        <f t="shared" si="0"/>
        <v>809547033</v>
      </c>
      <c r="K12" s="31">
        <f t="shared" si="0"/>
        <v>656084138</v>
      </c>
      <c r="L12" s="31">
        <f t="shared" si="0"/>
        <v>646355630</v>
      </c>
      <c r="M12" s="31">
        <f t="shared" si="0"/>
        <v>306901000</v>
      </c>
      <c r="N12" s="31">
        <f t="shared" si="0"/>
        <v>306901000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306901000</v>
      </c>
      <c r="X12" s="31">
        <f t="shared" si="0"/>
        <v>237826500</v>
      </c>
      <c r="Y12" s="31">
        <f t="shared" si="0"/>
        <v>69074500</v>
      </c>
      <c r="Z12" s="32">
        <f>+IF(X12&lt;&gt;0,+(Y12/X12)*100,0)</f>
        <v>29.04407204411619</v>
      </c>
      <c r="AA12" s="33">
        <f>SUM(AA6:AA11)</f>
        <v>475653000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1482943918</v>
      </c>
      <c r="D19" s="18">
        <v>1482943918</v>
      </c>
      <c r="E19" s="19">
        <v>1191410000</v>
      </c>
      <c r="F19" s="20">
        <v>1191410000</v>
      </c>
      <c r="G19" s="20">
        <v>1889844713</v>
      </c>
      <c r="H19" s="20">
        <v>1889844713</v>
      </c>
      <c r="I19" s="20">
        <v>1889844713</v>
      </c>
      <c r="J19" s="20">
        <v>1889844713</v>
      </c>
      <c r="K19" s="20">
        <v>1481910844</v>
      </c>
      <c r="L19" s="20">
        <v>1482991942</v>
      </c>
      <c r="M19" s="20">
        <v>1482944000</v>
      </c>
      <c r="N19" s="20">
        <v>1482944000</v>
      </c>
      <c r="O19" s="20"/>
      <c r="P19" s="20"/>
      <c r="Q19" s="20"/>
      <c r="R19" s="20"/>
      <c r="S19" s="20"/>
      <c r="T19" s="20"/>
      <c r="U19" s="20"/>
      <c r="V19" s="20"/>
      <c r="W19" s="20">
        <v>1482944000</v>
      </c>
      <c r="X19" s="20">
        <v>595705000</v>
      </c>
      <c r="Y19" s="20">
        <v>887239000</v>
      </c>
      <c r="Z19" s="21">
        <v>148.94</v>
      </c>
      <c r="AA19" s="22">
        <v>1191410000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108870</v>
      </c>
      <c r="D22" s="18">
        <v>108870</v>
      </c>
      <c r="E22" s="19">
        <v>45000</v>
      </c>
      <c r="F22" s="20">
        <v>45000</v>
      </c>
      <c r="G22" s="20">
        <v>108870</v>
      </c>
      <c r="H22" s="20">
        <v>108870</v>
      </c>
      <c r="I22" s="20">
        <v>108870</v>
      </c>
      <c r="J22" s="20">
        <v>108870</v>
      </c>
      <c r="K22" s="20">
        <v>120122</v>
      </c>
      <c r="L22" s="20">
        <v>120122</v>
      </c>
      <c r="M22" s="20">
        <v>109000</v>
      </c>
      <c r="N22" s="20">
        <v>109000</v>
      </c>
      <c r="O22" s="20"/>
      <c r="P22" s="20"/>
      <c r="Q22" s="20"/>
      <c r="R22" s="20"/>
      <c r="S22" s="20"/>
      <c r="T22" s="20"/>
      <c r="U22" s="20"/>
      <c r="V22" s="20"/>
      <c r="W22" s="20">
        <v>109000</v>
      </c>
      <c r="X22" s="20">
        <v>22500</v>
      </c>
      <c r="Y22" s="20">
        <v>86500</v>
      </c>
      <c r="Z22" s="21">
        <v>384.44</v>
      </c>
      <c r="AA22" s="22">
        <v>45000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1483052788</v>
      </c>
      <c r="D24" s="29">
        <f>SUM(D15:D23)</f>
        <v>1483052788</v>
      </c>
      <c r="E24" s="36">
        <f t="shared" si="1"/>
        <v>1191455000</v>
      </c>
      <c r="F24" s="37">
        <f t="shared" si="1"/>
        <v>1191455000</v>
      </c>
      <c r="G24" s="37">
        <f t="shared" si="1"/>
        <v>1889953583</v>
      </c>
      <c r="H24" s="37">
        <f t="shared" si="1"/>
        <v>1889953583</v>
      </c>
      <c r="I24" s="37">
        <f t="shared" si="1"/>
        <v>1889953583</v>
      </c>
      <c r="J24" s="37">
        <f t="shared" si="1"/>
        <v>1889953583</v>
      </c>
      <c r="K24" s="37">
        <f t="shared" si="1"/>
        <v>1482030966</v>
      </c>
      <c r="L24" s="37">
        <f t="shared" si="1"/>
        <v>1483112064</v>
      </c>
      <c r="M24" s="37">
        <f t="shared" si="1"/>
        <v>1483053000</v>
      </c>
      <c r="N24" s="37">
        <f t="shared" si="1"/>
        <v>1483053000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1483053000</v>
      </c>
      <c r="X24" s="37">
        <f t="shared" si="1"/>
        <v>595727500</v>
      </c>
      <c r="Y24" s="37">
        <f t="shared" si="1"/>
        <v>887325500</v>
      </c>
      <c r="Z24" s="38">
        <f>+IF(X24&lt;&gt;0,+(Y24/X24)*100,0)</f>
        <v>148.94821877452358</v>
      </c>
      <c r="AA24" s="39">
        <f>SUM(AA15:AA23)</f>
        <v>1191455000</v>
      </c>
    </row>
    <row r="25" spans="1:27" ht="13.5">
      <c r="A25" s="27" t="s">
        <v>51</v>
      </c>
      <c r="B25" s="28"/>
      <c r="C25" s="29">
        <f aca="true" t="shared" si="2" ref="C25:Y25">+C12+C24</f>
        <v>1751155679</v>
      </c>
      <c r="D25" s="29">
        <f>+D12+D24</f>
        <v>1751155679</v>
      </c>
      <c r="E25" s="30">
        <f t="shared" si="2"/>
        <v>1667108000</v>
      </c>
      <c r="F25" s="31">
        <f t="shared" si="2"/>
        <v>1667108000</v>
      </c>
      <c r="G25" s="31">
        <f t="shared" si="2"/>
        <v>2802652055</v>
      </c>
      <c r="H25" s="31">
        <f t="shared" si="2"/>
        <v>2804993394</v>
      </c>
      <c r="I25" s="31">
        <f t="shared" si="2"/>
        <v>2699500616</v>
      </c>
      <c r="J25" s="31">
        <f t="shared" si="2"/>
        <v>2699500616</v>
      </c>
      <c r="K25" s="31">
        <f t="shared" si="2"/>
        <v>2138115104</v>
      </c>
      <c r="L25" s="31">
        <f t="shared" si="2"/>
        <v>2129467694</v>
      </c>
      <c r="M25" s="31">
        <f t="shared" si="2"/>
        <v>1789954000</v>
      </c>
      <c r="N25" s="31">
        <f t="shared" si="2"/>
        <v>1789954000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1789954000</v>
      </c>
      <c r="X25" s="31">
        <f t="shared" si="2"/>
        <v>833554000</v>
      </c>
      <c r="Y25" s="31">
        <f t="shared" si="2"/>
        <v>956400000</v>
      </c>
      <c r="Z25" s="32">
        <f>+IF(X25&lt;&gt;0,+(Y25/X25)*100,0)</f>
        <v>114.7376174788916</v>
      </c>
      <c r="AA25" s="33">
        <f>+AA12+AA24</f>
        <v>1667108000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>
        <v>33156000</v>
      </c>
      <c r="N29" s="20">
        <v>33156000</v>
      </c>
      <c r="O29" s="20"/>
      <c r="P29" s="20"/>
      <c r="Q29" s="20"/>
      <c r="R29" s="20"/>
      <c r="S29" s="20"/>
      <c r="T29" s="20"/>
      <c r="U29" s="20"/>
      <c r="V29" s="20"/>
      <c r="W29" s="20">
        <v>33156000</v>
      </c>
      <c r="X29" s="20"/>
      <c r="Y29" s="20">
        <v>33156000</v>
      </c>
      <c r="Z29" s="21"/>
      <c r="AA29" s="22"/>
    </row>
    <row r="30" spans="1:27" ht="13.5">
      <c r="A30" s="23" t="s">
        <v>55</v>
      </c>
      <c r="B30" s="17"/>
      <c r="C30" s="18">
        <v>4973971</v>
      </c>
      <c r="D30" s="18">
        <v>4973971</v>
      </c>
      <c r="E30" s="19">
        <v>3543000</v>
      </c>
      <c r="F30" s="20">
        <v>3543000</v>
      </c>
      <c r="G30" s="20">
        <v>2069339</v>
      </c>
      <c r="H30" s="20">
        <v>1854068</v>
      </c>
      <c r="I30" s="20">
        <v>1854068</v>
      </c>
      <c r="J30" s="20">
        <v>1854068</v>
      </c>
      <c r="K30" s="20">
        <v>2914870</v>
      </c>
      <c r="L30" s="20">
        <v>2705674</v>
      </c>
      <c r="M30" s="20">
        <v>2296000</v>
      </c>
      <c r="N30" s="20">
        <v>2296000</v>
      </c>
      <c r="O30" s="20"/>
      <c r="P30" s="20"/>
      <c r="Q30" s="20"/>
      <c r="R30" s="20"/>
      <c r="S30" s="20"/>
      <c r="T30" s="20"/>
      <c r="U30" s="20"/>
      <c r="V30" s="20"/>
      <c r="W30" s="20">
        <v>2296000</v>
      </c>
      <c r="X30" s="20">
        <v>1771500</v>
      </c>
      <c r="Y30" s="20">
        <v>524500</v>
      </c>
      <c r="Z30" s="21">
        <v>29.61</v>
      </c>
      <c r="AA30" s="22">
        <v>3543000</v>
      </c>
    </row>
    <row r="31" spans="1:27" ht="13.5">
      <c r="A31" s="23" t="s">
        <v>56</v>
      </c>
      <c r="B31" s="17"/>
      <c r="C31" s="18">
        <v>9390119</v>
      </c>
      <c r="D31" s="18">
        <v>9390119</v>
      </c>
      <c r="E31" s="19">
        <v>9784000</v>
      </c>
      <c r="F31" s="20">
        <v>9784000</v>
      </c>
      <c r="G31" s="20">
        <v>9410445</v>
      </c>
      <c r="H31" s="20">
        <v>9443202</v>
      </c>
      <c r="I31" s="20">
        <v>9509719</v>
      </c>
      <c r="J31" s="20">
        <v>9509719</v>
      </c>
      <c r="K31" s="20">
        <v>9652626</v>
      </c>
      <c r="L31" s="20">
        <v>9824940</v>
      </c>
      <c r="M31" s="20">
        <v>9878000</v>
      </c>
      <c r="N31" s="20">
        <v>9878000</v>
      </c>
      <c r="O31" s="20"/>
      <c r="P31" s="20"/>
      <c r="Q31" s="20"/>
      <c r="R31" s="20"/>
      <c r="S31" s="20"/>
      <c r="T31" s="20"/>
      <c r="U31" s="20"/>
      <c r="V31" s="20"/>
      <c r="W31" s="20">
        <v>9878000</v>
      </c>
      <c r="X31" s="20">
        <v>4892000</v>
      </c>
      <c r="Y31" s="20">
        <v>4986000</v>
      </c>
      <c r="Z31" s="21">
        <v>101.92</v>
      </c>
      <c r="AA31" s="22">
        <v>9784000</v>
      </c>
    </row>
    <row r="32" spans="1:27" ht="13.5">
      <c r="A32" s="23" t="s">
        <v>57</v>
      </c>
      <c r="B32" s="17"/>
      <c r="C32" s="18">
        <v>140336498</v>
      </c>
      <c r="D32" s="18">
        <v>140336498</v>
      </c>
      <c r="E32" s="19">
        <v>132486000</v>
      </c>
      <c r="F32" s="20">
        <v>132486000</v>
      </c>
      <c r="G32" s="20">
        <v>63411447</v>
      </c>
      <c r="H32" s="20">
        <v>62669908</v>
      </c>
      <c r="I32" s="20">
        <v>127787704</v>
      </c>
      <c r="J32" s="20">
        <v>127787704</v>
      </c>
      <c r="K32" s="20">
        <v>122184243</v>
      </c>
      <c r="L32" s="20">
        <v>127014785</v>
      </c>
      <c r="M32" s="20">
        <v>87201000</v>
      </c>
      <c r="N32" s="20">
        <v>87201000</v>
      </c>
      <c r="O32" s="20"/>
      <c r="P32" s="20"/>
      <c r="Q32" s="20"/>
      <c r="R32" s="20"/>
      <c r="S32" s="20"/>
      <c r="T32" s="20"/>
      <c r="U32" s="20"/>
      <c r="V32" s="20"/>
      <c r="W32" s="20">
        <v>87201000</v>
      </c>
      <c r="X32" s="20">
        <v>66243000</v>
      </c>
      <c r="Y32" s="20">
        <v>20958000</v>
      </c>
      <c r="Z32" s="21">
        <v>31.64</v>
      </c>
      <c r="AA32" s="22">
        <v>132486000</v>
      </c>
    </row>
    <row r="33" spans="1:27" ht="13.5">
      <c r="A33" s="23" t="s">
        <v>58</v>
      </c>
      <c r="B33" s="17"/>
      <c r="C33" s="18">
        <v>937667</v>
      </c>
      <c r="D33" s="18">
        <v>937667</v>
      </c>
      <c r="E33" s="19">
        <v>23450000</v>
      </c>
      <c r="F33" s="20">
        <v>23450000</v>
      </c>
      <c r="G33" s="20">
        <v>48358104</v>
      </c>
      <c r="H33" s="20">
        <v>48358104</v>
      </c>
      <c r="I33" s="20">
        <v>45358104</v>
      </c>
      <c r="J33" s="20">
        <v>45358104</v>
      </c>
      <c r="K33" s="20">
        <v>11203960</v>
      </c>
      <c r="L33" s="20">
        <v>11203960</v>
      </c>
      <c r="M33" s="20">
        <v>938000</v>
      </c>
      <c r="N33" s="20">
        <v>938000</v>
      </c>
      <c r="O33" s="20"/>
      <c r="P33" s="20"/>
      <c r="Q33" s="20"/>
      <c r="R33" s="20"/>
      <c r="S33" s="20"/>
      <c r="T33" s="20"/>
      <c r="U33" s="20"/>
      <c r="V33" s="20"/>
      <c r="W33" s="20">
        <v>938000</v>
      </c>
      <c r="X33" s="20">
        <v>11725000</v>
      </c>
      <c r="Y33" s="20">
        <v>-10787000</v>
      </c>
      <c r="Z33" s="21">
        <v>-92</v>
      </c>
      <c r="AA33" s="22">
        <v>23450000</v>
      </c>
    </row>
    <row r="34" spans="1:27" ht="13.5">
      <c r="A34" s="27" t="s">
        <v>59</v>
      </c>
      <c r="B34" s="28"/>
      <c r="C34" s="29">
        <f aca="true" t="shared" si="3" ref="C34:Y34">SUM(C29:C33)</f>
        <v>155638255</v>
      </c>
      <c r="D34" s="29">
        <f>SUM(D29:D33)</f>
        <v>155638255</v>
      </c>
      <c r="E34" s="30">
        <f t="shared" si="3"/>
        <v>169263000</v>
      </c>
      <c r="F34" s="31">
        <f t="shared" si="3"/>
        <v>169263000</v>
      </c>
      <c r="G34" s="31">
        <f t="shared" si="3"/>
        <v>123249335</v>
      </c>
      <c r="H34" s="31">
        <f t="shared" si="3"/>
        <v>122325282</v>
      </c>
      <c r="I34" s="31">
        <f t="shared" si="3"/>
        <v>184509595</v>
      </c>
      <c r="J34" s="31">
        <f t="shared" si="3"/>
        <v>184509595</v>
      </c>
      <c r="K34" s="31">
        <f t="shared" si="3"/>
        <v>145955699</v>
      </c>
      <c r="L34" s="31">
        <f t="shared" si="3"/>
        <v>150749359</v>
      </c>
      <c r="M34" s="31">
        <f t="shared" si="3"/>
        <v>133469000</v>
      </c>
      <c r="N34" s="31">
        <f t="shared" si="3"/>
        <v>133469000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133469000</v>
      </c>
      <c r="X34" s="31">
        <f t="shared" si="3"/>
        <v>84631500</v>
      </c>
      <c r="Y34" s="31">
        <f t="shared" si="3"/>
        <v>48837500</v>
      </c>
      <c r="Z34" s="32">
        <f>+IF(X34&lt;&gt;0,+(Y34/X34)*100,0)</f>
        <v>57.70605507405635</v>
      </c>
      <c r="AA34" s="33">
        <f>SUM(AA29:AA33)</f>
        <v>169263000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5046096</v>
      </c>
      <c r="D37" s="18">
        <v>5046096</v>
      </c>
      <c r="E37" s="19">
        <v>6051000</v>
      </c>
      <c r="F37" s="20">
        <v>6051000</v>
      </c>
      <c r="G37" s="20">
        <v>5046096</v>
      </c>
      <c r="H37" s="20">
        <v>5046096</v>
      </c>
      <c r="I37" s="20">
        <v>5046096</v>
      </c>
      <c r="J37" s="20">
        <v>5046096</v>
      </c>
      <c r="K37" s="20">
        <v>5046096</v>
      </c>
      <c r="L37" s="20">
        <v>5046096</v>
      </c>
      <c r="M37" s="20">
        <v>5046000</v>
      </c>
      <c r="N37" s="20">
        <v>5046000</v>
      </c>
      <c r="O37" s="20"/>
      <c r="P37" s="20"/>
      <c r="Q37" s="20"/>
      <c r="R37" s="20"/>
      <c r="S37" s="20"/>
      <c r="T37" s="20"/>
      <c r="U37" s="20"/>
      <c r="V37" s="20"/>
      <c r="W37" s="20">
        <v>5046000</v>
      </c>
      <c r="X37" s="20">
        <v>3025500</v>
      </c>
      <c r="Y37" s="20">
        <v>2020500</v>
      </c>
      <c r="Z37" s="21">
        <v>66.78</v>
      </c>
      <c r="AA37" s="22">
        <v>6051000</v>
      </c>
    </row>
    <row r="38" spans="1:27" ht="13.5">
      <c r="A38" s="23" t="s">
        <v>58</v>
      </c>
      <c r="B38" s="17"/>
      <c r="C38" s="18">
        <v>10266293</v>
      </c>
      <c r="D38" s="18">
        <v>10266293</v>
      </c>
      <c r="E38" s="19">
        <v>4031000</v>
      </c>
      <c r="F38" s="20">
        <v>4031000</v>
      </c>
      <c r="G38" s="20">
        <v>3127838</v>
      </c>
      <c r="H38" s="20">
        <v>3127838</v>
      </c>
      <c r="I38" s="20">
        <v>3127838</v>
      </c>
      <c r="J38" s="20">
        <v>3127838</v>
      </c>
      <c r="K38" s="20">
        <v>15242873</v>
      </c>
      <c r="L38" s="20">
        <v>15242873</v>
      </c>
      <c r="M38" s="20">
        <v>10266000</v>
      </c>
      <c r="N38" s="20">
        <v>10266000</v>
      </c>
      <c r="O38" s="20"/>
      <c r="P38" s="20"/>
      <c r="Q38" s="20"/>
      <c r="R38" s="20"/>
      <c r="S38" s="20"/>
      <c r="T38" s="20"/>
      <c r="U38" s="20"/>
      <c r="V38" s="20"/>
      <c r="W38" s="20">
        <v>10266000</v>
      </c>
      <c r="X38" s="20">
        <v>2015500</v>
      </c>
      <c r="Y38" s="20">
        <v>8250500</v>
      </c>
      <c r="Z38" s="21">
        <v>409.35</v>
      </c>
      <c r="AA38" s="22">
        <v>4031000</v>
      </c>
    </row>
    <row r="39" spans="1:27" ht="13.5">
      <c r="A39" s="27" t="s">
        <v>61</v>
      </c>
      <c r="B39" s="35"/>
      <c r="C39" s="29">
        <f aca="true" t="shared" si="4" ref="C39:Y39">SUM(C37:C38)</f>
        <v>15312389</v>
      </c>
      <c r="D39" s="29">
        <f>SUM(D37:D38)</f>
        <v>15312389</v>
      </c>
      <c r="E39" s="36">
        <f t="shared" si="4"/>
        <v>10082000</v>
      </c>
      <c r="F39" s="37">
        <f t="shared" si="4"/>
        <v>10082000</v>
      </c>
      <c r="G39" s="37">
        <f t="shared" si="4"/>
        <v>8173934</v>
      </c>
      <c r="H39" s="37">
        <f t="shared" si="4"/>
        <v>8173934</v>
      </c>
      <c r="I39" s="37">
        <f t="shared" si="4"/>
        <v>8173934</v>
      </c>
      <c r="J39" s="37">
        <f t="shared" si="4"/>
        <v>8173934</v>
      </c>
      <c r="K39" s="37">
        <f t="shared" si="4"/>
        <v>20288969</v>
      </c>
      <c r="L39" s="37">
        <f t="shared" si="4"/>
        <v>20288969</v>
      </c>
      <c r="M39" s="37">
        <f t="shared" si="4"/>
        <v>15312000</v>
      </c>
      <c r="N39" s="37">
        <f t="shared" si="4"/>
        <v>15312000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15312000</v>
      </c>
      <c r="X39" s="37">
        <f t="shared" si="4"/>
        <v>5041000</v>
      </c>
      <c r="Y39" s="37">
        <f t="shared" si="4"/>
        <v>10271000</v>
      </c>
      <c r="Z39" s="38">
        <f>+IF(X39&lt;&gt;0,+(Y39/X39)*100,0)</f>
        <v>203.74925609998016</v>
      </c>
      <c r="AA39" s="39">
        <f>SUM(AA37:AA38)</f>
        <v>10082000</v>
      </c>
    </row>
    <row r="40" spans="1:27" ht="13.5">
      <c r="A40" s="27" t="s">
        <v>62</v>
      </c>
      <c r="B40" s="28"/>
      <c r="C40" s="29">
        <f aca="true" t="shared" si="5" ref="C40:Y40">+C34+C39</f>
        <v>170950644</v>
      </c>
      <c r="D40" s="29">
        <f>+D34+D39</f>
        <v>170950644</v>
      </c>
      <c r="E40" s="30">
        <f t="shared" si="5"/>
        <v>179345000</v>
      </c>
      <c r="F40" s="31">
        <f t="shared" si="5"/>
        <v>179345000</v>
      </c>
      <c r="G40" s="31">
        <f t="shared" si="5"/>
        <v>131423269</v>
      </c>
      <c r="H40" s="31">
        <f t="shared" si="5"/>
        <v>130499216</v>
      </c>
      <c r="I40" s="31">
        <f t="shared" si="5"/>
        <v>192683529</v>
      </c>
      <c r="J40" s="31">
        <f t="shared" si="5"/>
        <v>192683529</v>
      </c>
      <c r="K40" s="31">
        <f t="shared" si="5"/>
        <v>166244668</v>
      </c>
      <c r="L40" s="31">
        <f t="shared" si="5"/>
        <v>171038328</v>
      </c>
      <c r="M40" s="31">
        <f t="shared" si="5"/>
        <v>148781000</v>
      </c>
      <c r="N40" s="31">
        <f t="shared" si="5"/>
        <v>148781000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148781000</v>
      </c>
      <c r="X40" s="31">
        <f t="shared" si="5"/>
        <v>89672500</v>
      </c>
      <c r="Y40" s="31">
        <f t="shared" si="5"/>
        <v>59108500</v>
      </c>
      <c r="Z40" s="32">
        <f>+IF(X40&lt;&gt;0,+(Y40/X40)*100,0)</f>
        <v>65.91597200925591</v>
      </c>
      <c r="AA40" s="33">
        <f>+AA34+AA39</f>
        <v>179345000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1580205035</v>
      </c>
      <c r="D42" s="43">
        <f>+D25-D40</f>
        <v>1580205035</v>
      </c>
      <c r="E42" s="44">
        <f t="shared" si="6"/>
        <v>1487763000</v>
      </c>
      <c r="F42" s="45">
        <f t="shared" si="6"/>
        <v>1487763000</v>
      </c>
      <c r="G42" s="45">
        <f t="shared" si="6"/>
        <v>2671228786</v>
      </c>
      <c r="H42" s="45">
        <f t="shared" si="6"/>
        <v>2674494178</v>
      </c>
      <c r="I42" s="45">
        <f t="shared" si="6"/>
        <v>2506817087</v>
      </c>
      <c r="J42" s="45">
        <f t="shared" si="6"/>
        <v>2506817087</v>
      </c>
      <c r="K42" s="45">
        <f t="shared" si="6"/>
        <v>1971870436</v>
      </c>
      <c r="L42" s="45">
        <f t="shared" si="6"/>
        <v>1958429366</v>
      </c>
      <c r="M42" s="45">
        <f t="shared" si="6"/>
        <v>1641173000</v>
      </c>
      <c r="N42" s="45">
        <f t="shared" si="6"/>
        <v>1641173000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1641173000</v>
      </c>
      <c r="X42" s="45">
        <f t="shared" si="6"/>
        <v>743881500</v>
      </c>
      <c r="Y42" s="45">
        <f t="shared" si="6"/>
        <v>897291500</v>
      </c>
      <c r="Z42" s="46">
        <f>+IF(X42&lt;&gt;0,+(Y42/X42)*100,0)</f>
        <v>120.62290835301053</v>
      </c>
      <c r="AA42" s="47">
        <f>+AA25-AA40</f>
        <v>1487763000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1580205035</v>
      </c>
      <c r="D45" s="18">
        <v>1580205035</v>
      </c>
      <c r="E45" s="19">
        <v>1487763000</v>
      </c>
      <c r="F45" s="20">
        <v>1487763000</v>
      </c>
      <c r="G45" s="20">
        <v>2671228786</v>
      </c>
      <c r="H45" s="20">
        <v>2674494178</v>
      </c>
      <c r="I45" s="20">
        <v>2506817087</v>
      </c>
      <c r="J45" s="20">
        <v>2506817087</v>
      </c>
      <c r="K45" s="20">
        <v>1971870436</v>
      </c>
      <c r="L45" s="20">
        <v>1958429366</v>
      </c>
      <c r="M45" s="20">
        <v>1640950000</v>
      </c>
      <c r="N45" s="20">
        <v>1640950000</v>
      </c>
      <c r="O45" s="20"/>
      <c r="P45" s="20"/>
      <c r="Q45" s="20"/>
      <c r="R45" s="20"/>
      <c r="S45" s="20"/>
      <c r="T45" s="20"/>
      <c r="U45" s="20"/>
      <c r="V45" s="20"/>
      <c r="W45" s="20">
        <v>1640950000</v>
      </c>
      <c r="X45" s="20">
        <v>743881500</v>
      </c>
      <c r="Y45" s="20">
        <v>897068500</v>
      </c>
      <c r="Z45" s="48">
        <v>120.59</v>
      </c>
      <c r="AA45" s="22">
        <v>1487763000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>
        <v>223000</v>
      </c>
      <c r="N46" s="20">
        <v>223000</v>
      </c>
      <c r="O46" s="20"/>
      <c r="P46" s="20"/>
      <c r="Q46" s="20"/>
      <c r="R46" s="20"/>
      <c r="S46" s="20"/>
      <c r="T46" s="20"/>
      <c r="U46" s="20"/>
      <c r="V46" s="20"/>
      <c r="W46" s="20">
        <v>223000</v>
      </c>
      <c r="X46" s="20"/>
      <c r="Y46" s="20">
        <v>223000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1580205035</v>
      </c>
      <c r="D48" s="51">
        <f>SUM(D45:D47)</f>
        <v>1580205035</v>
      </c>
      <c r="E48" s="52">
        <f t="shared" si="7"/>
        <v>1487763000</v>
      </c>
      <c r="F48" s="53">
        <f t="shared" si="7"/>
        <v>1487763000</v>
      </c>
      <c r="G48" s="53">
        <f t="shared" si="7"/>
        <v>2671228786</v>
      </c>
      <c r="H48" s="53">
        <f t="shared" si="7"/>
        <v>2674494178</v>
      </c>
      <c r="I48" s="53">
        <f t="shared" si="7"/>
        <v>2506817087</v>
      </c>
      <c r="J48" s="53">
        <f t="shared" si="7"/>
        <v>2506817087</v>
      </c>
      <c r="K48" s="53">
        <f t="shared" si="7"/>
        <v>1971870436</v>
      </c>
      <c r="L48" s="53">
        <f t="shared" si="7"/>
        <v>1958429366</v>
      </c>
      <c r="M48" s="53">
        <f t="shared" si="7"/>
        <v>1641173000</v>
      </c>
      <c r="N48" s="53">
        <f t="shared" si="7"/>
        <v>1641173000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1641173000</v>
      </c>
      <c r="X48" s="53">
        <f t="shared" si="7"/>
        <v>743881500</v>
      </c>
      <c r="Y48" s="53">
        <f t="shared" si="7"/>
        <v>897291500</v>
      </c>
      <c r="Z48" s="54">
        <f>+IF(X48&lt;&gt;0,+(Y48/X48)*100,0)</f>
        <v>120.62290835301053</v>
      </c>
      <c r="AA48" s="55">
        <f>SUM(AA45:AA47)</f>
        <v>1487763000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2620919</v>
      </c>
      <c r="D6" s="18">
        <v>2620919</v>
      </c>
      <c r="E6" s="19">
        <v>6610653</v>
      </c>
      <c r="F6" s="20">
        <v>6610653</v>
      </c>
      <c r="G6" s="20">
        <v>3793067</v>
      </c>
      <c r="H6" s="20">
        <v>1182769</v>
      </c>
      <c r="I6" s="20">
        <v>721600</v>
      </c>
      <c r="J6" s="20">
        <v>721600</v>
      </c>
      <c r="K6" s="20">
        <v>2198026</v>
      </c>
      <c r="L6" s="20">
        <v>1779549</v>
      </c>
      <c r="M6" s="20">
        <v>1404447</v>
      </c>
      <c r="N6" s="20">
        <v>1404447</v>
      </c>
      <c r="O6" s="20"/>
      <c r="P6" s="20"/>
      <c r="Q6" s="20"/>
      <c r="R6" s="20"/>
      <c r="S6" s="20"/>
      <c r="T6" s="20"/>
      <c r="U6" s="20"/>
      <c r="V6" s="20"/>
      <c r="W6" s="20">
        <v>1404447</v>
      </c>
      <c r="X6" s="20">
        <v>3305327</v>
      </c>
      <c r="Y6" s="20">
        <v>-1900880</v>
      </c>
      <c r="Z6" s="21">
        <v>-57.51</v>
      </c>
      <c r="AA6" s="22">
        <v>6610653</v>
      </c>
    </row>
    <row r="7" spans="1:27" ht="13.5">
      <c r="A7" s="23" t="s">
        <v>34</v>
      </c>
      <c r="B7" s="17"/>
      <c r="C7" s="18">
        <v>35817746</v>
      </c>
      <c r="D7" s="18">
        <v>35817746</v>
      </c>
      <c r="E7" s="19">
        <v>19951183</v>
      </c>
      <c r="F7" s="20">
        <v>19951183</v>
      </c>
      <c r="G7" s="20">
        <v>46021302</v>
      </c>
      <c r="H7" s="20">
        <v>48834471</v>
      </c>
      <c r="I7" s="20">
        <v>39403053</v>
      </c>
      <c r="J7" s="20">
        <v>39403053</v>
      </c>
      <c r="K7" s="20">
        <v>42966555</v>
      </c>
      <c r="L7" s="20">
        <v>39867147</v>
      </c>
      <c r="M7" s="20">
        <v>52350994</v>
      </c>
      <c r="N7" s="20">
        <v>52350994</v>
      </c>
      <c r="O7" s="20"/>
      <c r="P7" s="20"/>
      <c r="Q7" s="20"/>
      <c r="R7" s="20"/>
      <c r="S7" s="20"/>
      <c r="T7" s="20"/>
      <c r="U7" s="20"/>
      <c r="V7" s="20"/>
      <c r="W7" s="20">
        <v>52350994</v>
      </c>
      <c r="X7" s="20">
        <v>9975592</v>
      </c>
      <c r="Y7" s="20">
        <v>42375402</v>
      </c>
      <c r="Z7" s="21">
        <v>424.79</v>
      </c>
      <c r="AA7" s="22">
        <v>19951183</v>
      </c>
    </row>
    <row r="8" spans="1:27" ht="13.5">
      <c r="A8" s="23" t="s">
        <v>35</v>
      </c>
      <c r="B8" s="17"/>
      <c r="C8" s="18">
        <v>5149420</v>
      </c>
      <c r="D8" s="18">
        <v>5149420</v>
      </c>
      <c r="E8" s="19">
        <v>14819412</v>
      </c>
      <c r="F8" s="20">
        <v>14819412</v>
      </c>
      <c r="G8" s="20">
        <v>26606449</v>
      </c>
      <c r="H8" s="20">
        <v>5261582</v>
      </c>
      <c r="I8" s="20">
        <v>4968276</v>
      </c>
      <c r="J8" s="20">
        <v>4968276</v>
      </c>
      <c r="K8" s="20">
        <v>4765578</v>
      </c>
      <c r="L8" s="20">
        <v>4470114</v>
      </c>
      <c r="M8" s="20">
        <v>4695894</v>
      </c>
      <c r="N8" s="20">
        <v>4695894</v>
      </c>
      <c r="O8" s="20"/>
      <c r="P8" s="20"/>
      <c r="Q8" s="20"/>
      <c r="R8" s="20"/>
      <c r="S8" s="20"/>
      <c r="T8" s="20"/>
      <c r="U8" s="20"/>
      <c r="V8" s="20"/>
      <c r="W8" s="20">
        <v>4695894</v>
      </c>
      <c r="X8" s="20">
        <v>7409706</v>
      </c>
      <c r="Y8" s="20">
        <v>-2713812</v>
      </c>
      <c r="Z8" s="21">
        <v>-36.63</v>
      </c>
      <c r="AA8" s="22">
        <v>14819412</v>
      </c>
    </row>
    <row r="9" spans="1:27" ht="13.5">
      <c r="A9" s="23" t="s">
        <v>36</v>
      </c>
      <c r="B9" s="17"/>
      <c r="C9" s="18">
        <v>9916971</v>
      </c>
      <c r="D9" s="18">
        <v>9916971</v>
      </c>
      <c r="E9" s="19">
        <v>6329827</v>
      </c>
      <c r="F9" s="20">
        <v>6329827</v>
      </c>
      <c r="G9" s="20">
        <v>6137969</v>
      </c>
      <c r="H9" s="20">
        <v>2595246</v>
      </c>
      <c r="I9" s="20">
        <v>3792432</v>
      </c>
      <c r="J9" s="20">
        <v>3792432</v>
      </c>
      <c r="K9" s="20">
        <v>2026461</v>
      </c>
      <c r="L9" s="20">
        <v>1849541</v>
      </c>
      <c r="M9" s="20">
        <v>2030998</v>
      </c>
      <c r="N9" s="20">
        <v>2030998</v>
      </c>
      <c r="O9" s="20"/>
      <c r="P9" s="20"/>
      <c r="Q9" s="20"/>
      <c r="R9" s="20"/>
      <c r="S9" s="20"/>
      <c r="T9" s="20"/>
      <c r="U9" s="20"/>
      <c r="V9" s="20"/>
      <c r="W9" s="20">
        <v>2030998</v>
      </c>
      <c r="X9" s="20">
        <v>3164914</v>
      </c>
      <c r="Y9" s="20">
        <v>-1133916</v>
      </c>
      <c r="Z9" s="21">
        <v>-35.83</v>
      </c>
      <c r="AA9" s="22">
        <v>6329827</v>
      </c>
    </row>
    <row r="10" spans="1:27" ht="13.5">
      <c r="A10" s="23" t="s">
        <v>37</v>
      </c>
      <c r="B10" s="17"/>
      <c r="C10" s="18">
        <v>51097</v>
      </c>
      <c r="D10" s="18">
        <v>51097</v>
      </c>
      <c r="E10" s="19">
        <v>83000</v>
      </c>
      <c r="F10" s="20">
        <v>83000</v>
      </c>
      <c r="G10" s="24">
        <v>51097</v>
      </c>
      <c r="H10" s="24">
        <v>51097</v>
      </c>
      <c r="I10" s="24">
        <v>51097</v>
      </c>
      <c r="J10" s="20">
        <v>51097</v>
      </c>
      <c r="K10" s="24">
        <v>51097</v>
      </c>
      <c r="L10" s="24">
        <v>51097</v>
      </c>
      <c r="M10" s="20">
        <v>51097</v>
      </c>
      <c r="N10" s="24">
        <v>51097</v>
      </c>
      <c r="O10" s="24"/>
      <c r="P10" s="24"/>
      <c r="Q10" s="20"/>
      <c r="R10" s="24"/>
      <c r="S10" s="24"/>
      <c r="T10" s="20"/>
      <c r="U10" s="24"/>
      <c r="V10" s="24"/>
      <c r="W10" s="24">
        <v>51097</v>
      </c>
      <c r="X10" s="20">
        <v>41500</v>
      </c>
      <c r="Y10" s="24">
        <v>9597</v>
      </c>
      <c r="Z10" s="25">
        <v>23.13</v>
      </c>
      <c r="AA10" s="26">
        <v>83000</v>
      </c>
    </row>
    <row r="11" spans="1:27" ht="13.5">
      <c r="A11" s="23" t="s">
        <v>38</v>
      </c>
      <c r="B11" s="17"/>
      <c r="C11" s="18">
        <v>3801342</v>
      </c>
      <c r="D11" s="18">
        <v>3801342</v>
      </c>
      <c r="E11" s="19">
        <v>3200000</v>
      </c>
      <c r="F11" s="20">
        <v>3200000</v>
      </c>
      <c r="G11" s="20">
        <v>3622687</v>
      </c>
      <c r="H11" s="20">
        <v>3403872</v>
      </c>
      <c r="I11" s="20">
        <v>3709625</v>
      </c>
      <c r="J11" s="20">
        <v>3709625</v>
      </c>
      <c r="K11" s="20">
        <v>3940067</v>
      </c>
      <c r="L11" s="20">
        <v>3806223</v>
      </c>
      <c r="M11" s="20">
        <v>3649203</v>
      </c>
      <c r="N11" s="20">
        <v>3649203</v>
      </c>
      <c r="O11" s="20"/>
      <c r="P11" s="20"/>
      <c r="Q11" s="20"/>
      <c r="R11" s="20"/>
      <c r="S11" s="20"/>
      <c r="T11" s="20"/>
      <c r="U11" s="20"/>
      <c r="V11" s="20"/>
      <c r="W11" s="20">
        <v>3649203</v>
      </c>
      <c r="X11" s="20">
        <v>1600000</v>
      </c>
      <c r="Y11" s="20">
        <v>2049203</v>
      </c>
      <c r="Z11" s="21">
        <v>128.08</v>
      </c>
      <c r="AA11" s="22">
        <v>3200000</v>
      </c>
    </row>
    <row r="12" spans="1:27" ht="13.5">
      <c r="A12" s="27" t="s">
        <v>39</v>
      </c>
      <c r="B12" s="28"/>
      <c r="C12" s="29">
        <f aca="true" t="shared" si="0" ref="C12:Y12">SUM(C6:C11)</f>
        <v>57357495</v>
      </c>
      <c r="D12" s="29">
        <f>SUM(D6:D11)</f>
        <v>57357495</v>
      </c>
      <c r="E12" s="30">
        <f t="shared" si="0"/>
        <v>50994075</v>
      </c>
      <c r="F12" s="31">
        <f t="shared" si="0"/>
        <v>50994075</v>
      </c>
      <c r="G12" s="31">
        <f t="shared" si="0"/>
        <v>86232571</v>
      </c>
      <c r="H12" s="31">
        <f t="shared" si="0"/>
        <v>61329037</v>
      </c>
      <c r="I12" s="31">
        <f t="shared" si="0"/>
        <v>52646083</v>
      </c>
      <c r="J12" s="31">
        <f t="shared" si="0"/>
        <v>52646083</v>
      </c>
      <c r="K12" s="31">
        <f t="shared" si="0"/>
        <v>55947784</v>
      </c>
      <c r="L12" s="31">
        <f t="shared" si="0"/>
        <v>51823671</v>
      </c>
      <c r="M12" s="31">
        <f t="shared" si="0"/>
        <v>64182633</v>
      </c>
      <c r="N12" s="31">
        <f t="shared" si="0"/>
        <v>64182633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64182633</v>
      </c>
      <c r="X12" s="31">
        <f t="shared" si="0"/>
        <v>25497039</v>
      </c>
      <c r="Y12" s="31">
        <f t="shared" si="0"/>
        <v>38685594</v>
      </c>
      <c r="Z12" s="32">
        <f>+IF(X12&lt;&gt;0,+(Y12/X12)*100,0)</f>
        <v>151.7258298110616</v>
      </c>
      <c r="AA12" s="33">
        <f>SUM(AA6:AA11)</f>
        <v>50994075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473793</v>
      </c>
      <c r="D15" s="18">
        <v>473793</v>
      </c>
      <c r="E15" s="19">
        <v>451361</v>
      </c>
      <c r="F15" s="20">
        <v>451361</v>
      </c>
      <c r="G15" s="20">
        <v>481435</v>
      </c>
      <c r="H15" s="20"/>
      <c r="I15" s="20">
        <v>479772</v>
      </c>
      <c r="J15" s="20">
        <v>479772</v>
      </c>
      <c r="K15" s="20">
        <v>487414</v>
      </c>
      <c r="L15" s="20">
        <v>495055</v>
      </c>
      <c r="M15" s="20">
        <v>502696</v>
      </c>
      <c r="N15" s="20">
        <v>502696</v>
      </c>
      <c r="O15" s="20"/>
      <c r="P15" s="20"/>
      <c r="Q15" s="20"/>
      <c r="R15" s="20"/>
      <c r="S15" s="20"/>
      <c r="T15" s="20"/>
      <c r="U15" s="20"/>
      <c r="V15" s="20"/>
      <c r="W15" s="20">
        <v>502696</v>
      </c>
      <c r="X15" s="20">
        <v>225681</v>
      </c>
      <c r="Y15" s="20">
        <v>277015</v>
      </c>
      <c r="Z15" s="21">
        <v>122.75</v>
      </c>
      <c r="AA15" s="22">
        <v>451361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>
        <v>472131</v>
      </c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18425035</v>
      </c>
      <c r="D17" s="18">
        <v>18425035</v>
      </c>
      <c r="E17" s="19">
        <v>18500000</v>
      </c>
      <c r="F17" s="20">
        <v>18500000</v>
      </c>
      <c r="G17" s="20">
        <v>18425034</v>
      </c>
      <c r="H17" s="20">
        <v>18425034</v>
      </c>
      <c r="I17" s="20">
        <v>18425034</v>
      </c>
      <c r="J17" s="20">
        <v>18425034</v>
      </c>
      <c r="K17" s="20">
        <v>18425034</v>
      </c>
      <c r="L17" s="20">
        <v>18425034</v>
      </c>
      <c r="M17" s="20">
        <v>18425034</v>
      </c>
      <c r="N17" s="20">
        <v>18425034</v>
      </c>
      <c r="O17" s="20"/>
      <c r="P17" s="20"/>
      <c r="Q17" s="20"/>
      <c r="R17" s="20"/>
      <c r="S17" s="20"/>
      <c r="T17" s="20"/>
      <c r="U17" s="20"/>
      <c r="V17" s="20"/>
      <c r="W17" s="20">
        <v>18425034</v>
      </c>
      <c r="X17" s="20">
        <v>9250000</v>
      </c>
      <c r="Y17" s="20">
        <v>9175034</v>
      </c>
      <c r="Z17" s="21">
        <v>99.19</v>
      </c>
      <c r="AA17" s="22">
        <v>18500000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183506934</v>
      </c>
      <c r="D19" s="18">
        <v>183506934</v>
      </c>
      <c r="E19" s="19">
        <v>194026975</v>
      </c>
      <c r="F19" s="20">
        <v>194026975</v>
      </c>
      <c r="G19" s="20">
        <v>189392132</v>
      </c>
      <c r="H19" s="20">
        <v>188119076</v>
      </c>
      <c r="I19" s="20">
        <v>188253369</v>
      </c>
      <c r="J19" s="20">
        <v>188253369</v>
      </c>
      <c r="K19" s="20">
        <v>190427454</v>
      </c>
      <c r="L19" s="20">
        <v>190539903</v>
      </c>
      <c r="M19" s="20">
        <v>188745717</v>
      </c>
      <c r="N19" s="20">
        <v>188745717</v>
      </c>
      <c r="O19" s="20"/>
      <c r="P19" s="20"/>
      <c r="Q19" s="20"/>
      <c r="R19" s="20"/>
      <c r="S19" s="20"/>
      <c r="T19" s="20"/>
      <c r="U19" s="20"/>
      <c r="V19" s="20"/>
      <c r="W19" s="20">
        <v>188745717</v>
      </c>
      <c r="X19" s="20">
        <v>97013488</v>
      </c>
      <c r="Y19" s="20">
        <v>91732229</v>
      </c>
      <c r="Z19" s="21">
        <v>94.56</v>
      </c>
      <c r="AA19" s="22">
        <v>194026975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46284</v>
      </c>
      <c r="D22" s="18">
        <v>46284</v>
      </c>
      <c r="E22" s="19">
        <v>65000</v>
      </c>
      <c r="F22" s="20">
        <v>65000</v>
      </c>
      <c r="G22" s="20">
        <v>49452</v>
      </c>
      <c r="H22" s="20">
        <v>46283</v>
      </c>
      <c r="I22" s="20">
        <v>46283</v>
      </c>
      <c r="J22" s="20">
        <v>46283</v>
      </c>
      <c r="K22" s="20">
        <v>46284</v>
      </c>
      <c r="L22" s="20">
        <v>46283</v>
      </c>
      <c r="M22" s="20">
        <v>46284</v>
      </c>
      <c r="N22" s="20">
        <v>46284</v>
      </c>
      <c r="O22" s="20"/>
      <c r="P22" s="20"/>
      <c r="Q22" s="20"/>
      <c r="R22" s="20"/>
      <c r="S22" s="20"/>
      <c r="T22" s="20"/>
      <c r="U22" s="20"/>
      <c r="V22" s="20"/>
      <c r="W22" s="20">
        <v>46284</v>
      </c>
      <c r="X22" s="20">
        <v>32500</v>
      </c>
      <c r="Y22" s="20">
        <v>13784</v>
      </c>
      <c r="Z22" s="21">
        <v>42.41</v>
      </c>
      <c r="AA22" s="22">
        <v>65000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202452046</v>
      </c>
      <c r="D24" s="29">
        <f>SUM(D15:D23)</f>
        <v>202452046</v>
      </c>
      <c r="E24" s="36">
        <f t="shared" si="1"/>
        <v>213043336</v>
      </c>
      <c r="F24" s="37">
        <f t="shared" si="1"/>
        <v>213043336</v>
      </c>
      <c r="G24" s="37">
        <f t="shared" si="1"/>
        <v>208348053</v>
      </c>
      <c r="H24" s="37">
        <f t="shared" si="1"/>
        <v>207062524</v>
      </c>
      <c r="I24" s="37">
        <f t="shared" si="1"/>
        <v>207204458</v>
      </c>
      <c r="J24" s="37">
        <f t="shared" si="1"/>
        <v>207204458</v>
      </c>
      <c r="K24" s="37">
        <f t="shared" si="1"/>
        <v>209386186</v>
      </c>
      <c r="L24" s="37">
        <f t="shared" si="1"/>
        <v>209506275</v>
      </c>
      <c r="M24" s="37">
        <f t="shared" si="1"/>
        <v>207719731</v>
      </c>
      <c r="N24" s="37">
        <f t="shared" si="1"/>
        <v>207719731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207719731</v>
      </c>
      <c r="X24" s="37">
        <f t="shared" si="1"/>
        <v>106521669</v>
      </c>
      <c r="Y24" s="37">
        <f t="shared" si="1"/>
        <v>101198062</v>
      </c>
      <c r="Z24" s="38">
        <f>+IF(X24&lt;&gt;0,+(Y24/X24)*100,0)</f>
        <v>95.00232483214283</v>
      </c>
      <c r="AA24" s="39">
        <f>SUM(AA15:AA23)</f>
        <v>213043336</v>
      </c>
    </row>
    <row r="25" spans="1:27" ht="13.5">
      <c r="A25" s="27" t="s">
        <v>51</v>
      </c>
      <c r="B25" s="28"/>
      <c r="C25" s="29">
        <f aca="true" t="shared" si="2" ref="C25:Y25">+C12+C24</f>
        <v>259809541</v>
      </c>
      <c r="D25" s="29">
        <f>+D12+D24</f>
        <v>259809541</v>
      </c>
      <c r="E25" s="30">
        <f t="shared" si="2"/>
        <v>264037411</v>
      </c>
      <c r="F25" s="31">
        <f t="shared" si="2"/>
        <v>264037411</v>
      </c>
      <c r="G25" s="31">
        <f t="shared" si="2"/>
        <v>294580624</v>
      </c>
      <c r="H25" s="31">
        <f t="shared" si="2"/>
        <v>268391561</v>
      </c>
      <c r="I25" s="31">
        <f t="shared" si="2"/>
        <v>259850541</v>
      </c>
      <c r="J25" s="31">
        <f t="shared" si="2"/>
        <v>259850541</v>
      </c>
      <c r="K25" s="31">
        <f t="shared" si="2"/>
        <v>265333970</v>
      </c>
      <c r="L25" s="31">
        <f t="shared" si="2"/>
        <v>261329946</v>
      </c>
      <c r="M25" s="31">
        <f t="shared" si="2"/>
        <v>271902364</v>
      </c>
      <c r="N25" s="31">
        <f t="shared" si="2"/>
        <v>271902364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271902364</v>
      </c>
      <c r="X25" s="31">
        <f t="shared" si="2"/>
        <v>132018708</v>
      </c>
      <c r="Y25" s="31">
        <f t="shared" si="2"/>
        <v>139883656</v>
      </c>
      <c r="Z25" s="32">
        <f>+IF(X25&lt;&gt;0,+(Y25/X25)*100,0)</f>
        <v>105.95744960630881</v>
      </c>
      <c r="AA25" s="33">
        <f>+AA12+AA24</f>
        <v>264037411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2263284</v>
      </c>
      <c r="D30" s="18">
        <v>2263284</v>
      </c>
      <c r="E30" s="19">
        <v>2889978</v>
      </c>
      <c r="F30" s="20">
        <v>2889978</v>
      </c>
      <c r="G30" s="20">
        <v>2263284</v>
      </c>
      <c r="H30" s="20">
        <v>2263284</v>
      </c>
      <c r="I30" s="20">
        <v>2263284</v>
      </c>
      <c r="J30" s="20">
        <v>2263284</v>
      </c>
      <c r="K30" s="20">
        <v>2263284</v>
      </c>
      <c r="L30" s="20">
        <v>2263284</v>
      </c>
      <c r="M30" s="20">
        <v>2263284</v>
      </c>
      <c r="N30" s="20">
        <v>2263284</v>
      </c>
      <c r="O30" s="20"/>
      <c r="P30" s="20"/>
      <c r="Q30" s="20"/>
      <c r="R30" s="20"/>
      <c r="S30" s="20"/>
      <c r="T30" s="20"/>
      <c r="U30" s="20"/>
      <c r="V30" s="20"/>
      <c r="W30" s="20">
        <v>2263284</v>
      </c>
      <c r="X30" s="20">
        <v>1444989</v>
      </c>
      <c r="Y30" s="20">
        <v>818295</v>
      </c>
      <c r="Z30" s="21">
        <v>56.63</v>
      </c>
      <c r="AA30" s="22">
        <v>2889978</v>
      </c>
    </row>
    <row r="31" spans="1:27" ht="13.5">
      <c r="A31" s="23" t="s">
        <v>56</v>
      </c>
      <c r="B31" s="17"/>
      <c r="C31" s="18">
        <v>3624592</v>
      </c>
      <c r="D31" s="18">
        <v>3624592</v>
      </c>
      <c r="E31" s="19">
        <v>4197000</v>
      </c>
      <c r="F31" s="20">
        <v>4197000</v>
      </c>
      <c r="G31" s="20">
        <v>3687985</v>
      </c>
      <c r="H31" s="20">
        <v>3736885</v>
      </c>
      <c r="I31" s="20">
        <v>3753104</v>
      </c>
      <c r="J31" s="20">
        <v>3753104</v>
      </c>
      <c r="K31" s="20">
        <v>3773429</v>
      </c>
      <c r="L31" s="20">
        <v>3821719</v>
      </c>
      <c r="M31" s="20">
        <v>3833761</v>
      </c>
      <c r="N31" s="20">
        <v>3833761</v>
      </c>
      <c r="O31" s="20"/>
      <c r="P31" s="20"/>
      <c r="Q31" s="20"/>
      <c r="R31" s="20"/>
      <c r="S31" s="20"/>
      <c r="T31" s="20"/>
      <c r="U31" s="20"/>
      <c r="V31" s="20"/>
      <c r="W31" s="20">
        <v>3833761</v>
      </c>
      <c r="X31" s="20">
        <v>2098500</v>
      </c>
      <c r="Y31" s="20">
        <v>1735261</v>
      </c>
      <c r="Z31" s="21">
        <v>82.69</v>
      </c>
      <c r="AA31" s="22">
        <v>4197000</v>
      </c>
    </row>
    <row r="32" spans="1:27" ht="13.5">
      <c r="A32" s="23" t="s">
        <v>57</v>
      </c>
      <c r="B32" s="17"/>
      <c r="C32" s="18">
        <v>33157203</v>
      </c>
      <c r="D32" s="18">
        <v>33157203</v>
      </c>
      <c r="E32" s="19">
        <v>38508940</v>
      </c>
      <c r="F32" s="20">
        <v>38508940</v>
      </c>
      <c r="G32" s="20">
        <v>24108581</v>
      </c>
      <c r="H32" s="20">
        <v>20644432</v>
      </c>
      <c r="I32" s="20">
        <v>19766012</v>
      </c>
      <c r="J32" s="20">
        <v>19766012</v>
      </c>
      <c r="K32" s="20">
        <v>23956194</v>
      </c>
      <c r="L32" s="20">
        <v>21335635</v>
      </c>
      <c r="M32" s="20">
        <v>22684355</v>
      </c>
      <c r="N32" s="20">
        <v>22684355</v>
      </c>
      <c r="O32" s="20"/>
      <c r="P32" s="20"/>
      <c r="Q32" s="20"/>
      <c r="R32" s="20"/>
      <c r="S32" s="20"/>
      <c r="T32" s="20"/>
      <c r="U32" s="20"/>
      <c r="V32" s="20"/>
      <c r="W32" s="20">
        <v>22684355</v>
      </c>
      <c r="X32" s="20">
        <v>19254470</v>
      </c>
      <c r="Y32" s="20">
        <v>3429885</v>
      </c>
      <c r="Z32" s="21">
        <v>17.81</v>
      </c>
      <c r="AA32" s="22">
        <v>38508940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39045079</v>
      </c>
      <c r="D34" s="29">
        <f>SUM(D29:D33)</f>
        <v>39045079</v>
      </c>
      <c r="E34" s="30">
        <f t="shared" si="3"/>
        <v>45595918</v>
      </c>
      <c r="F34" s="31">
        <f t="shared" si="3"/>
        <v>45595918</v>
      </c>
      <c r="G34" s="31">
        <f t="shared" si="3"/>
        <v>30059850</v>
      </c>
      <c r="H34" s="31">
        <f t="shared" si="3"/>
        <v>26644601</v>
      </c>
      <c r="I34" s="31">
        <f t="shared" si="3"/>
        <v>25782400</v>
      </c>
      <c r="J34" s="31">
        <f t="shared" si="3"/>
        <v>25782400</v>
      </c>
      <c r="K34" s="31">
        <f t="shared" si="3"/>
        <v>29992907</v>
      </c>
      <c r="L34" s="31">
        <f t="shared" si="3"/>
        <v>27420638</v>
      </c>
      <c r="M34" s="31">
        <f t="shared" si="3"/>
        <v>28781400</v>
      </c>
      <c r="N34" s="31">
        <f t="shared" si="3"/>
        <v>28781400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28781400</v>
      </c>
      <c r="X34" s="31">
        <f t="shared" si="3"/>
        <v>22797959</v>
      </c>
      <c r="Y34" s="31">
        <f t="shared" si="3"/>
        <v>5983441</v>
      </c>
      <c r="Z34" s="32">
        <f>+IF(X34&lt;&gt;0,+(Y34/X34)*100,0)</f>
        <v>26.245511714447773</v>
      </c>
      <c r="AA34" s="33">
        <f>SUM(AA29:AA33)</f>
        <v>45595918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7093009</v>
      </c>
      <c r="D37" s="18">
        <v>7093009</v>
      </c>
      <c r="E37" s="19">
        <v>7393636</v>
      </c>
      <c r="F37" s="20">
        <v>7393636</v>
      </c>
      <c r="G37" s="20">
        <v>7093009</v>
      </c>
      <c r="H37" s="20">
        <v>7093009</v>
      </c>
      <c r="I37" s="20">
        <v>6284290</v>
      </c>
      <c r="J37" s="20">
        <v>6284290</v>
      </c>
      <c r="K37" s="20">
        <v>6284290</v>
      </c>
      <c r="L37" s="20">
        <v>6284290</v>
      </c>
      <c r="M37" s="20">
        <v>6284290</v>
      </c>
      <c r="N37" s="20">
        <v>6284290</v>
      </c>
      <c r="O37" s="20"/>
      <c r="P37" s="20"/>
      <c r="Q37" s="20"/>
      <c r="R37" s="20"/>
      <c r="S37" s="20"/>
      <c r="T37" s="20"/>
      <c r="U37" s="20"/>
      <c r="V37" s="20"/>
      <c r="W37" s="20">
        <v>6284290</v>
      </c>
      <c r="X37" s="20">
        <v>3696818</v>
      </c>
      <c r="Y37" s="20">
        <v>2587472</v>
      </c>
      <c r="Z37" s="21">
        <v>69.99</v>
      </c>
      <c r="AA37" s="22">
        <v>7393636</v>
      </c>
    </row>
    <row r="38" spans="1:27" ht="13.5">
      <c r="A38" s="23" t="s">
        <v>58</v>
      </c>
      <c r="B38" s="17"/>
      <c r="C38" s="18">
        <v>58396265</v>
      </c>
      <c r="D38" s="18">
        <v>58396265</v>
      </c>
      <c r="E38" s="19">
        <v>62214692</v>
      </c>
      <c r="F38" s="20">
        <v>62214692</v>
      </c>
      <c r="G38" s="20">
        <v>50954569</v>
      </c>
      <c r="H38" s="20">
        <v>58396265</v>
      </c>
      <c r="I38" s="20">
        <v>58396264</v>
      </c>
      <c r="J38" s="20">
        <v>58396264</v>
      </c>
      <c r="K38" s="20">
        <v>58396265</v>
      </c>
      <c r="L38" s="20">
        <v>58396265</v>
      </c>
      <c r="M38" s="20">
        <v>58396265</v>
      </c>
      <c r="N38" s="20">
        <v>58396265</v>
      </c>
      <c r="O38" s="20"/>
      <c r="P38" s="20"/>
      <c r="Q38" s="20"/>
      <c r="R38" s="20"/>
      <c r="S38" s="20"/>
      <c r="T38" s="20"/>
      <c r="U38" s="20"/>
      <c r="V38" s="20"/>
      <c r="W38" s="20">
        <v>58396265</v>
      </c>
      <c r="X38" s="20">
        <v>31107346</v>
      </c>
      <c r="Y38" s="20">
        <v>27288919</v>
      </c>
      <c r="Z38" s="21">
        <v>87.72</v>
      </c>
      <c r="AA38" s="22">
        <v>62214692</v>
      </c>
    </row>
    <row r="39" spans="1:27" ht="13.5">
      <c r="A39" s="27" t="s">
        <v>61</v>
      </c>
      <c r="B39" s="35"/>
      <c r="C39" s="29">
        <f aca="true" t="shared" si="4" ref="C39:Y39">SUM(C37:C38)</f>
        <v>65489274</v>
      </c>
      <c r="D39" s="29">
        <f>SUM(D37:D38)</f>
        <v>65489274</v>
      </c>
      <c r="E39" s="36">
        <f t="shared" si="4"/>
        <v>69608328</v>
      </c>
      <c r="F39" s="37">
        <f t="shared" si="4"/>
        <v>69608328</v>
      </c>
      <c r="G39" s="37">
        <f t="shared" si="4"/>
        <v>58047578</v>
      </c>
      <c r="H39" s="37">
        <f t="shared" si="4"/>
        <v>65489274</v>
      </c>
      <c r="I39" s="37">
        <f t="shared" si="4"/>
        <v>64680554</v>
      </c>
      <c r="J39" s="37">
        <f t="shared" si="4"/>
        <v>64680554</v>
      </c>
      <c r="K39" s="37">
        <f t="shared" si="4"/>
        <v>64680555</v>
      </c>
      <c r="L39" s="37">
        <f t="shared" si="4"/>
        <v>64680555</v>
      </c>
      <c r="M39" s="37">
        <f t="shared" si="4"/>
        <v>64680555</v>
      </c>
      <c r="N39" s="37">
        <f t="shared" si="4"/>
        <v>64680555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64680555</v>
      </c>
      <c r="X39" s="37">
        <f t="shared" si="4"/>
        <v>34804164</v>
      </c>
      <c r="Y39" s="37">
        <f t="shared" si="4"/>
        <v>29876391</v>
      </c>
      <c r="Z39" s="38">
        <f>+IF(X39&lt;&gt;0,+(Y39/X39)*100,0)</f>
        <v>85.8414269051255</v>
      </c>
      <c r="AA39" s="39">
        <f>SUM(AA37:AA38)</f>
        <v>69608328</v>
      </c>
    </row>
    <row r="40" spans="1:27" ht="13.5">
      <c r="A40" s="27" t="s">
        <v>62</v>
      </c>
      <c r="B40" s="28"/>
      <c r="C40" s="29">
        <f aca="true" t="shared" si="5" ref="C40:Y40">+C34+C39</f>
        <v>104534353</v>
      </c>
      <c r="D40" s="29">
        <f>+D34+D39</f>
        <v>104534353</v>
      </c>
      <c r="E40" s="30">
        <f t="shared" si="5"/>
        <v>115204246</v>
      </c>
      <c r="F40" s="31">
        <f t="shared" si="5"/>
        <v>115204246</v>
      </c>
      <c r="G40" s="31">
        <f t="shared" si="5"/>
        <v>88107428</v>
      </c>
      <c r="H40" s="31">
        <f t="shared" si="5"/>
        <v>92133875</v>
      </c>
      <c r="I40" s="31">
        <f t="shared" si="5"/>
        <v>90462954</v>
      </c>
      <c r="J40" s="31">
        <f t="shared" si="5"/>
        <v>90462954</v>
      </c>
      <c r="K40" s="31">
        <f t="shared" si="5"/>
        <v>94673462</v>
      </c>
      <c r="L40" s="31">
        <f t="shared" si="5"/>
        <v>92101193</v>
      </c>
      <c r="M40" s="31">
        <f t="shared" si="5"/>
        <v>93461955</v>
      </c>
      <c r="N40" s="31">
        <f t="shared" si="5"/>
        <v>93461955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93461955</v>
      </c>
      <c r="X40" s="31">
        <f t="shared" si="5"/>
        <v>57602123</v>
      </c>
      <c r="Y40" s="31">
        <f t="shared" si="5"/>
        <v>35859832</v>
      </c>
      <c r="Z40" s="32">
        <f>+IF(X40&lt;&gt;0,+(Y40/X40)*100,0)</f>
        <v>62.25435822912291</v>
      </c>
      <c r="AA40" s="33">
        <f>+AA34+AA39</f>
        <v>115204246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155275188</v>
      </c>
      <c r="D42" s="43">
        <f>+D25-D40</f>
        <v>155275188</v>
      </c>
      <c r="E42" s="44">
        <f t="shared" si="6"/>
        <v>148833165</v>
      </c>
      <c r="F42" s="45">
        <f t="shared" si="6"/>
        <v>148833165</v>
      </c>
      <c r="G42" s="45">
        <f t="shared" si="6"/>
        <v>206473196</v>
      </c>
      <c r="H42" s="45">
        <f t="shared" si="6"/>
        <v>176257686</v>
      </c>
      <c r="I42" s="45">
        <f t="shared" si="6"/>
        <v>169387587</v>
      </c>
      <c r="J42" s="45">
        <f t="shared" si="6"/>
        <v>169387587</v>
      </c>
      <c r="K42" s="45">
        <f t="shared" si="6"/>
        <v>170660508</v>
      </c>
      <c r="L42" s="45">
        <f t="shared" si="6"/>
        <v>169228753</v>
      </c>
      <c r="M42" s="45">
        <f t="shared" si="6"/>
        <v>178440409</v>
      </c>
      <c r="N42" s="45">
        <f t="shared" si="6"/>
        <v>178440409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178440409</v>
      </c>
      <c r="X42" s="45">
        <f t="shared" si="6"/>
        <v>74416585</v>
      </c>
      <c r="Y42" s="45">
        <f t="shared" si="6"/>
        <v>104023824</v>
      </c>
      <c r="Z42" s="46">
        <f>+IF(X42&lt;&gt;0,+(Y42/X42)*100,0)</f>
        <v>139.78580715575703</v>
      </c>
      <c r="AA42" s="47">
        <f>+AA25-AA40</f>
        <v>148833165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149553877</v>
      </c>
      <c r="D45" s="18">
        <v>149553877</v>
      </c>
      <c r="E45" s="19">
        <v>144274165</v>
      </c>
      <c r="F45" s="20">
        <v>144274165</v>
      </c>
      <c r="G45" s="20">
        <v>200776605</v>
      </c>
      <c r="H45" s="20">
        <v>170545812</v>
      </c>
      <c r="I45" s="20">
        <v>164435791</v>
      </c>
      <c r="J45" s="20">
        <v>164435791</v>
      </c>
      <c r="K45" s="20">
        <v>166095500</v>
      </c>
      <c r="L45" s="20">
        <v>164669058</v>
      </c>
      <c r="M45" s="20">
        <v>173879191</v>
      </c>
      <c r="N45" s="20">
        <v>173879191</v>
      </c>
      <c r="O45" s="20"/>
      <c r="P45" s="20"/>
      <c r="Q45" s="20"/>
      <c r="R45" s="20"/>
      <c r="S45" s="20"/>
      <c r="T45" s="20"/>
      <c r="U45" s="20"/>
      <c r="V45" s="20"/>
      <c r="W45" s="20">
        <v>173879191</v>
      </c>
      <c r="X45" s="20">
        <v>72137083</v>
      </c>
      <c r="Y45" s="20">
        <v>101742108</v>
      </c>
      <c r="Z45" s="48">
        <v>141.04</v>
      </c>
      <c r="AA45" s="22">
        <v>144274165</v>
      </c>
    </row>
    <row r="46" spans="1:27" ht="13.5">
      <c r="A46" s="23" t="s">
        <v>67</v>
      </c>
      <c r="B46" s="17"/>
      <c r="C46" s="18">
        <v>5721311</v>
      </c>
      <c r="D46" s="18">
        <v>5721311</v>
      </c>
      <c r="E46" s="19">
        <v>4559000</v>
      </c>
      <c r="F46" s="20">
        <v>4559000</v>
      </c>
      <c r="G46" s="20">
        <v>5696591</v>
      </c>
      <c r="H46" s="20">
        <v>5711874</v>
      </c>
      <c r="I46" s="20">
        <v>4951796</v>
      </c>
      <c r="J46" s="20">
        <v>4951796</v>
      </c>
      <c r="K46" s="20">
        <v>4565008</v>
      </c>
      <c r="L46" s="20">
        <v>4559695</v>
      </c>
      <c r="M46" s="20">
        <v>4561218</v>
      </c>
      <c r="N46" s="20">
        <v>4561218</v>
      </c>
      <c r="O46" s="20"/>
      <c r="P46" s="20"/>
      <c r="Q46" s="20"/>
      <c r="R46" s="20"/>
      <c r="S46" s="20"/>
      <c r="T46" s="20"/>
      <c r="U46" s="20"/>
      <c r="V46" s="20"/>
      <c r="W46" s="20">
        <v>4561218</v>
      </c>
      <c r="X46" s="20">
        <v>2279500</v>
      </c>
      <c r="Y46" s="20">
        <v>2281718</v>
      </c>
      <c r="Z46" s="48">
        <v>100.1</v>
      </c>
      <c r="AA46" s="22">
        <v>4559000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155275188</v>
      </c>
      <c r="D48" s="51">
        <f>SUM(D45:D47)</f>
        <v>155275188</v>
      </c>
      <c r="E48" s="52">
        <f t="shared" si="7"/>
        <v>148833165</v>
      </c>
      <c r="F48" s="53">
        <f t="shared" si="7"/>
        <v>148833165</v>
      </c>
      <c r="G48" s="53">
        <f t="shared" si="7"/>
        <v>206473196</v>
      </c>
      <c r="H48" s="53">
        <f t="shared" si="7"/>
        <v>176257686</v>
      </c>
      <c r="I48" s="53">
        <f t="shared" si="7"/>
        <v>169387587</v>
      </c>
      <c r="J48" s="53">
        <f t="shared" si="7"/>
        <v>169387587</v>
      </c>
      <c r="K48" s="53">
        <f t="shared" si="7"/>
        <v>170660508</v>
      </c>
      <c r="L48" s="53">
        <f t="shared" si="7"/>
        <v>169228753</v>
      </c>
      <c r="M48" s="53">
        <f t="shared" si="7"/>
        <v>178440409</v>
      </c>
      <c r="N48" s="53">
        <f t="shared" si="7"/>
        <v>178440409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178440409</v>
      </c>
      <c r="X48" s="53">
        <f t="shared" si="7"/>
        <v>74416583</v>
      </c>
      <c r="Y48" s="53">
        <f t="shared" si="7"/>
        <v>104023826</v>
      </c>
      <c r="Z48" s="54">
        <f>+IF(X48&lt;&gt;0,+(Y48/X48)*100,0)</f>
        <v>139.78581360017566</v>
      </c>
      <c r="AA48" s="55">
        <f>SUM(AA45:AA47)</f>
        <v>148833165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>
        <v>95253379</v>
      </c>
      <c r="H6" s="20">
        <v>95253379</v>
      </c>
      <c r="I6" s="20">
        <v>95253379</v>
      </c>
      <c r="J6" s="20">
        <v>95253379</v>
      </c>
      <c r="K6" s="20">
        <v>95253379</v>
      </c>
      <c r="L6" s="20">
        <v>95253379</v>
      </c>
      <c r="M6" s="20">
        <v>95253379</v>
      </c>
      <c r="N6" s="20">
        <v>95253379</v>
      </c>
      <c r="O6" s="20"/>
      <c r="P6" s="20"/>
      <c r="Q6" s="20"/>
      <c r="R6" s="20"/>
      <c r="S6" s="20"/>
      <c r="T6" s="20"/>
      <c r="U6" s="20"/>
      <c r="V6" s="20"/>
      <c r="W6" s="20">
        <v>95253379</v>
      </c>
      <c r="X6" s="20"/>
      <c r="Y6" s="20">
        <v>95253379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109234000</v>
      </c>
      <c r="F7" s="20">
        <v>109234000</v>
      </c>
      <c r="G7" s="20">
        <v>16736697</v>
      </c>
      <c r="H7" s="20">
        <v>16736697</v>
      </c>
      <c r="I7" s="20">
        <v>16736697</v>
      </c>
      <c r="J7" s="20">
        <v>16736697</v>
      </c>
      <c r="K7" s="20">
        <v>16736697</v>
      </c>
      <c r="L7" s="20">
        <v>16736697</v>
      </c>
      <c r="M7" s="20">
        <v>16736697</v>
      </c>
      <c r="N7" s="20">
        <v>16736697</v>
      </c>
      <c r="O7" s="20"/>
      <c r="P7" s="20"/>
      <c r="Q7" s="20"/>
      <c r="R7" s="20"/>
      <c r="S7" s="20"/>
      <c r="T7" s="20"/>
      <c r="U7" s="20"/>
      <c r="V7" s="20"/>
      <c r="W7" s="20">
        <v>16736697</v>
      </c>
      <c r="X7" s="20">
        <v>54617000</v>
      </c>
      <c r="Y7" s="20">
        <v>-37880303</v>
      </c>
      <c r="Z7" s="21">
        <v>-69.36</v>
      </c>
      <c r="AA7" s="22">
        <v>109234000</v>
      </c>
    </row>
    <row r="8" spans="1:27" ht="13.5">
      <c r="A8" s="23" t="s">
        <v>35</v>
      </c>
      <c r="B8" s="17"/>
      <c r="C8" s="18"/>
      <c r="D8" s="18"/>
      <c r="E8" s="19">
        <v>6100000</v>
      </c>
      <c r="F8" s="20">
        <v>6100000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3050000</v>
      </c>
      <c r="Y8" s="20">
        <v>-3050000</v>
      </c>
      <c r="Z8" s="21">
        <v>-100</v>
      </c>
      <c r="AA8" s="22">
        <v>6100000</v>
      </c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808000</v>
      </c>
      <c r="F11" s="20">
        <v>808000</v>
      </c>
      <c r="G11" s="20">
        <v>381986</v>
      </c>
      <c r="H11" s="20">
        <v>381986</v>
      </c>
      <c r="I11" s="20">
        <v>381986</v>
      </c>
      <c r="J11" s="20">
        <v>381986</v>
      </c>
      <c r="K11" s="20">
        <v>381986</v>
      </c>
      <c r="L11" s="20">
        <v>381986</v>
      </c>
      <c r="M11" s="20">
        <v>381986</v>
      </c>
      <c r="N11" s="20">
        <v>381986</v>
      </c>
      <c r="O11" s="20"/>
      <c r="P11" s="20"/>
      <c r="Q11" s="20"/>
      <c r="R11" s="20"/>
      <c r="S11" s="20"/>
      <c r="T11" s="20"/>
      <c r="U11" s="20"/>
      <c r="V11" s="20"/>
      <c r="W11" s="20">
        <v>381986</v>
      </c>
      <c r="X11" s="20">
        <v>404000</v>
      </c>
      <c r="Y11" s="20">
        <v>-22014</v>
      </c>
      <c r="Z11" s="21">
        <v>-5.45</v>
      </c>
      <c r="AA11" s="22">
        <v>808000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116142000</v>
      </c>
      <c r="F12" s="31">
        <f t="shared" si="0"/>
        <v>116142000</v>
      </c>
      <c r="G12" s="31">
        <f t="shared" si="0"/>
        <v>112372062</v>
      </c>
      <c r="H12" s="31">
        <f t="shared" si="0"/>
        <v>112372062</v>
      </c>
      <c r="I12" s="31">
        <f t="shared" si="0"/>
        <v>112372062</v>
      </c>
      <c r="J12" s="31">
        <f t="shared" si="0"/>
        <v>112372062</v>
      </c>
      <c r="K12" s="31">
        <f t="shared" si="0"/>
        <v>112372062</v>
      </c>
      <c r="L12" s="31">
        <f t="shared" si="0"/>
        <v>112372062</v>
      </c>
      <c r="M12" s="31">
        <f t="shared" si="0"/>
        <v>112372062</v>
      </c>
      <c r="N12" s="31">
        <f t="shared" si="0"/>
        <v>112372062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112372062</v>
      </c>
      <c r="X12" s="31">
        <f t="shared" si="0"/>
        <v>58071000</v>
      </c>
      <c r="Y12" s="31">
        <f t="shared" si="0"/>
        <v>54301062</v>
      </c>
      <c r="Z12" s="32">
        <f>+IF(X12&lt;&gt;0,+(Y12/X12)*100,0)</f>
        <v>93.50805393397738</v>
      </c>
      <c r="AA12" s="33">
        <f>SUM(AA6:AA11)</f>
        <v>116142000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74912000</v>
      </c>
      <c r="F19" s="20">
        <v>74912000</v>
      </c>
      <c r="G19" s="20">
        <v>60772613</v>
      </c>
      <c r="H19" s="20">
        <v>60772613</v>
      </c>
      <c r="I19" s="20">
        <v>60772613</v>
      </c>
      <c r="J19" s="20">
        <v>60772613</v>
      </c>
      <c r="K19" s="20">
        <v>60772613</v>
      </c>
      <c r="L19" s="20">
        <v>60772613</v>
      </c>
      <c r="M19" s="20">
        <v>60772613</v>
      </c>
      <c r="N19" s="20">
        <v>60772613</v>
      </c>
      <c r="O19" s="20"/>
      <c r="P19" s="20"/>
      <c r="Q19" s="20"/>
      <c r="R19" s="20"/>
      <c r="S19" s="20"/>
      <c r="T19" s="20"/>
      <c r="U19" s="20"/>
      <c r="V19" s="20"/>
      <c r="W19" s="20">
        <v>60772613</v>
      </c>
      <c r="X19" s="20">
        <v>37456000</v>
      </c>
      <c r="Y19" s="20">
        <v>23316613</v>
      </c>
      <c r="Z19" s="21">
        <v>62.25</v>
      </c>
      <c r="AA19" s="22">
        <v>74912000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>
        <v>4608040</v>
      </c>
      <c r="H23" s="24">
        <v>4608040</v>
      </c>
      <c r="I23" s="24">
        <v>4608040</v>
      </c>
      <c r="J23" s="20">
        <v>4608040</v>
      </c>
      <c r="K23" s="24">
        <v>4608040</v>
      </c>
      <c r="L23" s="24">
        <v>4608040</v>
      </c>
      <c r="M23" s="20">
        <v>4608040</v>
      </c>
      <c r="N23" s="24">
        <v>4608040</v>
      </c>
      <c r="O23" s="24"/>
      <c r="P23" s="24"/>
      <c r="Q23" s="20"/>
      <c r="R23" s="24"/>
      <c r="S23" s="24"/>
      <c r="T23" s="20"/>
      <c r="U23" s="24"/>
      <c r="V23" s="24"/>
      <c r="W23" s="24">
        <v>4608040</v>
      </c>
      <c r="X23" s="20"/>
      <c r="Y23" s="24">
        <v>4608040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74912000</v>
      </c>
      <c r="F24" s="37">
        <f t="shared" si="1"/>
        <v>74912000</v>
      </c>
      <c r="G24" s="37">
        <f t="shared" si="1"/>
        <v>65380653</v>
      </c>
      <c r="H24" s="37">
        <f t="shared" si="1"/>
        <v>65380653</v>
      </c>
      <c r="I24" s="37">
        <f t="shared" si="1"/>
        <v>65380653</v>
      </c>
      <c r="J24" s="37">
        <f t="shared" si="1"/>
        <v>65380653</v>
      </c>
      <c r="K24" s="37">
        <f t="shared" si="1"/>
        <v>65380653</v>
      </c>
      <c r="L24" s="37">
        <f t="shared" si="1"/>
        <v>65380653</v>
      </c>
      <c r="M24" s="37">
        <f t="shared" si="1"/>
        <v>65380653</v>
      </c>
      <c r="N24" s="37">
        <f t="shared" si="1"/>
        <v>65380653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65380653</v>
      </c>
      <c r="X24" s="37">
        <f t="shared" si="1"/>
        <v>37456000</v>
      </c>
      <c r="Y24" s="37">
        <f t="shared" si="1"/>
        <v>27924653</v>
      </c>
      <c r="Z24" s="38">
        <f>+IF(X24&lt;&gt;0,+(Y24/X24)*100,0)</f>
        <v>74.55321710807348</v>
      </c>
      <c r="AA24" s="39">
        <f>SUM(AA15:AA23)</f>
        <v>74912000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191054000</v>
      </c>
      <c r="F25" s="31">
        <f t="shared" si="2"/>
        <v>191054000</v>
      </c>
      <c r="G25" s="31">
        <f t="shared" si="2"/>
        <v>177752715</v>
      </c>
      <c r="H25" s="31">
        <f t="shared" si="2"/>
        <v>177752715</v>
      </c>
      <c r="I25" s="31">
        <f t="shared" si="2"/>
        <v>177752715</v>
      </c>
      <c r="J25" s="31">
        <f t="shared" si="2"/>
        <v>177752715</v>
      </c>
      <c r="K25" s="31">
        <f t="shared" si="2"/>
        <v>177752715</v>
      </c>
      <c r="L25" s="31">
        <f t="shared" si="2"/>
        <v>177752715</v>
      </c>
      <c r="M25" s="31">
        <f t="shared" si="2"/>
        <v>177752715</v>
      </c>
      <c r="N25" s="31">
        <f t="shared" si="2"/>
        <v>177752715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177752715</v>
      </c>
      <c r="X25" s="31">
        <f t="shared" si="2"/>
        <v>95527000</v>
      </c>
      <c r="Y25" s="31">
        <f t="shared" si="2"/>
        <v>82225715</v>
      </c>
      <c r="Z25" s="32">
        <f>+IF(X25&lt;&gt;0,+(Y25/X25)*100,0)</f>
        <v>86.07588953908319</v>
      </c>
      <c r="AA25" s="33">
        <f>+AA12+AA24</f>
        <v>191054000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550000</v>
      </c>
      <c r="F30" s="20">
        <v>550000</v>
      </c>
      <c r="G30" s="20">
        <v>908247</v>
      </c>
      <c r="H30" s="20">
        <v>908247</v>
      </c>
      <c r="I30" s="20">
        <v>908247</v>
      </c>
      <c r="J30" s="20">
        <v>908247</v>
      </c>
      <c r="K30" s="20">
        <v>908247</v>
      </c>
      <c r="L30" s="20">
        <v>908247</v>
      </c>
      <c r="M30" s="20">
        <v>908247</v>
      </c>
      <c r="N30" s="20">
        <v>908247</v>
      </c>
      <c r="O30" s="20"/>
      <c r="P30" s="20"/>
      <c r="Q30" s="20"/>
      <c r="R30" s="20"/>
      <c r="S30" s="20"/>
      <c r="T30" s="20"/>
      <c r="U30" s="20"/>
      <c r="V30" s="20"/>
      <c r="W30" s="20">
        <v>908247</v>
      </c>
      <c r="X30" s="20">
        <v>275000</v>
      </c>
      <c r="Y30" s="20">
        <v>633247</v>
      </c>
      <c r="Z30" s="21">
        <v>230.27</v>
      </c>
      <c r="AA30" s="22">
        <v>550000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>
        <v>96187</v>
      </c>
      <c r="H31" s="20">
        <v>96187</v>
      </c>
      <c r="I31" s="20">
        <v>96187</v>
      </c>
      <c r="J31" s="20">
        <v>96187</v>
      </c>
      <c r="K31" s="20">
        <v>96187</v>
      </c>
      <c r="L31" s="20">
        <v>96187</v>
      </c>
      <c r="M31" s="20">
        <v>96187</v>
      </c>
      <c r="N31" s="20">
        <v>96187</v>
      </c>
      <c r="O31" s="20"/>
      <c r="P31" s="20"/>
      <c r="Q31" s="20"/>
      <c r="R31" s="20"/>
      <c r="S31" s="20"/>
      <c r="T31" s="20"/>
      <c r="U31" s="20"/>
      <c r="V31" s="20"/>
      <c r="W31" s="20">
        <v>96187</v>
      </c>
      <c r="X31" s="20"/>
      <c r="Y31" s="20">
        <v>96187</v>
      </c>
      <c r="Z31" s="21"/>
      <c r="AA31" s="22"/>
    </row>
    <row r="32" spans="1:27" ht="13.5">
      <c r="A32" s="23" t="s">
        <v>57</v>
      </c>
      <c r="B32" s="17"/>
      <c r="C32" s="18"/>
      <c r="D32" s="18"/>
      <c r="E32" s="19"/>
      <c r="F32" s="20"/>
      <c r="G32" s="20">
        <v>18892220</v>
      </c>
      <c r="H32" s="20">
        <v>18892220</v>
      </c>
      <c r="I32" s="20">
        <v>18892220</v>
      </c>
      <c r="J32" s="20">
        <v>18892220</v>
      </c>
      <c r="K32" s="20">
        <v>18892220</v>
      </c>
      <c r="L32" s="20">
        <v>18892220</v>
      </c>
      <c r="M32" s="20">
        <v>18892220</v>
      </c>
      <c r="N32" s="20">
        <v>18892220</v>
      </c>
      <c r="O32" s="20"/>
      <c r="P32" s="20"/>
      <c r="Q32" s="20"/>
      <c r="R32" s="20"/>
      <c r="S32" s="20"/>
      <c r="T32" s="20"/>
      <c r="U32" s="20"/>
      <c r="V32" s="20"/>
      <c r="W32" s="20">
        <v>18892220</v>
      </c>
      <c r="X32" s="20"/>
      <c r="Y32" s="20">
        <v>18892220</v>
      </c>
      <c r="Z32" s="21"/>
      <c r="AA32" s="22"/>
    </row>
    <row r="33" spans="1:27" ht="13.5">
      <c r="A33" s="23" t="s">
        <v>58</v>
      </c>
      <c r="B33" s="17"/>
      <c r="C33" s="18"/>
      <c r="D33" s="18"/>
      <c r="E33" s="19">
        <v>2201000</v>
      </c>
      <c r="F33" s="20">
        <v>2201000</v>
      </c>
      <c r="G33" s="20">
        <v>2207704</v>
      </c>
      <c r="H33" s="20">
        <v>2207704</v>
      </c>
      <c r="I33" s="20">
        <v>2207704</v>
      </c>
      <c r="J33" s="20">
        <v>2207704</v>
      </c>
      <c r="K33" s="20">
        <v>2207704</v>
      </c>
      <c r="L33" s="20">
        <v>2207704</v>
      </c>
      <c r="M33" s="20">
        <v>2207704</v>
      </c>
      <c r="N33" s="20">
        <v>2207704</v>
      </c>
      <c r="O33" s="20"/>
      <c r="P33" s="20"/>
      <c r="Q33" s="20"/>
      <c r="R33" s="20"/>
      <c r="S33" s="20"/>
      <c r="T33" s="20"/>
      <c r="U33" s="20"/>
      <c r="V33" s="20"/>
      <c r="W33" s="20">
        <v>2207704</v>
      </c>
      <c r="X33" s="20">
        <v>1100500</v>
      </c>
      <c r="Y33" s="20">
        <v>1107204</v>
      </c>
      <c r="Z33" s="21">
        <v>100.61</v>
      </c>
      <c r="AA33" s="22">
        <v>2201000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2751000</v>
      </c>
      <c r="F34" s="31">
        <f t="shared" si="3"/>
        <v>2751000</v>
      </c>
      <c r="G34" s="31">
        <f t="shared" si="3"/>
        <v>22104358</v>
      </c>
      <c r="H34" s="31">
        <f t="shared" si="3"/>
        <v>22104358</v>
      </c>
      <c r="I34" s="31">
        <f t="shared" si="3"/>
        <v>22104358</v>
      </c>
      <c r="J34" s="31">
        <f t="shared" si="3"/>
        <v>22104358</v>
      </c>
      <c r="K34" s="31">
        <f t="shared" si="3"/>
        <v>22104358</v>
      </c>
      <c r="L34" s="31">
        <f t="shared" si="3"/>
        <v>22104358</v>
      </c>
      <c r="M34" s="31">
        <f t="shared" si="3"/>
        <v>22104358</v>
      </c>
      <c r="N34" s="31">
        <f t="shared" si="3"/>
        <v>22104358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22104358</v>
      </c>
      <c r="X34" s="31">
        <f t="shared" si="3"/>
        <v>1375500</v>
      </c>
      <c r="Y34" s="31">
        <f t="shared" si="3"/>
        <v>20728858</v>
      </c>
      <c r="Z34" s="32">
        <f>+IF(X34&lt;&gt;0,+(Y34/X34)*100,0)</f>
        <v>1507.0053071610323</v>
      </c>
      <c r="AA34" s="33">
        <f>SUM(AA29:AA33)</f>
        <v>2751000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151000</v>
      </c>
      <c r="F37" s="20">
        <v>151000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75500</v>
      </c>
      <c r="Y37" s="20">
        <v>-75500</v>
      </c>
      <c r="Z37" s="21">
        <v>-100</v>
      </c>
      <c r="AA37" s="22">
        <v>151000</v>
      </c>
    </row>
    <row r="38" spans="1:27" ht="13.5">
      <c r="A38" s="23" t="s">
        <v>58</v>
      </c>
      <c r="B38" s="17"/>
      <c r="C38" s="18"/>
      <c r="D38" s="18"/>
      <c r="E38" s="19"/>
      <c r="F38" s="20"/>
      <c r="G38" s="20">
        <v>1974907</v>
      </c>
      <c r="H38" s="20">
        <v>1974907</v>
      </c>
      <c r="I38" s="20">
        <v>1974907</v>
      </c>
      <c r="J38" s="20">
        <v>1974907</v>
      </c>
      <c r="K38" s="20">
        <v>1974907</v>
      </c>
      <c r="L38" s="20">
        <v>1974907</v>
      </c>
      <c r="M38" s="20">
        <v>1974907</v>
      </c>
      <c r="N38" s="20">
        <v>1974907</v>
      </c>
      <c r="O38" s="20"/>
      <c r="P38" s="20"/>
      <c r="Q38" s="20"/>
      <c r="R38" s="20"/>
      <c r="S38" s="20"/>
      <c r="T38" s="20"/>
      <c r="U38" s="20"/>
      <c r="V38" s="20"/>
      <c r="W38" s="20">
        <v>1974907</v>
      </c>
      <c r="X38" s="20"/>
      <c r="Y38" s="20">
        <v>1974907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151000</v>
      </c>
      <c r="F39" s="37">
        <f t="shared" si="4"/>
        <v>151000</v>
      </c>
      <c r="G39" s="37">
        <f t="shared" si="4"/>
        <v>1974907</v>
      </c>
      <c r="H39" s="37">
        <f t="shared" si="4"/>
        <v>1974907</v>
      </c>
      <c r="I39" s="37">
        <f t="shared" si="4"/>
        <v>1974907</v>
      </c>
      <c r="J39" s="37">
        <f t="shared" si="4"/>
        <v>1974907</v>
      </c>
      <c r="K39" s="37">
        <f t="shared" si="4"/>
        <v>1974907</v>
      </c>
      <c r="L39" s="37">
        <f t="shared" si="4"/>
        <v>1974907</v>
      </c>
      <c r="M39" s="37">
        <f t="shared" si="4"/>
        <v>1974907</v>
      </c>
      <c r="N39" s="37">
        <f t="shared" si="4"/>
        <v>1974907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1974907</v>
      </c>
      <c r="X39" s="37">
        <f t="shared" si="4"/>
        <v>75500</v>
      </c>
      <c r="Y39" s="37">
        <f t="shared" si="4"/>
        <v>1899407</v>
      </c>
      <c r="Z39" s="38">
        <f>+IF(X39&lt;&gt;0,+(Y39/X39)*100,0)</f>
        <v>2515.770860927152</v>
      </c>
      <c r="AA39" s="39">
        <f>SUM(AA37:AA38)</f>
        <v>151000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2902000</v>
      </c>
      <c r="F40" s="31">
        <f t="shared" si="5"/>
        <v>2902000</v>
      </c>
      <c r="G40" s="31">
        <f t="shared" si="5"/>
        <v>24079265</v>
      </c>
      <c r="H40" s="31">
        <f t="shared" si="5"/>
        <v>24079265</v>
      </c>
      <c r="I40" s="31">
        <f t="shared" si="5"/>
        <v>24079265</v>
      </c>
      <c r="J40" s="31">
        <f t="shared" si="5"/>
        <v>24079265</v>
      </c>
      <c r="K40" s="31">
        <f t="shared" si="5"/>
        <v>24079265</v>
      </c>
      <c r="L40" s="31">
        <f t="shared" si="5"/>
        <v>24079265</v>
      </c>
      <c r="M40" s="31">
        <f t="shared" si="5"/>
        <v>24079265</v>
      </c>
      <c r="N40" s="31">
        <f t="shared" si="5"/>
        <v>24079265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24079265</v>
      </c>
      <c r="X40" s="31">
        <f t="shared" si="5"/>
        <v>1451000</v>
      </c>
      <c r="Y40" s="31">
        <f t="shared" si="5"/>
        <v>22628265</v>
      </c>
      <c r="Z40" s="32">
        <f>+IF(X40&lt;&gt;0,+(Y40/X40)*100,0)</f>
        <v>1559.4944865609925</v>
      </c>
      <c r="AA40" s="33">
        <f>+AA34+AA39</f>
        <v>2902000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188152000</v>
      </c>
      <c r="F42" s="45">
        <f t="shared" si="6"/>
        <v>188152000</v>
      </c>
      <c r="G42" s="45">
        <f t="shared" si="6"/>
        <v>153673450</v>
      </c>
      <c r="H42" s="45">
        <f t="shared" si="6"/>
        <v>153673450</v>
      </c>
      <c r="I42" s="45">
        <f t="shared" si="6"/>
        <v>153673450</v>
      </c>
      <c r="J42" s="45">
        <f t="shared" si="6"/>
        <v>153673450</v>
      </c>
      <c r="K42" s="45">
        <f t="shared" si="6"/>
        <v>153673450</v>
      </c>
      <c r="L42" s="45">
        <f t="shared" si="6"/>
        <v>153673450</v>
      </c>
      <c r="M42" s="45">
        <f t="shared" si="6"/>
        <v>153673450</v>
      </c>
      <c r="N42" s="45">
        <f t="shared" si="6"/>
        <v>153673450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153673450</v>
      </c>
      <c r="X42" s="45">
        <f t="shared" si="6"/>
        <v>94076000</v>
      </c>
      <c r="Y42" s="45">
        <f t="shared" si="6"/>
        <v>59597450</v>
      </c>
      <c r="Z42" s="46">
        <f>+IF(X42&lt;&gt;0,+(Y42/X42)*100,0)</f>
        <v>63.350323142990774</v>
      </c>
      <c r="AA42" s="47">
        <f>+AA25-AA40</f>
        <v>188152000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188152000</v>
      </c>
      <c r="F45" s="20">
        <v>188152000</v>
      </c>
      <c r="G45" s="20">
        <v>106104401</v>
      </c>
      <c r="H45" s="20">
        <v>106104401</v>
      </c>
      <c r="I45" s="20">
        <v>106104401</v>
      </c>
      <c r="J45" s="20">
        <v>106104401</v>
      </c>
      <c r="K45" s="20">
        <v>106104401</v>
      </c>
      <c r="L45" s="20">
        <v>106104401</v>
      </c>
      <c r="M45" s="20">
        <v>106104401</v>
      </c>
      <c r="N45" s="20">
        <v>106104401</v>
      </c>
      <c r="O45" s="20"/>
      <c r="P45" s="20"/>
      <c r="Q45" s="20"/>
      <c r="R45" s="20"/>
      <c r="S45" s="20"/>
      <c r="T45" s="20"/>
      <c r="U45" s="20"/>
      <c r="V45" s="20"/>
      <c r="W45" s="20">
        <v>106104401</v>
      </c>
      <c r="X45" s="20">
        <v>94076000</v>
      </c>
      <c r="Y45" s="20">
        <v>12028401</v>
      </c>
      <c r="Z45" s="48">
        <v>12.79</v>
      </c>
      <c r="AA45" s="22">
        <v>188152000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47569049</v>
      </c>
      <c r="H46" s="20">
        <v>47569049</v>
      </c>
      <c r="I46" s="20">
        <v>47569049</v>
      </c>
      <c r="J46" s="20">
        <v>47569049</v>
      </c>
      <c r="K46" s="20">
        <v>47569049</v>
      </c>
      <c r="L46" s="20">
        <v>47569049</v>
      </c>
      <c r="M46" s="20">
        <v>47569049</v>
      </c>
      <c r="N46" s="20">
        <v>47569049</v>
      </c>
      <c r="O46" s="20"/>
      <c r="P46" s="20"/>
      <c r="Q46" s="20"/>
      <c r="R46" s="20"/>
      <c r="S46" s="20"/>
      <c r="T46" s="20"/>
      <c r="U46" s="20"/>
      <c r="V46" s="20"/>
      <c r="W46" s="20">
        <v>47569049</v>
      </c>
      <c r="X46" s="20"/>
      <c r="Y46" s="20">
        <v>47569049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188152000</v>
      </c>
      <c r="F48" s="53">
        <f t="shared" si="7"/>
        <v>188152000</v>
      </c>
      <c r="G48" s="53">
        <f t="shared" si="7"/>
        <v>153673450</v>
      </c>
      <c r="H48" s="53">
        <f t="shared" si="7"/>
        <v>153673450</v>
      </c>
      <c r="I48" s="53">
        <f t="shared" si="7"/>
        <v>153673450</v>
      </c>
      <c r="J48" s="53">
        <f t="shared" si="7"/>
        <v>153673450</v>
      </c>
      <c r="K48" s="53">
        <f t="shared" si="7"/>
        <v>153673450</v>
      </c>
      <c r="L48" s="53">
        <f t="shared" si="7"/>
        <v>153673450</v>
      </c>
      <c r="M48" s="53">
        <f t="shared" si="7"/>
        <v>153673450</v>
      </c>
      <c r="N48" s="53">
        <f t="shared" si="7"/>
        <v>153673450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153673450</v>
      </c>
      <c r="X48" s="53">
        <f t="shared" si="7"/>
        <v>94076000</v>
      </c>
      <c r="Y48" s="53">
        <f t="shared" si="7"/>
        <v>59597450</v>
      </c>
      <c r="Z48" s="54">
        <f>+IF(X48&lt;&gt;0,+(Y48/X48)*100,0)</f>
        <v>63.350323142990774</v>
      </c>
      <c r="AA48" s="55">
        <f>SUM(AA45:AA47)</f>
        <v>188152000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>
        <v>127415768</v>
      </c>
      <c r="H6" s="20">
        <v>127415768</v>
      </c>
      <c r="I6" s="20">
        <v>125989919</v>
      </c>
      <c r="J6" s="20">
        <v>125989919</v>
      </c>
      <c r="K6" s="20">
        <v>76032131</v>
      </c>
      <c r="L6" s="20">
        <v>122895345</v>
      </c>
      <c r="M6" s="20"/>
      <c r="N6" s="20">
        <v>122895345</v>
      </c>
      <c r="O6" s="20"/>
      <c r="P6" s="20"/>
      <c r="Q6" s="20"/>
      <c r="R6" s="20"/>
      <c r="S6" s="20"/>
      <c r="T6" s="20"/>
      <c r="U6" s="20"/>
      <c r="V6" s="20"/>
      <c r="W6" s="20">
        <v>122895345</v>
      </c>
      <c r="X6" s="20"/>
      <c r="Y6" s="20">
        <v>122895345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93044000</v>
      </c>
      <c r="F7" s="20">
        <v>93044000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46522000</v>
      </c>
      <c r="Y7" s="20">
        <v>-46522000</v>
      </c>
      <c r="Z7" s="21">
        <v>-100</v>
      </c>
      <c r="AA7" s="22">
        <v>93044000</v>
      </c>
    </row>
    <row r="8" spans="1:27" ht="13.5">
      <c r="A8" s="23" t="s">
        <v>35</v>
      </c>
      <c r="B8" s="17"/>
      <c r="C8" s="18"/>
      <c r="D8" s="18"/>
      <c r="E8" s="19">
        <v>7950000</v>
      </c>
      <c r="F8" s="20">
        <v>7950000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3975000</v>
      </c>
      <c r="Y8" s="20">
        <v>-3975000</v>
      </c>
      <c r="Z8" s="21">
        <v>-100</v>
      </c>
      <c r="AA8" s="22">
        <v>7950000</v>
      </c>
    </row>
    <row r="9" spans="1:27" ht="13.5">
      <c r="A9" s="23" t="s">
        <v>36</v>
      </c>
      <c r="B9" s="17"/>
      <c r="C9" s="18"/>
      <c r="D9" s="18"/>
      <c r="E9" s="19"/>
      <c r="F9" s="20"/>
      <c r="G9" s="20">
        <v>722678</v>
      </c>
      <c r="H9" s="20">
        <v>1337177</v>
      </c>
      <c r="I9" s="20">
        <v>1337177</v>
      </c>
      <c r="J9" s="20">
        <v>1337177</v>
      </c>
      <c r="K9" s="20">
        <v>12926712</v>
      </c>
      <c r="L9" s="20">
        <v>12926712</v>
      </c>
      <c r="M9" s="20"/>
      <c r="N9" s="20">
        <v>12926712</v>
      </c>
      <c r="O9" s="20"/>
      <c r="P9" s="20"/>
      <c r="Q9" s="20"/>
      <c r="R9" s="20"/>
      <c r="S9" s="20"/>
      <c r="T9" s="20"/>
      <c r="U9" s="20"/>
      <c r="V9" s="20"/>
      <c r="W9" s="20">
        <v>12926712</v>
      </c>
      <c r="X9" s="20"/>
      <c r="Y9" s="20">
        <v>12926712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100994000</v>
      </c>
      <c r="F12" s="31">
        <f t="shared" si="0"/>
        <v>100994000</v>
      </c>
      <c r="G12" s="31">
        <f t="shared" si="0"/>
        <v>128138446</v>
      </c>
      <c r="H12" s="31">
        <f t="shared" si="0"/>
        <v>128752945</v>
      </c>
      <c r="I12" s="31">
        <f t="shared" si="0"/>
        <v>127327096</v>
      </c>
      <c r="J12" s="31">
        <f t="shared" si="0"/>
        <v>127327096</v>
      </c>
      <c r="K12" s="31">
        <f t="shared" si="0"/>
        <v>88958843</v>
      </c>
      <c r="L12" s="31">
        <f t="shared" si="0"/>
        <v>135822057</v>
      </c>
      <c r="M12" s="31">
        <f t="shared" si="0"/>
        <v>0</v>
      </c>
      <c r="N12" s="31">
        <f t="shared" si="0"/>
        <v>135822057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135822057</v>
      </c>
      <c r="X12" s="31">
        <f t="shared" si="0"/>
        <v>50497000</v>
      </c>
      <c r="Y12" s="31">
        <f t="shared" si="0"/>
        <v>85325057</v>
      </c>
      <c r="Z12" s="32">
        <f>+IF(X12&lt;&gt;0,+(Y12/X12)*100,0)</f>
        <v>168.97054676515438</v>
      </c>
      <c r="AA12" s="33">
        <f>SUM(AA6:AA11)</f>
        <v>100994000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107979000</v>
      </c>
      <c r="F19" s="20">
        <v>107979000</v>
      </c>
      <c r="G19" s="20">
        <v>782972</v>
      </c>
      <c r="H19" s="20">
        <v>1786660</v>
      </c>
      <c r="I19" s="20">
        <v>5620730</v>
      </c>
      <c r="J19" s="20">
        <v>5620730</v>
      </c>
      <c r="K19" s="20">
        <v>5326711</v>
      </c>
      <c r="L19" s="20">
        <v>5533538</v>
      </c>
      <c r="M19" s="20"/>
      <c r="N19" s="20">
        <v>5533538</v>
      </c>
      <c r="O19" s="20"/>
      <c r="P19" s="20"/>
      <c r="Q19" s="20"/>
      <c r="R19" s="20"/>
      <c r="S19" s="20"/>
      <c r="T19" s="20"/>
      <c r="U19" s="20"/>
      <c r="V19" s="20"/>
      <c r="W19" s="20">
        <v>5533538</v>
      </c>
      <c r="X19" s="20">
        <v>53989500</v>
      </c>
      <c r="Y19" s="20">
        <v>-48455962</v>
      </c>
      <c r="Z19" s="21">
        <v>-89.75</v>
      </c>
      <c r="AA19" s="22">
        <v>107979000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107979000</v>
      </c>
      <c r="F24" s="37">
        <f t="shared" si="1"/>
        <v>107979000</v>
      </c>
      <c r="G24" s="37">
        <f t="shared" si="1"/>
        <v>782972</v>
      </c>
      <c r="H24" s="37">
        <f t="shared" si="1"/>
        <v>1786660</v>
      </c>
      <c r="I24" s="37">
        <f t="shared" si="1"/>
        <v>5620730</v>
      </c>
      <c r="J24" s="37">
        <f t="shared" si="1"/>
        <v>5620730</v>
      </c>
      <c r="K24" s="37">
        <f t="shared" si="1"/>
        <v>5326711</v>
      </c>
      <c r="L24" s="37">
        <f t="shared" si="1"/>
        <v>5533538</v>
      </c>
      <c r="M24" s="37">
        <f t="shared" si="1"/>
        <v>0</v>
      </c>
      <c r="N24" s="37">
        <f t="shared" si="1"/>
        <v>5533538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5533538</v>
      </c>
      <c r="X24" s="37">
        <f t="shared" si="1"/>
        <v>53989500</v>
      </c>
      <c r="Y24" s="37">
        <f t="shared" si="1"/>
        <v>-48455962</v>
      </c>
      <c r="Z24" s="38">
        <f>+IF(X24&lt;&gt;0,+(Y24/X24)*100,0)</f>
        <v>-89.75071449078061</v>
      </c>
      <c r="AA24" s="39">
        <f>SUM(AA15:AA23)</f>
        <v>107979000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208973000</v>
      </c>
      <c r="F25" s="31">
        <f t="shared" si="2"/>
        <v>208973000</v>
      </c>
      <c r="G25" s="31">
        <f t="shared" si="2"/>
        <v>128921418</v>
      </c>
      <c r="H25" s="31">
        <f t="shared" si="2"/>
        <v>130539605</v>
      </c>
      <c r="I25" s="31">
        <f t="shared" si="2"/>
        <v>132947826</v>
      </c>
      <c r="J25" s="31">
        <f t="shared" si="2"/>
        <v>132947826</v>
      </c>
      <c r="K25" s="31">
        <f t="shared" si="2"/>
        <v>94285554</v>
      </c>
      <c r="L25" s="31">
        <f t="shared" si="2"/>
        <v>141355595</v>
      </c>
      <c r="M25" s="31">
        <f t="shared" si="2"/>
        <v>0</v>
      </c>
      <c r="N25" s="31">
        <f t="shared" si="2"/>
        <v>141355595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141355595</v>
      </c>
      <c r="X25" s="31">
        <f t="shared" si="2"/>
        <v>104486500</v>
      </c>
      <c r="Y25" s="31">
        <f t="shared" si="2"/>
        <v>36869095</v>
      </c>
      <c r="Z25" s="32">
        <f>+IF(X25&lt;&gt;0,+(Y25/X25)*100,0)</f>
        <v>35.285989099070214</v>
      </c>
      <c r="AA25" s="33">
        <f>+AA12+AA24</f>
        <v>208973000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179919599</v>
      </c>
      <c r="F32" s="20">
        <v>179919599</v>
      </c>
      <c r="G32" s="20">
        <v>124837126</v>
      </c>
      <c r="H32" s="20">
        <v>124372087</v>
      </c>
      <c r="I32" s="20">
        <v>89702753</v>
      </c>
      <c r="J32" s="20">
        <v>89702753</v>
      </c>
      <c r="K32" s="20">
        <v>51854076</v>
      </c>
      <c r="L32" s="20">
        <v>103162020</v>
      </c>
      <c r="M32" s="20"/>
      <c r="N32" s="20">
        <v>103162020</v>
      </c>
      <c r="O32" s="20"/>
      <c r="P32" s="20"/>
      <c r="Q32" s="20"/>
      <c r="R32" s="20"/>
      <c r="S32" s="20"/>
      <c r="T32" s="20"/>
      <c r="U32" s="20"/>
      <c r="V32" s="20"/>
      <c r="W32" s="20">
        <v>103162020</v>
      </c>
      <c r="X32" s="20">
        <v>89959800</v>
      </c>
      <c r="Y32" s="20">
        <v>13202220</v>
      </c>
      <c r="Z32" s="21">
        <v>14.68</v>
      </c>
      <c r="AA32" s="22">
        <v>179919599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179919599</v>
      </c>
      <c r="F34" s="31">
        <f t="shared" si="3"/>
        <v>179919599</v>
      </c>
      <c r="G34" s="31">
        <f t="shared" si="3"/>
        <v>124837126</v>
      </c>
      <c r="H34" s="31">
        <f t="shared" si="3"/>
        <v>124372087</v>
      </c>
      <c r="I34" s="31">
        <f t="shared" si="3"/>
        <v>89702753</v>
      </c>
      <c r="J34" s="31">
        <f t="shared" si="3"/>
        <v>89702753</v>
      </c>
      <c r="K34" s="31">
        <f t="shared" si="3"/>
        <v>51854076</v>
      </c>
      <c r="L34" s="31">
        <f t="shared" si="3"/>
        <v>103162020</v>
      </c>
      <c r="M34" s="31">
        <f t="shared" si="3"/>
        <v>0</v>
      </c>
      <c r="N34" s="31">
        <f t="shared" si="3"/>
        <v>103162020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103162020</v>
      </c>
      <c r="X34" s="31">
        <f t="shared" si="3"/>
        <v>89959800</v>
      </c>
      <c r="Y34" s="31">
        <f t="shared" si="3"/>
        <v>13202220</v>
      </c>
      <c r="Z34" s="32">
        <f>+IF(X34&lt;&gt;0,+(Y34/X34)*100,0)</f>
        <v>14.675688474185137</v>
      </c>
      <c r="AA34" s="33">
        <f>SUM(AA29:AA33)</f>
        <v>179919599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179919599</v>
      </c>
      <c r="F40" s="31">
        <f t="shared" si="5"/>
        <v>179919599</v>
      </c>
      <c r="G40" s="31">
        <f t="shared" si="5"/>
        <v>124837126</v>
      </c>
      <c r="H40" s="31">
        <f t="shared" si="5"/>
        <v>124372087</v>
      </c>
      <c r="I40" s="31">
        <f t="shared" si="5"/>
        <v>89702753</v>
      </c>
      <c r="J40" s="31">
        <f t="shared" si="5"/>
        <v>89702753</v>
      </c>
      <c r="K40" s="31">
        <f t="shared" si="5"/>
        <v>51854076</v>
      </c>
      <c r="L40" s="31">
        <f t="shared" si="5"/>
        <v>103162020</v>
      </c>
      <c r="M40" s="31">
        <f t="shared" si="5"/>
        <v>0</v>
      </c>
      <c r="N40" s="31">
        <f t="shared" si="5"/>
        <v>103162020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103162020</v>
      </c>
      <c r="X40" s="31">
        <f t="shared" si="5"/>
        <v>89959800</v>
      </c>
      <c r="Y40" s="31">
        <f t="shared" si="5"/>
        <v>13202220</v>
      </c>
      <c r="Z40" s="32">
        <f>+IF(X40&lt;&gt;0,+(Y40/X40)*100,0)</f>
        <v>14.675688474185137</v>
      </c>
      <c r="AA40" s="33">
        <f>+AA34+AA39</f>
        <v>179919599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29053401</v>
      </c>
      <c r="F42" s="45">
        <f t="shared" si="6"/>
        <v>29053401</v>
      </c>
      <c r="G42" s="45">
        <f t="shared" si="6"/>
        <v>4084292</v>
      </c>
      <c r="H42" s="45">
        <f t="shared" si="6"/>
        <v>6167518</v>
      </c>
      <c r="I42" s="45">
        <f t="shared" si="6"/>
        <v>43245073</v>
      </c>
      <c r="J42" s="45">
        <f t="shared" si="6"/>
        <v>43245073</v>
      </c>
      <c r="K42" s="45">
        <f t="shared" si="6"/>
        <v>42431478</v>
      </c>
      <c r="L42" s="45">
        <f t="shared" si="6"/>
        <v>38193575</v>
      </c>
      <c r="M42" s="45">
        <f t="shared" si="6"/>
        <v>0</v>
      </c>
      <c r="N42" s="45">
        <f t="shared" si="6"/>
        <v>38193575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38193575</v>
      </c>
      <c r="X42" s="45">
        <f t="shared" si="6"/>
        <v>14526700</v>
      </c>
      <c r="Y42" s="45">
        <f t="shared" si="6"/>
        <v>23666875</v>
      </c>
      <c r="Z42" s="46">
        <f>+IF(X42&lt;&gt;0,+(Y42/X42)*100,0)</f>
        <v>162.91983038129788</v>
      </c>
      <c r="AA42" s="47">
        <f>+AA25-AA40</f>
        <v>29053401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29053401</v>
      </c>
      <c r="F45" s="20">
        <v>29053401</v>
      </c>
      <c r="G45" s="20">
        <v>4084292</v>
      </c>
      <c r="H45" s="20">
        <v>6167518</v>
      </c>
      <c r="I45" s="20">
        <v>43245073</v>
      </c>
      <c r="J45" s="20">
        <v>43245073</v>
      </c>
      <c r="K45" s="20">
        <v>42431478</v>
      </c>
      <c r="L45" s="20">
        <v>38193575</v>
      </c>
      <c r="M45" s="20"/>
      <c r="N45" s="20">
        <v>38193575</v>
      </c>
      <c r="O45" s="20"/>
      <c r="P45" s="20"/>
      <c r="Q45" s="20"/>
      <c r="R45" s="20"/>
      <c r="S45" s="20"/>
      <c r="T45" s="20"/>
      <c r="U45" s="20"/>
      <c r="V45" s="20"/>
      <c r="W45" s="20">
        <v>38193575</v>
      </c>
      <c r="X45" s="20">
        <v>14526701</v>
      </c>
      <c r="Y45" s="20">
        <v>23666874</v>
      </c>
      <c r="Z45" s="48">
        <v>162.92</v>
      </c>
      <c r="AA45" s="22">
        <v>29053401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29053401</v>
      </c>
      <c r="F48" s="53">
        <f t="shared" si="7"/>
        <v>29053401</v>
      </c>
      <c r="G48" s="53">
        <f t="shared" si="7"/>
        <v>4084292</v>
      </c>
      <c r="H48" s="53">
        <f t="shared" si="7"/>
        <v>6167518</v>
      </c>
      <c r="I48" s="53">
        <f t="shared" si="7"/>
        <v>43245073</v>
      </c>
      <c r="J48" s="53">
        <f t="shared" si="7"/>
        <v>43245073</v>
      </c>
      <c r="K48" s="53">
        <f t="shared" si="7"/>
        <v>42431478</v>
      </c>
      <c r="L48" s="53">
        <f t="shared" si="7"/>
        <v>38193575</v>
      </c>
      <c r="M48" s="53">
        <f t="shared" si="7"/>
        <v>0</v>
      </c>
      <c r="N48" s="53">
        <f t="shared" si="7"/>
        <v>38193575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38193575</v>
      </c>
      <c r="X48" s="53">
        <f t="shared" si="7"/>
        <v>14526701</v>
      </c>
      <c r="Y48" s="53">
        <f t="shared" si="7"/>
        <v>23666874</v>
      </c>
      <c r="Z48" s="54">
        <f>+IF(X48&lt;&gt;0,+(Y48/X48)*100,0)</f>
        <v>162.91981228222429</v>
      </c>
      <c r="AA48" s="55">
        <f>SUM(AA45:AA47)</f>
        <v>29053401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59860243</v>
      </c>
      <c r="D6" s="18">
        <v>59860243</v>
      </c>
      <c r="E6" s="19">
        <v>1100000</v>
      </c>
      <c r="F6" s="20">
        <v>1100000</v>
      </c>
      <c r="G6" s="20">
        <v>40753489</v>
      </c>
      <c r="H6" s="20">
        <v>3648956</v>
      </c>
      <c r="I6" s="20">
        <v>235623</v>
      </c>
      <c r="J6" s="20">
        <v>235623</v>
      </c>
      <c r="K6" s="20">
        <v>22902915</v>
      </c>
      <c r="L6" s="20">
        <v>1010529</v>
      </c>
      <c r="M6" s="20">
        <v>2366079</v>
      </c>
      <c r="N6" s="20">
        <v>2366079</v>
      </c>
      <c r="O6" s="20"/>
      <c r="P6" s="20"/>
      <c r="Q6" s="20"/>
      <c r="R6" s="20"/>
      <c r="S6" s="20"/>
      <c r="T6" s="20"/>
      <c r="U6" s="20"/>
      <c r="V6" s="20"/>
      <c r="W6" s="20">
        <v>2366079</v>
      </c>
      <c r="X6" s="20">
        <v>550000</v>
      </c>
      <c r="Y6" s="20">
        <v>1816079</v>
      </c>
      <c r="Z6" s="21">
        <v>330.2</v>
      </c>
      <c r="AA6" s="22">
        <v>1100000</v>
      </c>
    </row>
    <row r="7" spans="1:27" ht="13.5">
      <c r="A7" s="23" t="s">
        <v>34</v>
      </c>
      <c r="B7" s="17"/>
      <c r="C7" s="18"/>
      <c r="D7" s="18"/>
      <c r="E7" s="19">
        <v>-10534000</v>
      </c>
      <c r="F7" s="20">
        <v>-10534000</v>
      </c>
      <c r="G7" s="20"/>
      <c r="H7" s="20">
        <v>93892691</v>
      </c>
      <c r="I7" s="20">
        <v>92465352</v>
      </c>
      <c r="J7" s="20">
        <v>92465352</v>
      </c>
      <c r="K7" s="20">
        <v>74465352</v>
      </c>
      <c r="L7" s="20">
        <v>99465352</v>
      </c>
      <c r="M7" s="20">
        <v>89531487</v>
      </c>
      <c r="N7" s="20">
        <v>89531487</v>
      </c>
      <c r="O7" s="20"/>
      <c r="P7" s="20"/>
      <c r="Q7" s="20"/>
      <c r="R7" s="20"/>
      <c r="S7" s="20"/>
      <c r="T7" s="20"/>
      <c r="U7" s="20"/>
      <c r="V7" s="20"/>
      <c r="W7" s="20">
        <v>89531487</v>
      </c>
      <c r="X7" s="20">
        <v>-5267000</v>
      </c>
      <c r="Y7" s="20">
        <v>94798487</v>
      </c>
      <c r="Z7" s="21">
        <v>-1799.86</v>
      </c>
      <c r="AA7" s="22">
        <v>-10534000</v>
      </c>
    </row>
    <row r="8" spans="1:27" ht="13.5">
      <c r="A8" s="23" t="s">
        <v>35</v>
      </c>
      <c r="B8" s="17"/>
      <c r="C8" s="18"/>
      <c r="D8" s="18"/>
      <c r="E8" s="19">
        <v>19611000</v>
      </c>
      <c r="F8" s="20">
        <v>19611000</v>
      </c>
      <c r="G8" s="20">
        <v>21326848</v>
      </c>
      <c r="H8" s="20">
        <v>22424554</v>
      </c>
      <c r="I8" s="20">
        <v>17011207</v>
      </c>
      <c r="J8" s="20">
        <v>17011207</v>
      </c>
      <c r="K8" s="20">
        <v>18929641</v>
      </c>
      <c r="L8" s="20">
        <v>20585238</v>
      </c>
      <c r="M8" s="20">
        <v>21293267</v>
      </c>
      <c r="N8" s="20">
        <v>21293267</v>
      </c>
      <c r="O8" s="20"/>
      <c r="P8" s="20"/>
      <c r="Q8" s="20"/>
      <c r="R8" s="20"/>
      <c r="S8" s="20"/>
      <c r="T8" s="20"/>
      <c r="U8" s="20"/>
      <c r="V8" s="20"/>
      <c r="W8" s="20">
        <v>21293267</v>
      </c>
      <c r="X8" s="20">
        <v>9805500</v>
      </c>
      <c r="Y8" s="20">
        <v>11487767</v>
      </c>
      <c r="Z8" s="21">
        <v>117.16</v>
      </c>
      <c r="AA8" s="22">
        <v>19611000</v>
      </c>
    </row>
    <row r="9" spans="1:27" ht="13.5">
      <c r="A9" s="23" t="s">
        <v>36</v>
      </c>
      <c r="B9" s="17"/>
      <c r="C9" s="18"/>
      <c r="D9" s="18"/>
      <c r="E9" s="19">
        <v>1600000</v>
      </c>
      <c r="F9" s="20">
        <v>1600000</v>
      </c>
      <c r="G9" s="20">
        <v>69275464</v>
      </c>
      <c r="H9" s="20">
        <v>1993985</v>
      </c>
      <c r="I9" s="20">
        <v>2701969</v>
      </c>
      <c r="J9" s="20">
        <v>2701969</v>
      </c>
      <c r="K9" s="20">
        <v>419038</v>
      </c>
      <c r="L9" s="20">
        <v>3593620</v>
      </c>
      <c r="M9" s="20">
        <v>7857300</v>
      </c>
      <c r="N9" s="20">
        <v>7857300</v>
      </c>
      <c r="O9" s="20"/>
      <c r="P9" s="20"/>
      <c r="Q9" s="20"/>
      <c r="R9" s="20"/>
      <c r="S9" s="20"/>
      <c r="T9" s="20"/>
      <c r="U9" s="20"/>
      <c r="V9" s="20"/>
      <c r="W9" s="20">
        <v>7857300</v>
      </c>
      <c r="X9" s="20">
        <v>800000</v>
      </c>
      <c r="Y9" s="20">
        <v>7057300</v>
      </c>
      <c r="Z9" s="21">
        <v>882.16</v>
      </c>
      <c r="AA9" s="22">
        <v>1600000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>
        <v>2366079</v>
      </c>
      <c r="N10" s="24">
        <v>2366079</v>
      </c>
      <c r="O10" s="24"/>
      <c r="P10" s="24"/>
      <c r="Q10" s="20"/>
      <c r="R10" s="24"/>
      <c r="S10" s="24"/>
      <c r="T10" s="20"/>
      <c r="U10" s="24"/>
      <c r="V10" s="24"/>
      <c r="W10" s="24">
        <v>2366079</v>
      </c>
      <c r="X10" s="20"/>
      <c r="Y10" s="24">
        <v>2366079</v>
      </c>
      <c r="Z10" s="25"/>
      <c r="AA10" s="26"/>
    </row>
    <row r="11" spans="1:27" ht="13.5">
      <c r="A11" s="23" t="s">
        <v>38</v>
      </c>
      <c r="B11" s="17"/>
      <c r="C11" s="18">
        <v>2298998</v>
      </c>
      <c r="D11" s="18">
        <v>2298998</v>
      </c>
      <c r="E11" s="19">
        <v>1500000</v>
      </c>
      <c r="F11" s="20">
        <v>1500000</v>
      </c>
      <c r="G11" s="20">
        <v>2255006</v>
      </c>
      <c r="H11" s="20">
        <v>2567946</v>
      </c>
      <c r="I11" s="20">
        <v>2590874</v>
      </c>
      <c r="J11" s="20">
        <v>2590874</v>
      </c>
      <c r="K11" s="20">
        <v>3143435</v>
      </c>
      <c r="L11" s="20">
        <v>3238927</v>
      </c>
      <c r="M11" s="20">
        <v>5204764</v>
      </c>
      <c r="N11" s="20">
        <v>5204764</v>
      </c>
      <c r="O11" s="20"/>
      <c r="P11" s="20"/>
      <c r="Q11" s="20"/>
      <c r="R11" s="20"/>
      <c r="S11" s="20"/>
      <c r="T11" s="20"/>
      <c r="U11" s="20"/>
      <c r="V11" s="20"/>
      <c r="W11" s="20">
        <v>5204764</v>
      </c>
      <c r="X11" s="20">
        <v>750000</v>
      </c>
      <c r="Y11" s="20">
        <v>4454764</v>
      </c>
      <c r="Z11" s="21">
        <v>593.97</v>
      </c>
      <c r="AA11" s="22">
        <v>1500000</v>
      </c>
    </row>
    <row r="12" spans="1:27" ht="13.5">
      <c r="A12" s="27" t="s">
        <v>39</v>
      </c>
      <c r="B12" s="28"/>
      <c r="C12" s="29">
        <f aca="true" t="shared" si="0" ref="C12:Y12">SUM(C6:C11)</f>
        <v>62159241</v>
      </c>
      <c r="D12" s="29">
        <f>SUM(D6:D11)</f>
        <v>62159241</v>
      </c>
      <c r="E12" s="30">
        <f t="shared" si="0"/>
        <v>13277000</v>
      </c>
      <c r="F12" s="31">
        <f t="shared" si="0"/>
        <v>13277000</v>
      </c>
      <c r="G12" s="31">
        <f t="shared" si="0"/>
        <v>133610807</v>
      </c>
      <c r="H12" s="31">
        <f t="shared" si="0"/>
        <v>124528132</v>
      </c>
      <c r="I12" s="31">
        <f t="shared" si="0"/>
        <v>115005025</v>
      </c>
      <c r="J12" s="31">
        <f t="shared" si="0"/>
        <v>115005025</v>
      </c>
      <c r="K12" s="31">
        <f t="shared" si="0"/>
        <v>119860381</v>
      </c>
      <c r="L12" s="31">
        <f t="shared" si="0"/>
        <v>127893666</v>
      </c>
      <c r="M12" s="31">
        <f t="shared" si="0"/>
        <v>128618976</v>
      </c>
      <c r="N12" s="31">
        <f t="shared" si="0"/>
        <v>128618976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128618976</v>
      </c>
      <c r="X12" s="31">
        <f t="shared" si="0"/>
        <v>6638500</v>
      </c>
      <c r="Y12" s="31">
        <f t="shared" si="0"/>
        <v>121980476</v>
      </c>
      <c r="Z12" s="32">
        <f>+IF(X12&lt;&gt;0,+(Y12/X12)*100,0)</f>
        <v>1837.4704526624992</v>
      </c>
      <c r="AA12" s="33">
        <f>SUM(AA6:AA11)</f>
        <v>13277000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23733952</v>
      </c>
      <c r="D15" s="18">
        <v>23733952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20884000</v>
      </c>
      <c r="D17" s="18">
        <v>20884000</v>
      </c>
      <c r="E17" s="19">
        <v>20884000</v>
      </c>
      <c r="F17" s="20">
        <v>20884000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10442000</v>
      </c>
      <c r="Y17" s="20">
        <v>-10442000</v>
      </c>
      <c r="Z17" s="21">
        <v>-100</v>
      </c>
      <c r="AA17" s="22">
        <v>20884000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396016080</v>
      </c>
      <c r="D19" s="18">
        <v>396016080</v>
      </c>
      <c r="E19" s="19">
        <v>424018000</v>
      </c>
      <c r="F19" s="20">
        <v>424018000</v>
      </c>
      <c r="G19" s="20">
        <v>436469895</v>
      </c>
      <c r="H19" s="20">
        <v>421799692</v>
      </c>
      <c r="I19" s="20">
        <v>422097587</v>
      </c>
      <c r="J19" s="20">
        <v>422097587</v>
      </c>
      <c r="K19" s="20">
        <v>427528778</v>
      </c>
      <c r="L19" s="20">
        <v>427722205</v>
      </c>
      <c r="M19" s="20">
        <v>434253349</v>
      </c>
      <c r="N19" s="20">
        <v>434253349</v>
      </c>
      <c r="O19" s="20"/>
      <c r="P19" s="20"/>
      <c r="Q19" s="20"/>
      <c r="R19" s="20"/>
      <c r="S19" s="20"/>
      <c r="T19" s="20"/>
      <c r="U19" s="20"/>
      <c r="V19" s="20"/>
      <c r="W19" s="20">
        <v>434253349</v>
      </c>
      <c r="X19" s="20">
        <v>212009000</v>
      </c>
      <c r="Y19" s="20">
        <v>222244349</v>
      </c>
      <c r="Z19" s="21">
        <v>104.83</v>
      </c>
      <c r="AA19" s="22">
        <v>424018000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147433</v>
      </c>
      <c r="D22" s="18">
        <v>147433</v>
      </c>
      <c r="E22" s="19">
        <v>148000</v>
      </c>
      <c r="F22" s="20">
        <v>148000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74000</v>
      </c>
      <c r="Y22" s="20">
        <v>-74000</v>
      </c>
      <c r="Z22" s="21">
        <v>-100</v>
      </c>
      <c r="AA22" s="22">
        <v>148000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440781465</v>
      </c>
      <c r="D24" s="29">
        <f>SUM(D15:D23)</f>
        <v>440781465</v>
      </c>
      <c r="E24" s="36">
        <f t="shared" si="1"/>
        <v>445050000</v>
      </c>
      <c r="F24" s="37">
        <f t="shared" si="1"/>
        <v>445050000</v>
      </c>
      <c r="G24" s="37">
        <f t="shared" si="1"/>
        <v>436469895</v>
      </c>
      <c r="H24" s="37">
        <f t="shared" si="1"/>
        <v>421799692</v>
      </c>
      <c r="I24" s="37">
        <f t="shared" si="1"/>
        <v>422097587</v>
      </c>
      <c r="J24" s="37">
        <f t="shared" si="1"/>
        <v>422097587</v>
      </c>
      <c r="K24" s="37">
        <f t="shared" si="1"/>
        <v>427528778</v>
      </c>
      <c r="L24" s="37">
        <f t="shared" si="1"/>
        <v>427722205</v>
      </c>
      <c r="M24" s="37">
        <f t="shared" si="1"/>
        <v>434253349</v>
      </c>
      <c r="N24" s="37">
        <f t="shared" si="1"/>
        <v>434253349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434253349</v>
      </c>
      <c r="X24" s="37">
        <f t="shared" si="1"/>
        <v>222525000</v>
      </c>
      <c r="Y24" s="37">
        <f t="shared" si="1"/>
        <v>211728349</v>
      </c>
      <c r="Z24" s="38">
        <f>+IF(X24&lt;&gt;0,+(Y24/X24)*100,0)</f>
        <v>95.14811773957982</v>
      </c>
      <c r="AA24" s="39">
        <f>SUM(AA15:AA23)</f>
        <v>445050000</v>
      </c>
    </row>
    <row r="25" spans="1:27" ht="13.5">
      <c r="A25" s="27" t="s">
        <v>51</v>
      </c>
      <c r="B25" s="28"/>
      <c r="C25" s="29">
        <f aca="true" t="shared" si="2" ref="C25:Y25">+C12+C24</f>
        <v>502940706</v>
      </c>
      <c r="D25" s="29">
        <f>+D12+D24</f>
        <v>502940706</v>
      </c>
      <c r="E25" s="30">
        <f t="shared" si="2"/>
        <v>458327000</v>
      </c>
      <c r="F25" s="31">
        <f t="shared" si="2"/>
        <v>458327000</v>
      </c>
      <c r="G25" s="31">
        <f t="shared" si="2"/>
        <v>570080702</v>
      </c>
      <c r="H25" s="31">
        <f t="shared" si="2"/>
        <v>546327824</v>
      </c>
      <c r="I25" s="31">
        <f t="shared" si="2"/>
        <v>537102612</v>
      </c>
      <c r="J25" s="31">
        <f t="shared" si="2"/>
        <v>537102612</v>
      </c>
      <c r="K25" s="31">
        <f t="shared" si="2"/>
        <v>547389159</v>
      </c>
      <c r="L25" s="31">
        <f t="shared" si="2"/>
        <v>555615871</v>
      </c>
      <c r="M25" s="31">
        <f t="shared" si="2"/>
        <v>562872325</v>
      </c>
      <c r="N25" s="31">
        <f t="shared" si="2"/>
        <v>562872325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562872325</v>
      </c>
      <c r="X25" s="31">
        <f t="shared" si="2"/>
        <v>229163500</v>
      </c>
      <c r="Y25" s="31">
        <f t="shared" si="2"/>
        <v>333708825</v>
      </c>
      <c r="Z25" s="32">
        <f>+IF(X25&lt;&gt;0,+(Y25/X25)*100,0)</f>
        <v>145.62040857291848</v>
      </c>
      <c r="AA25" s="33">
        <f>+AA12+AA24</f>
        <v>458327000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2273576</v>
      </c>
      <c r="D31" s="18">
        <v>2273576</v>
      </c>
      <c r="E31" s="19">
        <v>2268000</v>
      </c>
      <c r="F31" s="20">
        <v>2268000</v>
      </c>
      <c r="G31" s="20">
        <v>2276514</v>
      </c>
      <c r="H31" s="20">
        <v>2310631</v>
      </c>
      <c r="I31" s="20">
        <v>2326839</v>
      </c>
      <c r="J31" s="20">
        <v>2326839</v>
      </c>
      <c r="K31" s="20">
        <v>2334953</v>
      </c>
      <c r="L31" s="20">
        <v>2345253</v>
      </c>
      <c r="M31" s="20">
        <v>2356824</v>
      </c>
      <c r="N31" s="20">
        <v>2356824</v>
      </c>
      <c r="O31" s="20"/>
      <c r="P31" s="20"/>
      <c r="Q31" s="20"/>
      <c r="R31" s="20"/>
      <c r="S31" s="20"/>
      <c r="T31" s="20"/>
      <c r="U31" s="20"/>
      <c r="V31" s="20"/>
      <c r="W31" s="20">
        <v>2356824</v>
      </c>
      <c r="X31" s="20">
        <v>1134000</v>
      </c>
      <c r="Y31" s="20">
        <v>1222824</v>
      </c>
      <c r="Z31" s="21">
        <v>107.83</v>
      </c>
      <c r="AA31" s="22">
        <v>2268000</v>
      </c>
    </row>
    <row r="32" spans="1:27" ht="13.5">
      <c r="A32" s="23" t="s">
        <v>57</v>
      </c>
      <c r="B32" s="17"/>
      <c r="C32" s="18">
        <v>26163960</v>
      </c>
      <c r="D32" s="18">
        <v>26163960</v>
      </c>
      <c r="E32" s="19">
        <v>23000000</v>
      </c>
      <c r="F32" s="20">
        <v>23000000</v>
      </c>
      <c r="G32" s="20">
        <v>38676067</v>
      </c>
      <c r="H32" s="20">
        <v>33128895</v>
      </c>
      <c r="I32" s="20">
        <v>33158713</v>
      </c>
      <c r="J32" s="20">
        <v>33158713</v>
      </c>
      <c r="K32" s="20">
        <v>38405764</v>
      </c>
      <c r="L32" s="20">
        <v>41451152</v>
      </c>
      <c r="M32" s="20">
        <v>35883317</v>
      </c>
      <c r="N32" s="20">
        <v>35883317</v>
      </c>
      <c r="O32" s="20"/>
      <c r="P32" s="20"/>
      <c r="Q32" s="20"/>
      <c r="R32" s="20"/>
      <c r="S32" s="20"/>
      <c r="T32" s="20"/>
      <c r="U32" s="20"/>
      <c r="V32" s="20"/>
      <c r="W32" s="20">
        <v>35883317</v>
      </c>
      <c r="X32" s="20">
        <v>11500000</v>
      </c>
      <c r="Y32" s="20">
        <v>24383317</v>
      </c>
      <c r="Z32" s="21">
        <v>212.03</v>
      </c>
      <c r="AA32" s="22">
        <v>23000000</v>
      </c>
    </row>
    <row r="33" spans="1:27" ht="13.5">
      <c r="A33" s="23" t="s">
        <v>58</v>
      </c>
      <c r="B33" s="17"/>
      <c r="C33" s="18">
        <v>363787</v>
      </c>
      <c r="D33" s="18">
        <v>363787</v>
      </c>
      <c r="E33" s="19"/>
      <c r="F33" s="20"/>
      <c r="G33" s="20">
        <v>460868</v>
      </c>
      <c r="H33" s="20">
        <v>363787</v>
      </c>
      <c r="I33" s="20">
        <v>363787</v>
      </c>
      <c r="J33" s="20">
        <v>363787</v>
      </c>
      <c r="K33" s="20">
        <v>363787</v>
      </c>
      <c r="L33" s="20">
        <v>363787</v>
      </c>
      <c r="M33" s="20">
        <v>363787</v>
      </c>
      <c r="N33" s="20">
        <v>363787</v>
      </c>
      <c r="O33" s="20"/>
      <c r="P33" s="20"/>
      <c r="Q33" s="20"/>
      <c r="R33" s="20"/>
      <c r="S33" s="20"/>
      <c r="T33" s="20"/>
      <c r="U33" s="20"/>
      <c r="V33" s="20"/>
      <c r="W33" s="20">
        <v>363787</v>
      </c>
      <c r="X33" s="20"/>
      <c r="Y33" s="20">
        <v>363787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28801323</v>
      </c>
      <c r="D34" s="29">
        <f>SUM(D29:D33)</f>
        <v>28801323</v>
      </c>
      <c r="E34" s="30">
        <f t="shared" si="3"/>
        <v>25268000</v>
      </c>
      <c r="F34" s="31">
        <f t="shared" si="3"/>
        <v>25268000</v>
      </c>
      <c r="G34" s="31">
        <f t="shared" si="3"/>
        <v>41413449</v>
      </c>
      <c r="H34" s="31">
        <f t="shared" si="3"/>
        <v>35803313</v>
      </c>
      <c r="I34" s="31">
        <f t="shared" si="3"/>
        <v>35849339</v>
      </c>
      <c r="J34" s="31">
        <f t="shared" si="3"/>
        <v>35849339</v>
      </c>
      <c r="K34" s="31">
        <f t="shared" si="3"/>
        <v>41104504</v>
      </c>
      <c r="L34" s="31">
        <f t="shared" si="3"/>
        <v>44160192</v>
      </c>
      <c r="M34" s="31">
        <f t="shared" si="3"/>
        <v>38603928</v>
      </c>
      <c r="N34" s="31">
        <f t="shared" si="3"/>
        <v>38603928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38603928</v>
      </c>
      <c r="X34" s="31">
        <f t="shared" si="3"/>
        <v>12634000</v>
      </c>
      <c r="Y34" s="31">
        <f t="shared" si="3"/>
        <v>25969928</v>
      </c>
      <c r="Z34" s="32">
        <f>+IF(X34&lt;&gt;0,+(Y34/X34)*100,0)</f>
        <v>205.5558651258509</v>
      </c>
      <c r="AA34" s="33">
        <f>SUM(AA29:AA33)</f>
        <v>25268000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14478583</v>
      </c>
      <c r="D38" s="18">
        <v>14478583</v>
      </c>
      <c r="E38" s="19">
        <v>14382000</v>
      </c>
      <c r="F38" s="20">
        <v>14382000</v>
      </c>
      <c r="G38" s="20">
        <v>14381502</v>
      </c>
      <c r="H38" s="20">
        <v>14478583</v>
      </c>
      <c r="I38" s="20">
        <v>14478583</v>
      </c>
      <c r="J38" s="20">
        <v>14478583</v>
      </c>
      <c r="K38" s="20">
        <v>14478583</v>
      </c>
      <c r="L38" s="20">
        <v>14478583</v>
      </c>
      <c r="M38" s="20">
        <v>14478583</v>
      </c>
      <c r="N38" s="20">
        <v>14478583</v>
      </c>
      <c r="O38" s="20"/>
      <c r="P38" s="20"/>
      <c r="Q38" s="20"/>
      <c r="R38" s="20"/>
      <c r="S38" s="20"/>
      <c r="T38" s="20"/>
      <c r="U38" s="20"/>
      <c r="V38" s="20"/>
      <c r="W38" s="20">
        <v>14478583</v>
      </c>
      <c r="X38" s="20">
        <v>7191000</v>
      </c>
      <c r="Y38" s="20">
        <v>7287583</v>
      </c>
      <c r="Z38" s="21">
        <v>101.34</v>
      </c>
      <c r="AA38" s="22">
        <v>14382000</v>
      </c>
    </row>
    <row r="39" spans="1:27" ht="13.5">
      <c r="A39" s="27" t="s">
        <v>61</v>
      </c>
      <c r="B39" s="35"/>
      <c r="C39" s="29">
        <f aca="true" t="shared" si="4" ref="C39:Y39">SUM(C37:C38)</f>
        <v>14478583</v>
      </c>
      <c r="D39" s="29">
        <f>SUM(D37:D38)</f>
        <v>14478583</v>
      </c>
      <c r="E39" s="36">
        <f t="shared" si="4"/>
        <v>14382000</v>
      </c>
      <c r="F39" s="37">
        <f t="shared" si="4"/>
        <v>14382000</v>
      </c>
      <c r="G39" s="37">
        <f t="shared" si="4"/>
        <v>14381502</v>
      </c>
      <c r="H39" s="37">
        <f t="shared" si="4"/>
        <v>14478583</v>
      </c>
      <c r="I39" s="37">
        <f t="shared" si="4"/>
        <v>14478583</v>
      </c>
      <c r="J39" s="37">
        <f t="shared" si="4"/>
        <v>14478583</v>
      </c>
      <c r="K39" s="37">
        <f t="shared" si="4"/>
        <v>14478583</v>
      </c>
      <c r="L39" s="37">
        <f t="shared" si="4"/>
        <v>14478583</v>
      </c>
      <c r="M39" s="37">
        <f t="shared" si="4"/>
        <v>14478583</v>
      </c>
      <c r="N39" s="37">
        <f t="shared" si="4"/>
        <v>14478583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14478583</v>
      </c>
      <c r="X39" s="37">
        <f t="shared" si="4"/>
        <v>7191000</v>
      </c>
      <c r="Y39" s="37">
        <f t="shared" si="4"/>
        <v>7287583</v>
      </c>
      <c r="Z39" s="38">
        <f>+IF(X39&lt;&gt;0,+(Y39/X39)*100,0)</f>
        <v>101.34310944235851</v>
      </c>
      <c r="AA39" s="39">
        <f>SUM(AA37:AA38)</f>
        <v>14382000</v>
      </c>
    </row>
    <row r="40" spans="1:27" ht="13.5">
      <c r="A40" s="27" t="s">
        <v>62</v>
      </c>
      <c r="B40" s="28"/>
      <c r="C40" s="29">
        <f aca="true" t="shared" si="5" ref="C40:Y40">+C34+C39</f>
        <v>43279906</v>
      </c>
      <c r="D40" s="29">
        <f>+D34+D39</f>
        <v>43279906</v>
      </c>
      <c r="E40" s="30">
        <f t="shared" si="5"/>
        <v>39650000</v>
      </c>
      <c r="F40" s="31">
        <f t="shared" si="5"/>
        <v>39650000</v>
      </c>
      <c r="G40" s="31">
        <f t="shared" si="5"/>
        <v>55794951</v>
      </c>
      <c r="H40" s="31">
        <f t="shared" si="5"/>
        <v>50281896</v>
      </c>
      <c r="I40" s="31">
        <f t="shared" si="5"/>
        <v>50327922</v>
      </c>
      <c r="J40" s="31">
        <f t="shared" si="5"/>
        <v>50327922</v>
      </c>
      <c r="K40" s="31">
        <f t="shared" si="5"/>
        <v>55583087</v>
      </c>
      <c r="L40" s="31">
        <f t="shared" si="5"/>
        <v>58638775</v>
      </c>
      <c r="M40" s="31">
        <f t="shared" si="5"/>
        <v>53082511</v>
      </c>
      <c r="N40" s="31">
        <f t="shared" si="5"/>
        <v>53082511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53082511</v>
      </c>
      <c r="X40" s="31">
        <f t="shared" si="5"/>
        <v>19825000</v>
      </c>
      <c r="Y40" s="31">
        <f t="shared" si="5"/>
        <v>33257511</v>
      </c>
      <c r="Z40" s="32">
        <f>+IF(X40&lt;&gt;0,+(Y40/X40)*100,0)</f>
        <v>167.75541488020176</v>
      </c>
      <c r="AA40" s="33">
        <f>+AA34+AA39</f>
        <v>39650000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459660800</v>
      </c>
      <c r="D42" s="43">
        <f>+D25-D40</f>
        <v>459660800</v>
      </c>
      <c r="E42" s="44">
        <f t="shared" si="6"/>
        <v>418677000</v>
      </c>
      <c r="F42" s="45">
        <f t="shared" si="6"/>
        <v>418677000</v>
      </c>
      <c r="G42" s="45">
        <f t="shared" si="6"/>
        <v>514285751</v>
      </c>
      <c r="H42" s="45">
        <f t="shared" si="6"/>
        <v>496045928</v>
      </c>
      <c r="I42" s="45">
        <f t="shared" si="6"/>
        <v>486774690</v>
      </c>
      <c r="J42" s="45">
        <f t="shared" si="6"/>
        <v>486774690</v>
      </c>
      <c r="K42" s="45">
        <f t="shared" si="6"/>
        <v>491806072</v>
      </c>
      <c r="L42" s="45">
        <f t="shared" si="6"/>
        <v>496977096</v>
      </c>
      <c r="M42" s="45">
        <f t="shared" si="6"/>
        <v>509789814</v>
      </c>
      <c r="N42" s="45">
        <f t="shared" si="6"/>
        <v>509789814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509789814</v>
      </c>
      <c r="X42" s="45">
        <f t="shared" si="6"/>
        <v>209338500</v>
      </c>
      <c r="Y42" s="45">
        <f t="shared" si="6"/>
        <v>300451314</v>
      </c>
      <c r="Z42" s="46">
        <f>+IF(X42&lt;&gt;0,+(Y42/X42)*100,0)</f>
        <v>143.524155375146</v>
      </c>
      <c r="AA42" s="47">
        <f>+AA25-AA40</f>
        <v>418677000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171530396</v>
      </c>
      <c r="D45" s="18">
        <v>171530396</v>
      </c>
      <c r="E45" s="19">
        <v>118101000</v>
      </c>
      <c r="F45" s="20">
        <v>118101000</v>
      </c>
      <c r="G45" s="20">
        <v>214389050</v>
      </c>
      <c r="H45" s="20">
        <v>207913099</v>
      </c>
      <c r="I45" s="20">
        <v>198640300</v>
      </c>
      <c r="J45" s="20">
        <v>198640300</v>
      </c>
      <c r="K45" s="20">
        <v>203670122</v>
      </c>
      <c r="L45" s="20">
        <v>208839585</v>
      </c>
      <c r="M45" s="20">
        <v>221650742</v>
      </c>
      <c r="N45" s="20">
        <v>221650742</v>
      </c>
      <c r="O45" s="20"/>
      <c r="P45" s="20"/>
      <c r="Q45" s="20"/>
      <c r="R45" s="20"/>
      <c r="S45" s="20"/>
      <c r="T45" s="20"/>
      <c r="U45" s="20"/>
      <c r="V45" s="20"/>
      <c r="W45" s="20">
        <v>221650742</v>
      </c>
      <c r="X45" s="20">
        <v>59050500</v>
      </c>
      <c r="Y45" s="20">
        <v>162600242</v>
      </c>
      <c r="Z45" s="48">
        <v>275.36</v>
      </c>
      <c r="AA45" s="22">
        <v>118101000</v>
      </c>
    </row>
    <row r="46" spans="1:27" ht="13.5">
      <c r="A46" s="23" t="s">
        <v>67</v>
      </c>
      <c r="B46" s="17"/>
      <c r="C46" s="18">
        <v>288130404</v>
      </c>
      <c r="D46" s="18">
        <v>288130404</v>
      </c>
      <c r="E46" s="19">
        <v>300576000</v>
      </c>
      <c r="F46" s="20">
        <v>300576000</v>
      </c>
      <c r="G46" s="20">
        <v>299896701</v>
      </c>
      <c r="H46" s="20">
        <v>288132829</v>
      </c>
      <c r="I46" s="20">
        <v>288134390</v>
      </c>
      <c r="J46" s="20">
        <v>288134390</v>
      </c>
      <c r="K46" s="20">
        <v>288135950</v>
      </c>
      <c r="L46" s="20">
        <v>288137511</v>
      </c>
      <c r="M46" s="20">
        <v>288139072</v>
      </c>
      <c r="N46" s="20">
        <v>288139072</v>
      </c>
      <c r="O46" s="20"/>
      <c r="P46" s="20"/>
      <c r="Q46" s="20"/>
      <c r="R46" s="20"/>
      <c r="S46" s="20"/>
      <c r="T46" s="20"/>
      <c r="U46" s="20"/>
      <c r="V46" s="20"/>
      <c r="W46" s="20">
        <v>288139072</v>
      </c>
      <c r="X46" s="20">
        <v>150288000</v>
      </c>
      <c r="Y46" s="20">
        <v>137851072</v>
      </c>
      <c r="Z46" s="48">
        <v>91.72</v>
      </c>
      <c r="AA46" s="22">
        <v>300576000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459660800</v>
      </c>
      <c r="D48" s="51">
        <f>SUM(D45:D47)</f>
        <v>459660800</v>
      </c>
      <c r="E48" s="52">
        <f t="shared" si="7"/>
        <v>418677000</v>
      </c>
      <c r="F48" s="53">
        <f t="shared" si="7"/>
        <v>418677000</v>
      </c>
      <c r="G48" s="53">
        <f t="shared" si="7"/>
        <v>514285751</v>
      </c>
      <c r="H48" s="53">
        <f t="shared" si="7"/>
        <v>496045928</v>
      </c>
      <c r="I48" s="53">
        <f t="shared" si="7"/>
        <v>486774690</v>
      </c>
      <c r="J48" s="53">
        <f t="shared" si="7"/>
        <v>486774690</v>
      </c>
      <c r="K48" s="53">
        <f t="shared" si="7"/>
        <v>491806072</v>
      </c>
      <c r="L48" s="53">
        <f t="shared" si="7"/>
        <v>496977096</v>
      </c>
      <c r="M48" s="53">
        <f t="shared" si="7"/>
        <v>509789814</v>
      </c>
      <c r="N48" s="53">
        <f t="shared" si="7"/>
        <v>509789814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509789814</v>
      </c>
      <c r="X48" s="53">
        <f t="shared" si="7"/>
        <v>209338500</v>
      </c>
      <c r="Y48" s="53">
        <f t="shared" si="7"/>
        <v>300451314</v>
      </c>
      <c r="Z48" s="54">
        <f>+IF(X48&lt;&gt;0,+(Y48/X48)*100,0)</f>
        <v>143.524155375146</v>
      </c>
      <c r="AA48" s="55">
        <f>SUM(AA45:AA47)</f>
        <v>418677000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101662463</v>
      </c>
      <c r="D6" s="18">
        <v>101662463</v>
      </c>
      <c r="E6" s="19">
        <v>2500000</v>
      </c>
      <c r="F6" s="20">
        <v>2500000</v>
      </c>
      <c r="G6" s="20">
        <v>2475848</v>
      </c>
      <c r="H6" s="20">
        <v>2475848</v>
      </c>
      <c r="I6" s="20">
        <v>31584987</v>
      </c>
      <c r="J6" s="20">
        <v>31584987</v>
      </c>
      <c r="K6" s="20">
        <v>24197584</v>
      </c>
      <c r="L6" s="20">
        <v>113117815</v>
      </c>
      <c r="M6" s="20">
        <v>64321312</v>
      </c>
      <c r="N6" s="20">
        <v>64321312</v>
      </c>
      <c r="O6" s="20"/>
      <c r="P6" s="20"/>
      <c r="Q6" s="20"/>
      <c r="R6" s="20"/>
      <c r="S6" s="20"/>
      <c r="T6" s="20"/>
      <c r="U6" s="20"/>
      <c r="V6" s="20"/>
      <c r="W6" s="20">
        <v>64321312</v>
      </c>
      <c r="X6" s="20">
        <v>1250000</v>
      </c>
      <c r="Y6" s="20">
        <v>63071312</v>
      </c>
      <c r="Z6" s="21">
        <v>5045.7</v>
      </c>
      <c r="AA6" s="22">
        <v>2500000</v>
      </c>
    </row>
    <row r="7" spans="1:27" ht="13.5">
      <c r="A7" s="23" t="s">
        <v>34</v>
      </c>
      <c r="B7" s="17"/>
      <c r="C7" s="18"/>
      <c r="D7" s="18"/>
      <c r="E7" s="19">
        <v>12263000</v>
      </c>
      <c r="F7" s="20">
        <v>12263000</v>
      </c>
      <c r="G7" s="20">
        <v>99730479</v>
      </c>
      <c r="H7" s="20">
        <v>99730479</v>
      </c>
      <c r="I7" s="20">
        <v>52927659</v>
      </c>
      <c r="J7" s="20">
        <v>52927659</v>
      </c>
      <c r="K7" s="20">
        <v>60351069</v>
      </c>
      <c r="L7" s="20">
        <v>59988160</v>
      </c>
      <c r="M7" s="20">
        <v>68314548</v>
      </c>
      <c r="N7" s="20">
        <v>68314548</v>
      </c>
      <c r="O7" s="20"/>
      <c r="P7" s="20"/>
      <c r="Q7" s="20"/>
      <c r="R7" s="20"/>
      <c r="S7" s="20"/>
      <c r="T7" s="20"/>
      <c r="U7" s="20"/>
      <c r="V7" s="20"/>
      <c r="W7" s="20">
        <v>68314548</v>
      </c>
      <c r="X7" s="20">
        <v>6131500</v>
      </c>
      <c r="Y7" s="20">
        <v>62183048</v>
      </c>
      <c r="Z7" s="21">
        <v>1014.16</v>
      </c>
      <c r="AA7" s="22">
        <v>12263000</v>
      </c>
    </row>
    <row r="8" spans="1:27" ht="13.5">
      <c r="A8" s="23" t="s">
        <v>35</v>
      </c>
      <c r="B8" s="17"/>
      <c r="C8" s="18">
        <v>54177649</v>
      </c>
      <c r="D8" s="18">
        <v>54177649</v>
      </c>
      <c r="E8" s="19">
        <v>66599337</v>
      </c>
      <c r="F8" s="20">
        <v>66599337</v>
      </c>
      <c r="G8" s="20">
        <v>96957961</v>
      </c>
      <c r="H8" s="20">
        <v>96957961</v>
      </c>
      <c r="I8" s="20">
        <v>60079167</v>
      </c>
      <c r="J8" s="20">
        <v>60079167</v>
      </c>
      <c r="K8" s="20">
        <v>64552934</v>
      </c>
      <c r="L8" s="20">
        <v>69078540</v>
      </c>
      <c r="M8" s="20">
        <v>73781461</v>
      </c>
      <c r="N8" s="20">
        <v>73781461</v>
      </c>
      <c r="O8" s="20"/>
      <c r="P8" s="20"/>
      <c r="Q8" s="20"/>
      <c r="R8" s="20"/>
      <c r="S8" s="20"/>
      <c r="T8" s="20"/>
      <c r="U8" s="20"/>
      <c r="V8" s="20"/>
      <c r="W8" s="20">
        <v>73781461</v>
      </c>
      <c r="X8" s="20">
        <v>33299669</v>
      </c>
      <c r="Y8" s="20">
        <v>40481792</v>
      </c>
      <c r="Z8" s="21">
        <v>121.57</v>
      </c>
      <c r="AA8" s="22">
        <v>66599337</v>
      </c>
    </row>
    <row r="9" spans="1:27" ht="13.5">
      <c r="A9" s="23" t="s">
        <v>36</v>
      </c>
      <c r="B9" s="17"/>
      <c r="C9" s="18">
        <v>21794075</v>
      </c>
      <c r="D9" s="18">
        <v>21794075</v>
      </c>
      <c r="E9" s="19">
        <v>10205184</v>
      </c>
      <c r="F9" s="20">
        <v>10205184</v>
      </c>
      <c r="G9" s="20">
        <v>26755236</v>
      </c>
      <c r="H9" s="20">
        <v>26755236</v>
      </c>
      <c r="I9" s="20">
        <v>18666287</v>
      </c>
      <c r="J9" s="20">
        <v>18666287</v>
      </c>
      <c r="K9" s="20">
        <v>28992735</v>
      </c>
      <c r="L9" s="20">
        <v>33338349</v>
      </c>
      <c r="M9" s="20">
        <v>29226803</v>
      </c>
      <c r="N9" s="20">
        <v>29226803</v>
      </c>
      <c r="O9" s="20"/>
      <c r="P9" s="20"/>
      <c r="Q9" s="20"/>
      <c r="R9" s="20"/>
      <c r="S9" s="20"/>
      <c r="T9" s="20"/>
      <c r="U9" s="20"/>
      <c r="V9" s="20"/>
      <c r="W9" s="20">
        <v>29226803</v>
      </c>
      <c r="X9" s="20">
        <v>5102592</v>
      </c>
      <c r="Y9" s="20">
        <v>24124211</v>
      </c>
      <c r="Z9" s="21">
        <v>472.78</v>
      </c>
      <c r="AA9" s="22">
        <v>10205184</v>
      </c>
    </row>
    <row r="10" spans="1:27" ht="13.5">
      <c r="A10" s="23" t="s">
        <v>37</v>
      </c>
      <c r="B10" s="17"/>
      <c r="C10" s="18">
        <v>75604879</v>
      </c>
      <c r="D10" s="18">
        <v>75604879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253239066</v>
      </c>
      <c r="D12" s="29">
        <f>SUM(D6:D11)</f>
        <v>253239066</v>
      </c>
      <c r="E12" s="30">
        <f t="shared" si="0"/>
        <v>91567521</v>
      </c>
      <c r="F12" s="31">
        <f t="shared" si="0"/>
        <v>91567521</v>
      </c>
      <c r="G12" s="31">
        <f t="shared" si="0"/>
        <v>225919524</v>
      </c>
      <c r="H12" s="31">
        <f t="shared" si="0"/>
        <v>225919524</v>
      </c>
      <c r="I12" s="31">
        <f t="shared" si="0"/>
        <v>163258100</v>
      </c>
      <c r="J12" s="31">
        <f t="shared" si="0"/>
        <v>163258100</v>
      </c>
      <c r="K12" s="31">
        <f t="shared" si="0"/>
        <v>178094322</v>
      </c>
      <c r="L12" s="31">
        <f t="shared" si="0"/>
        <v>275522864</v>
      </c>
      <c r="M12" s="31">
        <f t="shared" si="0"/>
        <v>235644124</v>
      </c>
      <c r="N12" s="31">
        <f t="shared" si="0"/>
        <v>235644124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235644124</v>
      </c>
      <c r="X12" s="31">
        <f t="shared" si="0"/>
        <v>45783761</v>
      </c>
      <c r="Y12" s="31">
        <f t="shared" si="0"/>
        <v>189860363</v>
      </c>
      <c r="Z12" s="32">
        <f>+IF(X12&lt;&gt;0,+(Y12/X12)*100,0)</f>
        <v>414.68931091091446</v>
      </c>
      <c r="AA12" s="33">
        <f>SUM(AA6:AA11)</f>
        <v>91567521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16002506</v>
      </c>
      <c r="D16" s="18">
        <v>16002506</v>
      </c>
      <c r="E16" s="19"/>
      <c r="F16" s="20"/>
      <c r="G16" s="24">
        <v>15568324</v>
      </c>
      <c r="H16" s="24">
        <v>15568324</v>
      </c>
      <c r="I16" s="24">
        <v>16002506</v>
      </c>
      <c r="J16" s="20">
        <v>16002506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994452</v>
      </c>
      <c r="D17" s="18">
        <v>994452</v>
      </c>
      <c r="E17" s="19"/>
      <c r="F17" s="20"/>
      <c r="G17" s="20">
        <v>1040000</v>
      </c>
      <c r="H17" s="20">
        <v>1040000</v>
      </c>
      <c r="I17" s="20">
        <v>994451</v>
      </c>
      <c r="J17" s="20">
        <v>994451</v>
      </c>
      <c r="K17" s="20">
        <v>994451</v>
      </c>
      <c r="L17" s="20">
        <v>994451</v>
      </c>
      <c r="M17" s="20">
        <v>994451</v>
      </c>
      <c r="N17" s="20">
        <v>994451</v>
      </c>
      <c r="O17" s="20"/>
      <c r="P17" s="20"/>
      <c r="Q17" s="20"/>
      <c r="R17" s="20"/>
      <c r="S17" s="20"/>
      <c r="T17" s="20"/>
      <c r="U17" s="20"/>
      <c r="V17" s="20"/>
      <c r="W17" s="20">
        <v>994451</v>
      </c>
      <c r="X17" s="20"/>
      <c r="Y17" s="20">
        <v>994451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>
        <v>1088442618</v>
      </c>
      <c r="H18" s="20">
        <v>1088442618</v>
      </c>
      <c r="I18" s="20"/>
      <c r="J18" s="20"/>
      <c r="K18" s="20">
        <v>575977146</v>
      </c>
      <c r="L18" s="20">
        <v>186754760</v>
      </c>
      <c r="M18" s="20">
        <v>186754760</v>
      </c>
      <c r="N18" s="20">
        <v>186754760</v>
      </c>
      <c r="O18" s="20"/>
      <c r="P18" s="20"/>
      <c r="Q18" s="20"/>
      <c r="R18" s="20"/>
      <c r="S18" s="20"/>
      <c r="T18" s="20"/>
      <c r="U18" s="20"/>
      <c r="V18" s="20"/>
      <c r="W18" s="20">
        <v>186754760</v>
      </c>
      <c r="X18" s="20"/>
      <c r="Y18" s="20">
        <v>186754760</v>
      </c>
      <c r="Z18" s="21"/>
      <c r="AA18" s="22"/>
    </row>
    <row r="19" spans="1:27" ht="13.5">
      <c r="A19" s="23" t="s">
        <v>45</v>
      </c>
      <c r="B19" s="17"/>
      <c r="C19" s="18">
        <v>167549469</v>
      </c>
      <c r="D19" s="18">
        <v>167549469</v>
      </c>
      <c r="E19" s="19">
        <v>1637761084</v>
      </c>
      <c r="F19" s="20">
        <v>1637761084</v>
      </c>
      <c r="G19" s="20">
        <v>17364440</v>
      </c>
      <c r="H19" s="20">
        <v>17364440</v>
      </c>
      <c r="I19" s="20">
        <v>167549469</v>
      </c>
      <c r="J19" s="20">
        <v>167549469</v>
      </c>
      <c r="K19" s="20">
        <v>427658725</v>
      </c>
      <c r="L19" s="20">
        <v>687767982</v>
      </c>
      <c r="M19" s="20">
        <v>687767982</v>
      </c>
      <c r="N19" s="20">
        <v>687767982</v>
      </c>
      <c r="O19" s="20"/>
      <c r="P19" s="20"/>
      <c r="Q19" s="20"/>
      <c r="R19" s="20"/>
      <c r="S19" s="20"/>
      <c r="T19" s="20"/>
      <c r="U19" s="20"/>
      <c r="V19" s="20"/>
      <c r="W19" s="20">
        <v>687767982</v>
      </c>
      <c r="X19" s="20">
        <v>818880542</v>
      </c>
      <c r="Y19" s="20">
        <v>-131112560</v>
      </c>
      <c r="Z19" s="21">
        <v>-16.01</v>
      </c>
      <c r="AA19" s="22">
        <v>1637761084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406133</v>
      </c>
      <c r="D22" s="18">
        <v>406133</v>
      </c>
      <c r="E22" s="19"/>
      <c r="F22" s="20"/>
      <c r="G22" s="20">
        <v>1836809</v>
      </c>
      <c r="H22" s="20">
        <v>1836809</v>
      </c>
      <c r="I22" s="20">
        <v>406133</v>
      </c>
      <c r="J22" s="20">
        <v>406133</v>
      </c>
      <c r="K22" s="20">
        <v>406133</v>
      </c>
      <c r="L22" s="20">
        <v>406133</v>
      </c>
      <c r="M22" s="20">
        <v>406133</v>
      </c>
      <c r="N22" s="20">
        <v>406133</v>
      </c>
      <c r="O22" s="20"/>
      <c r="P22" s="20"/>
      <c r="Q22" s="20"/>
      <c r="R22" s="20"/>
      <c r="S22" s="20"/>
      <c r="T22" s="20"/>
      <c r="U22" s="20"/>
      <c r="V22" s="20"/>
      <c r="W22" s="20">
        <v>406133</v>
      </c>
      <c r="X22" s="20"/>
      <c r="Y22" s="20">
        <v>406133</v>
      </c>
      <c r="Z22" s="21"/>
      <c r="AA22" s="22"/>
    </row>
    <row r="23" spans="1:27" ht="13.5">
      <c r="A23" s="23" t="s">
        <v>49</v>
      </c>
      <c r="B23" s="17"/>
      <c r="C23" s="18">
        <v>943758565</v>
      </c>
      <c r="D23" s="18">
        <v>943758565</v>
      </c>
      <c r="E23" s="19"/>
      <c r="F23" s="20"/>
      <c r="G23" s="24"/>
      <c r="H23" s="24"/>
      <c r="I23" s="24">
        <v>996183441</v>
      </c>
      <c r="J23" s="20">
        <v>996183441</v>
      </c>
      <c r="K23" s="24">
        <v>2080434902</v>
      </c>
      <c r="L23" s="24">
        <v>978991011</v>
      </c>
      <c r="M23" s="20">
        <v>903805567</v>
      </c>
      <c r="N23" s="24">
        <v>903805567</v>
      </c>
      <c r="O23" s="24"/>
      <c r="P23" s="24"/>
      <c r="Q23" s="20"/>
      <c r="R23" s="24"/>
      <c r="S23" s="24"/>
      <c r="T23" s="20"/>
      <c r="U23" s="24"/>
      <c r="V23" s="24"/>
      <c r="W23" s="24">
        <v>903805567</v>
      </c>
      <c r="X23" s="20"/>
      <c r="Y23" s="24">
        <v>903805567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1128711125</v>
      </c>
      <c r="D24" s="29">
        <f>SUM(D15:D23)</f>
        <v>1128711125</v>
      </c>
      <c r="E24" s="36">
        <f t="shared" si="1"/>
        <v>1637761084</v>
      </c>
      <c r="F24" s="37">
        <f t="shared" si="1"/>
        <v>1637761084</v>
      </c>
      <c r="G24" s="37">
        <f t="shared" si="1"/>
        <v>1124252191</v>
      </c>
      <c r="H24" s="37">
        <f t="shared" si="1"/>
        <v>1124252191</v>
      </c>
      <c r="I24" s="37">
        <f t="shared" si="1"/>
        <v>1181136000</v>
      </c>
      <c r="J24" s="37">
        <f t="shared" si="1"/>
        <v>1181136000</v>
      </c>
      <c r="K24" s="37">
        <f t="shared" si="1"/>
        <v>3085471357</v>
      </c>
      <c r="L24" s="37">
        <f t="shared" si="1"/>
        <v>1854914337</v>
      </c>
      <c r="M24" s="37">
        <f t="shared" si="1"/>
        <v>1779728893</v>
      </c>
      <c r="N24" s="37">
        <f t="shared" si="1"/>
        <v>1779728893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1779728893</v>
      </c>
      <c r="X24" s="37">
        <f t="shared" si="1"/>
        <v>818880542</v>
      </c>
      <c r="Y24" s="37">
        <f t="shared" si="1"/>
        <v>960848351</v>
      </c>
      <c r="Z24" s="38">
        <f>+IF(X24&lt;&gt;0,+(Y24/X24)*100,0)</f>
        <v>117.33681553273495</v>
      </c>
      <c r="AA24" s="39">
        <f>SUM(AA15:AA23)</f>
        <v>1637761084</v>
      </c>
    </row>
    <row r="25" spans="1:27" ht="13.5">
      <c r="A25" s="27" t="s">
        <v>51</v>
      </c>
      <c r="B25" s="28"/>
      <c r="C25" s="29">
        <f aca="true" t="shared" si="2" ref="C25:Y25">+C12+C24</f>
        <v>1381950191</v>
      </c>
      <c r="D25" s="29">
        <f>+D12+D24</f>
        <v>1381950191</v>
      </c>
      <c r="E25" s="30">
        <f t="shared" si="2"/>
        <v>1729328605</v>
      </c>
      <c r="F25" s="31">
        <f t="shared" si="2"/>
        <v>1729328605</v>
      </c>
      <c r="G25" s="31">
        <f t="shared" si="2"/>
        <v>1350171715</v>
      </c>
      <c r="H25" s="31">
        <f t="shared" si="2"/>
        <v>1350171715</v>
      </c>
      <c r="I25" s="31">
        <f t="shared" si="2"/>
        <v>1344394100</v>
      </c>
      <c r="J25" s="31">
        <f t="shared" si="2"/>
        <v>1344394100</v>
      </c>
      <c r="K25" s="31">
        <f t="shared" si="2"/>
        <v>3263565679</v>
      </c>
      <c r="L25" s="31">
        <f t="shared" si="2"/>
        <v>2130437201</v>
      </c>
      <c r="M25" s="31">
        <f t="shared" si="2"/>
        <v>2015373017</v>
      </c>
      <c r="N25" s="31">
        <f t="shared" si="2"/>
        <v>2015373017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2015373017</v>
      </c>
      <c r="X25" s="31">
        <f t="shared" si="2"/>
        <v>864664303</v>
      </c>
      <c r="Y25" s="31">
        <f t="shared" si="2"/>
        <v>1150708714</v>
      </c>
      <c r="Z25" s="32">
        <f>+IF(X25&lt;&gt;0,+(Y25/X25)*100,0)</f>
        <v>133.0815566234842</v>
      </c>
      <c r="AA25" s="33">
        <f>+AA12+AA24</f>
        <v>1729328605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171463539</v>
      </c>
      <c r="D30" s="18">
        <v>171463539</v>
      </c>
      <c r="E30" s="19">
        <v>3714714</v>
      </c>
      <c r="F30" s="20">
        <v>3714714</v>
      </c>
      <c r="G30" s="20">
        <v>169919519</v>
      </c>
      <c r="H30" s="20">
        <v>169919519</v>
      </c>
      <c r="I30" s="20">
        <v>106064539</v>
      </c>
      <c r="J30" s="20">
        <v>106064539</v>
      </c>
      <c r="K30" s="20">
        <v>126017975</v>
      </c>
      <c r="L30" s="20">
        <v>195184641</v>
      </c>
      <c r="M30" s="20">
        <v>143730265</v>
      </c>
      <c r="N30" s="20">
        <v>143730265</v>
      </c>
      <c r="O30" s="20"/>
      <c r="P30" s="20"/>
      <c r="Q30" s="20"/>
      <c r="R30" s="20"/>
      <c r="S30" s="20"/>
      <c r="T30" s="20"/>
      <c r="U30" s="20"/>
      <c r="V30" s="20"/>
      <c r="W30" s="20">
        <v>143730265</v>
      </c>
      <c r="X30" s="20">
        <v>1857357</v>
      </c>
      <c r="Y30" s="20">
        <v>141872908</v>
      </c>
      <c r="Z30" s="21">
        <v>7638.43</v>
      </c>
      <c r="AA30" s="22">
        <v>3714714</v>
      </c>
    </row>
    <row r="31" spans="1:27" ht="13.5">
      <c r="A31" s="23" t="s">
        <v>56</v>
      </c>
      <c r="B31" s="17"/>
      <c r="C31" s="18">
        <v>548149</v>
      </c>
      <c r="D31" s="18">
        <v>548149</v>
      </c>
      <c r="E31" s="19"/>
      <c r="F31" s="20"/>
      <c r="G31" s="20"/>
      <c r="H31" s="20"/>
      <c r="I31" s="20">
        <v>545168</v>
      </c>
      <c r="J31" s="20">
        <v>545168</v>
      </c>
      <c r="K31" s="20">
        <v>543692</v>
      </c>
      <c r="L31" s="20">
        <v>543462</v>
      </c>
      <c r="M31" s="20">
        <v>542178</v>
      </c>
      <c r="N31" s="20">
        <v>542178</v>
      </c>
      <c r="O31" s="20"/>
      <c r="P31" s="20"/>
      <c r="Q31" s="20"/>
      <c r="R31" s="20"/>
      <c r="S31" s="20"/>
      <c r="T31" s="20"/>
      <c r="U31" s="20"/>
      <c r="V31" s="20"/>
      <c r="W31" s="20">
        <v>542178</v>
      </c>
      <c r="X31" s="20"/>
      <c r="Y31" s="20">
        <v>542178</v>
      </c>
      <c r="Z31" s="21"/>
      <c r="AA31" s="22"/>
    </row>
    <row r="32" spans="1:27" ht="13.5">
      <c r="A32" s="23" t="s">
        <v>57</v>
      </c>
      <c r="B32" s="17"/>
      <c r="C32" s="18">
        <v>62345149</v>
      </c>
      <c r="D32" s="18">
        <v>62345149</v>
      </c>
      <c r="E32" s="19">
        <v>19979121</v>
      </c>
      <c r="F32" s="20">
        <v>19979121</v>
      </c>
      <c r="G32" s="20">
        <v>42212466</v>
      </c>
      <c r="H32" s="20">
        <v>42212466</v>
      </c>
      <c r="I32" s="20">
        <v>38687827</v>
      </c>
      <c r="J32" s="20">
        <v>38687827</v>
      </c>
      <c r="K32" s="20">
        <v>50600194</v>
      </c>
      <c r="L32" s="20">
        <v>51637157</v>
      </c>
      <c r="M32" s="20">
        <v>47641558</v>
      </c>
      <c r="N32" s="20">
        <v>47641558</v>
      </c>
      <c r="O32" s="20"/>
      <c r="P32" s="20"/>
      <c r="Q32" s="20"/>
      <c r="R32" s="20"/>
      <c r="S32" s="20"/>
      <c r="T32" s="20"/>
      <c r="U32" s="20"/>
      <c r="V32" s="20"/>
      <c r="W32" s="20">
        <v>47641558</v>
      </c>
      <c r="X32" s="20">
        <v>9989561</v>
      </c>
      <c r="Y32" s="20">
        <v>37651997</v>
      </c>
      <c r="Z32" s="21">
        <v>376.91</v>
      </c>
      <c r="AA32" s="22">
        <v>19979121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234356837</v>
      </c>
      <c r="D34" s="29">
        <f>SUM(D29:D33)</f>
        <v>234356837</v>
      </c>
      <c r="E34" s="30">
        <f t="shared" si="3"/>
        <v>23693835</v>
      </c>
      <c r="F34" s="31">
        <f t="shared" si="3"/>
        <v>23693835</v>
      </c>
      <c r="G34" s="31">
        <f t="shared" si="3"/>
        <v>212131985</v>
      </c>
      <c r="H34" s="31">
        <f t="shared" si="3"/>
        <v>212131985</v>
      </c>
      <c r="I34" s="31">
        <f t="shared" si="3"/>
        <v>145297534</v>
      </c>
      <c r="J34" s="31">
        <f t="shared" si="3"/>
        <v>145297534</v>
      </c>
      <c r="K34" s="31">
        <f t="shared" si="3"/>
        <v>177161861</v>
      </c>
      <c r="L34" s="31">
        <f t="shared" si="3"/>
        <v>247365260</v>
      </c>
      <c r="M34" s="31">
        <f t="shared" si="3"/>
        <v>191914001</v>
      </c>
      <c r="N34" s="31">
        <f t="shared" si="3"/>
        <v>191914001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191914001</v>
      </c>
      <c r="X34" s="31">
        <f t="shared" si="3"/>
        <v>11846918</v>
      </c>
      <c r="Y34" s="31">
        <f t="shared" si="3"/>
        <v>180067083</v>
      </c>
      <c r="Z34" s="32">
        <f>+IF(X34&lt;&gt;0,+(Y34/X34)*100,0)</f>
        <v>1519.9487579807676</v>
      </c>
      <c r="AA34" s="33">
        <f>SUM(AA29:AA33)</f>
        <v>23693835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>
        <v>106288642</v>
      </c>
      <c r="L37" s="20">
        <v>106288642</v>
      </c>
      <c r="M37" s="20">
        <v>106288642</v>
      </c>
      <c r="N37" s="20">
        <v>106288642</v>
      </c>
      <c r="O37" s="20"/>
      <c r="P37" s="20"/>
      <c r="Q37" s="20"/>
      <c r="R37" s="20"/>
      <c r="S37" s="20"/>
      <c r="T37" s="20"/>
      <c r="U37" s="20"/>
      <c r="V37" s="20"/>
      <c r="W37" s="20">
        <v>106288642</v>
      </c>
      <c r="X37" s="20"/>
      <c r="Y37" s="20">
        <v>106288642</v>
      </c>
      <c r="Z37" s="21"/>
      <c r="AA37" s="22"/>
    </row>
    <row r="38" spans="1:27" ht="13.5">
      <c r="A38" s="23" t="s">
        <v>58</v>
      </c>
      <c r="B38" s="17"/>
      <c r="C38" s="18">
        <v>3502003</v>
      </c>
      <c r="D38" s="18">
        <v>3502003</v>
      </c>
      <c r="E38" s="19">
        <v>9892653</v>
      </c>
      <c r="F38" s="20">
        <v>9892653</v>
      </c>
      <c r="G38" s="20">
        <v>9772800</v>
      </c>
      <c r="H38" s="20">
        <v>9772800</v>
      </c>
      <c r="I38" s="20">
        <v>3464158</v>
      </c>
      <c r="J38" s="20">
        <v>3464158</v>
      </c>
      <c r="K38" s="20">
        <v>18865265</v>
      </c>
      <c r="L38" s="20">
        <v>18846837</v>
      </c>
      <c r="M38" s="20">
        <v>18847947</v>
      </c>
      <c r="N38" s="20">
        <v>18847947</v>
      </c>
      <c r="O38" s="20"/>
      <c r="P38" s="20"/>
      <c r="Q38" s="20"/>
      <c r="R38" s="20"/>
      <c r="S38" s="20"/>
      <c r="T38" s="20"/>
      <c r="U38" s="20"/>
      <c r="V38" s="20"/>
      <c r="W38" s="20">
        <v>18847947</v>
      </c>
      <c r="X38" s="20">
        <v>4946327</v>
      </c>
      <c r="Y38" s="20">
        <v>13901620</v>
      </c>
      <c r="Z38" s="21">
        <v>281.05</v>
      </c>
      <c r="AA38" s="22">
        <v>9892653</v>
      </c>
    </row>
    <row r="39" spans="1:27" ht="13.5">
      <c r="A39" s="27" t="s">
        <v>61</v>
      </c>
      <c r="B39" s="35"/>
      <c r="C39" s="29">
        <f aca="true" t="shared" si="4" ref="C39:Y39">SUM(C37:C38)</f>
        <v>3502003</v>
      </c>
      <c r="D39" s="29">
        <f>SUM(D37:D38)</f>
        <v>3502003</v>
      </c>
      <c r="E39" s="36">
        <f t="shared" si="4"/>
        <v>9892653</v>
      </c>
      <c r="F39" s="37">
        <f t="shared" si="4"/>
        <v>9892653</v>
      </c>
      <c r="G39" s="37">
        <f t="shared" si="4"/>
        <v>9772800</v>
      </c>
      <c r="H39" s="37">
        <f t="shared" si="4"/>
        <v>9772800</v>
      </c>
      <c r="I39" s="37">
        <f t="shared" si="4"/>
        <v>3464158</v>
      </c>
      <c r="J39" s="37">
        <f t="shared" si="4"/>
        <v>3464158</v>
      </c>
      <c r="K39" s="37">
        <f t="shared" si="4"/>
        <v>125153907</v>
      </c>
      <c r="L39" s="37">
        <f t="shared" si="4"/>
        <v>125135479</v>
      </c>
      <c r="M39" s="37">
        <f t="shared" si="4"/>
        <v>125136589</v>
      </c>
      <c r="N39" s="37">
        <f t="shared" si="4"/>
        <v>125136589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125136589</v>
      </c>
      <c r="X39" s="37">
        <f t="shared" si="4"/>
        <v>4946327</v>
      </c>
      <c r="Y39" s="37">
        <f t="shared" si="4"/>
        <v>120190262</v>
      </c>
      <c r="Z39" s="38">
        <f>+IF(X39&lt;&gt;0,+(Y39/X39)*100,0)</f>
        <v>2429.8891278316214</v>
      </c>
      <c r="AA39" s="39">
        <f>SUM(AA37:AA38)</f>
        <v>9892653</v>
      </c>
    </row>
    <row r="40" spans="1:27" ht="13.5">
      <c r="A40" s="27" t="s">
        <v>62</v>
      </c>
      <c r="B40" s="28"/>
      <c r="C40" s="29">
        <f aca="true" t="shared" si="5" ref="C40:Y40">+C34+C39</f>
        <v>237858840</v>
      </c>
      <c r="D40" s="29">
        <f>+D34+D39</f>
        <v>237858840</v>
      </c>
      <c r="E40" s="30">
        <f t="shared" si="5"/>
        <v>33586488</v>
      </c>
      <c r="F40" s="31">
        <f t="shared" si="5"/>
        <v>33586488</v>
      </c>
      <c r="G40" s="31">
        <f t="shared" si="5"/>
        <v>221904785</v>
      </c>
      <c r="H40" s="31">
        <f t="shared" si="5"/>
        <v>221904785</v>
      </c>
      <c r="I40" s="31">
        <f t="shared" si="5"/>
        <v>148761692</v>
      </c>
      <c r="J40" s="31">
        <f t="shared" si="5"/>
        <v>148761692</v>
      </c>
      <c r="K40" s="31">
        <f t="shared" si="5"/>
        <v>302315768</v>
      </c>
      <c r="L40" s="31">
        <f t="shared" si="5"/>
        <v>372500739</v>
      </c>
      <c r="M40" s="31">
        <f t="shared" si="5"/>
        <v>317050590</v>
      </c>
      <c r="N40" s="31">
        <f t="shared" si="5"/>
        <v>317050590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317050590</v>
      </c>
      <c r="X40" s="31">
        <f t="shared" si="5"/>
        <v>16793245</v>
      </c>
      <c r="Y40" s="31">
        <f t="shared" si="5"/>
        <v>300257345</v>
      </c>
      <c r="Z40" s="32">
        <f>+IF(X40&lt;&gt;0,+(Y40/X40)*100,0)</f>
        <v>1787.9650121224338</v>
      </c>
      <c r="AA40" s="33">
        <f>+AA34+AA39</f>
        <v>33586488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1144091351</v>
      </c>
      <c r="D42" s="43">
        <f>+D25-D40</f>
        <v>1144091351</v>
      </c>
      <c r="E42" s="44">
        <f t="shared" si="6"/>
        <v>1695742117</v>
      </c>
      <c r="F42" s="45">
        <f t="shared" si="6"/>
        <v>1695742117</v>
      </c>
      <c r="G42" s="45">
        <f t="shared" si="6"/>
        <v>1128266930</v>
      </c>
      <c r="H42" s="45">
        <f t="shared" si="6"/>
        <v>1128266930</v>
      </c>
      <c r="I42" s="45">
        <f t="shared" si="6"/>
        <v>1195632408</v>
      </c>
      <c r="J42" s="45">
        <f t="shared" si="6"/>
        <v>1195632408</v>
      </c>
      <c r="K42" s="45">
        <f t="shared" si="6"/>
        <v>2961249911</v>
      </c>
      <c r="L42" s="45">
        <f t="shared" si="6"/>
        <v>1757936462</v>
      </c>
      <c r="M42" s="45">
        <f t="shared" si="6"/>
        <v>1698322427</v>
      </c>
      <c r="N42" s="45">
        <f t="shared" si="6"/>
        <v>1698322427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1698322427</v>
      </c>
      <c r="X42" s="45">
        <f t="shared" si="6"/>
        <v>847871058</v>
      </c>
      <c r="Y42" s="45">
        <f t="shared" si="6"/>
        <v>850451369</v>
      </c>
      <c r="Z42" s="46">
        <f>+IF(X42&lt;&gt;0,+(Y42/X42)*100,0)</f>
        <v>100.3043282319468</v>
      </c>
      <c r="AA42" s="47">
        <f>+AA25-AA40</f>
        <v>1695742117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1144091351</v>
      </c>
      <c r="D45" s="18">
        <v>1144091351</v>
      </c>
      <c r="E45" s="19">
        <v>1695742117</v>
      </c>
      <c r="F45" s="20">
        <v>1695742117</v>
      </c>
      <c r="G45" s="20">
        <v>1128266930</v>
      </c>
      <c r="H45" s="20">
        <v>1128266930</v>
      </c>
      <c r="I45" s="20">
        <v>1195632408</v>
      </c>
      <c r="J45" s="20">
        <v>1195632408</v>
      </c>
      <c r="K45" s="20">
        <v>2961249911</v>
      </c>
      <c r="L45" s="20">
        <v>1757936462</v>
      </c>
      <c r="M45" s="20">
        <v>1698322427</v>
      </c>
      <c r="N45" s="20">
        <v>1698322427</v>
      </c>
      <c r="O45" s="20"/>
      <c r="P45" s="20"/>
      <c r="Q45" s="20"/>
      <c r="R45" s="20"/>
      <c r="S45" s="20"/>
      <c r="T45" s="20"/>
      <c r="U45" s="20"/>
      <c r="V45" s="20"/>
      <c r="W45" s="20">
        <v>1698322427</v>
      </c>
      <c r="X45" s="20">
        <v>847871059</v>
      </c>
      <c r="Y45" s="20">
        <v>850451368</v>
      </c>
      <c r="Z45" s="48">
        <v>100.3</v>
      </c>
      <c r="AA45" s="22">
        <v>1695742117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1144091351</v>
      </c>
      <c r="D48" s="51">
        <f>SUM(D45:D47)</f>
        <v>1144091351</v>
      </c>
      <c r="E48" s="52">
        <f t="shared" si="7"/>
        <v>1695742117</v>
      </c>
      <c r="F48" s="53">
        <f t="shared" si="7"/>
        <v>1695742117</v>
      </c>
      <c r="G48" s="53">
        <f t="shared" si="7"/>
        <v>1128266930</v>
      </c>
      <c r="H48" s="53">
        <f t="shared" si="7"/>
        <v>1128266930</v>
      </c>
      <c r="I48" s="53">
        <f t="shared" si="7"/>
        <v>1195632408</v>
      </c>
      <c r="J48" s="53">
        <f t="shared" si="7"/>
        <v>1195632408</v>
      </c>
      <c r="K48" s="53">
        <f t="shared" si="7"/>
        <v>2961249911</v>
      </c>
      <c r="L48" s="53">
        <f t="shared" si="7"/>
        <v>1757936462</v>
      </c>
      <c r="M48" s="53">
        <f t="shared" si="7"/>
        <v>1698322427</v>
      </c>
      <c r="N48" s="53">
        <f t="shared" si="7"/>
        <v>1698322427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1698322427</v>
      </c>
      <c r="X48" s="53">
        <f t="shared" si="7"/>
        <v>847871059</v>
      </c>
      <c r="Y48" s="53">
        <f t="shared" si="7"/>
        <v>850451368</v>
      </c>
      <c r="Z48" s="54">
        <f>+IF(X48&lt;&gt;0,+(Y48/X48)*100,0)</f>
        <v>100.30432799570295</v>
      </c>
      <c r="AA48" s="55">
        <f>SUM(AA45:AA47)</f>
        <v>1695742117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327907203</v>
      </c>
      <c r="D6" s="18">
        <v>327907203</v>
      </c>
      <c r="E6" s="19"/>
      <c r="F6" s="20"/>
      <c r="G6" s="20">
        <v>369304688</v>
      </c>
      <c r="H6" s="20">
        <v>329639752</v>
      </c>
      <c r="I6" s="20">
        <v>307903543</v>
      </c>
      <c r="J6" s="20">
        <v>307903543</v>
      </c>
      <c r="K6" s="20">
        <v>286960910</v>
      </c>
      <c r="L6" s="20">
        <v>239550463</v>
      </c>
      <c r="M6" s="20">
        <v>269556625</v>
      </c>
      <c r="N6" s="20">
        <v>269556625</v>
      </c>
      <c r="O6" s="20"/>
      <c r="P6" s="20"/>
      <c r="Q6" s="20"/>
      <c r="R6" s="20"/>
      <c r="S6" s="20"/>
      <c r="T6" s="20"/>
      <c r="U6" s="20"/>
      <c r="V6" s="20"/>
      <c r="W6" s="20">
        <v>269556625</v>
      </c>
      <c r="X6" s="20"/>
      <c r="Y6" s="20">
        <v>269556625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278841319</v>
      </c>
      <c r="F7" s="20">
        <v>278841319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139420660</v>
      </c>
      <c r="Y7" s="20">
        <v>-139420660</v>
      </c>
      <c r="Z7" s="21">
        <v>-100</v>
      </c>
      <c r="AA7" s="22">
        <v>278841319</v>
      </c>
    </row>
    <row r="8" spans="1:27" ht="13.5">
      <c r="A8" s="23" t="s">
        <v>35</v>
      </c>
      <c r="B8" s="17"/>
      <c r="C8" s="18">
        <v>522181845</v>
      </c>
      <c r="D8" s="18">
        <v>522181845</v>
      </c>
      <c r="E8" s="19">
        <v>474895577</v>
      </c>
      <c r="F8" s="20">
        <v>474895577</v>
      </c>
      <c r="G8" s="20">
        <v>496621417</v>
      </c>
      <c r="H8" s="20">
        <v>551040042</v>
      </c>
      <c r="I8" s="20">
        <v>555123216</v>
      </c>
      <c r="J8" s="20">
        <v>555123216</v>
      </c>
      <c r="K8" s="20">
        <v>562345019</v>
      </c>
      <c r="L8" s="20">
        <v>580573862</v>
      </c>
      <c r="M8" s="20">
        <v>572916356</v>
      </c>
      <c r="N8" s="20">
        <v>572916356</v>
      </c>
      <c r="O8" s="20"/>
      <c r="P8" s="20"/>
      <c r="Q8" s="20"/>
      <c r="R8" s="20"/>
      <c r="S8" s="20"/>
      <c r="T8" s="20"/>
      <c r="U8" s="20"/>
      <c r="V8" s="20"/>
      <c r="W8" s="20">
        <v>572916356</v>
      </c>
      <c r="X8" s="20">
        <v>237447789</v>
      </c>
      <c r="Y8" s="20">
        <v>335468567</v>
      </c>
      <c r="Z8" s="21">
        <v>141.28</v>
      </c>
      <c r="AA8" s="22">
        <v>474895577</v>
      </c>
    </row>
    <row r="9" spans="1:27" ht="13.5">
      <c r="A9" s="23" t="s">
        <v>36</v>
      </c>
      <c r="B9" s="17"/>
      <c r="C9" s="18">
        <v>61330533</v>
      </c>
      <c r="D9" s="18">
        <v>61330533</v>
      </c>
      <c r="E9" s="19"/>
      <c r="F9" s="20"/>
      <c r="G9" s="20">
        <v>50735272</v>
      </c>
      <c r="H9" s="20">
        <v>112642317</v>
      </c>
      <c r="I9" s="20">
        <v>64087578</v>
      </c>
      <c r="J9" s="20">
        <v>64087578</v>
      </c>
      <c r="K9" s="20">
        <v>51034817</v>
      </c>
      <c r="L9" s="20">
        <v>163037092</v>
      </c>
      <c r="M9" s="20">
        <v>70610524</v>
      </c>
      <c r="N9" s="20">
        <v>70610524</v>
      </c>
      <c r="O9" s="20"/>
      <c r="P9" s="20"/>
      <c r="Q9" s="20"/>
      <c r="R9" s="20"/>
      <c r="S9" s="20"/>
      <c r="T9" s="20"/>
      <c r="U9" s="20"/>
      <c r="V9" s="20"/>
      <c r="W9" s="20">
        <v>70610524</v>
      </c>
      <c r="X9" s="20"/>
      <c r="Y9" s="20">
        <v>70610524</v>
      </c>
      <c r="Z9" s="21"/>
      <c r="AA9" s="22"/>
    </row>
    <row r="10" spans="1:27" ht="13.5">
      <c r="A10" s="23" t="s">
        <v>37</v>
      </c>
      <c r="B10" s="17"/>
      <c r="C10" s="18">
        <v>8745488</v>
      </c>
      <c r="D10" s="18">
        <v>8745488</v>
      </c>
      <c r="E10" s="19">
        <v>22158000</v>
      </c>
      <c r="F10" s="20">
        <v>22158000</v>
      </c>
      <c r="G10" s="24">
        <v>151168</v>
      </c>
      <c r="H10" s="24">
        <v>3009668</v>
      </c>
      <c r="I10" s="24">
        <v>399</v>
      </c>
      <c r="J10" s="20">
        <v>399</v>
      </c>
      <c r="K10" s="24">
        <v>5568</v>
      </c>
      <c r="L10" s="24">
        <v>5400</v>
      </c>
      <c r="M10" s="20">
        <v>10566</v>
      </c>
      <c r="N10" s="24">
        <v>10566</v>
      </c>
      <c r="O10" s="24"/>
      <c r="P10" s="24"/>
      <c r="Q10" s="20"/>
      <c r="R10" s="24"/>
      <c r="S10" s="24"/>
      <c r="T10" s="20"/>
      <c r="U10" s="24"/>
      <c r="V10" s="24"/>
      <c r="W10" s="24">
        <v>10566</v>
      </c>
      <c r="X10" s="20">
        <v>11079000</v>
      </c>
      <c r="Y10" s="24">
        <v>-11068434</v>
      </c>
      <c r="Z10" s="25">
        <v>-99.9</v>
      </c>
      <c r="AA10" s="26">
        <v>22158000</v>
      </c>
    </row>
    <row r="11" spans="1:27" ht="13.5">
      <c r="A11" s="23" t="s">
        <v>38</v>
      </c>
      <c r="B11" s="17"/>
      <c r="C11" s="18">
        <v>12439141</v>
      </c>
      <c r="D11" s="18">
        <v>12439141</v>
      </c>
      <c r="E11" s="19"/>
      <c r="F11" s="20"/>
      <c r="G11" s="20">
        <v>10627124</v>
      </c>
      <c r="H11" s="20">
        <v>19640768</v>
      </c>
      <c r="I11" s="20">
        <v>18591212</v>
      </c>
      <c r="J11" s="20">
        <v>18591212</v>
      </c>
      <c r="K11" s="20">
        <v>19853569</v>
      </c>
      <c r="L11" s="20">
        <v>19281677</v>
      </c>
      <c r="M11" s="20">
        <v>20270924</v>
      </c>
      <c r="N11" s="20">
        <v>20270924</v>
      </c>
      <c r="O11" s="20"/>
      <c r="P11" s="20"/>
      <c r="Q11" s="20"/>
      <c r="R11" s="20"/>
      <c r="S11" s="20"/>
      <c r="T11" s="20"/>
      <c r="U11" s="20"/>
      <c r="V11" s="20"/>
      <c r="W11" s="20">
        <v>20270924</v>
      </c>
      <c r="X11" s="20"/>
      <c r="Y11" s="20">
        <v>20270924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932604210</v>
      </c>
      <c r="D12" s="29">
        <f>SUM(D6:D11)</f>
        <v>932604210</v>
      </c>
      <c r="E12" s="30">
        <f t="shared" si="0"/>
        <v>775894896</v>
      </c>
      <c r="F12" s="31">
        <f t="shared" si="0"/>
        <v>775894896</v>
      </c>
      <c r="G12" s="31">
        <f t="shared" si="0"/>
        <v>927439669</v>
      </c>
      <c r="H12" s="31">
        <f t="shared" si="0"/>
        <v>1015972547</v>
      </c>
      <c r="I12" s="31">
        <f t="shared" si="0"/>
        <v>945705948</v>
      </c>
      <c r="J12" s="31">
        <f t="shared" si="0"/>
        <v>945705948</v>
      </c>
      <c r="K12" s="31">
        <f t="shared" si="0"/>
        <v>920199883</v>
      </c>
      <c r="L12" s="31">
        <f t="shared" si="0"/>
        <v>1002448494</v>
      </c>
      <c r="M12" s="31">
        <f t="shared" si="0"/>
        <v>933364995</v>
      </c>
      <c r="N12" s="31">
        <f t="shared" si="0"/>
        <v>933364995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933364995</v>
      </c>
      <c r="X12" s="31">
        <f t="shared" si="0"/>
        <v>387947449</v>
      </c>
      <c r="Y12" s="31">
        <f t="shared" si="0"/>
        <v>545417546</v>
      </c>
      <c r="Z12" s="32">
        <f>+IF(X12&lt;&gt;0,+(Y12/X12)*100,0)</f>
        <v>140.59057416304856</v>
      </c>
      <c r="AA12" s="33">
        <f>SUM(AA6:AA11)</f>
        <v>775894896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245993000</v>
      </c>
      <c r="D17" s="18">
        <v>245993000</v>
      </c>
      <c r="E17" s="19">
        <v>171249000</v>
      </c>
      <c r="F17" s="20">
        <v>171249000</v>
      </c>
      <c r="G17" s="20">
        <v>245993000</v>
      </c>
      <c r="H17" s="20">
        <v>245993000</v>
      </c>
      <c r="I17" s="20">
        <v>245902000</v>
      </c>
      <c r="J17" s="20">
        <v>245902000</v>
      </c>
      <c r="K17" s="20">
        <v>245902000</v>
      </c>
      <c r="L17" s="20">
        <v>273604000</v>
      </c>
      <c r="M17" s="20">
        <v>273604000</v>
      </c>
      <c r="N17" s="20">
        <v>273604000</v>
      </c>
      <c r="O17" s="20"/>
      <c r="P17" s="20"/>
      <c r="Q17" s="20"/>
      <c r="R17" s="20"/>
      <c r="S17" s="20"/>
      <c r="T17" s="20"/>
      <c r="U17" s="20"/>
      <c r="V17" s="20"/>
      <c r="W17" s="20">
        <v>273604000</v>
      </c>
      <c r="X17" s="20">
        <v>85624500</v>
      </c>
      <c r="Y17" s="20">
        <v>187979500</v>
      </c>
      <c r="Z17" s="21">
        <v>219.54</v>
      </c>
      <c r="AA17" s="22">
        <v>171249000</v>
      </c>
    </row>
    <row r="18" spans="1:27" ht="13.5">
      <c r="A18" s="23" t="s">
        <v>44</v>
      </c>
      <c r="B18" s="17"/>
      <c r="C18" s="18">
        <v>448751950</v>
      </c>
      <c r="D18" s="18">
        <v>448751950</v>
      </c>
      <c r="E18" s="19">
        <v>1110223753</v>
      </c>
      <c r="F18" s="20">
        <v>1110223753</v>
      </c>
      <c r="G18" s="20">
        <v>980441833</v>
      </c>
      <c r="H18" s="20">
        <v>458208017</v>
      </c>
      <c r="I18" s="20">
        <v>462936051</v>
      </c>
      <c r="J18" s="20">
        <v>462936051</v>
      </c>
      <c r="K18" s="20">
        <v>448751950</v>
      </c>
      <c r="L18" s="20">
        <v>154822299</v>
      </c>
      <c r="M18" s="20">
        <v>154822299</v>
      </c>
      <c r="N18" s="20">
        <v>154822299</v>
      </c>
      <c r="O18" s="20"/>
      <c r="P18" s="20"/>
      <c r="Q18" s="20"/>
      <c r="R18" s="20"/>
      <c r="S18" s="20"/>
      <c r="T18" s="20"/>
      <c r="U18" s="20"/>
      <c r="V18" s="20"/>
      <c r="W18" s="20">
        <v>154822299</v>
      </c>
      <c r="X18" s="20">
        <v>555111877</v>
      </c>
      <c r="Y18" s="20">
        <v>-400289578</v>
      </c>
      <c r="Z18" s="21">
        <v>-72.11</v>
      </c>
      <c r="AA18" s="22">
        <v>1110223753</v>
      </c>
    </row>
    <row r="19" spans="1:27" ht="13.5">
      <c r="A19" s="23" t="s">
        <v>45</v>
      </c>
      <c r="B19" s="17"/>
      <c r="C19" s="18">
        <v>2343937150</v>
      </c>
      <c r="D19" s="18">
        <v>2343937150</v>
      </c>
      <c r="E19" s="19">
        <v>2393683000</v>
      </c>
      <c r="F19" s="20">
        <v>2393683000</v>
      </c>
      <c r="G19" s="20">
        <v>2138148386</v>
      </c>
      <c r="H19" s="20">
        <v>2318794617</v>
      </c>
      <c r="I19" s="20">
        <v>2313781842</v>
      </c>
      <c r="J19" s="20">
        <v>2313781842</v>
      </c>
      <c r="K19" s="20">
        <v>2324156876</v>
      </c>
      <c r="L19" s="20">
        <v>2354043514</v>
      </c>
      <c r="M19" s="20">
        <v>2368163713</v>
      </c>
      <c r="N19" s="20">
        <v>2368163713</v>
      </c>
      <c r="O19" s="20"/>
      <c r="P19" s="20"/>
      <c r="Q19" s="20"/>
      <c r="R19" s="20"/>
      <c r="S19" s="20"/>
      <c r="T19" s="20"/>
      <c r="U19" s="20"/>
      <c r="V19" s="20"/>
      <c r="W19" s="20">
        <v>2368163713</v>
      </c>
      <c r="X19" s="20">
        <v>1196841500</v>
      </c>
      <c r="Y19" s="20">
        <v>1171322213</v>
      </c>
      <c r="Z19" s="21">
        <v>97.87</v>
      </c>
      <c r="AA19" s="22">
        <v>2393683000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3068756</v>
      </c>
      <c r="D21" s="18">
        <v>3068756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1348001</v>
      </c>
      <c r="D22" s="18">
        <v>1348001</v>
      </c>
      <c r="E22" s="19">
        <v>913000</v>
      </c>
      <c r="F22" s="20">
        <v>913000</v>
      </c>
      <c r="G22" s="20">
        <v>1312027</v>
      </c>
      <c r="H22" s="20">
        <v>1276051</v>
      </c>
      <c r="I22" s="20">
        <v>1386993</v>
      </c>
      <c r="J22" s="20">
        <v>1386993</v>
      </c>
      <c r="K22" s="20">
        <v>1349424</v>
      </c>
      <c r="L22" s="20">
        <v>1461055</v>
      </c>
      <c r="M22" s="20">
        <v>1603648</v>
      </c>
      <c r="N22" s="20">
        <v>1603648</v>
      </c>
      <c r="O22" s="20"/>
      <c r="P22" s="20"/>
      <c r="Q22" s="20"/>
      <c r="R22" s="20"/>
      <c r="S22" s="20"/>
      <c r="T22" s="20"/>
      <c r="U22" s="20"/>
      <c r="V22" s="20"/>
      <c r="W22" s="20">
        <v>1603648</v>
      </c>
      <c r="X22" s="20">
        <v>456500</v>
      </c>
      <c r="Y22" s="20">
        <v>1147148</v>
      </c>
      <c r="Z22" s="21">
        <v>251.29</v>
      </c>
      <c r="AA22" s="22">
        <v>913000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3068756</v>
      </c>
      <c r="H23" s="24">
        <v>3068756</v>
      </c>
      <c r="I23" s="24">
        <v>3068756</v>
      </c>
      <c r="J23" s="20">
        <v>3068756</v>
      </c>
      <c r="K23" s="24">
        <v>3068756</v>
      </c>
      <c r="L23" s="24">
        <v>2964899</v>
      </c>
      <c r="M23" s="20">
        <v>2964899</v>
      </c>
      <c r="N23" s="24">
        <v>2964899</v>
      </c>
      <c r="O23" s="24"/>
      <c r="P23" s="24"/>
      <c r="Q23" s="20"/>
      <c r="R23" s="24"/>
      <c r="S23" s="24"/>
      <c r="T23" s="20"/>
      <c r="U23" s="24"/>
      <c r="V23" s="24"/>
      <c r="W23" s="24">
        <v>2964899</v>
      </c>
      <c r="X23" s="20"/>
      <c r="Y23" s="24">
        <v>2964899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3043098857</v>
      </c>
      <c r="D24" s="29">
        <f>SUM(D15:D23)</f>
        <v>3043098857</v>
      </c>
      <c r="E24" s="36">
        <f t="shared" si="1"/>
        <v>3676068753</v>
      </c>
      <c r="F24" s="37">
        <f t="shared" si="1"/>
        <v>3676068753</v>
      </c>
      <c r="G24" s="37">
        <f t="shared" si="1"/>
        <v>3368964002</v>
      </c>
      <c r="H24" s="37">
        <f t="shared" si="1"/>
        <v>3027340441</v>
      </c>
      <c r="I24" s="37">
        <f t="shared" si="1"/>
        <v>3027075642</v>
      </c>
      <c r="J24" s="37">
        <f t="shared" si="1"/>
        <v>3027075642</v>
      </c>
      <c r="K24" s="37">
        <f t="shared" si="1"/>
        <v>3023229006</v>
      </c>
      <c r="L24" s="37">
        <f t="shared" si="1"/>
        <v>2786895767</v>
      </c>
      <c r="M24" s="37">
        <f t="shared" si="1"/>
        <v>2801158559</v>
      </c>
      <c r="N24" s="37">
        <f t="shared" si="1"/>
        <v>2801158559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2801158559</v>
      </c>
      <c r="X24" s="37">
        <f t="shared" si="1"/>
        <v>1838034377</v>
      </c>
      <c r="Y24" s="37">
        <f t="shared" si="1"/>
        <v>963124182</v>
      </c>
      <c r="Z24" s="38">
        <f>+IF(X24&lt;&gt;0,+(Y24/X24)*100,0)</f>
        <v>52.39968272911144</v>
      </c>
      <c r="AA24" s="39">
        <f>SUM(AA15:AA23)</f>
        <v>3676068753</v>
      </c>
    </row>
    <row r="25" spans="1:27" ht="13.5">
      <c r="A25" s="27" t="s">
        <v>51</v>
      </c>
      <c r="B25" s="28"/>
      <c r="C25" s="29">
        <f aca="true" t="shared" si="2" ref="C25:Y25">+C12+C24</f>
        <v>3975703067</v>
      </c>
      <c r="D25" s="29">
        <f>+D12+D24</f>
        <v>3975703067</v>
      </c>
      <c r="E25" s="30">
        <f t="shared" si="2"/>
        <v>4451963649</v>
      </c>
      <c r="F25" s="31">
        <f t="shared" si="2"/>
        <v>4451963649</v>
      </c>
      <c r="G25" s="31">
        <f t="shared" si="2"/>
        <v>4296403671</v>
      </c>
      <c r="H25" s="31">
        <f t="shared" si="2"/>
        <v>4043312988</v>
      </c>
      <c r="I25" s="31">
        <f t="shared" si="2"/>
        <v>3972781590</v>
      </c>
      <c r="J25" s="31">
        <f t="shared" si="2"/>
        <v>3972781590</v>
      </c>
      <c r="K25" s="31">
        <f t="shared" si="2"/>
        <v>3943428889</v>
      </c>
      <c r="L25" s="31">
        <f t="shared" si="2"/>
        <v>3789344261</v>
      </c>
      <c r="M25" s="31">
        <f t="shared" si="2"/>
        <v>3734523554</v>
      </c>
      <c r="N25" s="31">
        <f t="shared" si="2"/>
        <v>3734523554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3734523554</v>
      </c>
      <c r="X25" s="31">
        <f t="shared" si="2"/>
        <v>2225981826</v>
      </c>
      <c r="Y25" s="31">
        <f t="shared" si="2"/>
        <v>1508541728</v>
      </c>
      <c r="Z25" s="32">
        <f>+IF(X25&lt;&gt;0,+(Y25/X25)*100,0)</f>
        <v>67.76972347122837</v>
      </c>
      <c r="AA25" s="33">
        <f>+AA12+AA24</f>
        <v>4451963649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>
        <v>10569781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4935538</v>
      </c>
      <c r="D30" s="18">
        <v>4935538</v>
      </c>
      <c r="E30" s="19">
        <v>22158000</v>
      </c>
      <c r="F30" s="20">
        <v>22158000</v>
      </c>
      <c r="G30" s="20"/>
      <c r="H30" s="20">
        <v>21759666</v>
      </c>
      <c r="I30" s="20">
        <v>21632304</v>
      </c>
      <c r="J30" s="20">
        <v>21632304</v>
      </c>
      <c r="K30" s="20">
        <v>21694407</v>
      </c>
      <c r="L30" s="20">
        <v>21703406</v>
      </c>
      <c r="M30" s="20">
        <v>21018067</v>
      </c>
      <c r="N30" s="20">
        <v>21018067</v>
      </c>
      <c r="O30" s="20"/>
      <c r="P30" s="20"/>
      <c r="Q30" s="20"/>
      <c r="R30" s="20"/>
      <c r="S30" s="20"/>
      <c r="T30" s="20"/>
      <c r="U30" s="20"/>
      <c r="V30" s="20"/>
      <c r="W30" s="20">
        <v>21018067</v>
      </c>
      <c r="X30" s="20">
        <v>11079000</v>
      </c>
      <c r="Y30" s="20">
        <v>9939067</v>
      </c>
      <c r="Z30" s="21">
        <v>89.71</v>
      </c>
      <c r="AA30" s="22">
        <v>22158000</v>
      </c>
    </row>
    <row r="31" spans="1:27" ht="13.5">
      <c r="A31" s="23" t="s">
        <v>56</v>
      </c>
      <c r="B31" s="17"/>
      <c r="C31" s="18">
        <v>10027543</v>
      </c>
      <c r="D31" s="18">
        <v>10027543</v>
      </c>
      <c r="E31" s="19">
        <v>9997181</v>
      </c>
      <c r="F31" s="20">
        <v>9997181</v>
      </c>
      <c r="G31" s="20">
        <v>9953694</v>
      </c>
      <c r="H31" s="20">
        <v>10013941</v>
      </c>
      <c r="I31" s="20">
        <v>10022859</v>
      </c>
      <c r="J31" s="20">
        <v>10022859</v>
      </c>
      <c r="K31" s="20">
        <v>9988143</v>
      </c>
      <c r="L31" s="20">
        <v>10006682</v>
      </c>
      <c r="M31" s="20">
        <v>9986445</v>
      </c>
      <c r="N31" s="20">
        <v>9986445</v>
      </c>
      <c r="O31" s="20"/>
      <c r="P31" s="20"/>
      <c r="Q31" s="20"/>
      <c r="R31" s="20"/>
      <c r="S31" s="20"/>
      <c r="T31" s="20"/>
      <c r="U31" s="20"/>
      <c r="V31" s="20"/>
      <c r="W31" s="20">
        <v>9986445</v>
      </c>
      <c r="X31" s="20">
        <v>4998591</v>
      </c>
      <c r="Y31" s="20">
        <v>4987854</v>
      </c>
      <c r="Z31" s="21">
        <v>99.79</v>
      </c>
      <c r="AA31" s="22">
        <v>9997181</v>
      </c>
    </row>
    <row r="32" spans="1:27" ht="13.5">
      <c r="A32" s="23" t="s">
        <v>57</v>
      </c>
      <c r="B32" s="17"/>
      <c r="C32" s="18">
        <v>345545591</v>
      </c>
      <c r="D32" s="18">
        <v>345545591</v>
      </c>
      <c r="E32" s="19">
        <v>103000000</v>
      </c>
      <c r="F32" s="20">
        <v>103000000</v>
      </c>
      <c r="G32" s="20">
        <v>351400011</v>
      </c>
      <c r="H32" s="20">
        <v>289199656</v>
      </c>
      <c r="I32" s="20">
        <v>289229888</v>
      </c>
      <c r="J32" s="20">
        <v>289229888</v>
      </c>
      <c r="K32" s="20">
        <v>282337197</v>
      </c>
      <c r="L32" s="20">
        <v>295076357</v>
      </c>
      <c r="M32" s="20">
        <v>296240575</v>
      </c>
      <c r="N32" s="20">
        <v>296240575</v>
      </c>
      <c r="O32" s="20"/>
      <c r="P32" s="20"/>
      <c r="Q32" s="20"/>
      <c r="R32" s="20"/>
      <c r="S32" s="20"/>
      <c r="T32" s="20"/>
      <c r="U32" s="20"/>
      <c r="V32" s="20"/>
      <c r="W32" s="20">
        <v>296240575</v>
      </c>
      <c r="X32" s="20">
        <v>51500000</v>
      </c>
      <c r="Y32" s="20">
        <v>244740575</v>
      </c>
      <c r="Z32" s="21">
        <v>475.22</v>
      </c>
      <c r="AA32" s="22">
        <v>103000000</v>
      </c>
    </row>
    <row r="33" spans="1:27" ht="13.5">
      <c r="A33" s="23" t="s">
        <v>58</v>
      </c>
      <c r="B33" s="17"/>
      <c r="C33" s="18">
        <v>20979603</v>
      </c>
      <c r="D33" s="18">
        <v>20979603</v>
      </c>
      <c r="E33" s="19">
        <v>3437863</v>
      </c>
      <c r="F33" s="20">
        <v>3437863</v>
      </c>
      <c r="G33" s="20"/>
      <c r="H33" s="20"/>
      <c r="I33" s="20">
        <v>4425946</v>
      </c>
      <c r="J33" s="20">
        <v>4425946</v>
      </c>
      <c r="K33" s="20">
        <v>4425946</v>
      </c>
      <c r="L33" s="20">
        <v>4425946</v>
      </c>
      <c r="M33" s="20">
        <v>4425946</v>
      </c>
      <c r="N33" s="20">
        <v>4425946</v>
      </c>
      <c r="O33" s="20"/>
      <c r="P33" s="20"/>
      <c r="Q33" s="20"/>
      <c r="R33" s="20"/>
      <c r="S33" s="20"/>
      <c r="T33" s="20"/>
      <c r="U33" s="20"/>
      <c r="V33" s="20"/>
      <c r="W33" s="20">
        <v>4425946</v>
      </c>
      <c r="X33" s="20">
        <v>1718932</v>
      </c>
      <c r="Y33" s="20">
        <v>2707014</v>
      </c>
      <c r="Z33" s="21">
        <v>157.48</v>
      </c>
      <c r="AA33" s="22">
        <v>3437863</v>
      </c>
    </row>
    <row r="34" spans="1:27" ht="13.5">
      <c r="A34" s="27" t="s">
        <v>59</v>
      </c>
      <c r="B34" s="28"/>
      <c r="C34" s="29">
        <f aca="true" t="shared" si="3" ref="C34:Y34">SUM(C29:C33)</f>
        <v>381488275</v>
      </c>
      <c r="D34" s="29">
        <f>SUM(D29:D33)</f>
        <v>381488275</v>
      </c>
      <c r="E34" s="30">
        <f t="shared" si="3"/>
        <v>138593044</v>
      </c>
      <c r="F34" s="31">
        <f t="shared" si="3"/>
        <v>138593044</v>
      </c>
      <c r="G34" s="31">
        <f t="shared" si="3"/>
        <v>361353705</v>
      </c>
      <c r="H34" s="31">
        <f t="shared" si="3"/>
        <v>320973263</v>
      </c>
      <c r="I34" s="31">
        <f t="shared" si="3"/>
        <v>325310997</v>
      </c>
      <c r="J34" s="31">
        <f t="shared" si="3"/>
        <v>325310997</v>
      </c>
      <c r="K34" s="31">
        <f t="shared" si="3"/>
        <v>318445693</v>
      </c>
      <c r="L34" s="31">
        <f t="shared" si="3"/>
        <v>341782172</v>
      </c>
      <c r="M34" s="31">
        <f t="shared" si="3"/>
        <v>331671033</v>
      </c>
      <c r="N34" s="31">
        <f t="shared" si="3"/>
        <v>331671033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331671033</v>
      </c>
      <c r="X34" s="31">
        <f t="shared" si="3"/>
        <v>69296523</v>
      </c>
      <c r="Y34" s="31">
        <f t="shared" si="3"/>
        <v>262374510</v>
      </c>
      <c r="Z34" s="32">
        <f>+IF(X34&lt;&gt;0,+(Y34/X34)*100,0)</f>
        <v>378.62579338937394</v>
      </c>
      <c r="AA34" s="33">
        <f>SUM(AA29:AA33)</f>
        <v>138593044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313979825</v>
      </c>
      <c r="D37" s="18">
        <v>313979825</v>
      </c>
      <c r="E37" s="19">
        <v>513000000</v>
      </c>
      <c r="F37" s="20">
        <v>513000000</v>
      </c>
      <c r="G37" s="20">
        <v>226819272</v>
      </c>
      <c r="H37" s="20">
        <v>223779709</v>
      </c>
      <c r="I37" s="20">
        <v>216840106</v>
      </c>
      <c r="J37" s="20">
        <v>216840106</v>
      </c>
      <c r="K37" s="20">
        <v>217633856</v>
      </c>
      <c r="L37" s="20">
        <v>220650477</v>
      </c>
      <c r="M37" s="20">
        <v>205394181</v>
      </c>
      <c r="N37" s="20">
        <v>205394181</v>
      </c>
      <c r="O37" s="20"/>
      <c r="P37" s="20"/>
      <c r="Q37" s="20"/>
      <c r="R37" s="20"/>
      <c r="S37" s="20"/>
      <c r="T37" s="20"/>
      <c r="U37" s="20"/>
      <c r="V37" s="20"/>
      <c r="W37" s="20">
        <v>205394181</v>
      </c>
      <c r="X37" s="20">
        <v>256500000</v>
      </c>
      <c r="Y37" s="20">
        <v>-51105819</v>
      </c>
      <c r="Z37" s="21">
        <v>-19.92</v>
      </c>
      <c r="AA37" s="22">
        <v>513000000</v>
      </c>
    </row>
    <row r="38" spans="1:27" ht="13.5">
      <c r="A38" s="23" t="s">
        <v>58</v>
      </c>
      <c r="B38" s="17"/>
      <c r="C38" s="18">
        <v>25860274</v>
      </c>
      <c r="D38" s="18">
        <v>25860274</v>
      </c>
      <c r="E38" s="19">
        <v>129861236</v>
      </c>
      <c r="F38" s="20">
        <v>129861236</v>
      </c>
      <c r="G38" s="20">
        <v>136236183</v>
      </c>
      <c r="H38" s="20">
        <v>176856728</v>
      </c>
      <c r="I38" s="20">
        <v>119662593</v>
      </c>
      <c r="J38" s="20">
        <v>119662593</v>
      </c>
      <c r="K38" s="20">
        <v>127451717</v>
      </c>
      <c r="L38" s="20">
        <v>119662593</v>
      </c>
      <c r="M38" s="20">
        <v>119662593</v>
      </c>
      <c r="N38" s="20">
        <v>119662593</v>
      </c>
      <c r="O38" s="20"/>
      <c r="P38" s="20"/>
      <c r="Q38" s="20"/>
      <c r="R38" s="20"/>
      <c r="S38" s="20"/>
      <c r="T38" s="20"/>
      <c r="U38" s="20"/>
      <c r="V38" s="20"/>
      <c r="W38" s="20">
        <v>119662593</v>
      </c>
      <c r="X38" s="20">
        <v>64930618</v>
      </c>
      <c r="Y38" s="20">
        <v>54731975</v>
      </c>
      <c r="Z38" s="21">
        <v>84.29</v>
      </c>
      <c r="AA38" s="22">
        <v>129861236</v>
      </c>
    </row>
    <row r="39" spans="1:27" ht="13.5">
      <c r="A39" s="27" t="s">
        <v>61</v>
      </c>
      <c r="B39" s="35"/>
      <c r="C39" s="29">
        <f aca="true" t="shared" si="4" ref="C39:Y39">SUM(C37:C38)</f>
        <v>339840099</v>
      </c>
      <c r="D39" s="29">
        <f>SUM(D37:D38)</f>
        <v>339840099</v>
      </c>
      <c r="E39" s="36">
        <f t="shared" si="4"/>
        <v>642861236</v>
      </c>
      <c r="F39" s="37">
        <f t="shared" si="4"/>
        <v>642861236</v>
      </c>
      <c r="G39" s="37">
        <f t="shared" si="4"/>
        <v>363055455</v>
      </c>
      <c r="H39" s="37">
        <f t="shared" si="4"/>
        <v>400636437</v>
      </c>
      <c r="I39" s="37">
        <f t="shared" si="4"/>
        <v>336502699</v>
      </c>
      <c r="J39" s="37">
        <f t="shared" si="4"/>
        <v>336502699</v>
      </c>
      <c r="K39" s="37">
        <f t="shared" si="4"/>
        <v>345085573</v>
      </c>
      <c r="L39" s="37">
        <f t="shared" si="4"/>
        <v>340313070</v>
      </c>
      <c r="M39" s="37">
        <f t="shared" si="4"/>
        <v>325056774</v>
      </c>
      <c r="N39" s="37">
        <f t="shared" si="4"/>
        <v>325056774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325056774</v>
      </c>
      <c r="X39" s="37">
        <f t="shared" si="4"/>
        <v>321430618</v>
      </c>
      <c r="Y39" s="37">
        <f t="shared" si="4"/>
        <v>3626156</v>
      </c>
      <c r="Z39" s="38">
        <f>+IF(X39&lt;&gt;0,+(Y39/X39)*100,0)</f>
        <v>1.1281302392916408</v>
      </c>
      <c r="AA39" s="39">
        <f>SUM(AA37:AA38)</f>
        <v>642861236</v>
      </c>
    </row>
    <row r="40" spans="1:27" ht="13.5">
      <c r="A40" s="27" t="s">
        <v>62</v>
      </c>
      <c r="B40" s="28"/>
      <c r="C40" s="29">
        <f aca="true" t="shared" si="5" ref="C40:Y40">+C34+C39</f>
        <v>721328374</v>
      </c>
      <c r="D40" s="29">
        <f>+D34+D39</f>
        <v>721328374</v>
      </c>
      <c r="E40" s="30">
        <f t="shared" si="5"/>
        <v>781454280</v>
      </c>
      <c r="F40" s="31">
        <f t="shared" si="5"/>
        <v>781454280</v>
      </c>
      <c r="G40" s="31">
        <f t="shared" si="5"/>
        <v>724409160</v>
      </c>
      <c r="H40" s="31">
        <f t="shared" si="5"/>
        <v>721609700</v>
      </c>
      <c r="I40" s="31">
        <f t="shared" si="5"/>
        <v>661813696</v>
      </c>
      <c r="J40" s="31">
        <f t="shared" si="5"/>
        <v>661813696</v>
      </c>
      <c r="K40" s="31">
        <f t="shared" si="5"/>
        <v>663531266</v>
      </c>
      <c r="L40" s="31">
        <f t="shared" si="5"/>
        <v>682095242</v>
      </c>
      <c r="M40" s="31">
        <f t="shared" si="5"/>
        <v>656727807</v>
      </c>
      <c r="N40" s="31">
        <f t="shared" si="5"/>
        <v>656727807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656727807</v>
      </c>
      <c r="X40" s="31">
        <f t="shared" si="5"/>
        <v>390727141</v>
      </c>
      <c r="Y40" s="31">
        <f t="shared" si="5"/>
        <v>266000666</v>
      </c>
      <c r="Z40" s="32">
        <f>+IF(X40&lt;&gt;0,+(Y40/X40)*100,0)</f>
        <v>68.07836929864057</v>
      </c>
      <c r="AA40" s="33">
        <f>+AA34+AA39</f>
        <v>781454280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3254374693</v>
      </c>
      <c r="D42" s="43">
        <f>+D25-D40</f>
        <v>3254374693</v>
      </c>
      <c r="E42" s="44">
        <f t="shared" si="6"/>
        <v>3670509369</v>
      </c>
      <c r="F42" s="45">
        <f t="shared" si="6"/>
        <v>3670509369</v>
      </c>
      <c r="G42" s="45">
        <f t="shared" si="6"/>
        <v>3571994511</v>
      </c>
      <c r="H42" s="45">
        <f t="shared" si="6"/>
        <v>3321703288</v>
      </c>
      <c r="I42" s="45">
        <f t="shared" si="6"/>
        <v>3310967894</v>
      </c>
      <c r="J42" s="45">
        <f t="shared" si="6"/>
        <v>3310967894</v>
      </c>
      <c r="K42" s="45">
        <f t="shared" si="6"/>
        <v>3279897623</v>
      </c>
      <c r="L42" s="45">
        <f t="shared" si="6"/>
        <v>3107249019</v>
      </c>
      <c r="M42" s="45">
        <f t="shared" si="6"/>
        <v>3077795747</v>
      </c>
      <c r="N42" s="45">
        <f t="shared" si="6"/>
        <v>3077795747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3077795747</v>
      </c>
      <c r="X42" s="45">
        <f t="shared" si="6"/>
        <v>1835254685</v>
      </c>
      <c r="Y42" s="45">
        <f t="shared" si="6"/>
        <v>1242541062</v>
      </c>
      <c r="Z42" s="46">
        <f>+IF(X42&lt;&gt;0,+(Y42/X42)*100,0)</f>
        <v>67.70401253600397</v>
      </c>
      <c r="AA42" s="47">
        <f>+AA25-AA40</f>
        <v>3670509369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3219476882</v>
      </c>
      <c r="D45" s="18">
        <v>3219476882</v>
      </c>
      <c r="E45" s="19">
        <v>3637156209</v>
      </c>
      <c r="F45" s="20">
        <v>3637156209</v>
      </c>
      <c r="G45" s="20">
        <v>3537105217</v>
      </c>
      <c r="H45" s="20">
        <v>3286664073</v>
      </c>
      <c r="I45" s="20">
        <v>3275616822</v>
      </c>
      <c r="J45" s="20">
        <v>3275616822</v>
      </c>
      <c r="K45" s="20">
        <v>3244555630</v>
      </c>
      <c r="L45" s="20">
        <v>3071757406</v>
      </c>
      <c r="M45" s="20">
        <v>3042170994</v>
      </c>
      <c r="N45" s="20">
        <v>3042170994</v>
      </c>
      <c r="O45" s="20"/>
      <c r="P45" s="20"/>
      <c r="Q45" s="20"/>
      <c r="R45" s="20"/>
      <c r="S45" s="20"/>
      <c r="T45" s="20"/>
      <c r="U45" s="20"/>
      <c r="V45" s="20"/>
      <c r="W45" s="20">
        <v>3042170994</v>
      </c>
      <c r="X45" s="20">
        <v>1818578105</v>
      </c>
      <c r="Y45" s="20">
        <v>1223592889</v>
      </c>
      <c r="Z45" s="48">
        <v>67.28</v>
      </c>
      <c r="AA45" s="22">
        <v>3637156209</v>
      </c>
    </row>
    <row r="46" spans="1:27" ht="13.5">
      <c r="A46" s="23" t="s">
        <v>67</v>
      </c>
      <c r="B46" s="17"/>
      <c r="C46" s="18">
        <v>34897811</v>
      </c>
      <c r="D46" s="18">
        <v>34897811</v>
      </c>
      <c r="E46" s="19">
        <v>33353160</v>
      </c>
      <c r="F46" s="20">
        <v>33353160</v>
      </c>
      <c r="G46" s="20">
        <v>34889294</v>
      </c>
      <c r="H46" s="20">
        <v>35039215</v>
      </c>
      <c r="I46" s="20">
        <v>35351072</v>
      </c>
      <c r="J46" s="20">
        <v>35351072</v>
      </c>
      <c r="K46" s="20">
        <v>35341993</v>
      </c>
      <c r="L46" s="20">
        <v>35491613</v>
      </c>
      <c r="M46" s="20">
        <v>35624753</v>
      </c>
      <c r="N46" s="20">
        <v>35624753</v>
      </c>
      <c r="O46" s="20"/>
      <c r="P46" s="20"/>
      <c r="Q46" s="20"/>
      <c r="R46" s="20"/>
      <c r="S46" s="20"/>
      <c r="T46" s="20"/>
      <c r="U46" s="20"/>
      <c r="V46" s="20"/>
      <c r="W46" s="20">
        <v>35624753</v>
      </c>
      <c r="X46" s="20">
        <v>16676580</v>
      </c>
      <c r="Y46" s="20">
        <v>18948173</v>
      </c>
      <c r="Z46" s="48">
        <v>113.62</v>
      </c>
      <c r="AA46" s="22">
        <v>33353160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3254374693</v>
      </c>
      <c r="D48" s="51">
        <f>SUM(D45:D47)</f>
        <v>3254374693</v>
      </c>
      <c r="E48" s="52">
        <f t="shared" si="7"/>
        <v>3670509369</v>
      </c>
      <c r="F48" s="53">
        <f t="shared" si="7"/>
        <v>3670509369</v>
      </c>
      <c r="G48" s="53">
        <f t="shared" si="7"/>
        <v>3571994511</v>
      </c>
      <c r="H48" s="53">
        <f t="shared" si="7"/>
        <v>3321703288</v>
      </c>
      <c r="I48" s="53">
        <f t="shared" si="7"/>
        <v>3310967894</v>
      </c>
      <c r="J48" s="53">
        <f t="shared" si="7"/>
        <v>3310967894</v>
      </c>
      <c r="K48" s="53">
        <f t="shared" si="7"/>
        <v>3279897623</v>
      </c>
      <c r="L48" s="53">
        <f t="shared" si="7"/>
        <v>3107249019</v>
      </c>
      <c r="M48" s="53">
        <f t="shared" si="7"/>
        <v>3077795747</v>
      </c>
      <c r="N48" s="53">
        <f t="shared" si="7"/>
        <v>3077795747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3077795747</v>
      </c>
      <c r="X48" s="53">
        <f t="shared" si="7"/>
        <v>1835254685</v>
      </c>
      <c r="Y48" s="53">
        <f t="shared" si="7"/>
        <v>1242541062</v>
      </c>
      <c r="Z48" s="54">
        <f>+IF(X48&lt;&gt;0,+(Y48/X48)*100,0)</f>
        <v>67.70401253600397</v>
      </c>
      <c r="AA48" s="55">
        <f>SUM(AA45:AA47)</f>
        <v>3670509369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8773059</v>
      </c>
      <c r="D6" s="18">
        <v>8773059</v>
      </c>
      <c r="E6" s="19">
        <v>6895000</v>
      </c>
      <c r="F6" s="20">
        <v>6895000</v>
      </c>
      <c r="G6" s="20">
        <v>25963930</v>
      </c>
      <c r="H6" s="20">
        <v>24854523</v>
      </c>
      <c r="I6" s="20">
        <v>10078359</v>
      </c>
      <c r="J6" s="20">
        <v>10078359</v>
      </c>
      <c r="K6" s="20">
        <v>6746130</v>
      </c>
      <c r="L6" s="20">
        <v>25511290</v>
      </c>
      <c r="M6" s="20">
        <v>21313805</v>
      </c>
      <c r="N6" s="20">
        <v>21313805</v>
      </c>
      <c r="O6" s="20"/>
      <c r="P6" s="20"/>
      <c r="Q6" s="20"/>
      <c r="R6" s="20"/>
      <c r="S6" s="20"/>
      <c r="T6" s="20"/>
      <c r="U6" s="20"/>
      <c r="V6" s="20"/>
      <c r="W6" s="20">
        <v>21313805</v>
      </c>
      <c r="X6" s="20">
        <v>3447500</v>
      </c>
      <c r="Y6" s="20">
        <v>17866305</v>
      </c>
      <c r="Z6" s="21">
        <v>518.24</v>
      </c>
      <c r="AA6" s="22">
        <v>6895000</v>
      </c>
    </row>
    <row r="7" spans="1:27" ht="13.5">
      <c r="A7" s="23" t="s">
        <v>34</v>
      </c>
      <c r="B7" s="17"/>
      <c r="C7" s="18"/>
      <c r="D7" s="18"/>
      <c r="E7" s="19">
        <v>16163392</v>
      </c>
      <c r="F7" s="20">
        <v>16163392</v>
      </c>
      <c r="G7" s="20">
        <v>6784254</v>
      </c>
      <c r="H7" s="20">
        <v>6799189</v>
      </c>
      <c r="I7" s="20">
        <v>15949249</v>
      </c>
      <c r="J7" s="20">
        <v>15949249</v>
      </c>
      <c r="K7" s="20">
        <v>16485494</v>
      </c>
      <c r="L7" s="20">
        <v>16548517</v>
      </c>
      <c r="M7" s="20">
        <v>16636147</v>
      </c>
      <c r="N7" s="20">
        <v>16636147</v>
      </c>
      <c r="O7" s="20"/>
      <c r="P7" s="20"/>
      <c r="Q7" s="20"/>
      <c r="R7" s="20"/>
      <c r="S7" s="20"/>
      <c r="T7" s="20"/>
      <c r="U7" s="20"/>
      <c r="V7" s="20"/>
      <c r="W7" s="20">
        <v>16636147</v>
      </c>
      <c r="X7" s="20">
        <v>8081696</v>
      </c>
      <c r="Y7" s="20">
        <v>8554451</v>
      </c>
      <c r="Z7" s="21">
        <v>105.85</v>
      </c>
      <c r="AA7" s="22">
        <v>16163392</v>
      </c>
    </row>
    <row r="8" spans="1:27" ht="13.5">
      <c r="A8" s="23" t="s">
        <v>35</v>
      </c>
      <c r="B8" s="17"/>
      <c r="C8" s="18">
        <v>488754</v>
      </c>
      <c r="D8" s="18">
        <v>488754</v>
      </c>
      <c r="E8" s="19">
        <v>706662</v>
      </c>
      <c r="F8" s="20">
        <v>706662</v>
      </c>
      <c r="G8" s="20">
        <v>5716835</v>
      </c>
      <c r="H8" s="20">
        <v>4743012</v>
      </c>
      <c r="I8" s="20">
        <v>1695484</v>
      </c>
      <c r="J8" s="20">
        <v>1695484</v>
      </c>
      <c r="K8" s="20">
        <v>1744195</v>
      </c>
      <c r="L8" s="20">
        <v>1599945</v>
      </c>
      <c r="M8" s="20">
        <v>1738463</v>
      </c>
      <c r="N8" s="20">
        <v>1738463</v>
      </c>
      <c r="O8" s="20"/>
      <c r="P8" s="20"/>
      <c r="Q8" s="20"/>
      <c r="R8" s="20"/>
      <c r="S8" s="20"/>
      <c r="T8" s="20"/>
      <c r="U8" s="20"/>
      <c r="V8" s="20"/>
      <c r="W8" s="20">
        <v>1738463</v>
      </c>
      <c r="X8" s="20">
        <v>353331</v>
      </c>
      <c r="Y8" s="20">
        <v>1385132</v>
      </c>
      <c r="Z8" s="21">
        <v>392.02</v>
      </c>
      <c r="AA8" s="22">
        <v>706662</v>
      </c>
    </row>
    <row r="9" spans="1:27" ht="13.5">
      <c r="A9" s="23" t="s">
        <v>36</v>
      </c>
      <c r="B9" s="17"/>
      <c r="C9" s="18">
        <v>8461599</v>
      </c>
      <c r="D9" s="18">
        <v>8461599</v>
      </c>
      <c r="E9" s="19">
        <v>1995000</v>
      </c>
      <c r="F9" s="20">
        <v>1995000</v>
      </c>
      <c r="G9" s="20">
        <v>563088</v>
      </c>
      <c r="H9" s="20">
        <v>558978</v>
      </c>
      <c r="I9" s="20">
        <v>605644</v>
      </c>
      <c r="J9" s="20">
        <v>605644</v>
      </c>
      <c r="K9" s="20">
        <v>616920</v>
      </c>
      <c r="L9" s="20">
        <v>616920</v>
      </c>
      <c r="M9" s="20">
        <v>616920</v>
      </c>
      <c r="N9" s="20">
        <v>616920</v>
      </c>
      <c r="O9" s="20"/>
      <c r="P9" s="20"/>
      <c r="Q9" s="20"/>
      <c r="R9" s="20"/>
      <c r="S9" s="20"/>
      <c r="T9" s="20"/>
      <c r="U9" s="20"/>
      <c r="V9" s="20"/>
      <c r="W9" s="20">
        <v>616920</v>
      </c>
      <c r="X9" s="20">
        <v>997500</v>
      </c>
      <c r="Y9" s="20">
        <v>-380580</v>
      </c>
      <c r="Z9" s="21">
        <v>-38.15</v>
      </c>
      <c r="AA9" s="22">
        <v>1995000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17723412</v>
      </c>
      <c r="D12" s="29">
        <f>SUM(D6:D11)</f>
        <v>17723412</v>
      </c>
      <c r="E12" s="30">
        <f t="shared" si="0"/>
        <v>25760054</v>
      </c>
      <c r="F12" s="31">
        <f t="shared" si="0"/>
        <v>25760054</v>
      </c>
      <c r="G12" s="31">
        <f t="shared" si="0"/>
        <v>39028107</v>
      </c>
      <c r="H12" s="31">
        <f t="shared" si="0"/>
        <v>36955702</v>
      </c>
      <c r="I12" s="31">
        <f t="shared" si="0"/>
        <v>28328736</v>
      </c>
      <c r="J12" s="31">
        <f t="shared" si="0"/>
        <v>28328736</v>
      </c>
      <c r="K12" s="31">
        <f t="shared" si="0"/>
        <v>25592739</v>
      </c>
      <c r="L12" s="31">
        <f t="shared" si="0"/>
        <v>44276672</v>
      </c>
      <c r="M12" s="31">
        <f t="shared" si="0"/>
        <v>40305335</v>
      </c>
      <c r="N12" s="31">
        <f t="shared" si="0"/>
        <v>40305335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40305335</v>
      </c>
      <c r="X12" s="31">
        <f t="shared" si="0"/>
        <v>12880027</v>
      </c>
      <c r="Y12" s="31">
        <f t="shared" si="0"/>
        <v>27425308</v>
      </c>
      <c r="Z12" s="32">
        <f>+IF(X12&lt;&gt;0,+(Y12/X12)*100,0)</f>
        <v>212.92896358058874</v>
      </c>
      <c r="AA12" s="33">
        <f>SUM(AA6:AA11)</f>
        <v>25760054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169211</v>
      </c>
      <c r="D15" s="18">
        <v>169211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126056247</v>
      </c>
      <c r="D19" s="18">
        <v>126056247</v>
      </c>
      <c r="E19" s="19">
        <v>92816646</v>
      </c>
      <c r="F19" s="20">
        <v>92816646</v>
      </c>
      <c r="G19" s="20">
        <v>127515814</v>
      </c>
      <c r="H19" s="20">
        <v>127139990</v>
      </c>
      <c r="I19" s="20">
        <v>128546002</v>
      </c>
      <c r="J19" s="20">
        <v>128546002</v>
      </c>
      <c r="K19" s="20">
        <v>130946047</v>
      </c>
      <c r="L19" s="20">
        <v>130950408</v>
      </c>
      <c r="M19" s="20">
        <v>130575881</v>
      </c>
      <c r="N19" s="20">
        <v>130575881</v>
      </c>
      <c r="O19" s="20"/>
      <c r="P19" s="20"/>
      <c r="Q19" s="20"/>
      <c r="R19" s="20"/>
      <c r="S19" s="20"/>
      <c r="T19" s="20"/>
      <c r="U19" s="20"/>
      <c r="V19" s="20"/>
      <c r="W19" s="20">
        <v>130575881</v>
      </c>
      <c r="X19" s="20">
        <v>46408323</v>
      </c>
      <c r="Y19" s="20">
        <v>84167558</v>
      </c>
      <c r="Z19" s="21">
        <v>181.36</v>
      </c>
      <c r="AA19" s="22">
        <v>92816646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46850</v>
      </c>
      <c r="D22" s="18">
        <v>46850</v>
      </c>
      <c r="E22" s="19">
        <v>366268</v>
      </c>
      <c r="F22" s="20">
        <v>366268</v>
      </c>
      <c r="G22" s="20">
        <v>46850</v>
      </c>
      <c r="H22" s="20">
        <v>46850</v>
      </c>
      <c r="I22" s="20">
        <v>46850</v>
      </c>
      <c r="J22" s="20">
        <v>46850</v>
      </c>
      <c r="K22" s="20">
        <v>46850</v>
      </c>
      <c r="L22" s="20">
        <v>46850</v>
      </c>
      <c r="M22" s="20">
        <v>46850</v>
      </c>
      <c r="N22" s="20">
        <v>46850</v>
      </c>
      <c r="O22" s="20"/>
      <c r="P22" s="20"/>
      <c r="Q22" s="20"/>
      <c r="R22" s="20"/>
      <c r="S22" s="20"/>
      <c r="T22" s="20"/>
      <c r="U22" s="20"/>
      <c r="V22" s="20"/>
      <c r="W22" s="20">
        <v>46850</v>
      </c>
      <c r="X22" s="20">
        <v>183134</v>
      </c>
      <c r="Y22" s="20">
        <v>-136284</v>
      </c>
      <c r="Z22" s="21">
        <v>-74.42</v>
      </c>
      <c r="AA22" s="22">
        <v>366268</v>
      </c>
    </row>
    <row r="23" spans="1:27" ht="13.5">
      <c r="A23" s="23" t="s">
        <v>49</v>
      </c>
      <c r="B23" s="17"/>
      <c r="C23" s="18"/>
      <c r="D23" s="18"/>
      <c r="E23" s="19">
        <v>51308777</v>
      </c>
      <c r="F23" s="20">
        <v>51308777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25654389</v>
      </c>
      <c r="Y23" s="24">
        <v>-25654389</v>
      </c>
      <c r="Z23" s="25">
        <v>-100</v>
      </c>
      <c r="AA23" s="26">
        <v>51308777</v>
      </c>
    </row>
    <row r="24" spans="1:27" ht="13.5">
      <c r="A24" s="27" t="s">
        <v>50</v>
      </c>
      <c r="B24" s="35"/>
      <c r="C24" s="29">
        <f aca="true" t="shared" si="1" ref="C24:Y24">SUM(C15:C23)</f>
        <v>126272308</v>
      </c>
      <c r="D24" s="29">
        <f>SUM(D15:D23)</f>
        <v>126272308</v>
      </c>
      <c r="E24" s="36">
        <f t="shared" si="1"/>
        <v>144491691</v>
      </c>
      <c r="F24" s="37">
        <f t="shared" si="1"/>
        <v>144491691</v>
      </c>
      <c r="G24" s="37">
        <f t="shared" si="1"/>
        <v>127562664</v>
      </c>
      <c r="H24" s="37">
        <f t="shared" si="1"/>
        <v>127186840</v>
      </c>
      <c r="I24" s="37">
        <f t="shared" si="1"/>
        <v>128592852</v>
      </c>
      <c r="J24" s="37">
        <f t="shared" si="1"/>
        <v>128592852</v>
      </c>
      <c r="K24" s="37">
        <f t="shared" si="1"/>
        <v>130992897</v>
      </c>
      <c r="L24" s="37">
        <f t="shared" si="1"/>
        <v>130997258</v>
      </c>
      <c r="M24" s="37">
        <f t="shared" si="1"/>
        <v>130622731</v>
      </c>
      <c r="N24" s="37">
        <f t="shared" si="1"/>
        <v>130622731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130622731</v>
      </c>
      <c r="X24" s="37">
        <f t="shared" si="1"/>
        <v>72245846</v>
      </c>
      <c r="Y24" s="37">
        <f t="shared" si="1"/>
        <v>58376885</v>
      </c>
      <c r="Z24" s="38">
        <f>+IF(X24&lt;&gt;0,+(Y24/X24)*100,0)</f>
        <v>80.8031025064057</v>
      </c>
      <c r="AA24" s="39">
        <f>SUM(AA15:AA23)</f>
        <v>144491691</v>
      </c>
    </row>
    <row r="25" spans="1:27" ht="13.5">
      <c r="A25" s="27" t="s">
        <v>51</v>
      </c>
      <c r="B25" s="28"/>
      <c r="C25" s="29">
        <f aca="true" t="shared" si="2" ref="C25:Y25">+C12+C24</f>
        <v>143995720</v>
      </c>
      <c r="D25" s="29">
        <f>+D12+D24</f>
        <v>143995720</v>
      </c>
      <c r="E25" s="30">
        <f t="shared" si="2"/>
        <v>170251745</v>
      </c>
      <c r="F25" s="31">
        <f t="shared" si="2"/>
        <v>170251745</v>
      </c>
      <c r="G25" s="31">
        <f t="shared" si="2"/>
        <v>166590771</v>
      </c>
      <c r="H25" s="31">
        <f t="shared" si="2"/>
        <v>164142542</v>
      </c>
      <c r="I25" s="31">
        <f t="shared" si="2"/>
        <v>156921588</v>
      </c>
      <c r="J25" s="31">
        <f t="shared" si="2"/>
        <v>156921588</v>
      </c>
      <c r="K25" s="31">
        <f t="shared" si="2"/>
        <v>156585636</v>
      </c>
      <c r="L25" s="31">
        <f t="shared" si="2"/>
        <v>175273930</v>
      </c>
      <c r="M25" s="31">
        <f t="shared" si="2"/>
        <v>170928066</v>
      </c>
      <c r="N25" s="31">
        <f t="shared" si="2"/>
        <v>170928066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170928066</v>
      </c>
      <c r="X25" s="31">
        <f t="shared" si="2"/>
        <v>85125873</v>
      </c>
      <c r="Y25" s="31">
        <f t="shared" si="2"/>
        <v>85802193</v>
      </c>
      <c r="Z25" s="32">
        <f>+IF(X25&lt;&gt;0,+(Y25/X25)*100,0)</f>
        <v>100.79449405470416</v>
      </c>
      <c r="AA25" s="33">
        <f>+AA12+AA24</f>
        <v>170251745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759747</v>
      </c>
      <c r="D30" s="18">
        <v>759747</v>
      </c>
      <c r="E30" s="19">
        <v>1500000</v>
      </c>
      <c r="F30" s="20">
        <v>1500000</v>
      </c>
      <c r="G30" s="20">
        <v>91137</v>
      </c>
      <c r="H30" s="20">
        <v>85488</v>
      </c>
      <c r="I30" s="20">
        <v>75883</v>
      </c>
      <c r="J30" s="20">
        <v>75883</v>
      </c>
      <c r="K30" s="20">
        <v>76165</v>
      </c>
      <c r="L30" s="20">
        <v>72299</v>
      </c>
      <c r="M30" s="20">
        <v>67444</v>
      </c>
      <c r="N30" s="20">
        <v>67444</v>
      </c>
      <c r="O30" s="20"/>
      <c r="P30" s="20"/>
      <c r="Q30" s="20"/>
      <c r="R30" s="20"/>
      <c r="S30" s="20"/>
      <c r="T30" s="20"/>
      <c r="U30" s="20"/>
      <c r="V30" s="20"/>
      <c r="W30" s="20">
        <v>67444</v>
      </c>
      <c r="X30" s="20">
        <v>750000</v>
      </c>
      <c r="Y30" s="20">
        <v>-682556</v>
      </c>
      <c r="Z30" s="21">
        <v>-91.01</v>
      </c>
      <c r="AA30" s="22">
        <v>1500000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>
        <v>4769</v>
      </c>
      <c r="H31" s="20">
        <v>4769</v>
      </c>
      <c r="I31" s="20">
        <v>4769</v>
      </c>
      <c r="J31" s="20">
        <v>4769</v>
      </c>
      <c r="K31" s="20">
        <v>4769</v>
      </c>
      <c r="L31" s="20">
        <v>4769</v>
      </c>
      <c r="M31" s="20">
        <v>4769</v>
      </c>
      <c r="N31" s="20">
        <v>4769</v>
      </c>
      <c r="O31" s="20"/>
      <c r="P31" s="20"/>
      <c r="Q31" s="20"/>
      <c r="R31" s="20"/>
      <c r="S31" s="20"/>
      <c r="T31" s="20"/>
      <c r="U31" s="20"/>
      <c r="V31" s="20"/>
      <c r="W31" s="20">
        <v>4769</v>
      </c>
      <c r="X31" s="20"/>
      <c r="Y31" s="20">
        <v>4769</v>
      </c>
      <c r="Z31" s="21"/>
      <c r="AA31" s="22"/>
    </row>
    <row r="32" spans="1:27" ht="13.5">
      <c r="A32" s="23" t="s">
        <v>57</v>
      </c>
      <c r="B32" s="17"/>
      <c r="C32" s="18">
        <v>8218994</v>
      </c>
      <c r="D32" s="18">
        <v>8218994</v>
      </c>
      <c r="E32" s="19">
        <v>2632000</v>
      </c>
      <c r="F32" s="20">
        <v>2632000</v>
      </c>
      <c r="G32" s="20">
        <v>14982527</v>
      </c>
      <c r="H32" s="20">
        <v>15952546</v>
      </c>
      <c r="I32" s="20">
        <v>15990781</v>
      </c>
      <c r="J32" s="20">
        <v>15990781</v>
      </c>
      <c r="K32" s="20">
        <v>18871751</v>
      </c>
      <c r="L32" s="20">
        <v>16589262</v>
      </c>
      <c r="M32" s="20">
        <v>14112506</v>
      </c>
      <c r="N32" s="20">
        <v>14112506</v>
      </c>
      <c r="O32" s="20"/>
      <c r="P32" s="20"/>
      <c r="Q32" s="20"/>
      <c r="R32" s="20"/>
      <c r="S32" s="20"/>
      <c r="T32" s="20"/>
      <c r="U32" s="20"/>
      <c r="V32" s="20"/>
      <c r="W32" s="20">
        <v>14112506</v>
      </c>
      <c r="X32" s="20">
        <v>1316000</v>
      </c>
      <c r="Y32" s="20">
        <v>12796506</v>
      </c>
      <c r="Z32" s="21">
        <v>972.38</v>
      </c>
      <c r="AA32" s="22">
        <v>2632000</v>
      </c>
    </row>
    <row r="33" spans="1:27" ht="13.5">
      <c r="A33" s="23" t="s">
        <v>58</v>
      </c>
      <c r="B33" s="17"/>
      <c r="C33" s="18">
        <v>1553188</v>
      </c>
      <c r="D33" s="18">
        <v>1553188</v>
      </c>
      <c r="E33" s="19"/>
      <c r="F33" s="20"/>
      <c r="G33" s="20">
        <v>1553188</v>
      </c>
      <c r="H33" s="20">
        <v>1553188</v>
      </c>
      <c r="I33" s="20">
        <v>1512632</v>
      </c>
      <c r="J33" s="20">
        <v>1512632</v>
      </c>
      <c r="K33" s="20">
        <v>1577981</v>
      </c>
      <c r="L33" s="20">
        <v>1512632</v>
      </c>
      <c r="M33" s="20">
        <v>1512632</v>
      </c>
      <c r="N33" s="20">
        <v>1512632</v>
      </c>
      <c r="O33" s="20"/>
      <c r="P33" s="20"/>
      <c r="Q33" s="20"/>
      <c r="R33" s="20"/>
      <c r="S33" s="20"/>
      <c r="T33" s="20"/>
      <c r="U33" s="20"/>
      <c r="V33" s="20"/>
      <c r="W33" s="20">
        <v>1512632</v>
      </c>
      <c r="X33" s="20"/>
      <c r="Y33" s="20">
        <v>1512632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10531929</v>
      </c>
      <c r="D34" s="29">
        <f>SUM(D29:D33)</f>
        <v>10531929</v>
      </c>
      <c r="E34" s="30">
        <f t="shared" si="3"/>
        <v>4132000</v>
      </c>
      <c r="F34" s="31">
        <f t="shared" si="3"/>
        <v>4132000</v>
      </c>
      <c r="G34" s="31">
        <f t="shared" si="3"/>
        <v>16631621</v>
      </c>
      <c r="H34" s="31">
        <f t="shared" si="3"/>
        <v>17595991</v>
      </c>
      <c r="I34" s="31">
        <f t="shared" si="3"/>
        <v>17584065</v>
      </c>
      <c r="J34" s="31">
        <f t="shared" si="3"/>
        <v>17584065</v>
      </c>
      <c r="K34" s="31">
        <f t="shared" si="3"/>
        <v>20530666</v>
      </c>
      <c r="L34" s="31">
        <f t="shared" si="3"/>
        <v>18178962</v>
      </c>
      <c r="M34" s="31">
        <f t="shared" si="3"/>
        <v>15697351</v>
      </c>
      <c r="N34" s="31">
        <f t="shared" si="3"/>
        <v>15697351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15697351</v>
      </c>
      <c r="X34" s="31">
        <f t="shared" si="3"/>
        <v>2066000</v>
      </c>
      <c r="Y34" s="31">
        <f t="shared" si="3"/>
        <v>13631351</v>
      </c>
      <c r="Z34" s="32">
        <f>+IF(X34&lt;&gt;0,+(Y34/X34)*100,0)</f>
        <v>659.7943368828654</v>
      </c>
      <c r="AA34" s="33">
        <f>SUM(AA29:AA33)</f>
        <v>4132000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601685</v>
      </c>
      <c r="D37" s="18">
        <v>601685</v>
      </c>
      <c r="E37" s="19">
        <v>100000</v>
      </c>
      <c r="F37" s="20">
        <v>100000</v>
      </c>
      <c r="G37" s="20">
        <v>1161407</v>
      </c>
      <c r="H37" s="20">
        <v>1046843</v>
      </c>
      <c r="I37" s="20">
        <v>904641</v>
      </c>
      <c r="J37" s="20">
        <v>904641</v>
      </c>
      <c r="K37" s="20">
        <v>834164</v>
      </c>
      <c r="L37" s="20">
        <v>733812</v>
      </c>
      <c r="M37" s="20">
        <v>624966</v>
      </c>
      <c r="N37" s="20">
        <v>624966</v>
      </c>
      <c r="O37" s="20"/>
      <c r="P37" s="20"/>
      <c r="Q37" s="20"/>
      <c r="R37" s="20"/>
      <c r="S37" s="20"/>
      <c r="T37" s="20"/>
      <c r="U37" s="20"/>
      <c r="V37" s="20"/>
      <c r="W37" s="20">
        <v>624966</v>
      </c>
      <c r="X37" s="20">
        <v>50000</v>
      </c>
      <c r="Y37" s="20">
        <v>574966</v>
      </c>
      <c r="Z37" s="21">
        <v>1149.93</v>
      </c>
      <c r="AA37" s="22">
        <v>100000</v>
      </c>
    </row>
    <row r="38" spans="1:27" ht="13.5">
      <c r="A38" s="23" t="s">
        <v>58</v>
      </c>
      <c r="B38" s="17"/>
      <c r="C38" s="18">
        <v>465804</v>
      </c>
      <c r="D38" s="18">
        <v>465804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1067489</v>
      </c>
      <c r="D39" s="29">
        <f>SUM(D37:D38)</f>
        <v>1067489</v>
      </c>
      <c r="E39" s="36">
        <f t="shared" si="4"/>
        <v>100000</v>
      </c>
      <c r="F39" s="37">
        <f t="shared" si="4"/>
        <v>100000</v>
      </c>
      <c r="G39" s="37">
        <f t="shared" si="4"/>
        <v>1161407</v>
      </c>
      <c r="H39" s="37">
        <f t="shared" si="4"/>
        <v>1046843</v>
      </c>
      <c r="I39" s="37">
        <f t="shared" si="4"/>
        <v>904641</v>
      </c>
      <c r="J39" s="37">
        <f t="shared" si="4"/>
        <v>904641</v>
      </c>
      <c r="K39" s="37">
        <f t="shared" si="4"/>
        <v>834164</v>
      </c>
      <c r="L39" s="37">
        <f t="shared" si="4"/>
        <v>733812</v>
      </c>
      <c r="M39" s="37">
        <f t="shared" si="4"/>
        <v>624966</v>
      </c>
      <c r="N39" s="37">
        <f t="shared" si="4"/>
        <v>624966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624966</v>
      </c>
      <c r="X39" s="37">
        <f t="shared" si="4"/>
        <v>50000</v>
      </c>
      <c r="Y39" s="37">
        <f t="shared" si="4"/>
        <v>574966</v>
      </c>
      <c r="Z39" s="38">
        <f>+IF(X39&lt;&gt;0,+(Y39/X39)*100,0)</f>
        <v>1149.932</v>
      </c>
      <c r="AA39" s="39">
        <f>SUM(AA37:AA38)</f>
        <v>100000</v>
      </c>
    </row>
    <row r="40" spans="1:27" ht="13.5">
      <c r="A40" s="27" t="s">
        <v>62</v>
      </c>
      <c r="B40" s="28"/>
      <c r="C40" s="29">
        <f aca="true" t="shared" si="5" ref="C40:Y40">+C34+C39</f>
        <v>11599418</v>
      </c>
      <c r="D40" s="29">
        <f>+D34+D39</f>
        <v>11599418</v>
      </c>
      <c r="E40" s="30">
        <f t="shared" si="5"/>
        <v>4232000</v>
      </c>
      <c r="F40" s="31">
        <f t="shared" si="5"/>
        <v>4232000</v>
      </c>
      <c r="G40" s="31">
        <f t="shared" si="5"/>
        <v>17793028</v>
      </c>
      <c r="H40" s="31">
        <f t="shared" si="5"/>
        <v>18642834</v>
      </c>
      <c r="I40" s="31">
        <f t="shared" si="5"/>
        <v>18488706</v>
      </c>
      <c r="J40" s="31">
        <f t="shared" si="5"/>
        <v>18488706</v>
      </c>
      <c r="K40" s="31">
        <f t="shared" si="5"/>
        <v>21364830</v>
      </c>
      <c r="L40" s="31">
        <f t="shared" si="5"/>
        <v>18912774</v>
      </c>
      <c r="M40" s="31">
        <f t="shared" si="5"/>
        <v>16322317</v>
      </c>
      <c r="N40" s="31">
        <f t="shared" si="5"/>
        <v>16322317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16322317</v>
      </c>
      <c r="X40" s="31">
        <f t="shared" si="5"/>
        <v>2116000</v>
      </c>
      <c r="Y40" s="31">
        <f t="shared" si="5"/>
        <v>14206317</v>
      </c>
      <c r="Z40" s="32">
        <f>+IF(X40&lt;&gt;0,+(Y40/X40)*100,0)</f>
        <v>671.3760396975425</v>
      </c>
      <c r="AA40" s="33">
        <f>+AA34+AA39</f>
        <v>4232000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132396302</v>
      </c>
      <c r="D42" s="43">
        <f>+D25-D40</f>
        <v>132396302</v>
      </c>
      <c r="E42" s="44">
        <f t="shared" si="6"/>
        <v>166019745</v>
      </c>
      <c r="F42" s="45">
        <f t="shared" si="6"/>
        <v>166019745</v>
      </c>
      <c r="G42" s="45">
        <f t="shared" si="6"/>
        <v>148797743</v>
      </c>
      <c r="H42" s="45">
        <f t="shared" si="6"/>
        <v>145499708</v>
      </c>
      <c r="I42" s="45">
        <f t="shared" si="6"/>
        <v>138432882</v>
      </c>
      <c r="J42" s="45">
        <f t="shared" si="6"/>
        <v>138432882</v>
      </c>
      <c r="K42" s="45">
        <f t="shared" si="6"/>
        <v>135220806</v>
      </c>
      <c r="L42" s="45">
        <f t="shared" si="6"/>
        <v>156361156</v>
      </c>
      <c r="M42" s="45">
        <f t="shared" si="6"/>
        <v>154605749</v>
      </c>
      <c r="N42" s="45">
        <f t="shared" si="6"/>
        <v>154605749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154605749</v>
      </c>
      <c r="X42" s="45">
        <f t="shared" si="6"/>
        <v>83009873</v>
      </c>
      <c r="Y42" s="45">
        <f t="shared" si="6"/>
        <v>71595876</v>
      </c>
      <c r="Z42" s="46">
        <f>+IF(X42&lt;&gt;0,+(Y42/X42)*100,0)</f>
        <v>86.24983199287631</v>
      </c>
      <c r="AA42" s="47">
        <f>+AA25-AA40</f>
        <v>166019745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132232911</v>
      </c>
      <c r="D45" s="18">
        <v>132232911</v>
      </c>
      <c r="E45" s="19">
        <v>166019745</v>
      </c>
      <c r="F45" s="20">
        <v>166019745</v>
      </c>
      <c r="G45" s="20">
        <v>148797743</v>
      </c>
      <c r="H45" s="20">
        <v>145499708</v>
      </c>
      <c r="I45" s="20">
        <v>138432882</v>
      </c>
      <c r="J45" s="20">
        <v>138432882</v>
      </c>
      <c r="K45" s="20">
        <v>135220806</v>
      </c>
      <c r="L45" s="20">
        <v>156361156</v>
      </c>
      <c r="M45" s="20">
        <v>154605749</v>
      </c>
      <c r="N45" s="20">
        <v>154605749</v>
      </c>
      <c r="O45" s="20"/>
      <c r="P45" s="20"/>
      <c r="Q45" s="20"/>
      <c r="R45" s="20"/>
      <c r="S45" s="20"/>
      <c r="T45" s="20"/>
      <c r="U45" s="20"/>
      <c r="V45" s="20"/>
      <c r="W45" s="20">
        <v>154605749</v>
      </c>
      <c r="X45" s="20">
        <v>83009873</v>
      </c>
      <c r="Y45" s="20">
        <v>71595876</v>
      </c>
      <c r="Z45" s="48">
        <v>86.25</v>
      </c>
      <c r="AA45" s="22">
        <v>166019745</v>
      </c>
    </row>
    <row r="46" spans="1:27" ht="13.5">
      <c r="A46" s="23" t="s">
        <v>67</v>
      </c>
      <c r="B46" s="17"/>
      <c r="C46" s="18">
        <v>163391</v>
      </c>
      <c r="D46" s="18">
        <v>163391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132396302</v>
      </c>
      <c r="D48" s="51">
        <f>SUM(D45:D47)</f>
        <v>132396302</v>
      </c>
      <c r="E48" s="52">
        <f t="shared" si="7"/>
        <v>166019745</v>
      </c>
      <c r="F48" s="53">
        <f t="shared" si="7"/>
        <v>166019745</v>
      </c>
      <c r="G48" s="53">
        <f t="shared" si="7"/>
        <v>148797743</v>
      </c>
      <c r="H48" s="53">
        <f t="shared" si="7"/>
        <v>145499708</v>
      </c>
      <c r="I48" s="53">
        <f t="shared" si="7"/>
        <v>138432882</v>
      </c>
      <c r="J48" s="53">
        <f t="shared" si="7"/>
        <v>138432882</v>
      </c>
      <c r="K48" s="53">
        <f t="shared" si="7"/>
        <v>135220806</v>
      </c>
      <c r="L48" s="53">
        <f t="shared" si="7"/>
        <v>156361156</v>
      </c>
      <c r="M48" s="53">
        <f t="shared" si="7"/>
        <v>154605749</v>
      </c>
      <c r="N48" s="53">
        <f t="shared" si="7"/>
        <v>154605749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154605749</v>
      </c>
      <c r="X48" s="53">
        <f t="shared" si="7"/>
        <v>83009873</v>
      </c>
      <c r="Y48" s="53">
        <f t="shared" si="7"/>
        <v>71595876</v>
      </c>
      <c r="Z48" s="54">
        <f>+IF(X48&lt;&gt;0,+(Y48/X48)*100,0)</f>
        <v>86.24983199287631</v>
      </c>
      <c r="AA48" s="55">
        <f>SUM(AA45:AA47)</f>
        <v>166019745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8015286</v>
      </c>
      <c r="D6" s="18">
        <v>8015286</v>
      </c>
      <c r="E6" s="19">
        <v>3000000</v>
      </c>
      <c r="F6" s="20">
        <v>3000000</v>
      </c>
      <c r="G6" s="20">
        <v>34036325</v>
      </c>
      <c r="H6" s="20">
        <v>37037053</v>
      </c>
      <c r="I6" s="20">
        <v>33567287</v>
      </c>
      <c r="J6" s="20">
        <v>33567287</v>
      </c>
      <c r="K6" s="20">
        <v>39096078</v>
      </c>
      <c r="L6" s="20"/>
      <c r="M6" s="20"/>
      <c r="N6" s="20">
        <v>39096078</v>
      </c>
      <c r="O6" s="20"/>
      <c r="P6" s="20"/>
      <c r="Q6" s="20"/>
      <c r="R6" s="20"/>
      <c r="S6" s="20"/>
      <c r="T6" s="20"/>
      <c r="U6" s="20"/>
      <c r="V6" s="20"/>
      <c r="W6" s="20">
        <v>39096078</v>
      </c>
      <c r="X6" s="20">
        <v>1500000</v>
      </c>
      <c r="Y6" s="20">
        <v>37596078</v>
      </c>
      <c r="Z6" s="21">
        <v>2506.41</v>
      </c>
      <c r="AA6" s="22">
        <v>3000000</v>
      </c>
    </row>
    <row r="7" spans="1:27" ht="13.5">
      <c r="A7" s="23" t="s">
        <v>34</v>
      </c>
      <c r="B7" s="17"/>
      <c r="C7" s="18">
        <v>17908438</v>
      </c>
      <c r="D7" s="18">
        <v>17908438</v>
      </c>
      <c r="E7" s="19">
        <v>24862000</v>
      </c>
      <c r="F7" s="20">
        <v>24862000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12431000</v>
      </c>
      <c r="Y7" s="20">
        <v>-12431000</v>
      </c>
      <c r="Z7" s="21">
        <v>-100</v>
      </c>
      <c r="AA7" s="22">
        <v>24862000</v>
      </c>
    </row>
    <row r="8" spans="1:27" ht="13.5">
      <c r="A8" s="23" t="s">
        <v>35</v>
      </c>
      <c r="B8" s="17"/>
      <c r="C8" s="18">
        <v>8220244</v>
      </c>
      <c r="D8" s="18">
        <v>8220244</v>
      </c>
      <c r="E8" s="19">
        <v>8450000</v>
      </c>
      <c r="F8" s="20">
        <v>8450000</v>
      </c>
      <c r="G8" s="20">
        <v>31466666</v>
      </c>
      <c r="H8" s="20">
        <v>29249265</v>
      </c>
      <c r="I8" s="20">
        <v>30084785</v>
      </c>
      <c r="J8" s="20">
        <v>30084785</v>
      </c>
      <c r="K8" s="20">
        <v>24859995</v>
      </c>
      <c r="L8" s="20"/>
      <c r="M8" s="20"/>
      <c r="N8" s="20">
        <v>24859995</v>
      </c>
      <c r="O8" s="20"/>
      <c r="P8" s="20"/>
      <c r="Q8" s="20"/>
      <c r="R8" s="20"/>
      <c r="S8" s="20"/>
      <c r="T8" s="20"/>
      <c r="U8" s="20"/>
      <c r="V8" s="20"/>
      <c r="W8" s="20">
        <v>24859995</v>
      </c>
      <c r="X8" s="20">
        <v>4225000</v>
      </c>
      <c r="Y8" s="20">
        <v>20634995</v>
      </c>
      <c r="Z8" s="21">
        <v>488.4</v>
      </c>
      <c r="AA8" s="22">
        <v>8450000</v>
      </c>
    </row>
    <row r="9" spans="1:27" ht="13.5">
      <c r="A9" s="23" t="s">
        <v>36</v>
      </c>
      <c r="B9" s="17"/>
      <c r="C9" s="18"/>
      <c r="D9" s="18"/>
      <c r="E9" s="19"/>
      <c r="F9" s="20"/>
      <c r="G9" s="20">
        <v>7306220</v>
      </c>
      <c r="H9" s="20">
        <v>7690015</v>
      </c>
      <c r="I9" s="20">
        <v>7990417</v>
      </c>
      <c r="J9" s="20">
        <v>7990417</v>
      </c>
      <c r="K9" s="20">
        <v>8453691</v>
      </c>
      <c r="L9" s="20"/>
      <c r="M9" s="20"/>
      <c r="N9" s="20">
        <v>8453691</v>
      </c>
      <c r="O9" s="20"/>
      <c r="P9" s="20"/>
      <c r="Q9" s="20"/>
      <c r="R9" s="20"/>
      <c r="S9" s="20"/>
      <c r="T9" s="20"/>
      <c r="U9" s="20"/>
      <c r="V9" s="20"/>
      <c r="W9" s="20">
        <v>8453691</v>
      </c>
      <c r="X9" s="20"/>
      <c r="Y9" s="20">
        <v>8453691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34143968</v>
      </c>
      <c r="D12" s="29">
        <f>SUM(D6:D11)</f>
        <v>34143968</v>
      </c>
      <c r="E12" s="30">
        <f t="shared" si="0"/>
        <v>36312000</v>
      </c>
      <c r="F12" s="31">
        <f t="shared" si="0"/>
        <v>36312000</v>
      </c>
      <c r="G12" s="31">
        <f t="shared" si="0"/>
        <v>72809211</v>
      </c>
      <c r="H12" s="31">
        <f t="shared" si="0"/>
        <v>73976333</v>
      </c>
      <c r="I12" s="31">
        <f t="shared" si="0"/>
        <v>71642489</v>
      </c>
      <c r="J12" s="31">
        <f t="shared" si="0"/>
        <v>71642489</v>
      </c>
      <c r="K12" s="31">
        <f t="shared" si="0"/>
        <v>72409764</v>
      </c>
      <c r="L12" s="31">
        <f t="shared" si="0"/>
        <v>0</v>
      </c>
      <c r="M12" s="31">
        <f t="shared" si="0"/>
        <v>0</v>
      </c>
      <c r="N12" s="31">
        <f t="shared" si="0"/>
        <v>72409764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72409764</v>
      </c>
      <c r="X12" s="31">
        <f t="shared" si="0"/>
        <v>18156000</v>
      </c>
      <c r="Y12" s="31">
        <f t="shared" si="0"/>
        <v>54253764</v>
      </c>
      <c r="Z12" s="32">
        <f>+IF(X12&lt;&gt;0,+(Y12/X12)*100,0)</f>
        <v>298.8200264375413</v>
      </c>
      <c r="AA12" s="33">
        <f>SUM(AA6:AA11)</f>
        <v>36312000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45170227</v>
      </c>
      <c r="D17" s="18">
        <v>45170227</v>
      </c>
      <c r="E17" s="19">
        <v>44302000</v>
      </c>
      <c r="F17" s="20">
        <v>44302000</v>
      </c>
      <c r="G17" s="20">
        <v>45236560</v>
      </c>
      <c r="H17" s="20">
        <v>45236560</v>
      </c>
      <c r="I17" s="20">
        <v>45236560</v>
      </c>
      <c r="J17" s="20">
        <v>45236560</v>
      </c>
      <c r="K17" s="20">
        <v>45236560</v>
      </c>
      <c r="L17" s="20"/>
      <c r="M17" s="20"/>
      <c r="N17" s="20">
        <v>45236560</v>
      </c>
      <c r="O17" s="20"/>
      <c r="P17" s="20"/>
      <c r="Q17" s="20"/>
      <c r="R17" s="20"/>
      <c r="S17" s="20"/>
      <c r="T17" s="20"/>
      <c r="U17" s="20"/>
      <c r="V17" s="20"/>
      <c r="W17" s="20">
        <v>45236560</v>
      </c>
      <c r="X17" s="20">
        <v>22151000</v>
      </c>
      <c r="Y17" s="20">
        <v>23085560</v>
      </c>
      <c r="Z17" s="21">
        <v>104.22</v>
      </c>
      <c r="AA17" s="22">
        <v>44302000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56320813</v>
      </c>
      <c r="D19" s="18">
        <v>56320813</v>
      </c>
      <c r="E19" s="19">
        <v>65910000</v>
      </c>
      <c r="F19" s="20">
        <v>65910000</v>
      </c>
      <c r="G19" s="20">
        <v>58249195</v>
      </c>
      <c r="H19" s="20">
        <v>58418833</v>
      </c>
      <c r="I19" s="20">
        <v>59244489</v>
      </c>
      <c r="J19" s="20">
        <v>59244489</v>
      </c>
      <c r="K19" s="20">
        <v>60248780</v>
      </c>
      <c r="L19" s="20"/>
      <c r="M19" s="20"/>
      <c r="N19" s="20">
        <v>60248780</v>
      </c>
      <c r="O19" s="20"/>
      <c r="P19" s="20"/>
      <c r="Q19" s="20"/>
      <c r="R19" s="20"/>
      <c r="S19" s="20"/>
      <c r="T19" s="20"/>
      <c r="U19" s="20"/>
      <c r="V19" s="20"/>
      <c r="W19" s="20">
        <v>60248780</v>
      </c>
      <c r="X19" s="20">
        <v>32955000</v>
      </c>
      <c r="Y19" s="20">
        <v>27293780</v>
      </c>
      <c r="Z19" s="21">
        <v>82.82</v>
      </c>
      <c r="AA19" s="22">
        <v>65910000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117778</v>
      </c>
      <c r="D22" s="18">
        <v>117778</v>
      </c>
      <c r="E22" s="19">
        <v>119000</v>
      </c>
      <c r="F22" s="20">
        <v>119000</v>
      </c>
      <c r="G22" s="20">
        <v>117778</v>
      </c>
      <c r="H22" s="20">
        <v>117778</v>
      </c>
      <c r="I22" s="20">
        <v>117778</v>
      </c>
      <c r="J22" s="20">
        <v>117778</v>
      </c>
      <c r="K22" s="20">
        <v>117778</v>
      </c>
      <c r="L22" s="20"/>
      <c r="M22" s="20"/>
      <c r="N22" s="20">
        <v>117778</v>
      </c>
      <c r="O22" s="20"/>
      <c r="P22" s="20"/>
      <c r="Q22" s="20"/>
      <c r="R22" s="20"/>
      <c r="S22" s="20"/>
      <c r="T22" s="20"/>
      <c r="U22" s="20"/>
      <c r="V22" s="20"/>
      <c r="W22" s="20">
        <v>117778</v>
      </c>
      <c r="X22" s="20">
        <v>59500</v>
      </c>
      <c r="Y22" s="20">
        <v>58278</v>
      </c>
      <c r="Z22" s="21">
        <v>97.95</v>
      </c>
      <c r="AA22" s="22">
        <v>119000</v>
      </c>
    </row>
    <row r="23" spans="1:27" ht="13.5">
      <c r="A23" s="23" t="s">
        <v>49</v>
      </c>
      <c r="B23" s="17"/>
      <c r="C23" s="18">
        <v>1490001</v>
      </c>
      <c r="D23" s="18">
        <v>1490001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103098819</v>
      </c>
      <c r="D24" s="29">
        <f>SUM(D15:D23)</f>
        <v>103098819</v>
      </c>
      <c r="E24" s="36">
        <f t="shared" si="1"/>
        <v>110331000</v>
      </c>
      <c r="F24" s="37">
        <f t="shared" si="1"/>
        <v>110331000</v>
      </c>
      <c r="G24" s="37">
        <f t="shared" si="1"/>
        <v>103603533</v>
      </c>
      <c r="H24" s="37">
        <f t="shared" si="1"/>
        <v>103773171</v>
      </c>
      <c r="I24" s="37">
        <f t="shared" si="1"/>
        <v>104598827</v>
      </c>
      <c r="J24" s="37">
        <f t="shared" si="1"/>
        <v>104598827</v>
      </c>
      <c r="K24" s="37">
        <f t="shared" si="1"/>
        <v>105603118</v>
      </c>
      <c r="L24" s="37">
        <f t="shared" si="1"/>
        <v>0</v>
      </c>
      <c r="M24" s="37">
        <f t="shared" si="1"/>
        <v>0</v>
      </c>
      <c r="N24" s="37">
        <f t="shared" si="1"/>
        <v>105603118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105603118</v>
      </c>
      <c r="X24" s="37">
        <f t="shared" si="1"/>
        <v>55165500</v>
      </c>
      <c r="Y24" s="37">
        <f t="shared" si="1"/>
        <v>50437618</v>
      </c>
      <c r="Z24" s="38">
        <f>+IF(X24&lt;&gt;0,+(Y24/X24)*100,0)</f>
        <v>91.42963990175019</v>
      </c>
      <c r="AA24" s="39">
        <f>SUM(AA15:AA23)</f>
        <v>110331000</v>
      </c>
    </row>
    <row r="25" spans="1:27" ht="13.5">
      <c r="A25" s="27" t="s">
        <v>51</v>
      </c>
      <c r="B25" s="28"/>
      <c r="C25" s="29">
        <f aca="true" t="shared" si="2" ref="C25:Y25">+C12+C24</f>
        <v>137242787</v>
      </c>
      <c r="D25" s="29">
        <f>+D12+D24</f>
        <v>137242787</v>
      </c>
      <c r="E25" s="30">
        <f t="shared" si="2"/>
        <v>146643000</v>
      </c>
      <c r="F25" s="31">
        <f t="shared" si="2"/>
        <v>146643000</v>
      </c>
      <c r="G25" s="31">
        <f t="shared" si="2"/>
        <v>176412744</v>
      </c>
      <c r="H25" s="31">
        <f t="shared" si="2"/>
        <v>177749504</v>
      </c>
      <c r="I25" s="31">
        <f t="shared" si="2"/>
        <v>176241316</v>
      </c>
      <c r="J25" s="31">
        <f t="shared" si="2"/>
        <v>176241316</v>
      </c>
      <c r="K25" s="31">
        <f t="shared" si="2"/>
        <v>178012882</v>
      </c>
      <c r="L25" s="31">
        <f t="shared" si="2"/>
        <v>0</v>
      </c>
      <c r="M25" s="31">
        <f t="shared" si="2"/>
        <v>0</v>
      </c>
      <c r="N25" s="31">
        <f t="shared" si="2"/>
        <v>178012882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178012882</v>
      </c>
      <c r="X25" s="31">
        <f t="shared" si="2"/>
        <v>73321500</v>
      </c>
      <c r="Y25" s="31">
        <f t="shared" si="2"/>
        <v>104691382</v>
      </c>
      <c r="Z25" s="32">
        <f>+IF(X25&lt;&gt;0,+(Y25/X25)*100,0)</f>
        <v>142.78401560251768</v>
      </c>
      <c r="AA25" s="33">
        <f>+AA12+AA24</f>
        <v>146643000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124511</v>
      </c>
      <c r="D30" s="18">
        <v>124511</v>
      </c>
      <c r="E30" s="19">
        <v>40000</v>
      </c>
      <c r="F30" s="20">
        <v>40000</v>
      </c>
      <c r="G30" s="20">
        <v>889293</v>
      </c>
      <c r="H30" s="20">
        <v>890742</v>
      </c>
      <c r="I30" s="20">
        <v>896036</v>
      </c>
      <c r="J30" s="20">
        <v>896036</v>
      </c>
      <c r="K30" s="20">
        <v>893438</v>
      </c>
      <c r="L30" s="20"/>
      <c r="M30" s="20"/>
      <c r="N30" s="20">
        <v>893438</v>
      </c>
      <c r="O30" s="20"/>
      <c r="P30" s="20"/>
      <c r="Q30" s="20"/>
      <c r="R30" s="20"/>
      <c r="S30" s="20"/>
      <c r="T30" s="20"/>
      <c r="U30" s="20"/>
      <c r="V30" s="20"/>
      <c r="W30" s="20">
        <v>893438</v>
      </c>
      <c r="X30" s="20">
        <v>20000</v>
      </c>
      <c r="Y30" s="20">
        <v>873438</v>
      </c>
      <c r="Z30" s="21">
        <v>4367.19</v>
      </c>
      <c r="AA30" s="22">
        <v>40000</v>
      </c>
    </row>
    <row r="31" spans="1:27" ht="13.5">
      <c r="A31" s="23" t="s">
        <v>56</v>
      </c>
      <c r="B31" s="17"/>
      <c r="C31" s="18">
        <v>150094</v>
      </c>
      <c r="D31" s="18">
        <v>150094</v>
      </c>
      <c r="E31" s="19">
        <v>177000</v>
      </c>
      <c r="F31" s="20">
        <v>177000</v>
      </c>
      <c r="G31" s="20">
        <v>85032</v>
      </c>
      <c r="H31" s="20">
        <v>105625</v>
      </c>
      <c r="I31" s="20">
        <v>111624</v>
      </c>
      <c r="J31" s="20">
        <v>111624</v>
      </c>
      <c r="K31" s="20">
        <v>126653</v>
      </c>
      <c r="L31" s="20"/>
      <c r="M31" s="20"/>
      <c r="N31" s="20">
        <v>126653</v>
      </c>
      <c r="O31" s="20"/>
      <c r="P31" s="20"/>
      <c r="Q31" s="20"/>
      <c r="R31" s="20"/>
      <c r="S31" s="20"/>
      <c r="T31" s="20"/>
      <c r="U31" s="20"/>
      <c r="V31" s="20"/>
      <c r="W31" s="20">
        <v>126653</v>
      </c>
      <c r="X31" s="20">
        <v>88500</v>
      </c>
      <c r="Y31" s="20">
        <v>38153</v>
      </c>
      <c r="Z31" s="21">
        <v>43.11</v>
      </c>
      <c r="AA31" s="22">
        <v>177000</v>
      </c>
    </row>
    <row r="32" spans="1:27" ht="13.5">
      <c r="A32" s="23" t="s">
        <v>57</v>
      </c>
      <c r="B32" s="17"/>
      <c r="C32" s="18">
        <v>10101094</v>
      </c>
      <c r="D32" s="18">
        <v>10101094</v>
      </c>
      <c r="E32" s="19">
        <v>4216000</v>
      </c>
      <c r="F32" s="20">
        <v>4216000</v>
      </c>
      <c r="G32" s="20">
        <v>19053559</v>
      </c>
      <c r="H32" s="20">
        <v>22420466</v>
      </c>
      <c r="I32" s="20">
        <v>20583375</v>
      </c>
      <c r="J32" s="20">
        <v>20583375</v>
      </c>
      <c r="K32" s="20">
        <v>22993112</v>
      </c>
      <c r="L32" s="20"/>
      <c r="M32" s="20"/>
      <c r="N32" s="20">
        <v>22993112</v>
      </c>
      <c r="O32" s="20"/>
      <c r="P32" s="20"/>
      <c r="Q32" s="20"/>
      <c r="R32" s="20"/>
      <c r="S32" s="20"/>
      <c r="T32" s="20"/>
      <c r="U32" s="20"/>
      <c r="V32" s="20"/>
      <c r="W32" s="20">
        <v>22993112</v>
      </c>
      <c r="X32" s="20">
        <v>2108000</v>
      </c>
      <c r="Y32" s="20">
        <v>20885112</v>
      </c>
      <c r="Z32" s="21">
        <v>990.75</v>
      </c>
      <c r="AA32" s="22">
        <v>4216000</v>
      </c>
    </row>
    <row r="33" spans="1:27" ht="13.5">
      <c r="A33" s="23" t="s">
        <v>58</v>
      </c>
      <c r="B33" s="17"/>
      <c r="C33" s="18">
        <v>1390929</v>
      </c>
      <c r="D33" s="18">
        <v>1390929</v>
      </c>
      <c r="E33" s="19">
        <v>1395000</v>
      </c>
      <c r="F33" s="20">
        <v>1395000</v>
      </c>
      <c r="G33" s="20">
        <v>23022388</v>
      </c>
      <c r="H33" s="20">
        <v>23022388</v>
      </c>
      <c r="I33" s="20">
        <v>23022388</v>
      </c>
      <c r="J33" s="20">
        <v>23022388</v>
      </c>
      <c r="K33" s="20">
        <v>23012249</v>
      </c>
      <c r="L33" s="20"/>
      <c r="M33" s="20"/>
      <c r="N33" s="20">
        <v>23012249</v>
      </c>
      <c r="O33" s="20"/>
      <c r="P33" s="20"/>
      <c r="Q33" s="20"/>
      <c r="R33" s="20"/>
      <c r="S33" s="20"/>
      <c r="T33" s="20"/>
      <c r="U33" s="20"/>
      <c r="V33" s="20"/>
      <c r="W33" s="20">
        <v>23012249</v>
      </c>
      <c r="X33" s="20">
        <v>697500</v>
      </c>
      <c r="Y33" s="20">
        <v>22314749</v>
      </c>
      <c r="Z33" s="21">
        <v>3199.25</v>
      </c>
      <c r="AA33" s="22">
        <v>1395000</v>
      </c>
    </row>
    <row r="34" spans="1:27" ht="13.5">
      <c r="A34" s="27" t="s">
        <v>59</v>
      </c>
      <c r="B34" s="28"/>
      <c r="C34" s="29">
        <f aca="true" t="shared" si="3" ref="C34:Y34">SUM(C29:C33)</f>
        <v>11766628</v>
      </c>
      <c r="D34" s="29">
        <f>SUM(D29:D33)</f>
        <v>11766628</v>
      </c>
      <c r="E34" s="30">
        <f t="shared" si="3"/>
        <v>5828000</v>
      </c>
      <c r="F34" s="31">
        <f t="shared" si="3"/>
        <v>5828000</v>
      </c>
      <c r="G34" s="31">
        <f t="shared" si="3"/>
        <v>43050272</v>
      </c>
      <c r="H34" s="31">
        <f t="shared" si="3"/>
        <v>46439221</v>
      </c>
      <c r="I34" s="31">
        <f t="shared" si="3"/>
        <v>44613423</v>
      </c>
      <c r="J34" s="31">
        <f t="shared" si="3"/>
        <v>44613423</v>
      </c>
      <c r="K34" s="31">
        <f t="shared" si="3"/>
        <v>47025452</v>
      </c>
      <c r="L34" s="31">
        <f t="shared" si="3"/>
        <v>0</v>
      </c>
      <c r="M34" s="31">
        <f t="shared" si="3"/>
        <v>0</v>
      </c>
      <c r="N34" s="31">
        <f t="shared" si="3"/>
        <v>47025452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47025452</v>
      </c>
      <c r="X34" s="31">
        <f t="shared" si="3"/>
        <v>2914000</v>
      </c>
      <c r="Y34" s="31">
        <f t="shared" si="3"/>
        <v>44111452</v>
      </c>
      <c r="Z34" s="32">
        <f>+IF(X34&lt;&gt;0,+(Y34/X34)*100,0)</f>
        <v>1513.7766643788607</v>
      </c>
      <c r="AA34" s="33">
        <f>SUM(AA29:AA33)</f>
        <v>5828000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863441</v>
      </c>
      <c r="D37" s="18">
        <v>863441</v>
      </c>
      <c r="E37" s="19">
        <v>868000</v>
      </c>
      <c r="F37" s="20">
        <v>868000</v>
      </c>
      <c r="G37" s="20">
        <v>987952</v>
      </c>
      <c r="H37" s="20">
        <v>964317</v>
      </c>
      <c r="I37" s="20">
        <v>913725</v>
      </c>
      <c r="J37" s="20">
        <v>913725</v>
      </c>
      <c r="K37" s="20">
        <v>913725</v>
      </c>
      <c r="L37" s="20"/>
      <c r="M37" s="20"/>
      <c r="N37" s="20">
        <v>913725</v>
      </c>
      <c r="O37" s="20"/>
      <c r="P37" s="20"/>
      <c r="Q37" s="20"/>
      <c r="R37" s="20"/>
      <c r="S37" s="20"/>
      <c r="T37" s="20"/>
      <c r="U37" s="20"/>
      <c r="V37" s="20"/>
      <c r="W37" s="20">
        <v>913725</v>
      </c>
      <c r="X37" s="20">
        <v>434000</v>
      </c>
      <c r="Y37" s="20">
        <v>479725</v>
      </c>
      <c r="Z37" s="21">
        <v>110.54</v>
      </c>
      <c r="AA37" s="22">
        <v>868000</v>
      </c>
    </row>
    <row r="38" spans="1:27" ht="13.5">
      <c r="A38" s="23" t="s">
        <v>58</v>
      </c>
      <c r="B38" s="17"/>
      <c r="C38" s="18">
        <v>7165593</v>
      </c>
      <c r="D38" s="18">
        <v>7165593</v>
      </c>
      <c r="E38" s="19">
        <v>7361000</v>
      </c>
      <c r="F38" s="20">
        <v>7361000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3680500</v>
      </c>
      <c r="Y38" s="20">
        <v>-3680500</v>
      </c>
      <c r="Z38" s="21">
        <v>-100</v>
      </c>
      <c r="AA38" s="22">
        <v>7361000</v>
      </c>
    </row>
    <row r="39" spans="1:27" ht="13.5">
      <c r="A39" s="27" t="s">
        <v>61</v>
      </c>
      <c r="B39" s="35"/>
      <c r="C39" s="29">
        <f aca="true" t="shared" si="4" ref="C39:Y39">SUM(C37:C38)</f>
        <v>8029034</v>
      </c>
      <c r="D39" s="29">
        <f>SUM(D37:D38)</f>
        <v>8029034</v>
      </c>
      <c r="E39" s="36">
        <f t="shared" si="4"/>
        <v>8229000</v>
      </c>
      <c r="F39" s="37">
        <f t="shared" si="4"/>
        <v>8229000</v>
      </c>
      <c r="G39" s="37">
        <f t="shared" si="4"/>
        <v>987952</v>
      </c>
      <c r="H39" s="37">
        <f t="shared" si="4"/>
        <v>964317</v>
      </c>
      <c r="I39" s="37">
        <f t="shared" si="4"/>
        <v>913725</v>
      </c>
      <c r="J39" s="37">
        <f t="shared" si="4"/>
        <v>913725</v>
      </c>
      <c r="K39" s="37">
        <f t="shared" si="4"/>
        <v>913725</v>
      </c>
      <c r="L39" s="37">
        <f t="shared" si="4"/>
        <v>0</v>
      </c>
      <c r="M39" s="37">
        <f t="shared" si="4"/>
        <v>0</v>
      </c>
      <c r="N39" s="37">
        <f t="shared" si="4"/>
        <v>913725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913725</v>
      </c>
      <c r="X39" s="37">
        <f t="shared" si="4"/>
        <v>4114500</v>
      </c>
      <c r="Y39" s="37">
        <f t="shared" si="4"/>
        <v>-3200775</v>
      </c>
      <c r="Z39" s="38">
        <f>+IF(X39&lt;&gt;0,+(Y39/X39)*100,0)</f>
        <v>-77.79256288734962</v>
      </c>
      <c r="AA39" s="39">
        <f>SUM(AA37:AA38)</f>
        <v>8229000</v>
      </c>
    </row>
    <row r="40" spans="1:27" ht="13.5">
      <c r="A40" s="27" t="s">
        <v>62</v>
      </c>
      <c r="B40" s="28"/>
      <c r="C40" s="29">
        <f aca="true" t="shared" si="5" ref="C40:Y40">+C34+C39</f>
        <v>19795662</v>
      </c>
      <c r="D40" s="29">
        <f>+D34+D39</f>
        <v>19795662</v>
      </c>
      <c r="E40" s="30">
        <f t="shared" si="5"/>
        <v>14057000</v>
      </c>
      <c r="F40" s="31">
        <f t="shared" si="5"/>
        <v>14057000</v>
      </c>
      <c r="G40" s="31">
        <f t="shared" si="5"/>
        <v>44038224</v>
      </c>
      <c r="H40" s="31">
        <f t="shared" si="5"/>
        <v>47403538</v>
      </c>
      <c r="I40" s="31">
        <f t="shared" si="5"/>
        <v>45527148</v>
      </c>
      <c r="J40" s="31">
        <f t="shared" si="5"/>
        <v>45527148</v>
      </c>
      <c r="K40" s="31">
        <f t="shared" si="5"/>
        <v>47939177</v>
      </c>
      <c r="L40" s="31">
        <f t="shared" si="5"/>
        <v>0</v>
      </c>
      <c r="M40" s="31">
        <f t="shared" si="5"/>
        <v>0</v>
      </c>
      <c r="N40" s="31">
        <f t="shared" si="5"/>
        <v>47939177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47939177</v>
      </c>
      <c r="X40" s="31">
        <f t="shared" si="5"/>
        <v>7028500</v>
      </c>
      <c r="Y40" s="31">
        <f t="shared" si="5"/>
        <v>40910677</v>
      </c>
      <c r="Z40" s="32">
        <f>+IF(X40&lt;&gt;0,+(Y40/X40)*100,0)</f>
        <v>582.0683929714733</v>
      </c>
      <c r="AA40" s="33">
        <f>+AA34+AA39</f>
        <v>14057000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117447125</v>
      </c>
      <c r="D42" s="43">
        <f>+D25-D40</f>
        <v>117447125</v>
      </c>
      <c r="E42" s="44">
        <f t="shared" si="6"/>
        <v>132586000</v>
      </c>
      <c r="F42" s="45">
        <f t="shared" si="6"/>
        <v>132586000</v>
      </c>
      <c r="G42" s="45">
        <f t="shared" si="6"/>
        <v>132374520</v>
      </c>
      <c r="H42" s="45">
        <f t="shared" si="6"/>
        <v>130345966</v>
      </c>
      <c r="I42" s="45">
        <f t="shared" si="6"/>
        <v>130714168</v>
      </c>
      <c r="J42" s="45">
        <f t="shared" si="6"/>
        <v>130714168</v>
      </c>
      <c r="K42" s="45">
        <f t="shared" si="6"/>
        <v>130073705</v>
      </c>
      <c r="L42" s="45">
        <f t="shared" si="6"/>
        <v>0</v>
      </c>
      <c r="M42" s="45">
        <f t="shared" si="6"/>
        <v>0</v>
      </c>
      <c r="N42" s="45">
        <f t="shared" si="6"/>
        <v>130073705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130073705</v>
      </c>
      <c r="X42" s="45">
        <f t="shared" si="6"/>
        <v>66293000</v>
      </c>
      <c r="Y42" s="45">
        <f t="shared" si="6"/>
        <v>63780705</v>
      </c>
      <c r="Z42" s="46">
        <f>+IF(X42&lt;&gt;0,+(Y42/X42)*100,0)</f>
        <v>96.21031632299037</v>
      </c>
      <c r="AA42" s="47">
        <f>+AA25-AA40</f>
        <v>132586000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117447125</v>
      </c>
      <c r="D45" s="18">
        <v>117447125</v>
      </c>
      <c r="E45" s="19">
        <v>132586000</v>
      </c>
      <c r="F45" s="20">
        <v>132586000</v>
      </c>
      <c r="G45" s="20">
        <v>94020198</v>
      </c>
      <c r="H45" s="20">
        <v>130345966</v>
      </c>
      <c r="I45" s="20">
        <v>130714168</v>
      </c>
      <c r="J45" s="20">
        <v>130714168</v>
      </c>
      <c r="K45" s="20">
        <v>130073705</v>
      </c>
      <c r="L45" s="20"/>
      <c r="M45" s="20"/>
      <c r="N45" s="20">
        <v>130073705</v>
      </c>
      <c r="O45" s="20"/>
      <c r="P45" s="20"/>
      <c r="Q45" s="20"/>
      <c r="R45" s="20"/>
      <c r="S45" s="20"/>
      <c r="T45" s="20"/>
      <c r="U45" s="20"/>
      <c r="V45" s="20"/>
      <c r="W45" s="20">
        <v>130073705</v>
      </c>
      <c r="X45" s="20">
        <v>66293000</v>
      </c>
      <c r="Y45" s="20">
        <v>63780705</v>
      </c>
      <c r="Z45" s="48">
        <v>96.21</v>
      </c>
      <c r="AA45" s="22">
        <v>132586000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38354322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117447125</v>
      </c>
      <c r="D48" s="51">
        <f>SUM(D45:D47)</f>
        <v>117447125</v>
      </c>
      <c r="E48" s="52">
        <f t="shared" si="7"/>
        <v>132586000</v>
      </c>
      <c r="F48" s="53">
        <f t="shared" si="7"/>
        <v>132586000</v>
      </c>
      <c r="G48" s="53">
        <f t="shared" si="7"/>
        <v>132374520</v>
      </c>
      <c r="H48" s="53">
        <f t="shared" si="7"/>
        <v>130345966</v>
      </c>
      <c r="I48" s="53">
        <f t="shared" si="7"/>
        <v>130714168</v>
      </c>
      <c r="J48" s="53">
        <f t="shared" si="7"/>
        <v>130714168</v>
      </c>
      <c r="K48" s="53">
        <f t="shared" si="7"/>
        <v>130073705</v>
      </c>
      <c r="L48" s="53">
        <f t="shared" si="7"/>
        <v>0</v>
      </c>
      <c r="M48" s="53">
        <f t="shared" si="7"/>
        <v>0</v>
      </c>
      <c r="N48" s="53">
        <f t="shared" si="7"/>
        <v>130073705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130073705</v>
      </c>
      <c r="X48" s="53">
        <f t="shared" si="7"/>
        <v>66293000</v>
      </c>
      <c r="Y48" s="53">
        <f t="shared" si="7"/>
        <v>63780705</v>
      </c>
      <c r="Z48" s="54">
        <f>+IF(X48&lt;&gt;0,+(Y48/X48)*100,0)</f>
        <v>96.21031632299037</v>
      </c>
      <c r="AA48" s="55">
        <f>SUM(AA45:AA47)</f>
        <v>132586000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20445381</v>
      </c>
      <c r="D6" s="18">
        <v>20445381</v>
      </c>
      <c r="E6" s="19">
        <v>2544325</v>
      </c>
      <c r="F6" s="20">
        <v>2544325</v>
      </c>
      <c r="G6" s="20">
        <v>43774436</v>
      </c>
      <c r="H6" s="20">
        <v>44687366</v>
      </c>
      <c r="I6" s="20">
        <v>35178009</v>
      </c>
      <c r="J6" s="20">
        <v>35178009</v>
      </c>
      <c r="K6" s="20">
        <v>23921174</v>
      </c>
      <c r="L6" s="20">
        <v>23921174</v>
      </c>
      <c r="M6" s="20">
        <v>52856405</v>
      </c>
      <c r="N6" s="20">
        <v>52856405</v>
      </c>
      <c r="O6" s="20"/>
      <c r="P6" s="20"/>
      <c r="Q6" s="20"/>
      <c r="R6" s="20"/>
      <c r="S6" s="20"/>
      <c r="T6" s="20"/>
      <c r="U6" s="20"/>
      <c r="V6" s="20"/>
      <c r="W6" s="20">
        <v>52856405</v>
      </c>
      <c r="X6" s="20">
        <v>1272163</v>
      </c>
      <c r="Y6" s="20">
        <v>51584242</v>
      </c>
      <c r="Z6" s="21">
        <v>4054.85</v>
      </c>
      <c r="AA6" s="22">
        <v>2544325</v>
      </c>
    </row>
    <row r="7" spans="1:27" ht="13.5">
      <c r="A7" s="23" t="s">
        <v>34</v>
      </c>
      <c r="B7" s="17"/>
      <c r="C7" s="18"/>
      <c r="D7" s="18"/>
      <c r="E7" s="19">
        <v>27070675</v>
      </c>
      <c r="F7" s="20">
        <v>27070675</v>
      </c>
      <c r="G7" s="20"/>
      <c r="H7" s="20"/>
      <c r="I7" s="20">
        <v>12470511</v>
      </c>
      <c r="J7" s="20">
        <v>12470511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13535338</v>
      </c>
      <c r="Y7" s="20">
        <v>-13535338</v>
      </c>
      <c r="Z7" s="21">
        <v>-100</v>
      </c>
      <c r="AA7" s="22">
        <v>27070675</v>
      </c>
    </row>
    <row r="8" spans="1:27" ht="13.5">
      <c r="A8" s="23" t="s">
        <v>35</v>
      </c>
      <c r="B8" s="17"/>
      <c r="C8" s="18">
        <v>4307549</v>
      </c>
      <c r="D8" s="18">
        <v>4307549</v>
      </c>
      <c r="E8" s="19">
        <v>7869000</v>
      </c>
      <c r="F8" s="20">
        <v>7869000</v>
      </c>
      <c r="G8" s="20">
        <v>5005728</v>
      </c>
      <c r="H8" s="20">
        <v>4397729</v>
      </c>
      <c r="I8" s="20">
        <v>5042751</v>
      </c>
      <c r="J8" s="20">
        <v>5042751</v>
      </c>
      <c r="K8" s="20">
        <v>2827109</v>
      </c>
      <c r="L8" s="20">
        <v>2937109</v>
      </c>
      <c r="M8" s="20">
        <v>-6034957</v>
      </c>
      <c r="N8" s="20">
        <v>-6034957</v>
      </c>
      <c r="O8" s="20"/>
      <c r="P8" s="20"/>
      <c r="Q8" s="20"/>
      <c r="R8" s="20"/>
      <c r="S8" s="20"/>
      <c r="T8" s="20"/>
      <c r="U8" s="20"/>
      <c r="V8" s="20"/>
      <c r="W8" s="20">
        <v>-6034957</v>
      </c>
      <c r="X8" s="20">
        <v>3934500</v>
      </c>
      <c r="Y8" s="20">
        <v>-9969457</v>
      </c>
      <c r="Z8" s="21">
        <v>-253.39</v>
      </c>
      <c r="AA8" s="22">
        <v>7869000</v>
      </c>
    </row>
    <row r="9" spans="1:27" ht="13.5">
      <c r="A9" s="23" t="s">
        <v>36</v>
      </c>
      <c r="B9" s="17"/>
      <c r="C9" s="18">
        <v>875100</v>
      </c>
      <c r="D9" s="18">
        <v>875100</v>
      </c>
      <c r="E9" s="19">
        <v>1818000</v>
      </c>
      <c r="F9" s="20">
        <v>1818000</v>
      </c>
      <c r="G9" s="20">
        <v>15158979</v>
      </c>
      <c r="H9" s="20">
        <v>14609225</v>
      </c>
      <c r="I9" s="20"/>
      <c r="J9" s="20"/>
      <c r="K9" s="20">
        <v>2543960</v>
      </c>
      <c r="L9" s="20">
        <v>2635960</v>
      </c>
      <c r="M9" s="20">
        <v>5128121</v>
      </c>
      <c r="N9" s="20">
        <v>5128121</v>
      </c>
      <c r="O9" s="20"/>
      <c r="P9" s="20"/>
      <c r="Q9" s="20"/>
      <c r="R9" s="20"/>
      <c r="S9" s="20"/>
      <c r="T9" s="20"/>
      <c r="U9" s="20"/>
      <c r="V9" s="20"/>
      <c r="W9" s="20">
        <v>5128121</v>
      </c>
      <c r="X9" s="20">
        <v>909000</v>
      </c>
      <c r="Y9" s="20">
        <v>4219121</v>
      </c>
      <c r="Z9" s="21">
        <v>464.15</v>
      </c>
      <c r="AA9" s="22">
        <v>1818000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25628030</v>
      </c>
      <c r="D12" s="29">
        <f>SUM(D6:D11)</f>
        <v>25628030</v>
      </c>
      <c r="E12" s="30">
        <f t="shared" si="0"/>
        <v>39302000</v>
      </c>
      <c r="F12" s="31">
        <f t="shared" si="0"/>
        <v>39302000</v>
      </c>
      <c r="G12" s="31">
        <f t="shared" si="0"/>
        <v>63939143</v>
      </c>
      <c r="H12" s="31">
        <f t="shared" si="0"/>
        <v>63694320</v>
      </c>
      <c r="I12" s="31">
        <f t="shared" si="0"/>
        <v>52691271</v>
      </c>
      <c r="J12" s="31">
        <f t="shared" si="0"/>
        <v>52691271</v>
      </c>
      <c r="K12" s="31">
        <f t="shared" si="0"/>
        <v>29292243</v>
      </c>
      <c r="L12" s="31">
        <f t="shared" si="0"/>
        <v>29494243</v>
      </c>
      <c r="M12" s="31">
        <f t="shared" si="0"/>
        <v>51949569</v>
      </c>
      <c r="N12" s="31">
        <f t="shared" si="0"/>
        <v>51949569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51949569</v>
      </c>
      <c r="X12" s="31">
        <f t="shared" si="0"/>
        <v>19651001</v>
      </c>
      <c r="Y12" s="31">
        <f t="shared" si="0"/>
        <v>32298568</v>
      </c>
      <c r="Z12" s="32">
        <f>+IF(X12&lt;&gt;0,+(Y12/X12)*100,0)</f>
        <v>164.36093001063915</v>
      </c>
      <c r="AA12" s="33">
        <f>SUM(AA6:AA11)</f>
        <v>39302000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8661856</v>
      </c>
      <c r="D17" s="18">
        <v>8661856</v>
      </c>
      <c r="E17" s="19">
        <v>9745000</v>
      </c>
      <c r="F17" s="20">
        <v>9745000</v>
      </c>
      <c r="G17" s="20">
        <v>8661856</v>
      </c>
      <c r="H17" s="20">
        <v>8661856</v>
      </c>
      <c r="I17" s="20">
        <v>8661856</v>
      </c>
      <c r="J17" s="20">
        <v>8661856</v>
      </c>
      <c r="K17" s="20">
        <v>8661856</v>
      </c>
      <c r="L17" s="20">
        <v>8661856</v>
      </c>
      <c r="M17" s="20">
        <v>8661856</v>
      </c>
      <c r="N17" s="20">
        <v>8661856</v>
      </c>
      <c r="O17" s="20"/>
      <c r="P17" s="20"/>
      <c r="Q17" s="20"/>
      <c r="R17" s="20"/>
      <c r="S17" s="20"/>
      <c r="T17" s="20"/>
      <c r="U17" s="20"/>
      <c r="V17" s="20"/>
      <c r="W17" s="20">
        <v>8661856</v>
      </c>
      <c r="X17" s="20">
        <v>4872500</v>
      </c>
      <c r="Y17" s="20">
        <v>3789356</v>
      </c>
      <c r="Z17" s="21">
        <v>77.77</v>
      </c>
      <c r="AA17" s="22">
        <v>9745000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234510799</v>
      </c>
      <c r="D19" s="18">
        <v>234510799</v>
      </c>
      <c r="E19" s="19">
        <v>259360000</v>
      </c>
      <c r="F19" s="20">
        <v>259360000</v>
      </c>
      <c r="G19" s="20">
        <v>234510799</v>
      </c>
      <c r="H19" s="20">
        <v>234510799</v>
      </c>
      <c r="I19" s="20">
        <v>234510799</v>
      </c>
      <c r="J19" s="20">
        <v>234510799</v>
      </c>
      <c r="K19" s="20">
        <v>234510799</v>
      </c>
      <c r="L19" s="20">
        <v>234510799</v>
      </c>
      <c r="M19" s="20">
        <v>234957264</v>
      </c>
      <c r="N19" s="20">
        <v>234957264</v>
      </c>
      <c r="O19" s="20"/>
      <c r="P19" s="20"/>
      <c r="Q19" s="20"/>
      <c r="R19" s="20"/>
      <c r="S19" s="20"/>
      <c r="T19" s="20"/>
      <c r="U19" s="20"/>
      <c r="V19" s="20"/>
      <c r="W19" s="20">
        <v>234957264</v>
      </c>
      <c r="X19" s="20">
        <v>129680000</v>
      </c>
      <c r="Y19" s="20">
        <v>105277264</v>
      </c>
      <c r="Z19" s="21">
        <v>81.18</v>
      </c>
      <c r="AA19" s="22">
        <v>259360000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24934</v>
      </c>
      <c r="D22" s="18">
        <v>24934</v>
      </c>
      <c r="E22" s="19">
        <v>70000</v>
      </c>
      <c r="F22" s="20">
        <v>70000</v>
      </c>
      <c r="G22" s="20">
        <v>24934</v>
      </c>
      <c r="H22" s="20">
        <v>24934</v>
      </c>
      <c r="I22" s="20">
        <v>24934</v>
      </c>
      <c r="J22" s="20">
        <v>24934</v>
      </c>
      <c r="K22" s="20">
        <v>24934</v>
      </c>
      <c r="L22" s="20">
        <v>24934</v>
      </c>
      <c r="M22" s="20">
        <v>24934</v>
      </c>
      <c r="N22" s="20">
        <v>24934</v>
      </c>
      <c r="O22" s="20"/>
      <c r="P22" s="20"/>
      <c r="Q22" s="20"/>
      <c r="R22" s="20"/>
      <c r="S22" s="20"/>
      <c r="T22" s="20"/>
      <c r="U22" s="20"/>
      <c r="V22" s="20"/>
      <c r="W22" s="20">
        <v>24934</v>
      </c>
      <c r="X22" s="20">
        <v>35000</v>
      </c>
      <c r="Y22" s="20">
        <v>-10066</v>
      </c>
      <c r="Z22" s="21">
        <v>-28.76</v>
      </c>
      <c r="AA22" s="22">
        <v>70000</v>
      </c>
    </row>
    <row r="23" spans="1:27" ht="13.5">
      <c r="A23" s="23" t="s">
        <v>49</v>
      </c>
      <c r="B23" s="17"/>
      <c r="C23" s="18">
        <v>55576</v>
      </c>
      <c r="D23" s="18">
        <v>55576</v>
      </c>
      <c r="E23" s="19"/>
      <c r="F23" s="20"/>
      <c r="G23" s="24">
        <v>55576</v>
      </c>
      <c r="H23" s="24">
        <v>55576</v>
      </c>
      <c r="I23" s="24">
        <v>55576</v>
      </c>
      <c r="J23" s="20">
        <v>55576</v>
      </c>
      <c r="K23" s="24">
        <v>55576</v>
      </c>
      <c r="L23" s="24">
        <v>55576</v>
      </c>
      <c r="M23" s="20">
        <v>55576</v>
      </c>
      <c r="N23" s="24">
        <v>55576</v>
      </c>
      <c r="O23" s="24"/>
      <c r="P23" s="24"/>
      <c r="Q23" s="20"/>
      <c r="R23" s="24"/>
      <c r="S23" s="24"/>
      <c r="T23" s="20"/>
      <c r="U23" s="24"/>
      <c r="V23" s="24"/>
      <c r="W23" s="24">
        <v>55576</v>
      </c>
      <c r="X23" s="20"/>
      <c r="Y23" s="24">
        <v>55576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243253165</v>
      </c>
      <c r="D24" s="29">
        <f>SUM(D15:D23)</f>
        <v>243253165</v>
      </c>
      <c r="E24" s="36">
        <f t="shared" si="1"/>
        <v>269175000</v>
      </c>
      <c r="F24" s="37">
        <f t="shared" si="1"/>
        <v>269175000</v>
      </c>
      <c r="G24" s="37">
        <f t="shared" si="1"/>
        <v>243253165</v>
      </c>
      <c r="H24" s="37">
        <f t="shared" si="1"/>
        <v>243253165</v>
      </c>
      <c r="I24" s="37">
        <f t="shared" si="1"/>
        <v>243253165</v>
      </c>
      <c r="J24" s="37">
        <f t="shared" si="1"/>
        <v>243253165</v>
      </c>
      <c r="K24" s="37">
        <f t="shared" si="1"/>
        <v>243253165</v>
      </c>
      <c r="L24" s="37">
        <f t="shared" si="1"/>
        <v>243253165</v>
      </c>
      <c r="M24" s="37">
        <f t="shared" si="1"/>
        <v>243699630</v>
      </c>
      <c r="N24" s="37">
        <f t="shared" si="1"/>
        <v>243699630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243699630</v>
      </c>
      <c r="X24" s="37">
        <f t="shared" si="1"/>
        <v>134587500</v>
      </c>
      <c r="Y24" s="37">
        <f t="shared" si="1"/>
        <v>109112130</v>
      </c>
      <c r="Z24" s="38">
        <f>+IF(X24&lt;&gt;0,+(Y24/X24)*100,0)</f>
        <v>81.07151852883811</v>
      </c>
      <c r="AA24" s="39">
        <f>SUM(AA15:AA23)</f>
        <v>269175000</v>
      </c>
    </row>
    <row r="25" spans="1:27" ht="13.5">
      <c r="A25" s="27" t="s">
        <v>51</v>
      </c>
      <c r="B25" s="28"/>
      <c r="C25" s="29">
        <f aca="true" t="shared" si="2" ref="C25:Y25">+C12+C24</f>
        <v>268881195</v>
      </c>
      <c r="D25" s="29">
        <f>+D12+D24</f>
        <v>268881195</v>
      </c>
      <c r="E25" s="30">
        <f t="shared" si="2"/>
        <v>308477000</v>
      </c>
      <c r="F25" s="31">
        <f t="shared" si="2"/>
        <v>308477000</v>
      </c>
      <c r="G25" s="31">
        <f t="shared" si="2"/>
        <v>307192308</v>
      </c>
      <c r="H25" s="31">
        <f t="shared" si="2"/>
        <v>306947485</v>
      </c>
      <c r="I25" s="31">
        <f t="shared" si="2"/>
        <v>295944436</v>
      </c>
      <c r="J25" s="31">
        <f t="shared" si="2"/>
        <v>295944436</v>
      </c>
      <c r="K25" s="31">
        <f t="shared" si="2"/>
        <v>272545408</v>
      </c>
      <c r="L25" s="31">
        <f t="shared" si="2"/>
        <v>272747408</v>
      </c>
      <c r="M25" s="31">
        <f t="shared" si="2"/>
        <v>295649199</v>
      </c>
      <c r="N25" s="31">
        <f t="shared" si="2"/>
        <v>295649199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295649199</v>
      </c>
      <c r="X25" s="31">
        <f t="shared" si="2"/>
        <v>154238501</v>
      </c>
      <c r="Y25" s="31">
        <f t="shared" si="2"/>
        <v>141410698</v>
      </c>
      <c r="Z25" s="32">
        <f>+IF(X25&lt;&gt;0,+(Y25/X25)*100,0)</f>
        <v>91.68313818091373</v>
      </c>
      <c r="AA25" s="33">
        <f>+AA12+AA24</f>
        <v>308477000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11803361</v>
      </c>
      <c r="D32" s="18">
        <v>11803361</v>
      </c>
      <c r="E32" s="19">
        <v>7000000</v>
      </c>
      <c r="F32" s="20">
        <v>7000000</v>
      </c>
      <c r="G32" s="20">
        <v>31164477</v>
      </c>
      <c r="H32" s="20">
        <v>34654227</v>
      </c>
      <c r="I32" s="20">
        <v>31317191</v>
      </c>
      <c r="J32" s="20">
        <v>31317191</v>
      </c>
      <c r="K32" s="20">
        <v>18994833</v>
      </c>
      <c r="L32" s="20">
        <v>19196833</v>
      </c>
      <c r="M32" s="20">
        <v>33134998</v>
      </c>
      <c r="N32" s="20">
        <v>33134998</v>
      </c>
      <c r="O32" s="20"/>
      <c r="P32" s="20"/>
      <c r="Q32" s="20"/>
      <c r="R32" s="20"/>
      <c r="S32" s="20"/>
      <c r="T32" s="20"/>
      <c r="U32" s="20"/>
      <c r="V32" s="20"/>
      <c r="W32" s="20">
        <v>33134998</v>
      </c>
      <c r="X32" s="20">
        <v>3500000</v>
      </c>
      <c r="Y32" s="20">
        <v>29634998</v>
      </c>
      <c r="Z32" s="21">
        <v>846.71</v>
      </c>
      <c r="AA32" s="22">
        <v>7000000</v>
      </c>
    </row>
    <row r="33" spans="1:27" ht="13.5">
      <c r="A33" s="23" t="s">
        <v>58</v>
      </c>
      <c r="B33" s="17"/>
      <c r="C33" s="18">
        <v>3588638</v>
      </c>
      <c r="D33" s="18">
        <v>3588638</v>
      </c>
      <c r="E33" s="19"/>
      <c r="F33" s="20"/>
      <c r="G33" s="20">
        <v>3588638</v>
      </c>
      <c r="H33" s="20">
        <v>3588638</v>
      </c>
      <c r="I33" s="20">
        <v>3588638</v>
      </c>
      <c r="J33" s="20">
        <v>3588638</v>
      </c>
      <c r="K33" s="20">
        <v>3588638</v>
      </c>
      <c r="L33" s="20">
        <v>3588638</v>
      </c>
      <c r="M33" s="20">
        <v>3588638</v>
      </c>
      <c r="N33" s="20">
        <v>3588638</v>
      </c>
      <c r="O33" s="20"/>
      <c r="P33" s="20"/>
      <c r="Q33" s="20"/>
      <c r="R33" s="20"/>
      <c r="S33" s="20"/>
      <c r="T33" s="20"/>
      <c r="U33" s="20"/>
      <c r="V33" s="20"/>
      <c r="W33" s="20">
        <v>3588638</v>
      </c>
      <c r="X33" s="20"/>
      <c r="Y33" s="20">
        <v>3588638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15391999</v>
      </c>
      <c r="D34" s="29">
        <f>SUM(D29:D33)</f>
        <v>15391999</v>
      </c>
      <c r="E34" s="30">
        <f t="shared" si="3"/>
        <v>7000000</v>
      </c>
      <c r="F34" s="31">
        <f t="shared" si="3"/>
        <v>7000000</v>
      </c>
      <c r="G34" s="31">
        <f t="shared" si="3"/>
        <v>34753115</v>
      </c>
      <c r="H34" s="31">
        <f t="shared" si="3"/>
        <v>38242865</v>
      </c>
      <c r="I34" s="31">
        <f t="shared" si="3"/>
        <v>34905829</v>
      </c>
      <c r="J34" s="31">
        <f t="shared" si="3"/>
        <v>34905829</v>
      </c>
      <c r="K34" s="31">
        <f t="shared" si="3"/>
        <v>22583471</v>
      </c>
      <c r="L34" s="31">
        <f t="shared" si="3"/>
        <v>22785471</v>
      </c>
      <c r="M34" s="31">
        <f t="shared" si="3"/>
        <v>36723636</v>
      </c>
      <c r="N34" s="31">
        <f t="shared" si="3"/>
        <v>36723636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36723636</v>
      </c>
      <c r="X34" s="31">
        <f t="shared" si="3"/>
        <v>3500000</v>
      </c>
      <c r="Y34" s="31">
        <f t="shared" si="3"/>
        <v>33223636</v>
      </c>
      <c r="Z34" s="32">
        <f>+IF(X34&lt;&gt;0,+(Y34/X34)*100,0)</f>
        <v>949.2467428571429</v>
      </c>
      <c r="AA34" s="33">
        <f>SUM(AA29:AA33)</f>
        <v>7000000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3926000</v>
      </c>
      <c r="D38" s="18">
        <v>3926000</v>
      </c>
      <c r="E38" s="19">
        <v>3000000</v>
      </c>
      <c r="F38" s="20">
        <v>3000000</v>
      </c>
      <c r="G38" s="20">
        <v>3926000</v>
      </c>
      <c r="H38" s="20">
        <v>3926000</v>
      </c>
      <c r="I38" s="20">
        <v>3926000</v>
      </c>
      <c r="J38" s="20">
        <v>3926000</v>
      </c>
      <c r="K38" s="20">
        <v>3926000</v>
      </c>
      <c r="L38" s="20">
        <v>3926000</v>
      </c>
      <c r="M38" s="20">
        <v>3926000</v>
      </c>
      <c r="N38" s="20">
        <v>3926000</v>
      </c>
      <c r="O38" s="20"/>
      <c r="P38" s="20"/>
      <c r="Q38" s="20"/>
      <c r="R38" s="20"/>
      <c r="S38" s="20"/>
      <c r="T38" s="20"/>
      <c r="U38" s="20"/>
      <c r="V38" s="20"/>
      <c r="W38" s="20">
        <v>3926000</v>
      </c>
      <c r="X38" s="20">
        <v>1500000</v>
      </c>
      <c r="Y38" s="20">
        <v>2426000</v>
      </c>
      <c r="Z38" s="21">
        <v>161.73</v>
      </c>
      <c r="AA38" s="22">
        <v>3000000</v>
      </c>
    </row>
    <row r="39" spans="1:27" ht="13.5">
      <c r="A39" s="27" t="s">
        <v>61</v>
      </c>
      <c r="B39" s="35"/>
      <c r="C39" s="29">
        <f aca="true" t="shared" si="4" ref="C39:Y39">SUM(C37:C38)</f>
        <v>3926000</v>
      </c>
      <c r="D39" s="29">
        <f>SUM(D37:D38)</f>
        <v>3926000</v>
      </c>
      <c r="E39" s="36">
        <f t="shared" si="4"/>
        <v>3000000</v>
      </c>
      <c r="F39" s="37">
        <f t="shared" si="4"/>
        <v>3000000</v>
      </c>
      <c r="G39" s="37">
        <f t="shared" si="4"/>
        <v>3926000</v>
      </c>
      <c r="H39" s="37">
        <f t="shared" si="4"/>
        <v>3926000</v>
      </c>
      <c r="I39" s="37">
        <f t="shared" si="4"/>
        <v>3926000</v>
      </c>
      <c r="J39" s="37">
        <f t="shared" si="4"/>
        <v>3926000</v>
      </c>
      <c r="K39" s="37">
        <f t="shared" si="4"/>
        <v>3926000</v>
      </c>
      <c r="L39" s="37">
        <f t="shared" si="4"/>
        <v>3926000</v>
      </c>
      <c r="M39" s="37">
        <f t="shared" si="4"/>
        <v>3926000</v>
      </c>
      <c r="N39" s="37">
        <f t="shared" si="4"/>
        <v>3926000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3926000</v>
      </c>
      <c r="X39" s="37">
        <f t="shared" si="4"/>
        <v>1500000</v>
      </c>
      <c r="Y39" s="37">
        <f t="shared" si="4"/>
        <v>2426000</v>
      </c>
      <c r="Z39" s="38">
        <f>+IF(X39&lt;&gt;0,+(Y39/X39)*100,0)</f>
        <v>161.73333333333332</v>
      </c>
      <c r="AA39" s="39">
        <f>SUM(AA37:AA38)</f>
        <v>3000000</v>
      </c>
    </row>
    <row r="40" spans="1:27" ht="13.5">
      <c r="A40" s="27" t="s">
        <v>62</v>
      </c>
      <c r="B40" s="28"/>
      <c r="C40" s="29">
        <f aca="true" t="shared" si="5" ref="C40:Y40">+C34+C39</f>
        <v>19317999</v>
      </c>
      <c r="D40" s="29">
        <f>+D34+D39</f>
        <v>19317999</v>
      </c>
      <c r="E40" s="30">
        <f t="shared" si="5"/>
        <v>10000000</v>
      </c>
      <c r="F40" s="31">
        <f t="shared" si="5"/>
        <v>10000000</v>
      </c>
      <c r="G40" s="31">
        <f t="shared" si="5"/>
        <v>38679115</v>
      </c>
      <c r="H40" s="31">
        <f t="shared" si="5"/>
        <v>42168865</v>
      </c>
      <c r="I40" s="31">
        <f t="shared" si="5"/>
        <v>38831829</v>
      </c>
      <c r="J40" s="31">
        <f t="shared" si="5"/>
        <v>38831829</v>
      </c>
      <c r="K40" s="31">
        <f t="shared" si="5"/>
        <v>26509471</v>
      </c>
      <c r="L40" s="31">
        <f t="shared" si="5"/>
        <v>26711471</v>
      </c>
      <c r="M40" s="31">
        <f t="shared" si="5"/>
        <v>40649636</v>
      </c>
      <c r="N40" s="31">
        <f t="shared" si="5"/>
        <v>40649636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40649636</v>
      </c>
      <c r="X40" s="31">
        <f t="shared" si="5"/>
        <v>5000000</v>
      </c>
      <c r="Y40" s="31">
        <f t="shared" si="5"/>
        <v>35649636</v>
      </c>
      <c r="Z40" s="32">
        <f>+IF(X40&lt;&gt;0,+(Y40/X40)*100,0)</f>
        <v>712.99272</v>
      </c>
      <c r="AA40" s="33">
        <f>+AA34+AA39</f>
        <v>10000000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249563196</v>
      </c>
      <c r="D42" s="43">
        <f>+D25-D40</f>
        <v>249563196</v>
      </c>
      <c r="E42" s="44">
        <f t="shared" si="6"/>
        <v>298477000</v>
      </c>
      <c r="F42" s="45">
        <f t="shared" si="6"/>
        <v>298477000</v>
      </c>
      <c r="G42" s="45">
        <f t="shared" si="6"/>
        <v>268513193</v>
      </c>
      <c r="H42" s="45">
        <f t="shared" si="6"/>
        <v>264778620</v>
      </c>
      <c r="I42" s="45">
        <f t="shared" si="6"/>
        <v>257112607</v>
      </c>
      <c r="J42" s="45">
        <f t="shared" si="6"/>
        <v>257112607</v>
      </c>
      <c r="K42" s="45">
        <f t="shared" si="6"/>
        <v>246035937</v>
      </c>
      <c r="L42" s="45">
        <f t="shared" si="6"/>
        <v>246035937</v>
      </c>
      <c r="M42" s="45">
        <f t="shared" si="6"/>
        <v>254999563</v>
      </c>
      <c r="N42" s="45">
        <f t="shared" si="6"/>
        <v>254999563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254999563</v>
      </c>
      <c r="X42" s="45">
        <f t="shared" si="6"/>
        <v>149238501</v>
      </c>
      <c r="Y42" s="45">
        <f t="shared" si="6"/>
        <v>105761062</v>
      </c>
      <c r="Z42" s="46">
        <f>+IF(X42&lt;&gt;0,+(Y42/X42)*100,0)</f>
        <v>70.86714305713913</v>
      </c>
      <c r="AA42" s="47">
        <f>+AA25-AA40</f>
        <v>298477000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249563196</v>
      </c>
      <c r="D45" s="18">
        <v>249563196</v>
      </c>
      <c r="E45" s="19">
        <v>298477000</v>
      </c>
      <c r="F45" s="20">
        <v>298477000</v>
      </c>
      <c r="G45" s="20">
        <v>268513193</v>
      </c>
      <c r="H45" s="20">
        <v>264778620</v>
      </c>
      <c r="I45" s="20">
        <v>257112607</v>
      </c>
      <c r="J45" s="20">
        <v>257112607</v>
      </c>
      <c r="K45" s="20">
        <v>246035937</v>
      </c>
      <c r="L45" s="20">
        <v>246035937</v>
      </c>
      <c r="M45" s="20">
        <v>254999563</v>
      </c>
      <c r="N45" s="20">
        <v>254999563</v>
      </c>
      <c r="O45" s="20"/>
      <c r="P45" s="20"/>
      <c r="Q45" s="20"/>
      <c r="R45" s="20"/>
      <c r="S45" s="20"/>
      <c r="T45" s="20"/>
      <c r="U45" s="20"/>
      <c r="V45" s="20"/>
      <c r="W45" s="20">
        <v>254999563</v>
      </c>
      <c r="X45" s="20">
        <v>149238500</v>
      </c>
      <c r="Y45" s="20">
        <v>105761063</v>
      </c>
      <c r="Z45" s="48">
        <v>70.87</v>
      </c>
      <c r="AA45" s="22">
        <v>298477000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249563196</v>
      </c>
      <c r="D48" s="51">
        <f>SUM(D45:D47)</f>
        <v>249563196</v>
      </c>
      <c r="E48" s="52">
        <f t="shared" si="7"/>
        <v>298477000</v>
      </c>
      <c r="F48" s="53">
        <f t="shared" si="7"/>
        <v>298477000</v>
      </c>
      <c r="G48" s="53">
        <f t="shared" si="7"/>
        <v>268513193</v>
      </c>
      <c r="H48" s="53">
        <f t="shared" si="7"/>
        <v>264778620</v>
      </c>
      <c r="I48" s="53">
        <f t="shared" si="7"/>
        <v>257112607</v>
      </c>
      <c r="J48" s="53">
        <f t="shared" si="7"/>
        <v>257112607</v>
      </c>
      <c r="K48" s="53">
        <f t="shared" si="7"/>
        <v>246035937</v>
      </c>
      <c r="L48" s="53">
        <f t="shared" si="7"/>
        <v>246035937</v>
      </c>
      <c r="M48" s="53">
        <f t="shared" si="7"/>
        <v>254999563</v>
      </c>
      <c r="N48" s="53">
        <f t="shared" si="7"/>
        <v>254999563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254999563</v>
      </c>
      <c r="X48" s="53">
        <f t="shared" si="7"/>
        <v>149238500</v>
      </c>
      <c r="Y48" s="53">
        <f t="shared" si="7"/>
        <v>105761063</v>
      </c>
      <c r="Z48" s="54">
        <f>+IF(X48&lt;&gt;0,+(Y48/X48)*100,0)</f>
        <v>70.86714420206583</v>
      </c>
      <c r="AA48" s="55">
        <f>SUM(AA45:AA47)</f>
        <v>298477000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330248</v>
      </c>
      <c r="D6" s="18">
        <v>330248</v>
      </c>
      <c r="E6" s="19">
        <v>5000000</v>
      </c>
      <c r="F6" s="20">
        <v>5000000</v>
      </c>
      <c r="G6" s="20">
        <v>38318606</v>
      </c>
      <c r="H6" s="20">
        <v>5551115</v>
      </c>
      <c r="I6" s="20">
        <v>5245693</v>
      </c>
      <c r="J6" s="20">
        <v>5245693</v>
      </c>
      <c r="K6" s="20">
        <v>296154</v>
      </c>
      <c r="L6" s="20">
        <v>17261331</v>
      </c>
      <c r="M6" s="20">
        <v>4845000</v>
      </c>
      <c r="N6" s="20">
        <v>4845000</v>
      </c>
      <c r="O6" s="20"/>
      <c r="P6" s="20"/>
      <c r="Q6" s="20"/>
      <c r="R6" s="20"/>
      <c r="S6" s="20"/>
      <c r="T6" s="20"/>
      <c r="U6" s="20"/>
      <c r="V6" s="20"/>
      <c r="W6" s="20">
        <v>4845000</v>
      </c>
      <c r="X6" s="20">
        <v>2500000</v>
      </c>
      <c r="Y6" s="20">
        <v>2345000</v>
      </c>
      <c r="Z6" s="21">
        <v>93.8</v>
      </c>
      <c r="AA6" s="22">
        <v>5000000</v>
      </c>
    </row>
    <row r="7" spans="1:27" ht="13.5">
      <c r="A7" s="23" t="s">
        <v>34</v>
      </c>
      <c r="B7" s="17"/>
      <c r="C7" s="18"/>
      <c r="D7" s="18"/>
      <c r="E7" s="19">
        <v>5000000</v>
      </c>
      <c r="F7" s="20">
        <v>5000000</v>
      </c>
      <c r="G7" s="20">
        <v>132168</v>
      </c>
      <c r="H7" s="20">
        <v>23994852</v>
      </c>
      <c r="I7" s="20">
        <v>16088689</v>
      </c>
      <c r="J7" s="20">
        <v>16088689</v>
      </c>
      <c r="K7" s="20">
        <v>6053187</v>
      </c>
      <c r="L7" s="20">
        <v>17317023</v>
      </c>
      <c r="M7" s="20">
        <v>14414000</v>
      </c>
      <c r="N7" s="20">
        <v>14414000</v>
      </c>
      <c r="O7" s="20"/>
      <c r="P7" s="20"/>
      <c r="Q7" s="20"/>
      <c r="R7" s="20"/>
      <c r="S7" s="20"/>
      <c r="T7" s="20"/>
      <c r="U7" s="20"/>
      <c r="V7" s="20"/>
      <c r="W7" s="20">
        <v>14414000</v>
      </c>
      <c r="X7" s="20">
        <v>2500000</v>
      </c>
      <c r="Y7" s="20">
        <v>11914000</v>
      </c>
      <c r="Z7" s="21">
        <v>476.56</v>
      </c>
      <c r="AA7" s="22">
        <v>5000000</v>
      </c>
    </row>
    <row r="8" spans="1:27" ht="13.5">
      <c r="A8" s="23" t="s">
        <v>35</v>
      </c>
      <c r="B8" s="17"/>
      <c r="C8" s="18">
        <v>12871993</v>
      </c>
      <c r="D8" s="18">
        <v>12871993</v>
      </c>
      <c r="E8" s="19">
        <v>18316145</v>
      </c>
      <c r="F8" s="20">
        <v>18316145</v>
      </c>
      <c r="G8" s="20">
        <v>13610648</v>
      </c>
      <c r="H8" s="20">
        <v>13610648</v>
      </c>
      <c r="I8" s="20">
        <v>13341459</v>
      </c>
      <c r="J8" s="20">
        <v>13341459</v>
      </c>
      <c r="K8" s="20">
        <v>13341459</v>
      </c>
      <c r="L8" s="20">
        <v>13341459</v>
      </c>
      <c r="M8" s="20">
        <v>14767904</v>
      </c>
      <c r="N8" s="20">
        <v>14767904</v>
      </c>
      <c r="O8" s="20"/>
      <c r="P8" s="20"/>
      <c r="Q8" s="20"/>
      <c r="R8" s="20"/>
      <c r="S8" s="20"/>
      <c r="T8" s="20"/>
      <c r="U8" s="20"/>
      <c r="V8" s="20"/>
      <c r="W8" s="20">
        <v>14767904</v>
      </c>
      <c r="X8" s="20">
        <v>9158073</v>
      </c>
      <c r="Y8" s="20">
        <v>5609831</v>
      </c>
      <c r="Z8" s="21">
        <v>61.26</v>
      </c>
      <c r="AA8" s="22">
        <v>18316145</v>
      </c>
    </row>
    <row r="9" spans="1:27" ht="13.5">
      <c r="A9" s="23" t="s">
        <v>36</v>
      </c>
      <c r="B9" s="17"/>
      <c r="C9" s="18">
        <v>5597839</v>
      </c>
      <c r="D9" s="18">
        <v>5597839</v>
      </c>
      <c r="E9" s="19">
        <v>4000000</v>
      </c>
      <c r="F9" s="20">
        <v>4000000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2000000</v>
      </c>
      <c r="Y9" s="20">
        <v>-2000000</v>
      </c>
      <c r="Z9" s="21">
        <v>-100</v>
      </c>
      <c r="AA9" s="22">
        <v>4000000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18800080</v>
      </c>
      <c r="D12" s="29">
        <f>SUM(D6:D11)</f>
        <v>18800080</v>
      </c>
      <c r="E12" s="30">
        <f t="shared" si="0"/>
        <v>32316145</v>
      </c>
      <c r="F12" s="31">
        <f t="shared" si="0"/>
        <v>32316145</v>
      </c>
      <c r="G12" s="31">
        <f t="shared" si="0"/>
        <v>52061422</v>
      </c>
      <c r="H12" s="31">
        <f t="shared" si="0"/>
        <v>43156615</v>
      </c>
      <c r="I12" s="31">
        <f t="shared" si="0"/>
        <v>34675841</v>
      </c>
      <c r="J12" s="31">
        <f t="shared" si="0"/>
        <v>34675841</v>
      </c>
      <c r="K12" s="31">
        <f t="shared" si="0"/>
        <v>19690800</v>
      </c>
      <c r="L12" s="31">
        <f t="shared" si="0"/>
        <v>47919813</v>
      </c>
      <c r="M12" s="31">
        <f t="shared" si="0"/>
        <v>34026904</v>
      </c>
      <c r="N12" s="31">
        <f t="shared" si="0"/>
        <v>34026904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34026904</v>
      </c>
      <c r="X12" s="31">
        <f t="shared" si="0"/>
        <v>16158073</v>
      </c>
      <c r="Y12" s="31">
        <f t="shared" si="0"/>
        <v>17868831</v>
      </c>
      <c r="Z12" s="32">
        <f>+IF(X12&lt;&gt;0,+(Y12/X12)*100,0)</f>
        <v>110.58763628558926</v>
      </c>
      <c r="AA12" s="33">
        <f>SUM(AA6:AA11)</f>
        <v>32316145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569052</v>
      </c>
      <c r="D17" s="18">
        <v>569052</v>
      </c>
      <c r="E17" s="19"/>
      <c r="F17" s="20"/>
      <c r="G17" s="20">
        <v>569052</v>
      </c>
      <c r="H17" s="20">
        <v>569052</v>
      </c>
      <c r="I17" s="20">
        <v>569052</v>
      </c>
      <c r="J17" s="20">
        <v>569052</v>
      </c>
      <c r="K17" s="20">
        <v>569052</v>
      </c>
      <c r="L17" s="20">
        <v>569052</v>
      </c>
      <c r="M17" s="20">
        <v>569052</v>
      </c>
      <c r="N17" s="20">
        <v>569052</v>
      </c>
      <c r="O17" s="20"/>
      <c r="P17" s="20"/>
      <c r="Q17" s="20"/>
      <c r="R17" s="20"/>
      <c r="S17" s="20"/>
      <c r="T17" s="20"/>
      <c r="U17" s="20"/>
      <c r="V17" s="20"/>
      <c r="W17" s="20">
        <v>569052</v>
      </c>
      <c r="X17" s="20"/>
      <c r="Y17" s="20">
        <v>569052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366162682</v>
      </c>
      <c r="D19" s="18">
        <v>366162682</v>
      </c>
      <c r="E19" s="19">
        <v>149860091</v>
      </c>
      <c r="F19" s="20">
        <v>149860091</v>
      </c>
      <c r="G19" s="20">
        <v>366162682</v>
      </c>
      <c r="H19" s="20">
        <v>366162682</v>
      </c>
      <c r="I19" s="20">
        <v>366162682</v>
      </c>
      <c r="J19" s="20">
        <v>366162682</v>
      </c>
      <c r="K19" s="20">
        <v>366162682</v>
      </c>
      <c r="L19" s="20">
        <v>366162682</v>
      </c>
      <c r="M19" s="20">
        <v>366162682</v>
      </c>
      <c r="N19" s="20">
        <v>366162682</v>
      </c>
      <c r="O19" s="20"/>
      <c r="P19" s="20"/>
      <c r="Q19" s="20"/>
      <c r="R19" s="20"/>
      <c r="S19" s="20"/>
      <c r="T19" s="20"/>
      <c r="U19" s="20"/>
      <c r="V19" s="20"/>
      <c r="W19" s="20">
        <v>366162682</v>
      </c>
      <c r="X19" s="20">
        <v>74930046</v>
      </c>
      <c r="Y19" s="20">
        <v>291232636</v>
      </c>
      <c r="Z19" s="21">
        <v>388.67</v>
      </c>
      <c r="AA19" s="22">
        <v>149860091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3140376</v>
      </c>
      <c r="D22" s="18">
        <v>3140376</v>
      </c>
      <c r="E22" s="19"/>
      <c r="F22" s="20"/>
      <c r="G22" s="20">
        <v>3140376</v>
      </c>
      <c r="H22" s="20">
        <v>3140376</v>
      </c>
      <c r="I22" s="20">
        <v>3140376</v>
      </c>
      <c r="J22" s="20">
        <v>3140376</v>
      </c>
      <c r="K22" s="20">
        <v>3140376</v>
      </c>
      <c r="L22" s="20">
        <v>3140376</v>
      </c>
      <c r="M22" s="20">
        <v>3140376</v>
      </c>
      <c r="N22" s="20">
        <v>3140376</v>
      </c>
      <c r="O22" s="20"/>
      <c r="P22" s="20"/>
      <c r="Q22" s="20"/>
      <c r="R22" s="20"/>
      <c r="S22" s="20"/>
      <c r="T22" s="20"/>
      <c r="U22" s="20"/>
      <c r="V22" s="20"/>
      <c r="W22" s="20">
        <v>3140376</v>
      </c>
      <c r="X22" s="20"/>
      <c r="Y22" s="20">
        <v>3140376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369872110</v>
      </c>
      <c r="D24" s="29">
        <f>SUM(D15:D23)</f>
        <v>369872110</v>
      </c>
      <c r="E24" s="36">
        <f t="shared" si="1"/>
        <v>149860091</v>
      </c>
      <c r="F24" s="37">
        <f t="shared" si="1"/>
        <v>149860091</v>
      </c>
      <c r="G24" s="37">
        <f t="shared" si="1"/>
        <v>369872110</v>
      </c>
      <c r="H24" s="37">
        <f t="shared" si="1"/>
        <v>369872110</v>
      </c>
      <c r="I24" s="37">
        <f t="shared" si="1"/>
        <v>369872110</v>
      </c>
      <c r="J24" s="37">
        <f t="shared" si="1"/>
        <v>369872110</v>
      </c>
      <c r="K24" s="37">
        <f t="shared" si="1"/>
        <v>369872110</v>
      </c>
      <c r="L24" s="37">
        <f t="shared" si="1"/>
        <v>369872110</v>
      </c>
      <c r="M24" s="37">
        <f t="shared" si="1"/>
        <v>369872110</v>
      </c>
      <c r="N24" s="37">
        <f t="shared" si="1"/>
        <v>369872110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369872110</v>
      </c>
      <c r="X24" s="37">
        <f t="shared" si="1"/>
        <v>74930046</v>
      </c>
      <c r="Y24" s="37">
        <f t="shared" si="1"/>
        <v>294942064</v>
      </c>
      <c r="Z24" s="38">
        <f>+IF(X24&lt;&gt;0,+(Y24/X24)*100,0)</f>
        <v>393.623225588304</v>
      </c>
      <c r="AA24" s="39">
        <f>SUM(AA15:AA23)</f>
        <v>149860091</v>
      </c>
    </row>
    <row r="25" spans="1:27" ht="13.5">
      <c r="A25" s="27" t="s">
        <v>51</v>
      </c>
      <c r="B25" s="28"/>
      <c r="C25" s="29">
        <f aca="true" t="shared" si="2" ref="C25:Y25">+C12+C24</f>
        <v>388672190</v>
      </c>
      <c r="D25" s="29">
        <f>+D12+D24</f>
        <v>388672190</v>
      </c>
      <c r="E25" s="30">
        <f t="shared" si="2"/>
        <v>182176236</v>
      </c>
      <c r="F25" s="31">
        <f t="shared" si="2"/>
        <v>182176236</v>
      </c>
      <c r="G25" s="31">
        <f t="shared" si="2"/>
        <v>421933532</v>
      </c>
      <c r="H25" s="31">
        <f t="shared" si="2"/>
        <v>413028725</v>
      </c>
      <c r="I25" s="31">
        <f t="shared" si="2"/>
        <v>404547951</v>
      </c>
      <c r="J25" s="31">
        <f t="shared" si="2"/>
        <v>404547951</v>
      </c>
      <c r="K25" s="31">
        <f t="shared" si="2"/>
        <v>389562910</v>
      </c>
      <c r="L25" s="31">
        <f t="shared" si="2"/>
        <v>417791923</v>
      </c>
      <c r="M25" s="31">
        <f t="shared" si="2"/>
        <v>403899014</v>
      </c>
      <c r="N25" s="31">
        <f t="shared" si="2"/>
        <v>403899014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403899014</v>
      </c>
      <c r="X25" s="31">
        <f t="shared" si="2"/>
        <v>91088119</v>
      </c>
      <c r="Y25" s="31">
        <f t="shared" si="2"/>
        <v>312810895</v>
      </c>
      <c r="Z25" s="32">
        <f>+IF(X25&lt;&gt;0,+(Y25/X25)*100,0)</f>
        <v>343.41569288525983</v>
      </c>
      <c r="AA25" s="33">
        <f>+AA12+AA24</f>
        <v>182176236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9687160</v>
      </c>
      <c r="D30" s="18">
        <v>9687160</v>
      </c>
      <c r="E30" s="19">
        <v>20000000</v>
      </c>
      <c r="F30" s="20">
        <v>20000000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10000000</v>
      </c>
      <c r="Y30" s="20">
        <v>-10000000</v>
      </c>
      <c r="Z30" s="21">
        <v>-100</v>
      </c>
      <c r="AA30" s="22">
        <v>20000000</v>
      </c>
    </row>
    <row r="31" spans="1:27" ht="13.5">
      <c r="A31" s="23" t="s">
        <v>56</v>
      </c>
      <c r="B31" s="17"/>
      <c r="C31" s="18"/>
      <c r="D31" s="18"/>
      <c r="E31" s="19">
        <v>16986</v>
      </c>
      <c r="F31" s="20">
        <v>16986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8493</v>
      </c>
      <c r="Y31" s="20">
        <v>-8493</v>
      </c>
      <c r="Z31" s="21">
        <v>-100</v>
      </c>
      <c r="AA31" s="22">
        <v>16986</v>
      </c>
    </row>
    <row r="32" spans="1:27" ht="13.5">
      <c r="A32" s="23" t="s">
        <v>57</v>
      </c>
      <c r="B32" s="17"/>
      <c r="C32" s="18">
        <v>58341841</v>
      </c>
      <c r="D32" s="18">
        <v>58341841</v>
      </c>
      <c r="E32" s="19">
        <v>18000000</v>
      </c>
      <c r="F32" s="20">
        <v>18000000</v>
      </c>
      <c r="G32" s="20">
        <v>22529879</v>
      </c>
      <c r="H32" s="20">
        <v>22539826</v>
      </c>
      <c r="I32" s="20">
        <v>22535000</v>
      </c>
      <c r="J32" s="20">
        <v>22535000</v>
      </c>
      <c r="K32" s="20">
        <v>3486847</v>
      </c>
      <c r="L32" s="20">
        <v>10497604</v>
      </c>
      <c r="M32" s="20">
        <v>5294137</v>
      </c>
      <c r="N32" s="20">
        <v>5294137</v>
      </c>
      <c r="O32" s="20"/>
      <c r="P32" s="20"/>
      <c r="Q32" s="20"/>
      <c r="R32" s="20"/>
      <c r="S32" s="20"/>
      <c r="T32" s="20"/>
      <c r="U32" s="20"/>
      <c r="V32" s="20"/>
      <c r="W32" s="20">
        <v>5294137</v>
      </c>
      <c r="X32" s="20">
        <v>9000000</v>
      </c>
      <c r="Y32" s="20">
        <v>-3705863</v>
      </c>
      <c r="Z32" s="21">
        <v>-41.18</v>
      </c>
      <c r="AA32" s="22">
        <v>18000000</v>
      </c>
    </row>
    <row r="33" spans="1:27" ht="13.5">
      <c r="A33" s="23" t="s">
        <v>58</v>
      </c>
      <c r="B33" s="17"/>
      <c r="C33" s="18">
        <v>6880361</v>
      </c>
      <c r="D33" s="18">
        <v>6880361</v>
      </c>
      <c r="E33" s="19"/>
      <c r="F33" s="20"/>
      <c r="G33" s="20">
        <v>6880361</v>
      </c>
      <c r="H33" s="20">
        <v>6880361</v>
      </c>
      <c r="I33" s="20">
        <v>6880361</v>
      </c>
      <c r="J33" s="20">
        <v>6880361</v>
      </c>
      <c r="K33" s="20">
        <v>6880361</v>
      </c>
      <c r="L33" s="20">
        <v>6880361</v>
      </c>
      <c r="M33" s="20">
        <v>6880361</v>
      </c>
      <c r="N33" s="20">
        <v>6880361</v>
      </c>
      <c r="O33" s="20"/>
      <c r="P33" s="20"/>
      <c r="Q33" s="20"/>
      <c r="R33" s="20"/>
      <c r="S33" s="20"/>
      <c r="T33" s="20"/>
      <c r="U33" s="20"/>
      <c r="V33" s="20"/>
      <c r="W33" s="20">
        <v>6880361</v>
      </c>
      <c r="X33" s="20"/>
      <c r="Y33" s="20">
        <v>6880361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74909362</v>
      </c>
      <c r="D34" s="29">
        <f>SUM(D29:D33)</f>
        <v>74909362</v>
      </c>
      <c r="E34" s="30">
        <f t="shared" si="3"/>
        <v>38016986</v>
      </c>
      <c r="F34" s="31">
        <f t="shared" si="3"/>
        <v>38016986</v>
      </c>
      <c r="G34" s="31">
        <f t="shared" si="3"/>
        <v>29410240</v>
      </c>
      <c r="H34" s="31">
        <f t="shared" si="3"/>
        <v>29420187</v>
      </c>
      <c r="I34" s="31">
        <f t="shared" si="3"/>
        <v>29415361</v>
      </c>
      <c r="J34" s="31">
        <f t="shared" si="3"/>
        <v>29415361</v>
      </c>
      <c r="K34" s="31">
        <f t="shared" si="3"/>
        <v>10367208</v>
      </c>
      <c r="L34" s="31">
        <f t="shared" si="3"/>
        <v>17377965</v>
      </c>
      <c r="M34" s="31">
        <f t="shared" si="3"/>
        <v>12174498</v>
      </c>
      <c r="N34" s="31">
        <f t="shared" si="3"/>
        <v>12174498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12174498</v>
      </c>
      <c r="X34" s="31">
        <f t="shared" si="3"/>
        <v>19008493</v>
      </c>
      <c r="Y34" s="31">
        <f t="shared" si="3"/>
        <v>-6833995</v>
      </c>
      <c r="Z34" s="32">
        <f>+IF(X34&lt;&gt;0,+(Y34/X34)*100,0)</f>
        <v>-35.952324047992654</v>
      </c>
      <c r="AA34" s="33">
        <f>SUM(AA29:AA33)</f>
        <v>38016986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>
        <v>9687160</v>
      </c>
      <c r="H37" s="20">
        <v>9687160</v>
      </c>
      <c r="I37" s="20">
        <v>9687160</v>
      </c>
      <c r="J37" s="20">
        <v>9687160</v>
      </c>
      <c r="K37" s="20">
        <v>9687160</v>
      </c>
      <c r="L37" s="20">
        <v>9687160</v>
      </c>
      <c r="M37" s="20">
        <v>9687160</v>
      </c>
      <c r="N37" s="20">
        <v>9687160</v>
      </c>
      <c r="O37" s="20"/>
      <c r="P37" s="20"/>
      <c r="Q37" s="20"/>
      <c r="R37" s="20"/>
      <c r="S37" s="20"/>
      <c r="T37" s="20"/>
      <c r="U37" s="20"/>
      <c r="V37" s="20"/>
      <c r="W37" s="20">
        <v>9687160</v>
      </c>
      <c r="X37" s="20"/>
      <c r="Y37" s="20">
        <v>9687160</v>
      </c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20376</v>
      </c>
      <c r="F38" s="20">
        <v>20376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10188</v>
      </c>
      <c r="Y38" s="20">
        <v>-10188</v>
      </c>
      <c r="Z38" s="21">
        <v>-100</v>
      </c>
      <c r="AA38" s="22">
        <v>20376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20376</v>
      </c>
      <c r="F39" s="37">
        <f t="shared" si="4"/>
        <v>20376</v>
      </c>
      <c r="G39" s="37">
        <f t="shared" si="4"/>
        <v>9687160</v>
      </c>
      <c r="H39" s="37">
        <f t="shared" si="4"/>
        <v>9687160</v>
      </c>
      <c r="I39" s="37">
        <f t="shared" si="4"/>
        <v>9687160</v>
      </c>
      <c r="J39" s="37">
        <f t="shared" si="4"/>
        <v>9687160</v>
      </c>
      <c r="K39" s="37">
        <f t="shared" si="4"/>
        <v>9687160</v>
      </c>
      <c r="L39" s="37">
        <f t="shared" si="4"/>
        <v>9687160</v>
      </c>
      <c r="M39" s="37">
        <f t="shared" si="4"/>
        <v>9687160</v>
      </c>
      <c r="N39" s="37">
        <f t="shared" si="4"/>
        <v>9687160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9687160</v>
      </c>
      <c r="X39" s="37">
        <f t="shared" si="4"/>
        <v>10188</v>
      </c>
      <c r="Y39" s="37">
        <f t="shared" si="4"/>
        <v>9676972</v>
      </c>
      <c r="Z39" s="38">
        <f>+IF(X39&lt;&gt;0,+(Y39/X39)*100,0)</f>
        <v>94984.02041617589</v>
      </c>
      <c r="AA39" s="39">
        <f>SUM(AA37:AA38)</f>
        <v>20376</v>
      </c>
    </row>
    <row r="40" spans="1:27" ht="13.5">
      <c r="A40" s="27" t="s">
        <v>62</v>
      </c>
      <c r="B40" s="28"/>
      <c r="C40" s="29">
        <f aca="true" t="shared" si="5" ref="C40:Y40">+C34+C39</f>
        <v>74909362</v>
      </c>
      <c r="D40" s="29">
        <f>+D34+D39</f>
        <v>74909362</v>
      </c>
      <c r="E40" s="30">
        <f t="shared" si="5"/>
        <v>38037362</v>
      </c>
      <c r="F40" s="31">
        <f t="shared" si="5"/>
        <v>38037362</v>
      </c>
      <c r="G40" s="31">
        <f t="shared" si="5"/>
        <v>39097400</v>
      </c>
      <c r="H40" s="31">
        <f t="shared" si="5"/>
        <v>39107347</v>
      </c>
      <c r="I40" s="31">
        <f t="shared" si="5"/>
        <v>39102521</v>
      </c>
      <c r="J40" s="31">
        <f t="shared" si="5"/>
        <v>39102521</v>
      </c>
      <c r="K40" s="31">
        <f t="shared" si="5"/>
        <v>20054368</v>
      </c>
      <c r="L40" s="31">
        <f t="shared" si="5"/>
        <v>27065125</v>
      </c>
      <c r="M40" s="31">
        <f t="shared" si="5"/>
        <v>21861658</v>
      </c>
      <c r="N40" s="31">
        <f t="shared" si="5"/>
        <v>21861658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21861658</v>
      </c>
      <c r="X40" s="31">
        <f t="shared" si="5"/>
        <v>19018681</v>
      </c>
      <c r="Y40" s="31">
        <f t="shared" si="5"/>
        <v>2842977</v>
      </c>
      <c r="Z40" s="32">
        <f>+IF(X40&lt;&gt;0,+(Y40/X40)*100,0)</f>
        <v>14.94833947738016</v>
      </c>
      <c r="AA40" s="33">
        <f>+AA34+AA39</f>
        <v>38037362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313762828</v>
      </c>
      <c r="D42" s="43">
        <f>+D25-D40</f>
        <v>313762828</v>
      </c>
      <c r="E42" s="44">
        <f t="shared" si="6"/>
        <v>144138874</v>
      </c>
      <c r="F42" s="45">
        <f t="shared" si="6"/>
        <v>144138874</v>
      </c>
      <c r="G42" s="45">
        <f t="shared" si="6"/>
        <v>382836132</v>
      </c>
      <c r="H42" s="45">
        <f t="shared" si="6"/>
        <v>373921378</v>
      </c>
      <c r="I42" s="45">
        <f t="shared" si="6"/>
        <v>365445430</v>
      </c>
      <c r="J42" s="45">
        <f t="shared" si="6"/>
        <v>365445430</v>
      </c>
      <c r="K42" s="45">
        <f t="shared" si="6"/>
        <v>369508542</v>
      </c>
      <c r="L42" s="45">
        <f t="shared" si="6"/>
        <v>390726798</v>
      </c>
      <c r="M42" s="45">
        <f t="shared" si="6"/>
        <v>382037356</v>
      </c>
      <c r="N42" s="45">
        <f t="shared" si="6"/>
        <v>382037356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382037356</v>
      </c>
      <c r="X42" s="45">
        <f t="shared" si="6"/>
        <v>72069438</v>
      </c>
      <c r="Y42" s="45">
        <f t="shared" si="6"/>
        <v>309967918</v>
      </c>
      <c r="Z42" s="46">
        <f>+IF(X42&lt;&gt;0,+(Y42/X42)*100,0)</f>
        <v>430.0962052735863</v>
      </c>
      <c r="AA42" s="47">
        <f>+AA25-AA40</f>
        <v>144138874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313762828</v>
      </c>
      <c r="D45" s="18">
        <v>313762828</v>
      </c>
      <c r="E45" s="19">
        <v>144138874</v>
      </c>
      <c r="F45" s="20">
        <v>144138874</v>
      </c>
      <c r="G45" s="20">
        <v>382836132</v>
      </c>
      <c r="H45" s="20">
        <v>373921378</v>
      </c>
      <c r="I45" s="20">
        <v>365445430</v>
      </c>
      <c r="J45" s="20">
        <v>365445430</v>
      </c>
      <c r="K45" s="20">
        <v>369508542</v>
      </c>
      <c r="L45" s="20">
        <v>390726798</v>
      </c>
      <c r="M45" s="20">
        <v>382037356</v>
      </c>
      <c r="N45" s="20">
        <v>382037356</v>
      </c>
      <c r="O45" s="20"/>
      <c r="P45" s="20"/>
      <c r="Q45" s="20"/>
      <c r="R45" s="20"/>
      <c r="S45" s="20"/>
      <c r="T45" s="20"/>
      <c r="U45" s="20"/>
      <c r="V45" s="20"/>
      <c r="W45" s="20">
        <v>382037356</v>
      </c>
      <c r="X45" s="20">
        <v>72069437</v>
      </c>
      <c r="Y45" s="20">
        <v>309967919</v>
      </c>
      <c r="Z45" s="48">
        <v>430.1</v>
      </c>
      <c r="AA45" s="22">
        <v>144138874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313762828</v>
      </c>
      <c r="D48" s="51">
        <f>SUM(D45:D47)</f>
        <v>313762828</v>
      </c>
      <c r="E48" s="52">
        <f t="shared" si="7"/>
        <v>144138874</v>
      </c>
      <c r="F48" s="53">
        <f t="shared" si="7"/>
        <v>144138874</v>
      </c>
      <c r="G48" s="53">
        <f t="shared" si="7"/>
        <v>382836132</v>
      </c>
      <c r="H48" s="53">
        <f t="shared" si="7"/>
        <v>373921378</v>
      </c>
      <c r="I48" s="53">
        <f t="shared" si="7"/>
        <v>365445430</v>
      </c>
      <c r="J48" s="53">
        <f t="shared" si="7"/>
        <v>365445430</v>
      </c>
      <c r="K48" s="53">
        <f t="shared" si="7"/>
        <v>369508542</v>
      </c>
      <c r="L48" s="53">
        <f t="shared" si="7"/>
        <v>390726798</v>
      </c>
      <c r="M48" s="53">
        <f t="shared" si="7"/>
        <v>382037356</v>
      </c>
      <c r="N48" s="53">
        <f t="shared" si="7"/>
        <v>382037356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382037356</v>
      </c>
      <c r="X48" s="53">
        <f t="shared" si="7"/>
        <v>72069437</v>
      </c>
      <c r="Y48" s="53">
        <f t="shared" si="7"/>
        <v>309967919</v>
      </c>
      <c r="Z48" s="54">
        <f>+IF(X48&lt;&gt;0,+(Y48/X48)*100,0)</f>
        <v>430.09621262894007</v>
      </c>
      <c r="AA48" s="55">
        <f>SUM(AA45:AA47)</f>
        <v>144138874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1464739</v>
      </c>
      <c r="D6" s="18">
        <v>1464739</v>
      </c>
      <c r="E6" s="19">
        <v>2385903</v>
      </c>
      <c r="F6" s="20">
        <v>2385903</v>
      </c>
      <c r="G6" s="20">
        <v>10852950</v>
      </c>
      <c r="H6" s="20">
        <v>7748338</v>
      </c>
      <c r="I6" s="20">
        <v>3674481</v>
      </c>
      <c r="J6" s="20">
        <v>3674481</v>
      </c>
      <c r="K6" s="20">
        <v>11603181</v>
      </c>
      <c r="L6" s="20"/>
      <c r="M6" s="20">
        <v>13627617</v>
      </c>
      <c r="N6" s="20">
        <v>13627617</v>
      </c>
      <c r="O6" s="20"/>
      <c r="P6" s="20"/>
      <c r="Q6" s="20"/>
      <c r="R6" s="20"/>
      <c r="S6" s="20"/>
      <c r="T6" s="20"/>
      <c r="U6" s="20"/>
      <c r="V6" s="20"/>
      <c r="W6" s="20">
        <v>13627617</v>
      </c>
      <c r="X6" s="20">
        <v>1192952</v>
      </c>
      <c r="Y6" s="20">
        <v>12434665</v>
      </c>
      <c r="Z6" s="21">
        <v>1042.34</v>
      </c>
      <c r="AA6" s="22">
        <v>2385903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>
        <v>413669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9751964</v>
      </c>
      <c r="D8" s="18">
        <v>9751964</v>
      </c>
      <c r="E8" s="19">
        <v>6000000</v>
      </c>
      <c r="F8" s="20">
        <v>6000000</v>
      </c>
      <c r="G8" s="20">
        <v>75268067</v>
      </c>
      <c r="H8" s="20">
        <v>78415020</v>
      </c>
      <c r="I8" s="20">
        <v>54132299</v>
      </c>
      <c r="J8" s="20">
        <v>54132299</v>
      </c>
      <c r="K8" s="20">
        <v>68577261</v>
      </c>
      <c r="L8" s="20">
        <v>30911086</v>
      </c>
      <c r="M8" s="20">
        <v>85208573</v>
      </c>
      <c r="N8" s="20">
        <v>85208573</v>
      </c>
      <c r="O8" s="20"/>
      <c r="P8" s="20"/>
      <c r="Q8" s="20"/>
      <c r="R8" s="20"/>
      <c r="S8" s="20"/>
      <c r="T8" s="20"/>
      <c r="U8" s="20"/>
      <c r="V8" s="20"/>
      <c r="W8" s="20">
        <v>85208573</v>
      </c>
      <c r="X8" s="20">
        <v>3000000</v>
      </c>
      <c r="Y8" s="20">
        <v>82208573</v>
      </c>
      <c r="Z8" s="21">
        <v>2740.29</v>
      </c>
      <c r="AA8" s="22">
        <v>6000000</v>
      </c>
    </row>
    <row r="9" spans="1:27" ht="13.5">
      <c r="A9" s="23" t="s">
        <v>36</v>
      </c>
      <c r="B9" s="17"/>
      <c r="C9" s="18">
        <v>37270</v>
      </c>
      <c r="D9" s="18">
        <v>37270</v>
      </c>
      <c r="E9" s="19">
        <v>9501908</v>
      </c>
      <c r="F9" s="20">
        <v>9501908</v>
      </c>
      <c r="G9" s="20">
        <v>28018187</v>
      </c>
      <c r="H9" s="20">
        <v>28954881</v>
      </c>
      <c r="I9" s="20">
        <v>29530552</v>
      </c>
      <c r="J9" s="20">
        <v>29530552</v>
      </c>
      <c r="K9" s="20">
        <v>29417372</v>
      </c>
      <c r="L9" s="20"/>
      <c r="M9" s="20">
        <v>31742962</v>
      </c>
      <c r="N9" s="20">
        <v>31742962</v>
      </c>
      <c r="O9" s="20"/>
      <c r="P9" s="20"/>
      <c r="Q9" s="20"/>
      <c r="R9" s="20"/>
      <c r="S9" s="20"/>
      <c r="T9" s="20"/>
      <c r="U9" s="20"/>
      <c r="V9" s="20"/>
      <c r="W9" s="20">
        <v>31742962</v>
      </c>
      <c r="X9" s="20">
        <v>4750954</v>
      </c>
      <c r="Y9" s="20">
        <v>26992008</v>
      </c>
      <c r="Z9" s="21">
        <v>568.14</v>
      </c>
      <c r="AA9" s="22">
        <v>9501908</v>
      </c>
    </row>
    <row r="10" spans="1:27" ht="13.5">
      <c r="A10" s="23" t="s">
        <v>37</v>
      </c>
      <c r="B10" s="17"/>
      <c r="C10" s="18">
        <v>5006511</v>
      </c>
      <c r="D10" s="18">
        <v>5006511</v>
      </c>
      <c r="E10" s="19">
        <v>153378</v>
      </c>
      <c r="F10" s="20">
        <v>153378</v>
      </c>
      <c r="G10" s="24"/>
      <c r="H10" s="24"/>
      <c r="I10" s="24"/>
      <c r="J10" s="20"/>
      <c r="K10" s="24"/>
      <c r="L10" s="24">
        <v>15532846</v>
      </c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76689</v>
      </c>
      <c r="Y10" s="24">
        <v>-76689</v>
      </c>
      <c r="Z10" s="25">
        <v>-100</v>
      </c>
      <c r="AA10" s="26">
        <v>153378</v>
      </c>
    </row>
    <row r="11" spans="1:27" ht="13.5">
      <c r="A11" s="23" t="s">
        <v>38</v>
      </c>
      <c r="B11" s="17"/>
      <c r="C11" s="18">
        <v>412399</v>
      </c>
      <c r="D11" s="18">
        <v>412399</v>
      </c>
      <c r="E11" s="19">
        <v>388710</v>
      </c>
      <c r="F11" s="20">
        <v>388710</v>
      </c>
      <c r="G11" s="20">
        <v>412399</v>
      </c>
      <c r="H11" s="20">
        <v>412399</v>
      </c>
      <c r="I11" s="20">
        <v>412399</v>
      </c>
      <c r="J11" s="20">
        <v>412399</v>
      </c>
      <c r="K11" s="20">
        <v>412400</v>
      </c>
      <c r="L11" s="20">
        <v>85412986</v>
      </c>
      <c r="M11" s="20">
        <v>413669</v>
      </c>
      <c r="N11" s="20">
        <v>413669</v>
      </c>
      <c r="O11" s="20"/>
      <c r="P11" s="20"/>
      <c r="Q11" s="20"/>
      <c r="R11" s="20"/>
      <c r="S11" s="20"/>
      <c r="T11" s="20"/>
      <c r="U11" s="20"/>
      <c r="V11" s="20"/>
      <c r="W11" s="20">
        <v>413669</v>
      </c>
      <c r="X11" s="20">
        <v>194355</v>
      </c>
      <c r="Y11" s="20">
        <v>219314</v>
      </c>
      <c r="Z11" s="21">
        <v>112.84</v>
      </c>
      <c r="AA11" s="22">
        <v>388710</v>
      </c>
    </row>
    <row r="12" spans="1:27" ht="13.5">
      <c r="A12" s="27" t="s">
        <v>39</v>
      </c>
      <c r="B12" s="28"/>
      <c r="C12" s="29">
        <f aca="true" t="shared" si="0" ref="C12:Y12">SUM(C6:C11)</f>
        <v>16672883</v>
      </c>
      <c r="D12" s="29">
        <f>SUM(D6:D11)</f>
        <v>16672883</v>
      </c>
      <c r="E12" s="30">
        <f t="shared" si="0"/>
        <v>18429899</v>
      </c>
      <c r="F12" s="31">
        <f t="shared" si="0"/>
        <v>18429899</v>
      </c>
      <c r="G12" s="31">
        <f t="shared" si="0"/>
        <v>114551603</v>
      </c>
      <c r="H12" s="31">
        <f t="shared" si="0"/>
        <v>115530638</v>
      </c>
      <c r="I12" s="31">
        <f t="shared" si="0"/>
        <v>87749731</v>
      </c>
      <c r="J12" s="31">
        <f t="shared" si="0"/>
        <v>87749731</v>
      </c>
      <c r="K12" s="31">
        <f t="shared" si="0"/>
        <v>110010214</v>
      </c>
      <c r="L12" s="31">
        <f t="shared" si="0"/>
        <v>132270587</v>
      </c>
      <c r="M12" s="31">
        <f t="shared" si="0"/>
        <v>130992821</v>
      </c>
      <c r="N12" s="31">
        <f t="shared" si="0"/>
        <v>130992821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130992821</v>
      </c>
      <c r="X12" s="31">
        <f t="shared" si="0"/>
        <v>9214950</v>
      </c>
      <c r="Y12" s="31">
        <f t="shared" si="0"/>
        <v>121777871</v>
      </c>
      <c r="Z12" s="32">
        <f>+IF(X12&lt;&gt;0,+(Y12/X12)*100,0)</f>
        <v>1321.5250326914418</v>
      </c>
      <c r="AA12" s="33">
        <f>SUM(AA6:AA11)</f>
        <v>18429899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5000000</v>
      </c>
      <c r="F16" s="20">
        <v>5000000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2500000</v>
      </c>
      <c r="Y16" s="24">
        <v>-2500000</v>
      </c>
      <c r="Z16" s="25">
        <v>-100</v>
      </c>
      <c r="AA16" s="26">
        <v>5000000</v>
      </c>
    </row>
    <row r="17" spans="1:27" ht="13.5">
      <c r="A17" s="23" t="s">
        <v>43</v>
      </c>
      <c r="B17" s="17"/>
      <c r="C17" s="18">
        <v>432000</v>
      </c>
      <c r="D17" s="18">
        <v>432000</v>
      </c>
      <c r="E17" s="19">
        <v>432000</v>
      </c>
      <c r="F17" s="20">
        <v>432000</v>
      </c>
      <c r="G17" s="20">
        <v>432000</v>
      </c>
      <c r="H17" s="20">
        <v>432000</v>
      </c>
      <c r="I17" s="20">
        <v>432000</v>
      </c>
      <c r="J17" s="20">
        <v>432000</v>
      </c>
      <c r="K17" s="20">
        <v>432000</v>
      </c>
      <c r="L17" s="20">
        <v>432000</v>
      </c>
      <c r="M17" s="20">
        <v>432000</v>
      </c>
      <c r="N17" s="20">
        <v>432000</v>
      </c>
      <c r="O17" s="20"/>
      <c r="P17" s="20"/>
      <c r="Q17" s="20"/>
      <c r="R17" s="20"/>
      <c r="S17" s="20"/>
      <c r="T17" s="20"/>
      <c r="U17" s="20"/>
      <c r="V17" s="20"/>
      <c r="W17" s="20">
        <v>432000</v>
      </c>
      <c r="X17" s="20">
        <v>216000</v>
      </c>
      <c r="Y17" s="20">
        <v>216000</v>
      </c>
      <c r="Z17" s="21">
        <v>100</v>
      </c>
      <c r="AA17" s="22">
        <v>432000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206384853</v>
      </c>
      <c r="D19" s="18">
        <v>206384853</v>
      </c>
      <c r="E19" s="19">
        <v>193788390</v>
      </c>
      <c r="F19" s="20">
        <v>193788390</v>
      </c>
      <c r="G19" s="20">
        <v>207479959</v>
      </c>
      <c r="H19" s="20">
        <v>209234409</v>
      </c>
      <c r="I19" s="20">
        <v>214358916</v>
      </c>
      <c r="J19" s="20">
        <v>214358916</v>
      </c>
      <c r="K19" s="20">
        <v>215722483</v>
      </c>
      <c r="L19" s="20">
        <v>222493570</v>
      </c>
      <c r="M19" s="20">
        <v>225748876</v>
      </c>
      <c r="N19" s="20">
        <v>225748876</v>
      </c>
      <c r="O19" s="20"/>
      <c r="P19" s="20"/>
      <c r="Q19" s="20"/>
      <c r="R19" s="20"/>
      <c r="S19" s="20"/>
      <c r="T19" s="20"/>
      <c r="U19" s="20"/>
      <c r="V19" s="20"/>
      <c r="W19" s="20">
        <v>225748876</v>
      </c>
      <c r="X19" s="20">
        <v>96894195</v>
      </c>
      <c r="Y19" s="20">
        <v>128854681</v>
      </c>
      <c r="Z19" s="21">
        <v>132.98</v>
      </c>
      <c r="AA19" s="22">
        <v>193788390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147149</v>
      </c>
      <c r="D21" s="18">
        <v>147149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47883</v>
      </c>
      <c r="D22" s="18">
        <v>47883</v>
      </c>
      <c r="E22" s="19">
        <v>80410</v>
      </c>
      <c r="F22" s="20">
        <v>80410</v>
      </c>
      <c r="G22" s="20">
        <v>111092</v>
      </c>
      <c r="H22" s="20">
        <v>111092</v>
      </c>
      <c r="I22" s="20">
        <v>111092</v>
      </c>
      <c r="J22" s="20">
        <v>111092</v>
      </c>
      <c r="K22" s="20">
        <v>111092</v>
      </c>
      <c r="L22" s="20">
        <v>111092</v>
      </c>
      <c r="M22" s="20">
        <v>232641</v>
      </c>
      <c r="N22" s="20">
        <v>232641</v>
      </c>
      <c r="O22" s="20"/>
      <c r="P22" s="20"/>
      <c r="Q22" s="20"/>
      <c r="R22" s="20"/>
      <c r="S22" s="20"/>
      <c r="T22" s="20"/>
      <c r="U22" s="20"/>
      <c r="V22" s="20"/>
      <c r="W22" s="20">
        <v>232641</v>
      </c>
      <c r="X22" s="20">
        <v>40205</v>
      </c>
      <c r="Y22" s="20">
        <v>192436</v>
      </c>
      <c r="Z22" s="21">
        <v>478.64</v>
      </c>
      <c r="AA22" s="22">
        <v>80410</v>
      </c>
    </row>
    <row r="23" spans="1:27" ht="13.5">
      <c r="A23" s="23" t="s">
        <v>49</v>
      </c>
      <c r="B23" s="17"/>
      <c r="C23" s="18">
        <v>137648</v>
      </c>
      <c r="D23" s="18">
        <v>137648</v>
      </c>
      <c r="E23" s="19">
        <v>284157</v>
      </c>
      <c r="F23" s="20">
        <v>284157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142079</v>
      </c>
      <c r="Y23" s="24">
        <v>-142079</v>
      </c>
      <c r="Z23" s="25">
        <v>-100</v>
      </c>
      <c r="AA23" s="26">
        <v>284157</v>
      </c>
    </row>
    <row r="24" spans="1:27" ht="13.5">
      <c r="A24" s="27" t="s">
        <v>50</v>
      </c>
      <c r="B24" s="35"/>
      <c r="C24" s="29">
        <f aca="true" t="shared" si="1" ref="C24:Y24">SUM(C15:C23)</f>
        <v>207149533</v>
      </c>
      <c r="D24" s="29">
        <f>SUM(D15:D23)</f>
        <v>207149533</v>
      </c>
      <c r="E24" s="36">
        <f t="shared" si="1"/>
        <v>199584957</v>
      </c>
      <c r="F24" s="37">
        <f t="shared" si="1"/>
        <v>199584957</v>
      </c>
      <c r="G24" s="37">
        <f t="shared" si="1"/>
        <v>208023051</v>
      </c>
      <c r="H24" s="37">
        <f t="shared" si="1"/>
        <v>209777501</v>
      </c>
      <c r="I24" s="37">
        <f t="shared" si="1"/>
        <v>214902008</v>
      </c>
      <c r="J24" s="37">
        <f t="shared" si="1"/>
        <v>214902008</v>
      </c>
      <c r="K24" s="37">
        <f t="shared" si="1"/>
        <v>216265575</v>
      </c>
      <c r="L24" s="37">
        <f t="shared" si="1"/>
        <v>223036662</v>
      </c>
      <c r="M24" s="37">
        <f t="shared" si="1"/>
        <v>226413517</v>
      </c>
      <c r="N24" s="37">
        <f t="shared" si="1"/>
        <v>226413517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226413517</v>
      </c>
      <c r="X24" s="37">
        <f t="shared" si="1"/>
        <v>99792479</v>
      </c>
      <c r="Y24" s="37">
        <f t="shared" si="1"/>
        <v>126621038</v>
      </c>
      <c r="Z24" s="38">
        <f>+IF(X24&lt;&gt;0,+(Y24/X24)*100,0)</f>
        <v>126.88434967128134</v>
      </c>
      <c r="AA24" s="39">
        <f>SUM(AA15:AA23)</f>
        <v>199584957</v>
      </c>
    </row>
    <row r="25" spans="1:27" ht="13.5">
      <c r="A25" s="27" t="s">
        <v>51</v>
      </c>
      <c r="B25" s="28"/>
      <c r="C25" s="29">
        <f aca="true" t="shared" si="2" ref="C25:Y25">+C12+C24</f>
        <v>223822416</v>
      </c>
      <c r="D25" s="29">
        <f>+D12+D24</f>
        <v>223822416</v>
      </c>
      <c r="E25" s="30">
        <f t="shared" si="2"/>
        <v>218014856</v>
      </c>
      <c r="F25" s="31">
        <f t="shared" si="2"/>
        <v>218014856</v>
      </c>
      <c r="G25" s="31">
        <f t="shared" si="2"/>
        <v>322574654</v>
      </c>
      <c r="H25" s="31">
        <f t="shared" si="2"/>
        <v>325308139</v>
      </c>
      <c r="I25" s="31">
        <f t="shared" si="2"/>
        <v>302651739</v>
      </c>
      <c r="J25" s="31">
        <f t="shared" si="2"/>
        <v>302651739</v>
      </c>
      <c r="K25" s="31">
        <f t="shared" si="2"/>
        <v>326275789</v>
      </c>
      <c r="L25" s="31">
        <f t="shared" si="2"/>
        <v>355307249</v>
      </c>
      <c r="M25" s="31">
        <f t="shared" si="2"/>
        <v>357406338</v>
      </c>
      <c r="N25" s="31">
        <f t="shared" si="2"/>
        <v>357406338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357406338</v>
      </c>
      <c r="X25" s="31">
        <f t="shared" si="2"/>
        <v>109007429</v>
      </c>
      <c r="Y25" s="31">
        <f t="shared" si="2"/>
        <v>248398909</v>
      </c>
      <c r="Z25" s="32">
        <f>+IF(X25&lt;&gt;0,+(Y25/X25)*100,0)</f>
        <v>227.87337640996927</v>
      </c>
      <c r="AA25" s="33">
        <f>+AA12+AA24</f>
        <v>218014856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571782</v>
      </c>
      <c r="D29" s="18">
        <v>571782</v>
      </c>
      <c r="E29" s="19"/>
      <c r="F29" s="20"/>
      <c r="G29" s="20">
        <v>33848</v>
      </c>
      <c r="H29" s="20">
        <v>138028</v>
      </c>
      <c r="I29" s="20">
        <v>1863</v>
      </c>
      <c r="J29" s="20">
        <v>1863</v>
      </c>
      <c r="K29" s="20">
        <v>7313164</v>
      </c>
      <c r="L29" s="20">
        <v>6116237</v>
      </c>
      <c r="M29" s="20">
        <v>36719346</v>
      </c>
      <c r="N29" s="20">
        <v>36719346</v>
      </c>
      <c r="O29" s="20"/>
      <c r="P29" s="20"/>
      <c r="Q29" s="20"/>
      <c r="R29" s="20"/>
      <c r="S29" s="20"/>
      <c r="T29" s="20"/>
      <c r="U29" s="20"/>
      <c r="V29" s="20"/>
      <c r="W29" s="20">
        <v>36719346</v>
      </c>
      <c r="X29" s="20"/>
      <c r="Y29" s="20">
        <v>36719346</v>
      </c>
      <c r="Z29" s="21"/>
      <c r="AA29" s="22"/>
    </row>
    <row r="30" spans="1:27" ht="13.5">
      <c r="A30" s="23" t="s">
        <v>55</v>
      </c>
      <c r="B30" s="17"/>
      <c r="C30" s="18">
        <v>1790320</v>
      </c>
      <c r="D30" s="18">
        <v>1790320</v>
      </c>
      <c r="E30" s="19">
        <v>1541756</v>
      </c>
      <c r="F30" s="20">
        <v>1541756</v>
      </c>
      <c r="G30" s="20">
        <v>107201046</v>
      </c>
      <c r="H30" s="20">
        <v>114093706</v>
      </c>
      <c r="I30" s="20">
        <v>111185219</v>
      </c>
      <c r="J30" s="20">
        <v>111185219</v>
      </c>
      <c r="K30" s="20">
        <v>113177381</v>
      </c>
      <c r="L30" s="20">
        <v>35898588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770878</v>
      </c>
      <c r="Y30" s="20">
        <v>-770878</v>
      </c>
      <c r="Z30" s="21">
        <v>-100</v>
      </c>
      <c r="AA30" s="22">
        <v>1541756</v>
      </c>
    </row>
    <row r="31" spans="1:27" ht="13.5">
      <c r="A31" s="23" t="s">
        <v>56</v>
      </c>
      <c r="B31" s="17"/>
      <c r="C31" s="18">
        <v>227463</v>
      </c>
      <c r="D31" s="18">
        <v>227463</v>
      </c>
      <c r="E31" s="19">
        <v>237247</v>
      </c>
      <c r="F31" s="20">
        <v>237247</v>
      </c>
      <c r="G31" s="20"/>
      <c r="H31" s="20"/>
      <c r="I31" s="20"/>
      <c r="J31" s="20"/>
      <c r="K31" s="20"/>
      <c r="L31" s="20"/>
      <c r="M31" s="20">
        <v>69728468</v>
      </c>
      <c r="N31" s="20">
        <v>69728468</v>
      </c>
      <c r="O31" s="20"/>
      <c r="P31" s="20"/>
      <c r="Q31" s="20"/>
      <c r="R31" s="20"/>
      <c r="S31" s="20"/>
      <c r="T31" s="20"/>
      <c r="U31" s="20"/>
      <c r="V31" s="20"/>
      <c r="W31" s="20">
        <v>69728468</v>
      </c>
      <c r="X31" s="20">
        <v>118624</v>
      </c>
      <c r="Y31" s="20">
        <v>69609844</v>
      </c>
      <c r="Z31" s="21">
        <v>58681.08</v>
      </c>
      <c r="AA31" s="22">
        <v>237247</v>
      </c>
    </row>
    <row r="32" spans="1:27" ht="13.5">
      <c r="A32" s="23" t="s">
        <v>57</v>
      </c>
      <c r="B32" s="17"/>
      <c r="C32" s="18">
        <v>19315238</v>
      </c>
      <c r="D32" s="18">
        <v>19315238</v>
      </c>
      <c r="E32" s="19">
        <v>9700000</v>
      </c>
      <c r="F32" s="20">
        <v>9700000</v>
      </c>
      <c r="G32" s="20">
        <v>1223454</v>
      </c>
      <c r="H32" s="20">
        <v>2248080</v>
      </c>
      <c r="I32" s="20">
        <v>2611344</v>
      </c>
      <c r="J32" s="20">
        <v>2611344</v>
      </c>
      <c r="K32" s="20">
        <v>2791933</v>
      </c>
      <c r="L32" s="20">
        <v>25471834</v>
      </c>
      <c r="M32" s="20">
        <v>20970850</v>
      </c>
      <c r="N32" s="20">
        <v>20970850</v>
      </c>
      <c r="O32" s="20"/>
      <c r="P32" s="20"/>
      <c r="Q32" s="20"/>
      <c r="R32" s="20"/>
      <c r="S32" s="20"/>
      <c r="T32" s="20"/>
      <c r="U32" s="20"/>
      <c r="V32" s="20"/>
      <c r="W32" s="20">
        <v>20970850</v>
      </c>
      <c r="X32" s="20">
        <v>4850000</v>
      </c>
      <c r="Y32" s="20">
        <v>16120850</v>
      </c>
      <c r="Z32" s="21">
        <v>332.39</v>
      </c>
      <c r="AA32" s="22">
        <v>9700000</v>
      </c>
    </row>
    <row r="33" spans="1:27" ht="13.5">
      <c r="A33" s="23" t="s">
        <v>58</v>
      </c>
      <c r="B33" s="17"/>
      <c r="C33" s="18"/>
      <c r="D33" s="18"/>
      <c r="E33" s="19">
        <v>2357000</v>
      </c>
      <c r="F33" s="20">
        <v>2357000</v>
      </c>
      <c r="G33" s="20"/>
      <c r="H33" s="20"/>
      <c r="I33" s="20"/>
      <c r="J33" s="20"/>
      <c r="K33" s="20"/>
      <c r="L33" s="20">
        <v>69241603</v>
      </c>
      <c r="M33" s="20">
        <v>6850648</v>
      </c>
      <c r="N33" s="20">
        <v>6850648</v>
      </c>
      <c r="O33" s="20"/>
      <c r="P33" s="20"/>
      <c r="Q33" s="20"/>
      <c r="R33" s="20"/>
      <c r="S33" s="20"/>
      <c r="T33" s="20"/>
      <c r="U33" s="20"/>
      <c r="V33" s="20"/>
      <c r="W33" s="20">
        <v>6850648</v>
      </c>
      <c r="X33" s="20">
        <v>1178500</v>
      </c>
      <c r="Y33" s="20">
        <v>5672148</v>
      </c>
      <c r="Z33" s="21">
        <v>481.3</v>
      </c>
      <c r="AA33" s="22">
        <v>2357000</v>
      </c>
    </row>
    <row r="34" spans="1:27" ht="13.5">
      <c r="A34" s="27" t="s">
        <v>59</v>
      </c>
      <c r="B34" s="28"/>
      <c r="C34" s="29">
        <f aca="true" t="shared" si="3" ref="C34:Y34">SUM(C29:C33)</f>
        <v>21904803</v>
      </c>
      <c r="D34" s="29">
        <f>SUM(D29:D33)</f>
        <v>21904803</v>
      </c>
      <c r="E34" s="30">
        <f t="shared" si="3"/>
        <v>13836003</v>
      </c>
      <c r="F34" s="31">
        <f t="shared" si="3"/>
        <v>13836003</v>
      </c>
      <c r="G34" s="31">
        <f t="shared" si="3"/>
        <v>108458348</v>
      </c>
      <c r="H34" s="31">
        <f t="shared" si="3"/>
        <v>116479814</v>
      </c>
      <c r="I34" s="31">
        <f t="shared" si="3"/>
        <v>113798426</v>
      </c>
      <c r="J34" s="31">
        <f t="shared" si="3"/>
        <v>113798426</v>
      </c>
      <c r="K34" s="31">
        <f t="shared" si="3"/>
        <v>123282478</v>
      </c>
      <c r="L34" s="31">
        <f t="shared" si="3"/>
        <v>136728262</v>
      </c>
      <c r="M34" s="31">
        <f t="shared" si="3"/>
        <v>134269312</v>
      </c>
      <c r="N34" s="31">
        <f t="shared" si="3"/>
        <v>134269312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134269312</v>
      </c>
      <c r="X34" s="31">
        <f t="shared" si="3"/>
        <v>6918002</v>
      </c>
      <c r="Y34" s="31">
        <f t="shared" si="3"/>
        <v>127351310</v>
      </c>
      <c r="Z34" s="32">
        <f>+IF(X34&lt;&gt;0,+(Y34/X34)*100,0)</f>
        <v>1840.8683605468746</v>
      </c>
      <c r="AA34" s="33">
        <f>SUM(AA29:AA33)</f>
        <v>13836003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4578000</v>
      </c>
      <c r="D37" s="18">
        <v>4578000</v>
      </c>
      <c r="E37" s="19"/>
      <c r="F37" s="20"/>
      <c r="G37" s="20">
        <v>1475601</v>
      </c>
      <c r="H37" s="20">
        <v>1475601</v>
      </c>
      <c r="I37" s="20">
        <v>1475601</v>
      </c>
      <c r="J37" s="20">
        <v>1475601</v>
      </c>
      <c r="K37" s="20">
        <v>1475601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1900877</v>
      </c>
      <c r="D38" s="18">
        <v>1900877</v>
      </c>
      <c r="E38" s="19">
        <v>7783653</v>
      </c>
      <c r="F38" s="20">
        <v>7783653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3891827</v>
      </c>
      <c r="Y38" s="20">
        <v>-3891827</v>
      </c>
      <c r="Z38" s="21">
        <v>-100</v>
      </c>
      <c r="AA38" s="22">
        <v>7783653</v>
      </c>
    </row>
    <row r="39" spans="1:27" ht="13.5">
      <c r="A39" s="27" t="s">
        <v>61</v>
      </c>
      <c r="B39" s="35"/>
      <c r="C39" s="29">
        <f aca="true" t="shared" si="4" ref="C39:Y39">SUM(C37:C38)</f>
        <v>6478877</v>
      </c>
      <c r="D39" s="29">
        <f>SUM(D37:D38)</f>
        <v>6478877</v>
      </c>
      <c r="E39" s="36">
        <f t="shared" si="4"/>
        <v>7783653</v>
      </c>
      <c r="F39" s="37">
        <f t="shared" si="4"/>
        <v>7783653</v>
      </c>
      <c r="G39" s="37">
        <f t="shared" si="4"/>
        <v>1475601</v>
      </c>
      <c r="H39" s="37">
        <f t="shared" si="4"/>
        <v>1475601</v>
      </c>
      <c r="I39" s="37">
        <f t="shared" si="4"/>
        <v>1475601</v>
      </c>
      <c r="J39" s="37">
        <f t="shared" si="4"/>
        <v>1475601</v>
      </c>
      <c r="K39" s="37">
        <f t="shared" si="4"/>
        <v>1475601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3891827</v>
      </c>
      <c r="Y39" s="37">
        <f t="shared" si="4"/>
        <v>-3891827</v>
      </c>
      <c r="Z39" s="38">
        <f>+IF(X39&lt;&gt;0,+(Y39/X39)*100,0)</f>
        <v>-100</v>
      </c>
      <c r="AA39" s="39">
        <f>SUM(AA37:AA38)</f>
        <v>7783653</v>
      </c>
    </row>
    <row r="40" spans="1:27" ht="13.5">
      <c r="A40" s="27" t="s">
        <v>62</v>
      </c>
      <c r="B40" s="28"/>
      <c r="C40" s="29">
        <f aca="true" t="shared" si="5" ref="C40:Y40">+C34+C39</f>
        <v>28383680</v>
      </c>
      <c r="D40" s="29">
        <f>+D34+D39</f>
        <v>28383680</v>
      </c>
      <c r="E40" s="30">
        <f t="shared" si="5"/>
        <v>21619656</v>
      </c>
      <c r="F40" s="31">
        <f t="shared" si="5"/>
        <v>21619656</v>
      </c>
      <c r="G40" s="31">
        <f t="shared" si="5"/>
        <v>109933949</v>
      </c>
      <c r="H40" s="31">
        <f t="shared" si="5"/>
        <v>117955415</v>
      </c>
      <c r="I40" s="31">
        <f t="shared" si="5"/>
        <v>115274027</v>
      </c>
      <c r="J40" s="31">
        <f t="shared" si="5"/>
        <v>115274027</v>
      </c>
      <c r="K40" s="31">
        <f t="shared" si="5"/>
        <v>124758079</v>
      </c>
      <c r="L40" s="31">
        <f t="shared" si="5"/>
        <v>136728262</v>
      </c>
      <c r="M40" s="31">
        <f t="shared" si="5"/>
        <v>134269312</v>
      </c>
      <c r="N40" s="31">
        <f t="shared" si="5"/>
        <v>134269312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134269312</v>
      </c>
      <c r="X40" s="31">
        <f t="shared" si="5"/>
        <v>10809829</v>
      </c>
      <c r="Y40" s="31">
        <f t="shared" si="5"/>
        <v>123459483</v>
      </c>
      <c r="Z40" s="32">
        <f>+IF(X40&lt;&gt;0,+(Y40/X40)*100,0)</f>
        <v>1142.1039407746414</v>
      </c>
      <c r="AA40" s="33">
        <f>+AA34+AA39</f>
        <v>21619656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195438736</v>
      </c>
      <c r="D42" s="43">
        <f>+D25-D40</f>
        <v>195438736</v>
      </c>
      <c r="E42" s="44">
        <f t="shared" si="6"/>
        <v>196395200</v>
      </c>
      <c r="F42" s="45">
        <f t="shared" si="6"/>
        <v>196395200</v>
      </c>
      <c r="G42" s="45">
        <f t="shared" si="6"/>
        <v>212640705</v>
      </c>
      <c r="H42" s="45">
        <f t="shared" si="6"/>
        <v>207352724</v>
      </c>
      <c r="I42" s="45">
        <f t="shared" si="6"/>
        <v>187377712</v>
      </c>
      <c r="J42" s="45">
        <f t="shared" si="6"/>
        <v>187377712</v>
      </c>
      <c r="K42" s="45">
        <f t="shared" si="6"/>
        <v>201517710</v>
      </c>
      <c r="L42" s="45">
        <f t="shared" si="6"/>
        <v>218578987</v>
      </c>
      <c r="M42" s="45">
        <f t="shared" si="6"/>
        <v>223137026</v>
      </c>
      <c r="N42" s="45">
        <f t="shared" si="6"/>
        <v>223137026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223137026</v>
      </c>
      <c r="X42" s="45">
        <f t="shared" si="6"/>
        <v>98197600</v>
      </c>
      <c r="Y42" s="45">
        <f t="shared" si="6"/>
        <v>124939426</v>
      </c>
      <c r="Z42" s="46">
        <f>+IF(X42&lt;&gt;0,+(Y42/X42)*100,0)</f>
        <v>127.23266760083749</v>
      </c>
      <c r="AA42" s="47">
        <f>+AA25-AA40</f>
        <v>196395200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195338388</v>
      </c>
      <c r="D45" s="18">
        <v>195338388</v>
      </c>
      <c r="E45" s="19">
        <v>196294852</v>
      </c>
      <c r="F45" s="20">
        <v>196294852</v>
      </c>
      <c r="G45" s="20">
        <v>212640705</v>
      </c>
      <c r="H45" s="20">
        <v>207352724</v>
      </c>
      <c r="I45" s="20">
        <v>187377712</v>
      </c>
      <c r="J45" s="20">
        <v>187377712</v>
      </c>
      <c r="K45" s="20">
        <v>201517710</v>
      </c>
      <c r="L45" s="20">
        <v>218578987</v>
      </c>
      <c r="M45" s="20">
        <v>223137026</v>
      </c>
      <c r="N45" s="20">
        <v>223137026</v>
      </c>
      <c r="O45" s="20"/>
      <c r="P45" s="20"/>
      <c r="Q45" s="20"/>
      <c r="R45" s="20"/>
      <c r="S45" s="20"/>
      <c r="T45" s="20"/>
      <c r="U45" s="20"/>
      <c r="V45" s="20"/>
      <c r="W45" s="20">
        <v>223137026</v>
      </c>
      <c r="X45" s="20">
        <v>98147426</v>
      </c>
      <c r="Y45" s="20">
        <v>124989600</v>
      </c>
      <c r="Z45" s="48">
        <v>127.35</v>
      </c>
      <c r="AA45" s="22">
        <v>196294852</v>
      </c>
    </row>
    <row r="46" spans="1:27" ht="13.5">
      <c r="A46" s="23" t="s">
        <v>67</v>
      </c>
      <c r="B46" s="17"/>
      <c r="C46" s="18">
        <v>100348</v>
      </c>
      <c r="D46" s="18">
        <v>100348</v>
      </c>
      <c r="E46" s="19">
        <v>100348</v>
      </c>
      <c r="F46" s="20">
        <v>100348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50174</v>
      </c>
      <c r="Y46" s="20">
        <v>-50174</v>
      </c>
      <c r="Z46" s="48">
        <v>-100</v>
      </c>
      <c r="AA46" s="22">
        <v>100348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195438736</v>
      </c>
      <c r="D48" s="51">
        <f>SUM(D45:D47)</f>
        <v>195438736</v>
      </c>
      <c r="E48" s="52">
        <f t="shared" si="7"/>
        <v>196395200</v>
      </c>
      <c r="F48" s="53">
        <f t="shared" si="7"/>
        <v>196395200</v>
      </c>
      <c r="G48" s="53">
        <f t="shared" si="7"/>
        <v>212640705</v>
      </c>
      <c r="H48" s="53">
        <f t="shared" si="7"/>
        <v>207352724</v>
      </c>
      <c r="I48" s="53">
        <f t="shared" si="7"/>
        <v>187377712</v>
      </c>
      <c r="J48" s="53">
        <f t="shared" si="7"/>
        <v>187377712</v>
      </c>
      <c r="K48" s="53">
        <f t="shared" si="7"/>
        <v>201517710</v>
      </c>
      <c r="L48" s="53">
        <f t="shared" si="7"/>
        <v>218578987</v>
      </c>
      <c r="M48" s="53">
        <f t="shared" si="7"/>
        <v>223137026</v>
      </c>
      <c r="N48" s="53">
        <f t="shared" si="7"/>
        <v>223137026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223137026</v>
      </c>
      <c r="X48" s="53">
        <f t="shared" si="7"/>
        <v>98197600</v>
      </c>
      <c r="Y48" s="53">
        <f t="shared" si="7"/>
        <v>124939426</v>
      </c>
      <c r="Z48" s="54">
        <f>+IF(X48&lt;&gt;0,+(Y48/X48)*100,0)</f>
        <v>127.23266760083749</v>
      </c>
      <c r="AA48" s="55">
        <f>SUM(AA45:AA47)</f>
        <v>196395200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13602845</v>
      </c>
      <c r="D6" s="18">
        <v>13602845</v>
      </c>
      <c r="E6" s="19">
        <v>4067</v>
      </c>
      <c r="F6" s="20">
        <v>4067</v>
      </c>
      <c r="G6" s="20">
        <v>36766590</v>
      </c>
      <c r="H6" s="20">
        <v>32518700</v>
      </c>
      <c r="I6" s="20">
        <v>1640</v>
      </c>
      <c r="J6" s="20">
        <v>1640</v>
      </c>
      <c r="K6" s="20">
        <v>3376033</v>
      </c>
      <c r="L6" s="20">
        <v>32632055</v>
      </c>
      <c r="M6" s="20">
        <v>4573514</v>
      </c>
      <c r="N6" s="20">
        <v>4573514</v>
      </c>
      <c r="O6" s="20"/>
      <c r="P6" s="20"/>
      <c r="Q6" s="20"/>
      <c r="R6" s="20"/>
      <c r="S6" s="20"/>
      <c r="T6" s="20"/>
      <c r="U6" s="20"/>
      <c r="V6" s="20"/>
      <c r="W6" s="20">
        <v>4573514</v>
      </c>
      <c r="X6" s="20">
        <v>2034</v>
      </c>
      <c r="Y6" s="20">
        <v>4571480</v>
      </c>
      <c r="Z6" s="21">
        <v>224753.2</v>
      </c>
      <c r="AA6" s="22">
        <v>4067</v>
      </c>
    </row>
    <row r="7" spans="1:27" ht="13.5">
      <c r="A7" s="23" t="s">
        <v>34</v>
      </c>
      <c r="B7" s="17"/>
      <c r="C7" s="18"/>
      <c r="D7" s="18"/>
      <c r="E7" s="19">
        <v>12141641</v>
      </c>
      <c r="F7" s="20">
        <v>12141641</v>
      </c>
      <c r="G7" s="20">
        <v>9235270</v>
      </c>
      <c r="H7" s="20">
        <v>9254056</v>
      </c>
      <c r="I7" s="20">
        <v>35277656</v>
      </c>
      <c r="J7" s="20">
        <v>35277656</v>
      </c>
      <c r="K7" s="20">
        <v>16137132</v>
      </c>
      <c r="L7" s="20">
        <v>9787278</v>
      </c>
      <c r="M7" s="20">
        <v>24345851</v>
      </c>
      <c r="N7" s="20">
        <v>24345851</v>
      </c>
      <c r="O7" s="20"/>
      <c r="P7" s="20"/>
      <c r="Q7" s="20"/>
      <c r="R7" s="20"/>
      <c r="S7" s="20"/>
      <c r="T7" s="20"/>
      <c r="U7" s="20"/>
      <c r="V7" s="20"/>
      <c r="W7" s="20">
        <v>24345851</v>
      </c>
      <c r="X7" s="20">
        <v>6070821</v>
      </c>
      <c r="Y7" s="20">
        <v>18275030</v>
      </c>
      <c r="Z7" s="21">
        <v>301.03</v>
      </c>
      <c r="AA7" s="22">
        <v>12141641</v>
      </c>
    </row>
    <row r="8" spans="1:27" ht="13.5">
      <c r="A8" s="23" t="s">
        <v>35</v>
      </c>
      <c r="B8" s="17"/>
      <c r="C8" s="18">
        <v>6398288</v>
      </c>
      <c r="D8" s="18">
        <v>6398288</v>
      </c>
      <c r="E8" s="19">
        <v>32350857</v>
      </c>
      <c r="F8" s="20">
        <v>32350857</v>
      </c>
      <c r="G8" s="20">
        <v>36429997</v>
      </c>
      <c r="H8" s="20">
        <v>38296257</v>
      </c>
      <c r="I8" s="20">
        <v>44771328</v>
      </c>
      <c r="J8" s="20">
        <v>44771328</v>
      </c>
      <c r="K8" s="20">
        <v>47168422</v>
      </c>
      <c r="L8" s="20">
        <v>45617810</v>
      </c>
      <c r="M8" s="20">
        <v>46112742</v>
      </c>
      <c r="N8" s="20">
        <v>46112742</v>
      </c>
      <c r="O8" s="20"/>
      <c r="P8" s="20"/>
      <c r="Q8" s="20"/>
      <c r="R8" s="20"/>
      <c r="S8" s="20"/>
      <c r="T8" s="20"/>
      <c r="U8" s="20"/>
      <c r="V8" s="20"/>
      <c r="W8" s="20">
        <v>46112742</v>
      </c>
      <c r="X8" s="20">
        <v>16175429</v>
      </c>
      <c r="Y8" s="20">
        <v>29937313</v>
      </c>
      <c r="Z8" s="21">
        <v>185.08</v>
      </c>
      <c r="AA8" s="22">
        <v>32350857</v>
      </c>
    </row>
    <row r="9" spans="1:27" ht="13.5">
      <c r="A9" s="23" t="s">
        <v>36</v>
      </c>
      <c r="B9" s="17"/>
      <c r="C9" s="18">
        <v>587681</v>
      </c>
      <c r="D9" s="18">
        <v>587681</v>
      </c>
      <c r="E9" s="19">
        <v>984074</v>
      </c>
      <c r="F9" s="20">
        <v>984074</v>
      </c>
      <c r="G9" s="20">
        <v>2394103</v>
      </c>
      <c r="H9" s="20">
        <v>5212665</v>
      </c>
      <c r="I9" s="20">
        <v>5166227</v>
      </c>
      <c r="J9" s="20">
        <v>5166227</v>
      </c>
      <c r="K9" s="20">
        <v>5041255</v>
      </c>
      <c r="L9" s="20">
        <v>3417512</v>
      </c>
      <c r="M9" s="20">
        <v>3279747</v>
      </c>
      <c r="N9" s="20">
        <v>3279747</v>
      </c>
      <c r="O9" s="20"/>
      <c r="P9" s="20"/>
      <c r="Q9" s="20"/>
      <c r="R9" s="20"/>
      <c r="S9" s="20"/>
      <c r="T9" s="20"/>
      <c r="U9" s="20"/>
      <c r="V9" s="20"/>
      <c r="W9" s="20">
        <v>3279747</v>
      </c>
      <c r="X9" s="20">
        <v>492037</v>
      </c>
      <c r="Y9" s="20">
        <v>2787710</v>
      </c>
      <c r="Z9" s="21">
        <v>566.57</v>
      </c>
      <c r="AA9" s="22">
        <v>984074</v>
      </c>
    </row>
    <row r="10" spans="1:27" ht="13.5">
      <c r="A10" s="23" t="s">
        <v>37</v>
      </c>
      <c r="B10" s="17"/>
      <c r="C10" s="18">
        <v>37692008</v>
      </c>
      <c r="D10" s="18">
        <v>37692008</v>
      </c>
      <c r="E10" s="19"/>
      <c r="F10" s="20"/>
      <c r="G10" s="24">
        <v>3562404</v>
      </c>
      <c r="H10" s="24">
        <v>3559944</v>
      </c>
      <c r="I10" s="24"/>
      <c r="J10" s="20"/>
      <c r="K10" s="24">
        <v>3557406</v>
      </c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227612</v>
      </c>
      <c r="D11" s="18">
        <v>227612</v>
      </c>
      <c r="E11" s="19">
        <v>138476</v>
      </c>
      <c r="F11" s="20">
        <v>138476</v>
      </c>
      <c r="G11" s="20">
        <v>9207612</v>
      </c>
      <c r="H11" s="20">
        <v>9207612</v>
      </c>
      <c r="I11" s="20">
        <v>227612</v>
      </c>
      <c r="J11" s="20">
        <v>227612</v>
      </c>
      <c r="K11" s="20">
        <v>9207612</v>
      </c>
      <c r="L11" s="20">
        <v>9207612</v>
      </c>
      <c r="M11" s="20">
        <v>9207612</v>
      </c>
      <c r="N11" s="20">
        <v>9207612</v>
      </c>
      <c r="O11" s="20"/>
      <c r="P11" s="20"/>
      <c r="Q11" s="20"/>
      <c r="R11" s="20"/>
      <c r="S11" s="20"/>
      <c r="T11" s="20"/>
      <c r="U11" s="20"/>
      <c r="V11" s="20"/>
      <c r="W11" s="20">
        <v>9207612</v>
      </c>
      <c r="X11" s="20">
        <v>69238</v>
      </c>
      <c r="Y11" s="20">
        <v>9138374</v>
      </c>
      <c r="Z11" s="21">
        <v>13198.5</v>
      </c>
      <c r="AA11" s="22">
        <v>138476</v>
      </c>
    </row>
    <row r="12" spans="1:27" ht="13.5">
      <c r="A12" s="27" t="s">
        <v>39</v>
      </c>
      <c r="B12" s="28"/>
      <c r="C12" s="29">
        <f aca="true" t="shared" si="0" ref="C12:Y12">SUM(C6:C11)</f>
        <v>58508434</v>
      </c>
      <c r="D12" s="29">
        <f>SUM(D6:D11)</f>
        <v>58508434</v>
      </c>
      <c r="E12" s="30">
        <f t="shared" si="0"/>
        <v>45619115</v>
      </c>
      <c r="F12" s="31">
        <f t="shared" si="0"/>
        <v>45619115</v>
      </c>
      <c r="G12" s="31">
        <f t="shared" si="0"/>
        <v>97595976</v>
      </c>
      <c r="H12" s="31">
        <f t="shared" si="0"/>
        <v>98049234</v>
      </c>
      <c r="I12" s="31">
        <f t="shared" si="0"/>
        <v>85444463</v>
      </c>
      <c r="J12" s="31">
        <f t="shared" si="0"/>
        <v>85444463</v>
      </c>
      <c r="K12" s="31">
        <f t="shared" si="0"/>
        <v>84487860</v>
      </c>
      <c r="L12" s="31">
        <f t="shared" si="0"/>
        <v>100662267</v>
      </c>
      <c r="M12" s="31">
        <f t="shared" si="0"/>
        <v>87519466</v>
      </c>
      <c r="N12" s="31">
        <f t="shared" si="0"/>
        <v>87519466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87519466</v>
      </c>
      <c r="X12" s="31">
        <f t="shared" si="0"/>
        <v>22809559</v>
      </c>
      <c r="Y12" s="31">
        <f t="shared" si="0"/>
        <v>64709907</v>
      </c>
      <c r="Z12" s="32">
        <f>+IF(X12&lt;&gt;0,+(Y12/X12)*100,0)</f>
        <v>283.6964406019424</v>
      </c>
      <c r="AA12" s="33">
        <f>SUM(AA6:AA11)</f>
        <v>45619115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>
        <v>3556674</v>
      </c>
      <c r="M15" s="20">
        <v>3555214</v>
      </c>
      <c r="N15" s="20">
        <v>3555214</v>
      </c>
      <c r="O15" s="20"/>
      <c r="P15" s="20"/>
      <c r="Q15" s="20"/>
      <c r="R15" s="20"/>
      <c r="S15" s="20"/>
      <c r="T15" s="20"/>
      <c r="U15" s="20"/>
      <c r="V15" s="20"/>
      <c r="W15" s="20">
        <v>3555214</v>
      </c>
      <c r="X15" s="20"/>
      <c r="Y15" s="20">
        <v>3555214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88094749</v>
      </c>
      <c r="D17" s="18">
        <v>88094749</v>
      </c>
      <c r="E17" s="19">
        <v>88094749</v>
      </c>
      <c r="F17" s="20">
        <v>88094749</v>
      </c>
      <c r="G17" s="20">
        <v>88094749</v>
      </c>
      <c r="H17" s="20">
        <v>88094749</v>
      </c>
      <c r="I17" s="20">
        <v>88094749</v>
      </c>
      <c r="J17" s="20">
        <v>88094749</v>
      </c>
      <c r="K17" s="20">
        <v>88094749</v>
      </c>
      <c r="L17" s="20">
        <v>88094749</v>
      </c>
      <c r="M17" s="20">
        <v>88094749</v>
      </c>
      <c r="N17" s="20">
        <v>88094749</v>
      </c>
      <c r="O17" s="20"/>
      <c r="P17" s="20"/>
      <c r="Q17" s="20"/>
      <c r="R17" s="20"/>
      <c r="S17" s="20"/>
      <c r="T17" s="20"/>
      <c r="U17" s="20"/>
      <c r="V17" s="20"/>
      <c r="W17" s="20">
        <v>88094749</v>
      </c>
      <c r="X17" s="20">
        <v>44047375</v>
      </c>
      <c r="Y17" s="20">
        <v>44047374</v>
      </c>
      <c r="Z17" s="21">
        <v>100</v>
      </c>
      <c r="AA17" s="22">
        <v>88094749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159489357</v>
      </c>
      <c r="D19" s="18">
        <v>159489357</v>
      </c>
      <c r="E19" s="19">
        <v>238625300</v>
      </c>
      <c r="F19" s="20">
        <v>238625300</v>
      </c>
      <c r="G19" s="20">
        <v>142170000</v>
      </c>
      <c r="H19" s="20">
        <v>149827930</v>
      </c>
      <c r="I19" s="20">
        <v>214969021</v>
      </c>
      <c r="J19" s="20">
        <v>214969021</v>
      </c>
      <c r="K19" s="20">
        <v>149986434</v>
      </c>
      <c r="L19" s="20">
        <v>146108181</v>
      </c>
      <c r="M19" s="20">
        <v>159186550</v>
      </c>
      <c r="N19" s="20">
        <v>159186550</v>
      </c>
      <c r="O19" s="20"/>
      <c r="P19" s="20"/>
      <c r="Q19" s="20"/>
      <c r="R19" s="20"/>
      <c r="S19" s="20"/>
      <c r="T19" s="20"/>
      <c r="U19" s="20"/>
      <c r="V19" s="20"/>
      <c r="W19" s="20">
        <v>159186550</v>
      </c>
      <c r="X19" s="20">
        <v>119312650</v>
      </c>
      <c r="Y19" s="20">
        <v>39873900</v>
      </c>
      <c r="Z19" s="21">
        <v>33.42</v>
      </c>
      <c r="AA19" s="22">
        <v>238625300</v>
      </c>
    </row>
    <row r="20" spans="1:27" ht="13.5">
      <c r="A20" s="23" t="s">
        <v>46</v>
      </c>
      <c r="B20" s="17"/>
      <c r="C20" s="18">
        <v>77560</v>
      </c>
      <c r="D20" s="18">
        <v>77560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>
        <v>77560</v>
      </c>
      <c r="M21" s="20">
        <v>77560</v>
      </c>
      <c r="N21" s="20">
        <v>77560</v>
      </c>
      <c r="O21" s="20"/>
      <c r="P21" s="20"/>
      <c r="Q21" s="20"/>
      <c r="R21" s="20"/>
      <c r="S21" s="20"/>
      <c r="T21" s="20"/>
      <c r="U21" s="20"/>
      <c r="V21" s="20"/>
      <c r="W21" s="20">
        <v>77560</v>
      </c>
      <c r="X21" s="20"/>
      <c r="Y21" s="20">
        <v>77560</v>
      </c>
      <c r="Z21" s="21"/>
      <c r="AA21" s="22"/>
    </row>
    <row r="22" spans="1:27" ht="13.5">
      <c r="A22" s="23" t="s">
        <v>48</v>
      </c>
      <c r="B22" s="17"/>
      <c r="C22" s="18">
        <v>81220</v>
      </c>
      <c r="D22" s="18">
        <v>81220</v>
      </c>
      <c r="E22" s="19">
        <v>36218</v>
      </c>
      <c r="F22" s="20">
        <v>36218</v>
      </c>
      <c r="G22" s="20">
        <v>18268</v>
      </c>
      <c r="H22" s="20">
        <v>18268</v>
      </c>
      <c r="I22" s="20">
        <v>81220</v>
      </c>
      <c r="J22" s="20">
        <v>81220</v>
      </c>
      <c r="K22" s="20">
        <v>14883</v>
      </c>
      <c r="L22" s="20">
        <v>14883</v>
      </c>
      <c r="M22" s="20">
        <v>14883</v>
      </c>
      <c r="N22" s="20">
        <v>14883</v>
      </c>
      <c r="O22" s="20"/>
      <c r="P22" s="20"/>
      <c r="Q22" s="20"/>
      <c r="R22" s="20"/>
      <c r="S22" s="20"/>
      <c r="T22" s="20"/>
      <c r="U22" s="20"/>
      <c r="V22" s="20"/>
      <c r="W22" s="20">
        <v>14883</v>
      </c>
      <c r="X22" s="20">
        <v>18109</v>
      </c>
      <c r="Y22" s="20">
        <v>-3226</v>
      </c>
      <c r="Z22" s="21">
        <v>-17.81</v>
      </c>
      <c r="AA22" s="22">
        <v>36218</v>
      </c>
    </row>
    <row r="23" spans="1:27" ht="13.5">
      <c r="A23" s="23" t="s">
        <v>49</v>
      </c>
      <c r="B23" s="17"/>
      <c r="C23" s="18"/>
      <c r="D23" s="18"/>
      <c r="E23" s="19">
        <v>77560</v>
      </c>
      <c r="F23" s="20">
        <v>77560</v>
      </c>
      <c r="G23" s="24">
        <v>4179450</v>
      </c>
      <c r="H23" s="24">
        <v>77559</v>
      </c>
      <c r="I23" s="24">
        <v>77560</v>
      </c>
      <c r="J23" s="20">
        <v>77560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38780</v>
      </c>
      <c r="Y23" s="24">
        <v>-38780</v>
      </c>
      <c r="Z23" s="25">
        <v>-100</v>
      </c>
      <c r="AA23" s="26">
        <v>77560</v>
      </c>
    </row>
    <row r="24" spans="1:27" ht="13.5">
      <c r="A24" s="27" t="s">
        <v>50</v>
      </c>
      <c r="B24" s="35"/>
      <c r="C24" s="29">
        <f aca="true" t="shared" si="1" ref="C24:Y24">SUM(C15:C23)</f>
        <v>247742886</v>
      </c>
      <c r="D24" s="29">
        <f>SUM(D15:D23)</f>
        <v>247742886</v>
      </c>
      <c r="E24" s="36">
        <f t="shared" si="1"/>
        <v>326833827</v>
      </c>
      <c r="F24" s="37">
        <f t="shared" si="1"/>
        <v>326833827</v>
      </c>
      <c r="G24" s="37">
        <f t="shared" si="1"/>
        <v>234462467</v>
      </c>
      <c r="H24" s="37">
        <f t="shared" si="1"/>
        <v>238018506</v>
      </c>
      <c r="I24" s="37">
        <f t="shared" si="1"/>
        <v>303222550</v>
      </c>
      <c r="J24" s="37">
        <f t="shared" si="1"/>
        <v>303222550</v>
      </c>
      <c r="K24" s="37">
        <f t="shared" si="1"/>
        <v>238096066</v>
      </c>
      <c r="L24" s="37">
        <f t="shared" si="1"/>
        <v>237852047</v>
      </c>
      <c r="M24" s="37">
        <f t="shared" si="1"/>
        <v>250928956</v>
      </c>
      <c r="N24" s="37">
        <f t="shared" si="1"/>
        <v>250928956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250928956</v>
      </c>
      <c r="X24" s="37">
        <f t="shared" si="1"/>
        <v>163416914</v>
      </c>
      <c r="Y24" s="37">
        <f t="shared" si="1"/>
        <v>87512042</v>
      </c>
      <c r="Z24" s="38">
        <f>+IF(X24&lt;&gt;0,+(Y24/X24)*100,0)</f>
        <v>53.55139799054093</v>
      </c>
      <c r="AA24" s="39">
        <f>SUM(AA15:AA23)</f>
        <v>326833827</v>
      </c>
    </row>
    <row r="25" spans="1:27" ht="13.5">
      <c r="A25" s="27" t="s">
        <v>51</v>
      </c>
      <c r="B25" s="28"/>
      <c r="C25" s="29">
        <f aca="true" t="shared" si="2" ref="C25:Y25">+C12+C24</f>
        <v>306251320</v>
      </c>
      <c r="D25" s="29">
        <f>+D12+D24</f>
        <v>306251320</v>
      </c>
      <c r="E25" s="30">
        <f t="shared" si="2"/>
        <v>372452942</v>
      </c>
      <c r="F25" s="31">
        <f t="shared" si="2"/>
        <v>372452942</v>
      </c>
      <c r="G25" s="31">
        <f t="shared" si="2"/>
        <v>332058443</v>
      </c>
      <c r="H25" s="31">
        <f t="shared" si="2"/>
        <v>336067740</v>
      </c>
      <c r="I25" s="31">
        <f t="shared" si="2"/>
        <v>388667013</v>
      </c>
      <c r="J25" s="31">
        <f t="shared" si="2"/>
        <v>388667013</v>
      </c>
      <c r="K25" s="31">
        <f t="shared" si="2"/>
        <v>322583926</v>
      </c>
      <c r="L25" s="31">
        <f t="shared" si="2"/>
        <v>338514314</v>
      </c>
      <c r="M25" s="31">
        <f t="shared" si="2"/>
        <v>338448422</v>
      </c>
      <c r="N25" s="31">
        <f t="shared" si="2"/>
        <v>338448422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338448422</v>
      </c>
      <c r="X25" s="31">
        <f t="shared" si="2"/>
        <v>186226473</v>
      </c>
      <c r="Y25" s="31">
        <f t="shared" si="2"/>
        <v>152221949</v>
      </c>
      <c r="Z25" s="32">
        <f>+IF(X25&lt;&gt;0,+(Y25/X25)*100,0)</f>
        <v>81.74023088543379</v>
      </c>
      <c r="AA25" s="33">
        <f>+AA12+AA24</f>
        <v>372452942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484777</v>
      </c>
      <c r="D30" s="18">
        <v>484777</v>
      </c>
      <c r="E30" s="19">
        <v>3722437</v>
      </c>
      <c r="F30" s="20">
        <v>3722437</v>
      </c>
      <c r="G30" s="20"/>
      <c r="H30" s="20"/>
      <c r="I30" s="20">
        <v>3227844</v>
      </c>
      <c r="J30" s="20">
        <v>3227844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1861219</v>
      </c>
      <c r="Y30" s="20">
        <v>-1861219</v>
      </c>
      <c r="Z30" s="21">
        <v>-100</v>
      </c>
      <c r="AA30" s="22">
        <v>3722437</v>
      </c>
    </row>
    <row r="31" spans="1:27" ht="13.5">
      <c r="A31" s="23" t="s">
        <v>56</v>
      </c>
      <c r="B31" s="17"/>
      <c r="C31" s="18">
        <v>452507</v>
      </c>
      <c r="D31" s="18">
        <v>452507</v>
      </c>
      <c r="E31" s="19">
        <v>1180939</v>
      </c>
      <c r="F31" s="20">
        <v>1180939</v>
      </c>
      <c r="G31" s="20">
        <v>450137</v>
      </c>
      <c r="H31" s="20">
        <v>449501</v>
      </c>
      <c r="I31" s="20">
        <v>448992</v>
      </c>
      <c r="J31" s="20">
        <v>448992</v>
      </c>
      <c r="K31" s="20">
        <v>448992</v>
      </c>
      <c r="L31" s="20">
        <v>442790</v>
      </c>
      <c r="M31" s="20">
        <v>440536</v>
      </c>
      <c r="N31" s="20">
        <v>440536</v>
      </c>
      <c r="O31" s="20"/>
      <c r="P31" s="20"/>
      <c r="Q31" s="20"/>
      <c r="R31" s="20"/>
      <c r="S31" s="20"/>
      <c r="T31" s="20"/>
      <c r="U31" s="20"/>
      <c r="V31" s="20"/>
      <c r="W31" s="20">
        <v>440536</v>
      </c>
      <c r="X31" s="20">
        <v>590470</v>
      </c>
      <c r="Y31" s="20">
        <v>-149934</v>
      </c>
      <c r="Z31" s="21">
        <v>-25.39</v>
      </c>
      <c r="AA31" s="22">
        <v>1180939</v>
      </c>
    </row>
    <row r="32" spans="1:27" ht="13.5">
      <c r="A32" s="23" t="s">
        <v>57</v>
      </c>
      <c r="B32" s="17"/>
      <c r="C32" s="18">
        <v>24618998</v>
      </c>
      <c r="D32" s="18">
        <v>24618998</v>
      </c>
      <c r="E32" s="19">
        <v>21935172</v>
      </c>
      <c r="F32" s="20">
        <v>21935172</v>
      </c>
      <c r="G32" s="20">
        <v>24589369</v>
      </c>
      <c r="H32" s="20">
        <v>30005237</v>
      </c>
      <c r="I32" s="20">
        <v>29402156</v>
      </c>
      <c r="J32" s="20">
        <v>29402156</v>
      </c>
      <c r="K32" s="20">
        <v>19178339</v>
      </c>
      <c r="L32" s="20">
        <v>10130755</v>
      </c>
      <c r="M32" s="20">
        <v>16078174</v>
      </c>
      <c r="N32" s="20">
        <v>16078174</v>
      </c>
      <c r="O32" s="20"/>
      <c r="P32" s="20"/>
      <c r="Q32" s="20"/>
      <c r="R32" s="20"/>
      <c r="S32" s="20"/>
      <c r="T32" s="20"/>
      <c r="U32" s="20"/>
      <c r="V32" s="20"/>
      <c r="W32" s="20">
        <v>16078174</v>
      </c>
      <c r="X32" s="20">
        <v>10967586</v>
      </c>
      <c r="Y32" s="20">
        <v>5110588</v>
      </c>
      <c r="Z32" s="21">
        <v>46.6</v>
      </c>
      <c r="AA32" s="22">
        <v>21935172</v>
      </c>
    </row>
    <row r="33" spans="1:27" ht="13.5">
      <c r="A33" s="23" t="s">
        <v>58</v>
      </c>
      <c r="B33" s="17"/>
      <c r="C33" s="18">
        <v>312694</v>
      </c>
      <c r="D33" s="18">
        <v>312694</v>
      </c>
      <c r="E33" s="19"/>
      <c r="F33" s="20"/>
      <c r="G33" s="20">
        <v>10551436</v>
      </c>
      <c r="H33" s="20">
        <v>10548667</v>
      </c>
      <c r="I33" s="20">
        <v>312694</v>
      </c>
      <c r="J33" s="20">
        <v>312694</v>
      </c>
      <c r="K33" s="20">
        <v>10483818</v>
      </c>
      <c r="L33" s="20">
        <v>10414110</v>
      </c>
      <c r="M33" s="20">
        <v>10404817</v>
      </c>
      <c r="N33" s="20">
        <v>10404817</v>
      </c>
      <c r="O33" s="20"/>
      <c r="P33" s="20"/>
      <c r="Q33" s="20"/>
      <c r="R33" s="20"/>
      <c r="S33" s="20"/>
      <c r="T33" s="20"/>
      <c r="U33" s="20"/>
      <c r="V33" s="20"/>
      <c r="W33" s="20">
        <v>10404817</v>
      </c>
      <c r="X33" s="20"/>
      <c r="Y33" s="20">
        <v>10404817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25868976</v>
      </c>
      <c r="D34" s="29">
        <f>SUM(D29:D33)</f>
        <v>25868976</v>
      </c>
      <c r="E34" s="30">
        <f t="shared" si="3"/>
        <v>26838548</v>
      </c>
      <c r="F34" s="31">
        <f t="shared" si="3"/>
        <v>26838548</v>
      </c>
      <c r="G34" s="31">
        <f t="shared" si="3"/>
        <v>35590942</v>
      </c>
      <c r="H34" s="31">
        <f t="shared" si="3"/>
        <v>41003405</v>
      </c>
      <c r="I34" s="31">
        <f t="shared" si="3"/>
        <v>33391686</v>
      </c>
      <c r="J34" s="31">
        <f t="shared" si="3"/>
        <v>33391686</v>
      </c>
      <c r="K34" s="31">
        <f t="shared" si="3"/>
        <v>30111149</v>
      </c>
      <c r="L34" s="31">
        <f t="shared" si="3"/>
        <v>20987655</v>
      </c>
      <c r="M34" s="31">
        <f t="shared" si="3"/>
        <v>26923527</v>
      </c>
      <c r="N34" s="31">
        <f t="shared" si="3"/>
        <v>26923527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26923527</v>
      </c>
      <c r="X34" s="31">
        <f t="shared" si="3"/>
        <v>13419275</v>
      </c>
      <c r="Y34" s="31">
        <f t="shared" si="3"/>
        <v>13504252</v>
      </c>
      <c r="Z34" s="32">
        <f>+IF(X34&lt;&gt;0,+(Y34/X34)*100,0)</f>
        <v>100.63324583481597</v>
      </c>
      <c r="AA34" s="33">
        <f>SUM(AA29:AA33)</f>
        <v>26838548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6363654</v>
      </c>
      <c r="D37" s="18">
        <v>6363654</v>
      </c>
      <c r="E37" s="19">
        <v>14889748</v>
      </c>
      <c r="F37" s="20">
        <v>14889748</v>
      </c>
      <c r="G37" s="20"/>
      <c r="H37" s="20">
        <v>1860021</v>
      </c>
      <c r="I37" s="20">
        <v>2594761</v>
      </c>
      <c r="J37" s="20">
        <v>2594761</v>
      </c>
      <c r="K37" s="20">
        <v>1513677</v>
      </c>
      <c r="L37" s="20">
        <v>1367150</v>
      </c>
      <c r="M37" s="20">
        <v>1199307</v>
      </c>
      <c r="N37" s="20">
        <v>1199307</v>
      </c>
      <c r="O37" s="20"/>
      <c r="P37" s="20"/>
      <c r="Q37" s="20"/>
      <c r="R37" s="20"/>
      <c r="S37" s="20"/>
      <c r="T37" s="20"/>
      <c r="U37" s="20"/>
      <c r="V37" s="20"/>
      <c r="W37" s="20">
        <v>1199307</v>
      </c>
      <c r="X37" s="20">
        <v>7444874</v>
      </c>
      <c r="Y37" s="20">
        <v>-6245567</v>
      </c>
      <c r="Z37" s="21">
        <v>-83.89</v>
      </c>
      <c r="AA37" s="22">
        <v>14889748</v>
      </c>
    </row>
    <row r="38" spans="1:27" ht="13.5">
      <c r="A38" s="23" t="s">
        <v>58</v>
      </c>
      <c r="B38" s="17"/>
      <c r="C38" s="18">
        <v>3958389</v>
      </c>
      <c r="D38" s="18">
        <v>3958389</v>
      </c>
      <c r="E38" s="19">
        <v>6462369</v>
      </c>
      <c r="F38" s="20">
        <v>6462369</v>
      </c>
      <c r="G38" s="20">
        <v>2033193</v>
      </c>
      <c r="H38" s="20"/>
      <c r="I38" s="20">
        <v>6148207</v>
      </c>
      <c r="J38" s="20">
        <v>6148207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3231185</v>
      </c>
      <c r="Y38" s="20">
        <v>-3231185</v>
      </c>
      <c r="Z38" s="21">
        <v>-100</v>
      </c>
      <c r="AA38" s="22">
        <v>6462369</v>
      </c>
    </row>
    <row r="39" spans="1:27" ht="13.5">
      <c r="A39" s="27" t="s">
        <v>61</v>
      </c>
      <c r="B39" s="35"/>
      <c r="C39" s="29">
        <f aca="true" t="shared" si="4" ref="C39:Y39">SUM(C37:C38)</f>
        <v>10322043</v>
      </c>
      <c r="D39" s="29">
        <f>SUM(D37:D38)</f>
        <v>10322043</v>
      </c>
      <c r="E39" s="36">
        <f t="shared" si="4"/>
        <v>21352117</v>
      </c>
      <c r="F39" s="37">
        <f t="shared" si="4"/>
        <v>21352117</v>
      </c>
      <c r="G39" s="37">
        <f t="shared" si="4"/>
        <v>2033193</v>
      </c>
      <c r="H39" s="37">
        <f t="shared" si="4"/>
        <v>1860021</v>
      </c>
      <c r="I39" s="37">
        <f t="shared" si="4"/>
        <v>8742968</v>
      </c>
      <c r="J39" s="37">
        <f t="shared" si="4"/>
        <v>8742968</v>
      </c>
      <c r="K39" s="37">
        <f t="shared" si="4"/>
        <v>1513677</v>
      </c>
      <c r="L39" s="37">
        <f t="shared" si="4"/>
        <v>1367150</v>
      </c>
      <c r="M39" s="37">
        <f t="shared" si="4"/>
        <v>1199307</v>
      </c>
      <c r="N39" s="37">
        <f t="shared" si="4"/>
        <v>1199307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1199307</v>
      </c>
      <c r="X39" s="37">
        <f t="shared" si="4"/>
        <v>10676059</v>
      </c>
      <c r="Y39" s="37">
        <f t="shared" si="4"/>
        <v>-9476752</v>
      </c>
      <c r="Z39" s="38">
        <f>+IF(X39&lt;&gt;0,+(Y39/X39)*100,0)</f>
        <v>-88.76638842104563</v>
      </c>
      <c r="AA39" s="39">
        <f>SUM(AA37:AA38)</f>
        <v>21352117</v>
      </c>
    </row>
    <row r="40" spans="1:27" ht="13.5">
      <c r="A40" s="27" t="s">
        <v>62</v>
      </c>
      <c r="B40" s="28"/>
      <c r="C40" s="29">
        <f aca="true" t="shared" si="5" ref="C40:Y40">+C34+C39</f>
        <v>36191019</v>
      </c>
      <c r="D40" s="29">
        <f>+D34+D39</f>
        <v>36191019</v>
      </c>
      <c r="E40" s="30">
        <f t="shared" si="5"/>
        <v>48190665</v>
      </c>
      <c r="F40" s="31">
        <f t="shared" si="5"/>
        <v>48190665</v>
      </c>
      <c r="G40" s="31">
        <f t="shared" si="5"/>
        <v>37624135</v>
      </c>
      <c r="H40" s="31">
        <f t="shared" si="5"/>
        <v>42863426</v>
      </c>
      <c r="I40" s="31">
        <f t="shared" si="5"/>
        <v>42134654</v>
      </c>
      <c r="J40" s="31">
        <f t="shared" si="5"/>
        <v>42134654</v>
      </c>
      <c r="K40" s="31">
        <f t="shared" si="5"/>
        <v>31624826</v>
      </c>
      <c r="L40" s="31">
        <f t="shared" si="5"/>
        <v>22354805</v>
      </c>
      <c r="M40" s="31">
        <f t="shared" si="5"/>
        <v>28122834</v>
      </c>
      <c r="N40" s="31">
        <f t="shared" si="5"/>
        <v>28122834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28122834</v>
      </c>
      <c r="X40" s="31">
        <f t="shared" si="5"/>
        <v>24095334</v>
      </c>
      <c r="Y40" s="31">
        <f t="shared" si="5"/>
        <v>4027500</v>
      </c>
      <c r="Z40" s="32">
        <f>+IF(X40&lt;&gt;0,+(Y40/X40)*100,0)</f>
        <v>16.714854419532013</v>
      </c>
      <c r="AA40" s="33">
        <f>+AA34+AA39</f>
        <v>48190665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270060301</v>
      </c>
      <c r="D42" s="43">
        <f>+D25-D40</f>
        <v>270060301</v>
      </c>
      <c r="E42" s="44">
        <f t="shared" si="6"/>
        <v>324262277</v>
      </c>
      <c r="F42" s="45">
        <f t="shared" si="6"/>
        <v>324262277</v>
      </c>
      <c r="G42" s="45">
        <f t="shared" si="6"/>
        <v>294434308</v>
      </c>
      <c r="H42" s="45">
        <f t="shared" si="6"/>
        <v>293204314</v>
      </c>
      <c r="I42" s="45">
        <f t="shared" si="6"/>
        <v>346532359</v>
      </c>
      <c r="J42" s="45">
        <f t="shared" si="6"/>
        <v>346532359</v>
      </c>
      <c r="K42" s="45">
        <f t="shared" si="6"/>
        <v>290959100</v>
      </c>
      <c r="L42" s="45">
        <f t="shared" si="6"/>
        <v>316159509</v>
      </c>
      <c r="M42" s="45">
        <f t="shared" si="6"/>
        <v>310325588</v>
      </c>
      <c r="N42" s="45">
        <f t="shared" si="6"/>
        <v>310325588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310325588</v>
      </c>
      <c r="X42" s="45">
        <f t="shared" si="6"/>
        <v>162131139</v>
      </c>
      <c r="Y42" s="45">
        <f t="shared" si="6"/>
        <v>148194449</v>
      </c>
      <c r="Z42" s="46">
        <f>+IF(X42&lt;&gt;0,+(Y42/X42)*100,0)</f>
        <v>91.40406334899059</v>
      </c>
      <c r="AA42" s="47">
        <f>+AA25-AA40</f>
        <v>324262277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270060301</v>
      </c>
      <c r="D45" s="18">
        <v>270060301</v>
      </c>
      <c r="E45" s="19">
        <v>324262277</v>
      </c>
      <c r="F45" s="20">
        <v>324262277</v>
      </c>
      <c r="G45" s="20">
        <v>294434308</v>
      </c>
      <c r="H45" s="20">
        <v>293204314</v>
      </c>
      <c r="I45" s="20">
        <v>346532359</v>
      </c>
      <c r="J45" s="20">
        <v>346532359</v>
      </c>
      <c r="K45" s="20">
        <v>290959100</v>
      </c>
      <c r="L45" s="20">
        <v>316159509</v>
      </c>
      <c r="M45" s="20">
        <v>310325588</v>
      </c>
      <c r="N45" s="20">
        <v>310325588</v>
      </c>
      <c r="O45" s="20"/>
      <c r="P45" s="20"/>
      <c r="Q45" s="20"/>
      <c r="R45" s="20"/>
      <c r="S45" s="20"/>
      <c r="T45" s="20"/>
      <c r="U45" s="20"/>
      <c r="V45" s="20"/>
      <c r="W45" s="20">
        <v>310325588</v>
      </c>
      <c r="X45" s="20">
        <v>162131139</v>
      </c>
      <c r="Y45" s="20">
        <v>148194449</v>
      </c>
      <c r="Z45" s="48">
        <v>91.4</v>
      </c>
      <c r="AA45" s="22">
        <v>324262277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270060301</v>
      </c>
      <c r="D48" s="51">
        <f>SUM(D45:D47)</f>
        <v>270060301</v>
      </c>
      <c r="E48" s="52">
        <f t="shared" si="7"/>
        <v>324262277</v>
      </c>
      <c r="F48" s="53">
        <f t="shared" si="7"/>
        <v>324262277</v>
      </c>
      <c r="G48" s="53">
        <f t="shared" si="7"/>
        <v>294434308</v>
      </c>
      <c r="H48" s="53">
        <f t="shared" si="7"/>
        <v>293204314</v>
      </c>
      <c r="I48" s="53">
        <f t="shared" si="7"/>
        <v>346532359</v>
      </c>
      <c r="J48" s="53">
        <f t="shared" si="7"/>
        <v>346532359</v>
      </c>
      <c r="K48" s="53">
        <f t="shared" si="7"/>
        <v>290959100</v>
      </c>
      <c r="L48" s="53">
        <f t="shared" si="7"/>
        <v>316159509</v>
      </c>
      <c r="M48" s="53">
        <f t="shared" si="7"/>
        <v>310325588</v>
      </c>
      <c r="N48" s="53">
        <f t="shared" si="7"/>
        <v>310325588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310325588</v>
      </c>
      <c r="X48" s="53">
        <f t="shared" si="7"/>
        <v>162131139</v>
      </c>
      <c r="Y48" s="53">
        <f t="shared" si="7"/>
        <v>148194449</v>
      </c>
      <c r="Z48" s="54">
        <f>+IF(X48&lt;&gt;0,+(Y48/X48)*100,0)</f>
        <v>91.40406334899059</v>
      </c>
      <c r="AA48" s="55">
        <f>SUM(AA45:AA47)</f>
        <v>324262277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53151479</v>
      </c>
      <c r="D6" s="18">
        <v>53151479</v>
      </c>
      <c r="E6" s="19">
        <v>40000000</v>
      </c>
      <c r="F6" s="20">
        <v>40000000</v>
      </c>
      <c r="G6" s="20">
        <v>89239384</v>
      </c>
      <c r="H6" s="20">
        <v>66375371</v>
      </c>
      <c r="I6" s="20">
        <v>70278388</v>
      </c>
      <c r="J6" s="20">
        <v>70278388</v>
      </c>
      <c r="K6" s="20">
        <v>115957752</v>
      </c>
      <c r="L6" s="20">
        <v>38261295</v>
      </c>
      <c r="M6" s="20">
        <v>61208790</v>
      </c>
      <c r="N6" s="20">
        <v>61208790</v>
      </c>
      <c r="O6" s="20"/>
      <c r="P6" s="20"/>
      <c r="Q6" s="20"/>
      <c r="R6" s="20"/>
      <c r="S6" s="20"/>
      <c r="T6" s="20"/>
      <c r="U6" s="20"/>
      <c r="V6" s="20"/>
      <c r="W6" s="20">
        <v>61208790</v>
      </c>
      <c r="X6" s="20">
        <v>20000000</v>
      </c>
      <c r="Y6" s="20">
        <v>41208790</v>
      </c>
      <c r="Z6" s="21">
        <v>206.04</v>
      </c>
      <c r="AA6" s="22">
        <v>40000000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>
        <v>40573565</v>
      </c>
      <c r="J7" s="20">
        <v>40573565</v>
      </c>
      <c r="K7" s="20">
        <v>42656360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17402507</v>
      </c>
      <c r="D8" s="18">
        <v>17402507</v>
      </c>
      <c r="E8" s="19">
        <v>16000000</v>
      </c>
      <c r="F8" s="20">
        <v>16000000</v>
      </c>
      <c r="G8" s="20">
        <v>50799481</v>
      </c>
      <c r="H8" s="20">
        <v>54169922</v>
      </c>
      <c r="I8" s="20">
        <v>96513543</v>
      </c>
      <c r="J8" s="20">
        <v>96513543</v>
      </c>
      <c r="K8" s="20">
        <v>371702</v>
      </c>
      <c r="L8" s="20">
        <v>46867456</v>
      </c>
      <c r="M8" s="20">
        <v>51196747</v>
      </c>
      <c r="N8" s="20">
        <v>51196747</v>
      </c>
      <c r="O8" s="20"/>
      <c r="P8" s="20"/>
      <c r="Q8" s="20"/>
      <c r="R8" s="20"/>
      <c r="S8" s="20"/>
      <c r="T8" s="20"/>
      <c r="U8" s="20"/>
      <c r="V8" s="20"/>
      <c r="W8" s="20">
        <v>51196747</v>
      </c>
      <c r="X8" s="20">
        <v>8000000</v>
      </c>
      <c r="Y8" s="20">
        <v>43196747</v>
      </c>
      <c r="Z8" s="21">
        <v>539.96</v>
      </c>
      <c r="AA8" s="22">
        <v>16000000</v>
      </c>
    </row>
    <row r="9" spans="1:27" ht="13.5">
      <c r="A9" s="23" t="s">
        <v>36</v>
      </c>
      <c r="B9" s="17"/>
      <c r="C9" s="18">
        <v>46161434</v>
      </c>
      <c r="D9" s="18">
        <v>46161434</v>
      </c>
      <c r="E9" s="19">
        <v>25000000</v>
      </c>
      <c r="F9" s="20">
        <v>25000000</v>
      </c>
      <c r="G9" s="20">
        <v>16871480</v>
      </c>
      <c r="H9" s="20">
        <v>44971140</v>
      </c>
      <c r="I9" s="20">
        <v>15411219</v>
      </c>
      <c r="J9" s="20">
        <v>15411219</v>
      </c>
      <c r="K9" s="20">
        <v>3991090</v>
      </c>
      <c r="L9" s="20">
        <v>46282451</v>
      </c>
      <c r="M9" s="20">
        <v>50104811</v>
      </c>
      <c r="N9" s="20">
        <v>50104811</v>
      </c>
      <c r="O9" s="20"/>
      <c r="P9" s="20"/>
      <c r="Q9" s="20"/>
      <c r="R9" s="20"/>
      <c r="S9" s="20"/>
      <c r="T9" s="20"/>
      <c r="U9" s="20"/>
      <c r="V9" s="20"/>
      <c r="W9" s="20">
        <v>50104811</v>
      </c>
      <c r="X9" s="20">
        <v>12500000</v>
      </c>
      <c r="Y9" s="20">
        <v>37604811</v>
      </c>
      <c r="Z9" s="21">
        <v>300.84</v>
      </c>
      <c r="AA9" s="22">
        <v>25000000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6965026</v>
      </c>
      <c r="D11" s="18">
        <v>6965026</v>
      </c>
      <c r="E11" s="19">
        <v>7200000</v>
      </c>
      <c r="F11" s="20">
        <v>7200000</v>
      </c>
      <c r="G11" s="20">
        <v>6513548</v>
      </c>
      <c r="H11" s="20">
        <v>6444869</v>
      </c>
      <c r="I11" s="20">
        <v>6956125</v>
      </c>
      <c r="J11" s="20">
        <v>6956125</v>
      </c>
      <c r="K11" s="20">
        <v>7394760</v>
      </c>
      <c r="L11" s="20">
        <v>6931997</v>
      </c>
      <c r="M11" s="20">
        <v>6819766</v>
      </c>
      <c r="N11" s="20">
        <v>6819766</v>
      </c>
      <c r="O11" s="20"/>
      <c r="P11" s="20"/>
      <c r="Q11" s="20"/>
      <c r="R11" s="20"/>
      <c r="S11" s="20"/>
      <c r="T11" s="20"/>
      <c r="U11" s="20"/>
      <c r="V11" s="20"/>
      <c r="W11" s="20">
        <v>6819766</v>
      </c>
      <c r="X11" s="20">
        <v>3600000</v>
      </c>
      <c r="Y11" s="20">
        <v>3219766</v>
      </c>
      <c r="Z11" s="21">
        <v>89.44</v>
      </c>
      <c r="AA11" s="22">
        <v>7200000</v>
      </c>
    </row>
    <row r="12" spans="1:27" ht="13.5">
      <c r="A12" s="27" t="s">
        <v>39</v>
      </c>
      <c r="B12" s="28"/>
      <c r="C12" s="29">
        <f aca="true" t="shared" si="0" ref="C12:Y12">SUM(C6:C11)</f>
        <v>123680446</v>
      </c>
      <c r="D12" s="29">
        <f>SUM(D6:D11)</f>
        <v>123680446</v>
      </c>
      <c r="E12" s="30">
        <f t="shared" si="0"/>
        <v>88200000</v>
      </c>
      <c r="F12" s="31">
        <f t="shared" si="0"/>
        <v>88200000</v>
      </c>
      <c r="G12" s="31">
        <f t="shared" si="0"/>
        <v>163423893</v>
      </c>
      <c r="H12" s="31">
        <f t="shared" si="0"/>
        <v>171961302</v>
      </c>
      <c r="I12" s="31">
        <f t="shared" si="0"/>
        <v>229732840</v>
      </c>
      <c r="J12" s="31">
        <f t="shared" si="0"/>
        <v>229732840</v>
      </c>
      <c r="K12" s="31">
        <f t="shared" si="0"/>
        <v>170371664</v>
      </c>
      <c r="L12" s="31">
        <f t="shared" si="0"/>
        <v>138343199</v>
      </c>
      <c r="M12" s="31">
        <f t="shared" si="0"/>
        <v>169330114</v>
      </c>
      <c r="N12" s="31">
        <f t="shared" si="0"/>
        <v>169330114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169330114</v>
      </c>
      <c r="X12" s="31">
        <f t="shared" si="0"/>
        <v>44100000</v>
      </c>
      <c r="Y12" s="31">
        <f t="shared" si="0"/>
        <v>125230114</v>
      </c>
      <c r="Z12" s="32">
        <f>+IF(X12&lt;&gt;0,+(Y12/X12)*100,0)</f>
        <v>283.96851247165534</v>
      </c>
      <c r="AA12" s="33">
        <f>SUM(AA6:AA11)</f>
        <v>88200000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30000000</v>
      </c>
      <c r="F16" s="20">
        <v>30000000</v>
      </c>
      <c r="G16" s="24">
        <v>9620837</v>
      </c>
      <c r="H16" s="24">
        <v>9620837</v>
      </c>
      <c r="I16" s="24"/>
      <c r="J16" s="20"/>
      <c r="K16" s="24"/>
      <c r="L16" s="24">
        <v>9737516</v>
      </c>
      <c r="M16" s="20">
        <v>9777609</v>
      </c>
      <c r="N16" s="24">
        <v>9777609</v>
      </c>
      <c r="O16" s="24"/>
      <c r="P16" s="24"/>
      <c r="Q16" s="20"/>
      <c r="R16" s="24"/>
      <c r="S16" s="24"/>
      <c r="T16" s="20"/>
      <c r="U16" s="24"/>
      <c r="V16" s="24"/>
      <c r="W16" s="24">
        <v>9777609</v>
      </c>
      <c r="X16" s="20">
        <v>15000000</v>
      </c>
      <c r="Y16" s="24">
        <v>-5222391</v>
      </c>
      <c r="Z16" s="25">
        <v>-34.82</v>
      </c>
      <c r="AA16" s="26">
        <v>30000000</v>
      </c>
    </row>
    <row r="17" spans="1:27" ht="13.5">
      <c r="A17" s="23" t="s">
        <v>43</v>
      </c>
      <c r="B17" s="17"/>
      <c r="C17" s="18">
        <v>7570120</v>
      </c>
      <c r="D17" s="18">
        <v>7570120</v>
      </c>
      <c r="E17" s="19">
        <v>4883000</v>
      </c>
      <c r="F17" s="20">
        <v>4883000</v>
      </c>
      <c r="G17" s="20"/>
      <c r="H17" s="20"/>
      <c r="I17" s="20">
        <v>1824802</v>
      </c>
      <c r="J17" s="20">
        <v>1824802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2441500</v>
      </c>
      <c r="Y17" s="20">
        <v>-2441500</v>
      </c>
      <c r="Z17" s="21">
        <v>-100</v>
      </c>
      <c r="AA17" s="22">
        <v>4883000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1986118320</v>
      </c>
      <c r="D19" s="18">
        <v>1986118320</v>
      </c>
      <c r="E19" s="19">
        <v>1000000000</v>
      </c>
      <c r="F19" s="20">
        <v>1000000000</v>
      </c>
      <c r="G19" s="20">
        <v>923316168</v>
      </c>
      <c r="H19" s="20">
        <v>1965964407</v>
      </c>
      <c r="I19" s="20">
        <v>2481686182</v>
      </c>
      <c r="J19" s="20">
        <v>2481686182</v>
      </c>
      <c r="K19" s="20">
        <v>2024533275</v>
      </c>
      <c r="L19" s="20">
        <v>2008450462</v>
      </c>
      <c r="M19" s="20">
        <v>2006722986</v>
      </c>
      <c r="N19" s="20">
        <v>2006722986</v>
      </c>
      <c r="O19" s="20"/>
      <c r="P19" s="20"/>
      <c r="Q19" s="20"/>
      <c r="R19" s="20"/>
      <c r="S19" s="20"/>
      <c r="T19" s="20"/>
      <c r="U19" s="20"/>
      <c r="V19" s="20"/>
      <c r="W19" s="20">
        <v>2006722986</v>
      </c>
      <c r="X19" s="20">
        <v>500000000</v>
      </c>
      <c r="Y19" s="20">
        <v>1506722986</v>
      </c>
      <c r="Z19" s="21">
        <v>301.34</v>
      </c>
      <c r="AA19" s="22">
        <v>1000000000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312447</v>
      </c>
      <c r="D22" s="18">
        <v>312447</v>
      </c>
      <c r="E22" s="19">
        <v>230000</v>
      </c>
      <c r="F22" s="20">
        <v>230000</v>
      </c>
      <c r="G22" s="20">
        <v>217469</v>
      </c>
      <c r="H22" s="20">
        <v>305814</v>
      </c>
      <c r="I22" s="20"/>
      <c r="J22" s="20"/>
      <c r="K22" s="20"/>
      <c r="L22" s="20">
        <v>295864</v>
      </c>
      <c r="M22" s="20">
        <v>292547</v>
      </c>
      <c r="N22" s="20">
        <v>292547</v>
      </c>
      <c r="O22" s="20"/>
      <c r="P22" s="20"/>
      <c r="Q22" s="20"/>
      <c r="R22" s="20"/>
      <c r="S22" s="20"/>
      <c r="T22" s="20"/>
      <c r="U22" s="20"/>
      <c r="V22" s="20"/>
      <c r="W22" s="20">
        <v>292547</v>
      </c>
      <c r="X22" s="20">
        <v>115000</v>
      </c>
      <c r="Y22" s="20">
        <v>177547</v>
      </c>
      <c r="Z22" s="21">
        <v>154.39</v>
      </c>
      <c r="AA22" s="22">
        <v>230000</v>
      </c>
    </row>
    <row r="23" spans="1:27" ht="13.5">
      <c r="A23" s="23" t="s">
        <v>49</v>
      </c>
      <c r="B23" s="17"/>
      <c r="C23" s="18"/>
      <c r="D23" s="18"/>
      <c r="E23" s="19">
        <v>31167000</v>
      </c>
      <c r="F23" s="20">
        <v>31167000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15583500</v>
      </c>
      <c r="Y23" s="24">
        <v>-15583500</v>
      </c>
      <c r="Z23" s="25">
        <v>-100</v>
      </c>
      <c r="AA23" s="26">
        <v>31167000</v>
      </c>
    </row>
    <row r="24" spans="1:27" ht="13.5">
      <c r="A24" s="27" t="s">
        <v>50</v>
      </c>
      <c r="B24" s="35"/>
      <c r="C24" s="29">
        <f aca="true" t="shared" si="1" ref="C24:Y24">SUM(C15:C23)</f>
        <v>1994000887</v>
      </c>
      <c r="D24" s="29">
        <f>SUM(D15:D23)</f>
        <v>1994000887</v>
      </c>
      <c r="E24" s="36">
        <f t="shared" si="1"/>
        <v>1066280000</v>
      </c>
      <c r="F24" s="37">
        <f t="shared" si="1"/>
        <v>1066280000</v>
      </c>
      <c r="G24" s="37">
        <f t="shared" si="1"/>
        <v>933154474</v>
      </c>
      <c r="H24" s="37">
        <f t="shared" si="1"/>
        <v>1975891058</v>
      </c>
      <c r="I24" s="37">
        <f t="shared" si="1"/>
        <v>2483510984</v>
      </c>
      <c r="J24" s="37">
        <f t="shared" si="1"/>
        <v>2483510984</v>
      </c>
      <c r="K24" s="37">
        <f t="shared" si="1"/>
        <v>2024533275</v>
      </c>
      <c r="L24" s="37">
        <f t="shared" si="1"/>
        <v>2018483842</v>
      </c>
      <c r="M24" s="37">
        <f t="shared" si="1"/>
        <v>2016793142</v>
      </c>
      <c r="N24" s="37">
        <f t="shared" si="1"/>
        <v>2016793142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2016793142</v>
      </c>
      <c r="X24" s="37">
        <f t="shared" si="1"/>
        <v>533140000</v>
      </c>
      <c r="Y24" s="37">
        <f t="shared" si="1"/>
        <v>1483653142</v>
      </c>
      <c r="Z24" s="38">
        <f>+IF(X24&lt;&gt;0,+(Y24/X24)*100,0)</f>
        <v>278.28584274299436</v>
      </c>
      <c r="AA24" s="39">
        <f>SUM(AA15:AA23)</f>
        <v>1066280000</v>
      </c>
    </row>
    <row r="25" spans="1:27" ht="13.5">
      <c r="A25" s="27" t="s">
        <v>51</v>
      </c>
      <c r="B25" s="28"/>
      <c r="C25" s="29">
        <f aca="true" t="shared" si="2" ref="C25:Y25">+C12+C24</f>
        <v>2117681333</v>
      </c>
      <c r="D25" s="29">
        <f>+D12+D24</f>
        <v>2117681333</v>
      </c>
      <c r="E25" s="30">
        <f t="shared" si="2"/>
        <v>1154480000</v>
      </c>
      <c r="F25" s="31">
        <f t="shared" si="2"/>
        <v>1154480000</v>
      </c>
      <c r="G25" s="31">
        <f t="shared" si="2"/>
        <v>1096578367</v>
      </c>
      <c r="H25" s="31">
        <f t="shared" si="2"/>
        <v>2147852360</v>
      </c>
      <c r="I25" s="31">
        <f t="shared" si="2"/>
        <v>2713243824</v>
      </c>
      <c r="J25" s="31">
        <f t="shared" si="2"/>
        <v>2713243824</v>
      </c>
      <c r="K25" s="31">
        <f t="shared" si="2"/>
        <v>2194904939</v>
      </c>
      <c r="L25" s="31">
        <f t="shared" si="2"/>
        <v>2156827041</v>
      </c>
      <c r="M25" s="31">
        <f t="shared" si="2"/>
        <v>2186123256</v>
      </c>
      <c r="N25" s="31">
        <f t="shared" si="2"/>
        <v>2186123256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2186123256</v>
      </c>
      <c r="X25" s="31">
        <f t="shared" si="2"/>
        <v>577240000</v>
      </c>
      <c r="Y25" s="31">
        <f t="shared" si="2"/>
        <v>1608883256</v>
      </c>
      <c r="Z25" s="32">
        <f>+IF(X25&lt;&gt;0,+(Y25/X25)*100,0)</f>
        <v>278.7199875268519</v>
      </c>
      <c r="AA25" s="33">
        <f>+AA12+AA24</f>
        <v>1154480000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4785845</v>
      </c>
      <c r="D30" s="18">
        <v>4785845</v>
      </c>
      <c r="E30" s="19"/>
      <c r="F30" s="20"/>
      <c r="G30" s="20"/>
      <c r="H30" s="20">
        <v>2910857</v>
      </c>
      <c r="I30" s="20"/>
      <c r="J30" s="20"/>
      <c r="K30" s="20"/>
      <c r="L30" s="20">
        <v>7981140</v>
      </c>
      <c r="M30" s="20">
        <v>7981140</v>
      </c>
      <c r="N30" s="20">
        <v>7981140</v>
      </c>
      <c r="O30" s="20"/>
      <c r="P30" s="20"/>
      <c r="Q30" s="20"/>
      <c r="R30" s="20"/>
      <c r="S30" s="20"/>
      <c r="T30" s="20"/>
      <c r="U30" s="20"/>
      <c r="V30" s="20"/>
      <c r="W30" s="20">
        <v>7981140</v>
      </c>
      <c r="X30" s="20"/>
      <c r="Y30" s="20">
        <v>7981140</v>
      </c>
      <c r="Z30" s="21"/>
      <c r="AA30" s="22"/>
    </row>
    <row r="31" spans="1:27" ht="13.5">
      <c r="A31" s="23" t="s">
        <v>56</v>
      </c>
      <c r="B31" s="17"/>
      <c r="C31" s="18">
        <v>12900593</v>
      </c>
      <c r="D31" s="18">
        <v>12900593</v>
      </c>
      <c r="E31" s="19">
        <v>13000000</v>
      </c>
      <c r="F31" s="20">
        <v>13000000</v>
      </c>
      <c r="G31" s="20">
        <v>12921717</v>
      </c>
      <c r="H31" s="20">
        <v>12978903</v>
      </c>
      <c r="I31" s="20">
        <v>12971909</v>
      </c>
      <c r="J31" s="20">
        <v>12971909</v>
      </c>
      <c r="K31" s="20">
        <v>13408235</v>
      </c>
      <c r="L31" s="20">
        <v>12975423</v>
      </c>
      <c r="M31" s="20">
        <v>13001527</v>
      </c>
      <c r="N31" s="20">
        <v>13001527</v>
      </c>
      <c r="O31" s="20"/>
      <c r="P31" s="20"/>
      <c r="Q31" s="20"/>
      <c r="R31" s="20"/>
      <c r="S31" s="20"/>
      <c r="T31" s="20"/>
      <c r="U31" s="20"/>
      <c r="V31" s="20"/>
      <c r="W31" s="20">
        <v>13001527</v>
      </c>
      <c r="X31" s="20">
        <v>6500000</v>
      </c>
      <c r="Y31" s="20">
        <v>6501527</v>
      </c>
      <c r="Z31" s="21">
        <v>100.02</v>
      </c>
      <c r="AA31" s="22">
        <v>13000000</v>
      </c>
    </row>
    <row r="32" spans="1:27" ht="13.5">
      <c r="A32" s="23" t="s">
        <v>57</v>
      </c>
      <c r="B32" s="17"/>
      <c r="C32" s="18">
        <v>36779045</v>
      </c>
      <c r="D32" s="18">
        <v>36779045</v>
      </c>
      <c r="E32" s="19">
        <v>35000000</v>
      </c>
      <c r="F32" s="20">
        <v>35000000</v>
      </c>
      <c r="G32" s="20">
        <v>44390186</v>
      </c>
      <c r="H32" s="20">
        <v>33457909</v>
      </c>
      <c r="I32" s="20">
        <v>2247163662</v>
      </c>
      <c r="J32" s="20">
        <v>2247163662</v>
      </c>
      <c r="K32" s="20">
        <v>1832170513</v>
      </c>
      <c r="L32" s="20">
        <v>29176484</v>
      </c>
      <c r="M32" s="20">
        <v>35205448</v>
      </c>
      <c r="N32" s="20">
        <v>35205448</v>
      </c>
      <c r="O32" s="20"/>
      <c r="P32" s="20"/>
      <c r="Q32" s="20"/>
      <c r="R32" s="20"/>
      <c r="S32" s="20"/>
      <c r="T32" s="20"/>
      <c r="U32" s="20"/>
      <c r="V32" s="20"/>
      <c r="W32" s="20">
        <v>35205448</v>
      </c>
      <c r="X32" s="20">
        <v>17500000</v>
      </c>
      <c r="Y32" s="20">
        <v>17705448</v>
      </c>
      <c r="Z32" s="21">
        <v>101.17</v>
      </c>
      <c r="AA32" s="22">
        <v>35000000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>
        <v>46129559</v>
      </c>
      <c r="J33" s="20">
        <v>46129559</v>
      </c>
      <c r="K33" s="20">
        <v>31239327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54465483</v>
      </c>
      <c r="D34" s="29">
        <f>SUM(D29:D33)</f>
        <v>54465483</v>
      </c>
      <c r="E34" s="30">
        <f t="shared" si="3"/>
        <v>48000000</v>
      </c>
      <c r="F34" s="31">
        <f t="shared" si="3"/>
        <v>48000000</v>
      </c>
      <c r="G34" s="31">
        <f t="shared" si="3"/>
        <v>57311903</v>
      </c>
      <c r="H34" s="31">
        <f t="shared" si="3"/>
        <v>49347669</v>
      </c>
      <c r="I34" s="31">
        <f t="shared" si="3"/>
        <v>2306265130</v>
      </c>
      <c r="J34" s="31">
        <f t="shared" si="3"/>
        <v>2306265130</v>
      </c>
      <c r="K34" s="31">
        <f t="shared" si="3"/>
        <v>1876818075</v>
      </c>
      <c r="L34" s="31">
        <f t="shared" si="3"/>
        <v>50133047</v>
      </c>
      <c r="M34" s="31">
        <f t="shared" si="3"/>
        <v>56188115</v>
      </c>
      <c r="N34" s="31">
        <f t="shared" si="3"/>
        <v>56188115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56188115</v>
      </c>
      <c r="X34" s="31">
        <f t="shared" si="3"/>
        <v>24000000</v>
      </c>
      <c r="Y34" s="31">
        <f t="shared" si="3"/>
        <v>32188115</v>
      </c>
      <c r="Z34" s="32">
        <f>+IF(X34&lt;&gt;0,+(Y34/X34)*100,0)</f>
        <v>134.11714583333335</v>
      </c>
      <c r="AA34" s="33">
        <f>SUM(AA29:AA33)</f>
        <v>48000000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3195295</v>
      </c>
      <c r="D37" s="18">
        <v>3195295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89686529</v>
      </c>
      <c r="D38" s="18">
        <v>89686529</v>
      </c>
      <c r="E38" s="19">
        <v>105000000</v>
      </c>
      <c r="F38" s="20">
        <v>105000000</v>
      </c>
      <c r="G38" s="20">
        <v>105073391</v>
      </c>
      <c r="H38" s="20">
        <v>94678185</v>
      </c>
      <c r="I38" s="20">
        <v>96693355</v>
      </c>
      <c r="J38" s="20">
        <v>96693355</v>
      </c>
      <c r="K38" s="20">
        <v>99450736</v>
      </c>
      <c r="L38" s="20">
        <v>96693354</v>
      </c>
      <c r="M38" s="20">
        <v>98308025</v>
      </c>
      <c r="N38" s="20">
        <v>98308025</v>
      </c>
      <c r="O38" s="20"/>
      <c r="P38" s="20"/>
      <c r="Q38" s="20"/>
      <c r="R38" s="20"/>
      <c r="S38" s="20"/>
      <c r="T38" s="20"/>
      <c r="U38" s="20"/>
      <c r="V38" s="20"/>
      <c r="W38" s="20">
        <v>98308025</v>
      </c>
      <c r="X38" s="20">
        <v>52500000</v>
      </c>
      <c r="Y38" s="20">
        <v>45808025</v>
      </c>
      <c r="Z38" s="21">
        <v>87.25</v>
      </c>
      <c r="AA38" s="22">
        <v>105000000</v>
      </c>
    </row>
    <row r="39" spans="1:27" ht="13.5">
      <c r="A39" s="27" t="s">
        <v>61</v>
      </c>
      <c r="B39" s="35"/>
      <c r="C39" s="29">
        <f aca="true" t="shared" si="4" ref="C39:Y39">SUM(C37:C38)</f>
        <v>92881824</v>
      </c>
      <c r="D39" s="29">
        <f>SUM(D37:D38)</f>
        <v>92881824</v>
      </c>
      <c r="E39" s="36">
        <f t="shared" si="4"/>
        <v>105000000</v>
      </c>
      <c r="F39" s="37">
        <f t="shared" si="4"/>
        <v>105000000</v>
      </c>
      <c r="G39" s="37">
        <f t="shared" si="4"/>
        <v>105073391</v>
      </c>
      <c r="H39" s="37">
        <f t="shared" si="4"/>
        <v>94678185</v>
      </c>
      <c r="I39" s="37">
        <f t="shared" si="4"/>
        <v>96693355</v>
      </c>
      <c r="J39" s="37">
        <f t="shared" si="4"/>
        <v>96693355</v>
      </c>
      <c r="K39" s="37">
        <f t="shared" si="4"/>
        <v>99450736</v>
      </c>
      <c r="L39" s="37">
        <f t="shared" si="4"/>
        <v>96693354</v>
      </c>
      <c r="M39" s="37">
        <f t="shared" si="4"/>
        <v>98308025</v>
      </c>
      <c r="N39" s="37">
        <f t="shared" si="4"/>
        <v>98308025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98308025</v>
      </c>
      <c r="X39" s="37">
        <f t="shared" si="4"/>
        <v>52500000</v>
      </c>
      <c r="Y39" s="37">
        <f t="shared" si="4"/>
        <v>45808025</v>
      </c>
      <c r="Z39" s="38">
        <f>+IF(X39&lt;&gt;0,+(Y39/X39)*100,0)</f>
        <v>87.25338095238095</v>
      </c>
      <c r="AA39" s="39">
        <f>SUM(AA37:AA38)</f>
        <v>105000000</v>
      </c>
    </row>
    <row r="40" spans="1:27" ht="13.5">
      <c r="A40" s="27" t="s">
        <v>62</v>
      </c>
      <c r="B40" s="28"/>
      <c r="C40" s="29">
        <f aca="true" t="shared" si="5" ref="C40:Y40">+C34+C39</f>
        <v>147347307</v>
      </c>
      <c r="D40" s="29">
        <f>+D34+D39</f>
        <v>147347307</v>
      </c>
      <c r="E40" s="30">
        <f t="shared" si="5"/>
        <v>153000000</v>
      </c>
      <c r="F40" s="31">
        <f t="shared" si="5"/>
        <v>153000000</v>
      </c>
      <c r="G40" s="31">
        <f t="shared" si="5"/>
        <v>162385294</v>
      </c>
      <c r="H40" s="31">
        <f t="shared" si="5"/>
        <v>144025854</v>
      </c>
      <c r="I40" s="31">
        <f t="shared" si="5"/>
        <v>2402958485</v>
      </c>
      <c r="J40" s="31">
        <f t="shared" si="5"/>
        <v>2402958485</v>
      </c>
      <c r="K40" s="31">
        <f t="shared" si="5"/>
        <v>1976268811</v>
      </c>
      <c r="L40" s="31">
        <f t="shared" si="5"/>
        <v>146826401</v>
      </c>
      <c r="M40" s="31">
        <f t="shared" si="5"/>
        <v>154496140</v>
      </c>
      <c r="N40" s="31">
        <f t="shared" si="5"/>
        <v>154496140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154496140</v>
      </c>
      <c r="X40" s="31">
        <f t="shared" si="5"/>
        <v>76500000</v>
      </c>
      <c r="Y40" s="31">
        <f t="shared" si="5"/>
        <v>77996140</v>
      </c>
      <c r="Z40" s="32">
        <f>+IF(X40&lt;&gt;0,+(Y40/X40)*100,0)</f>
        <v>101.9557385620915</v>
      </c>
      <c r="AA40" s="33">
        <f>+AA34+AA39</f>
        <v>153000000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1970334026</v>
      </c>
      <c r="D42" s="43">
        <f>+D25-D40</f>
        <v>1970334026</v>
      </c>
      <c r="E42" s="44">
        <f t="shared" si="6"/>
        <v>1001480000</v>
      </c>
      <c r="F42" s="45">
        <f t="shared" si="6"/>
        <v>1001480000</v>
      </c>
      <c r="G42" s="45">
        <f t="shared" si="6"/>
        <v>934193073</v>
      </c>
      <c r="H42" s="45">
        <f t="shared" si="6"/>
        <v>2003826506</v>
      </c>
      <c r="I42" s="45">
        <f t="shared" si="6"/>
        <v>310285339</v>
      </c>
      <c r="J42" s="45">
        <f t="shared" si="6"/>
        <v>310285339</v>
      </c>
      <c r="K42" s="45">
        <f t="shared" si="6"/>
        <v>218636128</v>
      </c>
      <c r="L42" s="45">
        <f t="shared" si="6"/>
        <v>2010000640</v>
      </c>
      <c r="M42" s="45">
        <f t="shared" si="6"/>
        <v>2031627116</v>
      </c>
      <c r="N42" s="45">
        <f t="shared" si="6"/>
        <v>2031627116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2031627116</v>
      </c>
      <c r="X42" s="45">
        <f t="shared" si="6"/>
        <v>500740000</v>
      </c>
      <c r="Y42" s="45">
        <f t="shared" si="6"/>
        <v>1530887116</v>
      </c>
      <c r="Z42" s="46">
        <f>+IF(X42&lt;&gt;0,+(Y42/X42)*100,0)</f>
        <v>305.7249502735951</v>
      </c>
      <c r="AA42" s="47">
        <f>+AA25-AA40</f>
        <v>1001480000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1970334026</v>
      </c>
      <c r="D45" s="18">
        <v>1970334026</v>
      </c>
      <c r="E45" s="19">
        <v>1001480000</v>
      </c>
      <c r="F45" s="20">
        <v>1001480000</v>
      </c>
      <c r="G45" s="20">
        <v>934193073</v>
      </c>
      <c r="H45" s="20">
        <v>2003826506</v>
      </c>
      <c r="I45" s="20">
        <v>310285339</v>
      </c>
      <c r="J45" s="20">
        <v>310285339</v>
      </c>
      <c r="K45" s="20">
        <v>218636128</v>
      </c>
      <c r="L45" s="20">
        <v>2010000640</v>
      </c>
      <c r="M45" s="20">
        <v>2031627116</v>
      </c>
      <c r="N45" s="20">
        <v>2031627116</v>
      </c>
      <c r="O45" s="20"/>
      <c r="P45" s="20"/>
      <c r="Q45" s="20"/>
      <c r="R45" s="20"/>
      <c r="S45" s="20"/>
      <c r="T45" s="20"/>
      <c r="U45" s="20"/>
      <c r="V45" s="20"/>
      <c r="W45" s="20">
        <v>2031627116</v>
      </c>
      <c r="X45" s="20">
        <v>500740000</v>
      </c>
      <c r="Y45" s="20">
        <v>1530887116</v>
      </c>
      <c r="Z45" s="48">
        <v>305.72</v>
      </c>
      <c r="AA45" s="22">
        <v>1001480000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1970334026</v>
      </c>
      <c r="D48" s="51">
        <f>SUM(D45:D47)</f>
        <v>1970334026</v>
      </c>
      <c r="E48" s="52">
        <f t="shared" si="7"/>
        <v>1001480000</v>
      </c>
      <c r="F48" s="53">
        <f t="shared" si="7"/>
        <v>1001480000</v>
      </c>
      <c r="G48" s="53">
        <f t="shared" si="7"/>
        <v>934193073</v>
      </c>
      <c r="H48" s="53">
        <f t="shared" si="7"/>
        <v>2003826506</v>
      </c>
      <c r="I48" s="53">
        <f t="shared" si="7"/>
        <v>310285339</v>
      </c>
      <c r="J48" s="53">
        <f t="shared" si="7"/>
        <v>310285339</v>
      </c>
      <c r="K48" s="53">
        <f t="shared" si="7"/>
        <v>218636128</v>
      </c>
      <c r="L48" s="53">
        <f t="shared" si="7"/>
        <v>2010000640</v>
      </c>
      <c r="M48" s="53">
        <f t="shared" si="7"/>
        <v>2031627116</v>
      </c>
      <c r="N48" s="53">
        <f t="shared" si="7"/>
        <v>2031627116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2031627116</v>
      </c>
      <c r="X48" s="53">
        <f t="shared" si="7"/>
        <v>500740000</v>
      </c>
      <c r="Y48" s="53">
        <f t="shared" si="7"/>
        <v>1530887116</v>
      </c>
      <c r="Z48" s="54">
        <f>+IF(X48&lt;&gt;0,+(Y48/X48)*100,0)</f>
        <v>305.7249502735951</v>
      </c>
      <c r="AA48" s="55">
        <f>SUM(AA45:AA47)</f>
        <v>1001480000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959918</v>
      </c>
      <c r="D6" s="18">
        <v>959918</v>
      </c>
      <c r="E6" s="19">
        <v>6834000</v>
      </c>
      <c r="F6" s="20">
        <v>6834000</v>
      </c>
      <c r="G6" s="20">
        <v>24173929</v>
      </c>
      <c r="H6" s="20">
        <v>1906594</v>
      </c>
      <c r="I6" s="20">
        <v>1577258</v>
      </c>
      <c r="J6" s="20">
        <v>1577258</v>
      </c>
      <c r="K6" s="20">
        <v>3873192</v>
      </c>
      <c r="L6" s="20">
        <v>24332552</v>
      </c>
      <c r="M6" s="20">
        <v>2709027</v>
      </c>
      <c r="N6" s="20">
        <v>2709027</v>
      </c>
      <c r="O6" s="20"/>
      <c r="P6" s="20"/>
      <c r="Q6" s="20"/>
      <c r="R6" s="20"/>
      <c r="S6" s="20"/>
      <c r="T6" s="20"/>
      <c r="U6" s="20"/>
      <c r="V6" s="20"/>
      <c r="W6" s="20">
        <v>2709027</v>
      </c>
      <c r="X6" s="20">
        <v>3417000</v>
      </c>
      <c r="Y6" s="20">
        <v>-707973</v>
      </c>
      <c r="Z6" s="21">
        <v>-20.72</v>
      </c>
      <c r="AA6" s="22">
        <v>6834000</v>
      </c>
    </row>
    <row r="7" spans="1:27" ht="13.5">
      <c r="A7" s="23" t="s">
        <v>34</v>
      </c>
      <c r="B7" s="17"/>
      <c r="C7" s="18"/>
      <c r="D7" s="18"/>
      <c r="E7" s="19">
        <v>1645000</v>
      </c>
      <c r="F7" s="20">
        <v>1645000</v>
      </c>
      <c r="G7" s="20">
        <v>29213252</v>
      </c>
      <c r="H7" s="20">
        <v>40435782</v>
      </c>
      <c r="I7" s="20">
        <v>31583184</v>
      </c>
      <c r="J7" s="20">
        <v>31583184</v>
      </c>
      <c r="K7" s="20">
        <v>20609981</v>
      </c>
      <c r="L7" s="20">
        <v>9642328</v>
      </c>
      <c r="M7" s="20">
        <v>30251016</v>
      </c>
      <c r="N7" s="20">
        <v>30251016</v>
      </c>
      <c r="O7" s="20"/>
      <c r="P7" s="20"/>
      <c r="Q7" s="20"/>
      <c r="R7" s="20"/>
      <c r="S7" s="20"/>
      <c r="T7" s="20"/>
      <c r="U7" s="20"/>
      <c r="V7" s="20"/>
      <c r="W7" s="20">
        <v>30251016</v>
      </c>
      <c r="X7" s="20">
        <v>822500</v>
      </c>
      <c r="Y7" s="20">
        <v>29428516</v>
      </c>
      <c r="Z7" s="21">
        <v>3577.94</v>
      </c>
      <c r="AA7" s="22">
        <v>1645000</v>
      </c>
    </row>
    <row r="8" spans="1:27" ht="13.5">
      <c r="A8" s="23" t="s">
        <v>35</v>
      </c>
      <c r="B8" s="17"/>
      <c r="C8" s="18">
        <v>11521731</v>
      </c>
      <c r="D8" s="18">
        <v>11521731</v>
      </c>
      <c r="E8" s="19">
        <v>28139000</v>
      </c>
      <c r="F8" s="20">
        <v>28139000</v>
      </c>
      <c r="G8" s="20">
        <v>14170231</v>
      </c>
      <c r="H8" s="20">
        <v>15343828</v>
      </c>
      <c r="I8" s="20">
        <v>15625326</v>
      </c>
      <c r="J8" s="20">
        <v>15625326</v>
      </c>
      <c r="K8" s="20">
        <v>12588719</v>
      </c>
      <c r="L8" s="20">
        <v>12829913</v>
      </c>
      <c r="M8" s="20">
        <v>13044123</v>
      </c>
      <c r="N8" s="20">
        <v>13044123</v>
      </c>
      <c r="O8" s="20"/>
      <c r="P8" s="20"/>
      <c r="Q8" s="20"/>
      <c r="R8" s="20"/>
      <c r="S8" s="20"/>
      <c r="T8" s="20"/>
      <c r="U8" s="20"/>
      <c r="V8" s="20"/>
      <c r="W8" s="20">
        <v>13044123</v>
      </c>
      <c r="X8" s="20">
        <v>14069500</v>
      </c>
      <c r="Y8" s="20">
        <v>-1025377</v>
      </c>
      <c r="Z8" s="21">
        <v>-7.29</v>
      </c>
      <c r="AA8" s="22">
        <v>28139000</v>
      </c>
    </row>
    <row r="9" spans="1:27" ht="13.5">
      <c r="A9" s="23" t="s">
        <v>36</v>
      </c>
      <c r="B9" s="17"/>
      <c r="C9" s="18">
        <v>7166450</v>
      </c>
      <c r="D9" s="18">
        <v>7166450</v>
      </c>
      <c r="E9" s="19">
        <v>3595000</v>
      </c>
      <c r="F9" s="20">
        <v>3595000</v>
      </c>
      <c r="G9" s="20">
        <v>632556</v>
      </c>
      <c r="H9" s="20">
        <v>7555325</v>
      </c>
      <c r="I9" s="20">
        <v>7284396</v>
      </c>
      <c r="J9" s="20">
        <v>7284396</v>
      </c>
      <c r="K9" s="20">
        <v>8420541</v>
      </c>
      <c r="L9" s="20">
        <v>795052</v>
      </c>
      <c r="M9" s="20">
        <v>1536955</v>
      </c>
      <c r="N9" s="20">
        <v>1536955</v>
      </c>
      <c r="O9" s="20"/>
      <c r="P9" s="20"/>
      <c r="Q9" s="20"/>
      <c r="R9" s="20"/>
      <c r="S9" s="20"/>
      <c r="T9" s="20"/>
      <c r="U9" s="20"/>
      <c r="V9" s="20"/>
      <c r="W9" s="20">
        <v>1536955</v>
      </c>
      <c r="X9" s="20">
        <v>1797500</v>
      </c>
      <c r="Y9" s="20">
        <v>-260545</v>
      </c>
      <c r="Z9" s="21">
        <v>-14.49</v>
      </c>
      <c r="AA9" s="22">
        <v>3595000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19648099</v>
      </c>
      <c r="D12" s="29">
        <f>SUM(D6:D11)</f>
        <v>19648099</v>
      </c>
      <c r="E12" s="30">
        <f t="shared" si="0"/>
        <v>40213000</v>
      </c>
      <c r="F12" s="31">
        <f t="shared" si="0"/>
        <v>40213000</v>
      </c>
      <c r="G12" s="31">
        <f t="shared" si="0"/>
        <v>68189968</v>
      </c>
      <c r="H12" s="31">
        <f t="shared" si="0"/>
        <v>65241529</v>
      </c>
      <c r="I12" s="31">
        <f t="shared" si="0"/>
        <v>56070164</v>
      </c>
      <c r="J12" s="31">
        <f t="shared" si="0"/>
        <v>56070164</v>
      </c>
      <c r="K12" s="31">
        <f t="shared" si="0"/>
        <v>45492433</v>
      </c>
      <c r="L12" s="31">
        <f t="shared" si="0"/>
        <v>47599845</v>
      </c>
      <c r="M12" s="31">
        <f t="shared" si="0"/>
        <v>47541121</v>
      </c>
      <c r="N12" s="31">
        <f t="shared" si="0"/>
        <v>47541121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47541121</v>
      </c>
      <c r="X12" s="31">
        <f t="shared" si="0"/>
        <v>20106500</v>
      </c>
      <c r="Y12" s="31">
        <f t="shared" si="0"/>
        <v>27434621</v>
      </c>
      <c r="Z12" s="32">
        <f>+IF(X12&lt;&gt;0,+(Y12/X12)*100,0)</f>
        <v>136.44652724243406</v>
      </c>
      <c r="AA12" s="33">
        <f>SUM(AA6:AA11)</f>
        <v>40213000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236452636</v>
      </c>
      <c r="D19" s="18">
        <v>236452636</v>
      </c>
      <c r="E19" s="19">
        <v>317698000</v>
      </c>
      <c r="F19" s="20">
        <v>317698000</v>
      </c>
      <c r="G19" s="20">
        <v>246864688</v>
      </c>
      <c r="H19" s="20">
        <v>239300965</v>
      </c>
      <c r="I19" s="20">
        <v>241475218</v>
      </c>
      <c r="J19" s="20">
        <v>241475218</v>
      </c>
      <c r="K19" s="20">
        <v>236986975</v>
      </c>
      <c r="L19" s="20">
        <v>239897930</v>
      </c>
      <c r="M19" s="20">
        <v>244877754</v>
      </c>
      <c r="N19" s="20">
        <v>244877754</v>
      </c>
      <c r="O19" s="20"/>
      <c r="P19" s="20"/>
      <c r="Q19" s="20"/>
      <c r="R19" s="20"/>
      <c r="S19" s="20"/>
      <c r="T19" s="20"/>
      <c r="U19" s="20"/>
      <c r="V19" s="20"/>
      <c r="W19" s="20">
        <v>244877754</v>
      </c>
      <c r="X19" s="20">
        <v>158849000</v>
      </c>
      <c r="Y19" s="20">
        <v>86028754</v>
      </c>
      <c r="Z19" s="21">
        <v>54.16</v>
      </c>
      <c r="AA19" s="22">
        <v>317698000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265231</v>
      </c>
      <c r="D22" s="18">
        <v>265231</v>
      </c>
      <c r="E22" s="19">
        <v>36000</v>
      </c>
      <c r="F22" s="20">
        <v>36000</v>
      </c>
      <c r="G22" s="20">
        <v>204436</v>
      </c>
      <c r="H22" s="20">
        <v>189576</v>
      </c>
      <c r="I22" s="20">
        <v>232135</v>
      </c>
      <c r="J22" s="20">
        <v>232135</v>
      </c>
      <c r="K22" s="20">
        <v>221103</v>
      </c>
      <c r="L22" s="20">
        <v>210071</v>
      </c>
      <c r="M22" s="20">
        <v>199039</v>
      </c>
      <c r="N22" s="20">
        <v>199039</v>
      </c>
      <c r="O22" s="20"/>
      <c r="P22" s="20"/>
      <c r="Q22" s="20"/>
      <c r="R22" s="20"/>
      <c r="S22" s="20"/>
      <c r="T22" s="20"/>
      <c r="U22" s="20"/>
      <c r="V22" s="20"/>
      <c r="W22" s="20">
        <v>199039</v>
      </c>
      <c r="X22" s="20">
        <v>18000</v>
      </c>
      <c r="Y22" s="20">
        <v>181039</v>
      </c>
      <c r="Z22" s="21">
        <v>1005.77</v>
      </c>
      <c r="AA22" s="22">
        <v>36000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236717867</v>
      </c>
      <c r="D24" s="29">
        <f>SUM(D15:D23)</f>
        <v>236717867</v>
      </c>
      <c r="E24" s="36">
        <f t="shared" si="1"/>
        <v>317734000</v>
      </c>
      <c r="F24" s="37">
        <f t="shared" si="1"/>
        <v>317734000</v>
      </c>
      <c r="G24" s="37">
        <f t="shared" si="1"/>
        <v>247069124</v>
      </c>
      <c r="H24" s="37">
        <f t="shared" si="1"/>
        <v>239490541</v>
      </c>
      <c r="I24" s="37">
        <f t="shared" si="1"/>
        <v>241707353</v>
      </c>
      <c r="J24" s="37">
        <f t="shared" si="1"/>
        <v>241707353</v>
      </c>
      <c r="K24" s="37">
        <f t="shared" si="1"/>
        <v>237208078</v>
      </c>
      <c r="L24" s="37">
        <f t="shared" si="1"/>
        <v>240108001</v>
      </c>
      <c r="M24" s="37">
        <f t="shared" si="1"/>
        <v>245076793</v>
      </c>
      <c r="N24" s="37">
        <f t="shared" si="1"/>
        <v>245076793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245076793</v>
      </c>
      <c r="X24" s="37">
        <f t="shared" si="1"/>
        <v>158867000</v>
      </c>
      <c r="Y24" s="37">
        <f t="shared" si="1"/>
        <v>86209793</v>
      </c>
      <c r="Z24" s="38">
        <f>+IF(X24&lt;&gt;0,+(Y24/X24)*100,0)</f>
        <v>54.265387399522865</v>
      </c>
      <c r="AA24" s="39">
        <f>SUM(AA15:AA23)</f>
        <v>317734000</v>
      </c>
    </row>
    <row r="25" spans="1:27" ht="13.5">
      <c r="A25" s="27" t="s">
        <v>51</v>
      </c>
      <c r="B25" s="28"/>
      <c r="C25" s="29">
        <f aca="true" t="shared" si="2" ref="C25:Y25">+C12+C24</f>
        <v>256365966</v>
      </c>
      <c r="D25" s="29">
        <f>+D12+D24</f>
        <v>256365966</v>
      </c>
      <c r="E25" s="30">
        <f t="shared" si="2"/>
        <v>357947000</v>
      </c>
      <c r="F25" s="31">
        <f t="shared" si="2"/>
        <v>357947000</v>
      </c>
      <c r="G25" s="31">
        <f t="shared" si="2"/>
        <v>315259092</v>
      </c>
      <c r="H25" s="31">
        <f t="shared" si="2"/>
        <v>304732070</v>
      </c>
      <c r="I25" s="31">
        <f t="shared" si="2"/>
        <v>297777517</v>
      </c>
      <c r="J25" s="31">
        <f t="shared" si="2"/>
        <v>297777517</v>
      </c>
      <c r="K25" s="31">
        <f t="shared" si="2"/>
        <v>282700511</v>
      </c>
      <c r="L25" s="31">
        <f t="shared" si="2"/>
        <v>287707846</v>
      </c>
      <c r="M25" s="31">
        <f t="shared" si="2"/>
        <v>292617914</v>
      </c>
      <c r="N25" s="31">
        <f t="shared" si="2"/>
        <v>292617914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292617914</v>
      </c>
      <c r="X25" s="31">
        <f t="shared" si="2"/>
        <v>178973500</v>
      </c>
      <c r="Y25" s="31">
        <f t="shared" si="2"/>
        <v>113644414</v>
      </c>
      <c r="Z25" s="32">
        <f>+IF(X25&lt;&gt;0,+(Y25/X25)*100,0)</f>
        <v>63.497899968431085</v>
      </c>
      <c r="AA25" s="33">
        <f>+AA12+AA24</f>
        <v>357947000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2854537</v>
      </c>
      <c r="D30" s="18">
        <v>2854537</v>
      </c>
      <c r="E30" s="19">
        <v>1103000</v>
      </c>
      <c r="F30" s="20">
        <v>1103000</v>
      </c>
      <c r="G30" s="20">
        <v>281259</v>
      </c>
      <c r="H30" s="20">
        <v>237199</v>
      </c>
      <c r="I30" s="20">
        <v>214474</v>
      </c>
      <c r="J30" s="20">
        <v>214474</v>
      </c>
      <c r="K30" s="20">
        <v>191504</v>
      </c>
      <c r="L30" s="20">
        <v>191504</v>
      </c>
      <c r="M30" s="20">
        <v>145075</v>
      </c>
      <c r="N30" s="20">
        <v>145075</v>
      </c>
      <c r="O30" s="20"/>
      <c r="P30" s="20"/>
      <c r="Q30" s="20"/>
      <c r="R30" s="20"/>
      <c r="S30" s="20"/>
      <c r="T30" s="20"/>
      <c r="U30" s="20"/>
      <c r="V30" s="20"/>
      <c r="W30" s="20">
        <v>145075</v>
      </c>
      <c r="X30" s="20">
        <v>551500</v>
      </c>
      <c r="Y30" s="20">
        <v>-406425</v>
      </c>
      <c r="Z30" s="21">
        <v>-73.69</v>
      </c>
      <c r="AA30" s="22">
        <v>1103000</v>
      </c>
    </row>
    <row r="31" spans="1:27" ht="13.5">
      <c r="A31" s="23" t="s">
        <v>56</v>
      </c>
      <c r="B31" s="17"/>
      <c r="C31" s="18">
        <v>282359</v>
      </c>
      <c r="D31" s="18">
        <v>282359</v>
      </c>
      <c r="E31" s="19"/>
      <c r="F31" s="20"/>
      <c r="G31" s="20">
        <v>29543</v>
      </c>
      <c r="H31" s="20">
        <v>28643</v>
      </c>
      <c r="I31" s="20">
        <v>27743</v>
      </c>
      <c r="J31" s="20">
        <v>27743</v>
      </c>
      <c r="K31" s="20">
        <v>27960</v>
      </c>
      <c r="L31" s="20">
        <v>27743</v>
      </c>
      <c r="M31" s="20">
        <v>28043</v>
      </c>
      <c r="N31" s="20">
        <v>28043</v>
      </c>
      <c r="O31" s="20"/>
      <c r="P31" s="20"/>
      <c r="Q31" s="20"/>
      <c r="R31" s="20"/>
      <c r="S31" s="20"/>
      <c r="T31" s="20"/>
      <c r="U31" s="20"/>
      <c r="V31" s="20"/>
      <c r="W31" s="20">
        <v>28043</v>
      </c>
      <c r="X31" s="20"/>
      <c r="Y31" s="20">
        <v>28043</v>
      </c>
      <c r="Z31" s="21"/>
      <c r="AA31" s="22"/>
    </row>
    <row r="32" spans="1:27" ht="13.5">
      <c r="A32" s="23" t="s">
        <v>57</v>
      </c>
      <c r="B32" s="17"/>
      <c r="C32" s="18">
        <v>17241962</v>
      </c>
      <c r="D32" s="18">
        <v>17241962</v>
      </c>
      <c r="E32" s="19">
        <v>23167000</v>
      </c>
      <c r="F32" s="20">
        <v>23167000</v>
      </c>
      <c r="G32" s="20">
        <v>24994364</v>
      </c>
      <c r="H32" s="20">
        <v>33608087</v>
      </c>
      <c r="I32" s="20">
        <v>28796661</v>
      </c>
      <c r="J32" s="20">
        <v>28796661</v>
      </c>
      <c r="K32" s="20">
        <v>23966240</v>
      </c>
      <c r="L32" s="20">
        <v>16756638</v>
      </c>
      <c r="M32" s="20">
        <v>22645420</v>
      </c>
      <c r="N32" s="20">
        <v>22645420</v>
      </c>
      <c r="O32" s="20"/>
      <c r="P32" s="20"/>
      <c r="Q32" s="20"/>
      <c r="R32" s="20"/>
      <c r="S32" s="20"/>
      <c r="T32" s="20"/>
      <c r="U32" s="20"/>
      <c r="V32" s="20"/>
      <c r="W32" s="20">
        <v>22645420</v>
      </c>
      <c r="X32" s="20">
        <v>11583500</v>
      </c>
      <c r="Y32" s="20">
        <v>11061920</v>
      </c>
      <c r="Z32" s="21">
        <v>95.5</v>
      </c>
      <c r="AA32" s="22">
        <v>23167000</v>
      </c>
    </row>
    <row r="33" spans="1:27" ht="13.5">
      <c r="A33" s="23" t="s">
        <v>58</v>
      </c>
      <c r="B33" s="17"/>
      <c r="C33" s="18"/>
      <c r="D33" s="18"/>
      <c r="E33" s="19">
        <v>1055000</v>
      </c>
      <c r="F33" s="20">
        <v>1055000</v>
      </c>
      <c r="G33" s="20">
        <v>2409423</v>
      </c>
      <c r="H33" s="20">
        <v>154537</v>
      </c>
      <c r="I33" s="20">
        <v>154537</v>
      </c>
      <c r="J33" s="20">
        <v>154537</v>
      </c>
      <c r="K33" s="20">
        <v>154537</v>
      </c>
      <c r="L33" s="20">
        <v>154537</v>
      </c>
      <c r="M33" s="20">
        <v>154537</v>
      </c>
      <c r="N33" s="20">
        <v>154537</v>
      </c>
      <c r="O33" s="20"/>
      <c r="P33" s="20"/>
      <c r="Q33" s="20"/>
      <c r="R33" s="20"/>
      <c r="S33" s="20"/>
      <c r="T33" s="20"/>
      <c r="U33" s="20"/>
      <c r="V33" s="20"/>
      <c r="W33" s="20">
        <v>154537</v>
      </c>
      <c r="X33" s="20">
        <v>527500</v>
      </c>
      <c r="Y33" s="20">
        <v>-372963</v>
      </c>
      <c r="Z33" s="21">
        <v>-70.7</v>
      </c>
      <c r="AA33" s="22">
        <v>1055000</v>
      </c>
    </row>
    <row r="34" spans="1:27" ht="13.5">
      <c r="A34" s="27" t="s">
        <v>59</v>
      </c>
      <c r="B34" s="28"/>
      <c r="C34" s="29">
        <f aca="true" t="shared" si="3" ref="C34:Y34">SUM(C29:C33)</f>
        <v>20378858</v>
      </c>
      <c r="D34" s="29">
        <f>SUM(D29:D33)</f>
        <v>20378858</v>
      </c>
      <c r="E34" s="30">
        <f t="shared" si="3"/>
        <v>25325000</v>
      </c>
      <c r="F34" s="31">
        <f t="shared" si="3"/>
        <v>25325000</v>
      </c>
      <c r="G34" s="31">
        <f t="shared" si="3"/>
        <v>27714589</v>
      </c>
      <c r="H34" s="31">
        <f t="shared" si="3"/>
        <v>34028466</v>
      </c>
      <c r="I34" s="31">
        <f t="shared" si="3"/>
        <v>29193415</v>
      </c>
      <c r="J34" s="31">
        <f t="shared" si="3"/>
        <v>29193415</v>
      </c>
      <c r="K34" s="31">
        <f t="shared" si="3"/>
        <v>24340241</v>
      </c>
      <c r="L34" s="31">
        <f t="shared" si="3"/>
        <v>17130422</v>
      </c>
      <c r="M34" s="31">
        <f t="shared" si="3"/>
        <v>22973075</v>
      </c>
      <c r="N34" s="31">
        <f t="shared" si="3"/>
        <v>22973075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22973075</v>
      </c>
      <c r="X34" s="31">
        <f t="shared" si="3"/>
        <v>12662500</v>
      </c>
      <c r="Y34" s="31">
        <f t="shared" si="3"/>
        <v>10310575</v>
      </c>
      <c r="Z34" s="32">
        <f>+IF(X34&lt;&gt;0,+(Y34/X34)*100,0)</f>
        <v>81.42606120434354</v>
      </c>
      <c r="AA34" s="33">
        <f>SUM(AA29:AA33)</f>
        <v>25325000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456231</v>
      </c>
      <c r="D37" s="18">
        <v>456231</v>
      </c>
      <c r="E37" s="19">
        <v>7997000</v>
      </c>
      <c r="F37" s="20">
        <v>7997000</v>
      </c>
      <c r="G37" s="20">
        <v>359666</v>
      </c>
      <c r="H37" s="20">
        <v>358428</v>
      </c>
      <c r="I37" s="20">
        <v>358428</v>
      </c>
      <c r="J37" s="20">
        <v>358428</v>
      </c>
      <c r="K37" s="20">
        <v>358428</v>
      </c>
      <c r="L37" s="20">
        <v>358428</v>
      </c>
      <c r="M37" s="20">
        <v>358428</v>
      </c>
      <c r="N37" s="20">
        <v>358428</v>
      </c>
      <c r="O37" s="20"/>
      <c r="P37" s="20"/>
      <c r="Q37" s="20"/>
      <c r="R37" s="20"/>
      <c r="S37" s="20"/>
      <c r="T37" s="20"/>
      <c r="U37" s="20"/>
      <c r="V37" s="20"/>
      <c r="W37" s="20">
        <v>358428</v>
      </c>
      <c r="X37" s="20">
        <v>3998500</v>
      </c>
      <c r="Y37" s="20">
        <v>-3640072</v>
      </c>
      <c r="Z37" s="21">
        <v>-91.04</v>
      </c>
      <c r="AA37" s="22">
        <v>7997000</v>
      </c>
    </row>
    <row r="38" spans="1:27" ht="13.5">
      <c r="A38" s="23" t="s">
        <v>58</v>
      </c>
      <c r="B38" s="17"/>
      <c r="C38" s="18">
        <v>5613062</v>
      </c>
      <c r="D38" s="18">
        <v>5613062</v>
      </c>
      <c r="E38" s="19">
        <v>3414000</v>
      </c>
      <c r="F38" s="20">
        <v>3414000</v>
      </c>
      <c r="G38" s="20">
        <v>3203639</v>
      </c>
      <c r="H38" s="20">
        <v>5710865</v>
      </c>
      <c r="I38" s="20">
        <v>5710865</v>
      </c>
      <c r="J38" s="20">
        <v>5710865</v>
      </c>
      <c r="K38" s="20">
        <v>5710865</v>
      </c>
      <c r="L38" s="20">
        <v>5710865</v>
      </c>
      <c r="M38" s="20">
        <v>5710865</v>
      </c>
      <c r="N38" s="20">
        <v>5710865</v>
      </c>
      <c r="O38" s="20"/>
      <c r="P38" s="20"/>
      <c r="Q38" s="20"/>
      <c r="R38" s="20"/>
      <c r="S38" s="20"/>
      <c r="T38" s="20"/>
      <c r="U38" s="20"/>
      <c r="V38" s="20"/>
      <c r="W38" s="20">
        <v>5710865</v>
      </c>
      <c r="X38" s="20">
        <v>1707000</v>
      </c>
      <c r="Y38" s="20">
        <v>4003865</v>
      </c>
      <c r="Z38" s="21">
        <v>234.56</v>
      </c>
      <c r="AA38" s="22">
        <v>3414000</v>
      </c>
    </row>
    <row r="39" spans="1:27" ht="13.5">
      <c r="A39" s="27" t="s">
        <v>61</v>
      </c>
      <c r="B39" s="35"/>
      <c r="C39" s="29">
        <f aca="true" t="shared" si="4" ref="C39:Y39">SUM(C37:C38)</f>
        <v>6069293</v>
      </c>
      <c r="D39" s="29">
        <f>SUM(D37:D38)</f>
        <v>6069293</v>
      </c>
      <c r="E39" s="36">
        <f t="shared" si="4"/>
        <v>11411000</v>
      </c>
      <c r="F39" s="37">
        <f t="shared" si="4"/>
        <v>11411000</v>
      </c>
      <c r="G39" s="37">
        <f t="shared" si="4"/>
        <v>3563305</v>
      </c>
      <c r="H39" s="37">
        <f t="shared" si="4"/>
        <v>6069293</v>
      </c>
      <c r="I39" s="37">
        <f t="shared" si="4"/>
        <v>6069293</v>
      </c>
      <c r="J39" s="37">
        <f t="shared" si="4"/>
        <v>6069293</v>
      </c>
      <c r="K39" s="37">
        <f t="shared" si="4"/>
        <v>6069293</v>
      </c>
      <c r="L39" s="37">
        <f t="shared" si="4"/>
        <v>6069293</v>
      </c>
      <c r="M39" s="37">
        <f t="shared" si="4"/>
        <v>6069293</v>
      </c>
      <c r="N39" s="37">
        <f t="shared" si="4"/>
        <v>6069293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6069293</v>
      </c>
      <c r="X39" s="37">
        <f t="shared" si="4"/>
        <v>5705500</v>
      </c>
      <c r="Y39" s="37">
        <f t="shared" si="4"/>
        <v>363793</v>
      </c>
      <c r="Z39" s="38">
        <f>+IF(X39&lt;&gt;0,+(Y39/X39)*100,0)</f>
        <v>6.3761808781000795</v>
      </c>
      <c r="AA39" s="39">
        <f>SUM(AA37:AA38)</f>
        <v>11411000</v>
      </c>
    </row>
    <row r="40" spans="1:27" ht="13.5">
      <c r="A40" s="27" t="s">
        <v>62</v>
      </c>
      <c r="B40" s="28"/>
      <c r="C40" s="29">
        <f aca="true" t="shared" si="5" ref="C40:Y40">+C34+C39</f>
        <v>26448151</v>
      </c>
      <c r="D40" s="29">
        <f>+D34+D39</f>
        <v>26448151</v>
      </c>
      <c r="E40" s="30">
        <f t="shared" si="5"/>
        <v>36736000</v>
      </c>
      <c r="F40" s="31">
        <f t="shared" si="5"/>
        <v>36736000</v>
      </c>
      <c r="G40" s="31">
        <f t="shared" si="5"/>
        <v>31277894</v>
      </c>
      <c r="H40" s="31">
        <f t="shared" si="5"/>
        <v>40097759</v>
      </c>
      <c r="I40" s="31">
        <f t="shared" si="5"/>
        <v>35262708</v>
      </c>
      <c r="J40" s="31">
        <f t="shared" si="5"/>
        <v>35262708</v>
      </c>
      <c r="K40" s="31">
        <f t="shared" si="5"/>
        <v>30409534</v>
      </c>
      <c r="L40" s="31">
        <f t="shared" si="5"/>
        <v>23199715</v>
      </c>
      <c r="M40" s="31">
        <f t="shared" si="5"/>
        <v>29042368</v>
      </c>
      <c r="N40" s="31">
        <f t="shared" si="5"/>
        <v>29042368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29042368</v>
      </c>
      <c r="X40" s="31">
        <f t="shared" si="5"/>
        <v>18368000</v>
      </c>
      <c r="Y40" s="31">
        <f t="shared" si="5"/>
        <v>10674368</v>
      </c>
      <c r="Z40" s="32">
        <f>+IF(X40&lt;&gt;0,+(Y40/X40)*100,0)</f>
        <v>58.11393728222997</v>
      </c>
      <c r="AA40" s="33">
        <f>+AA34+AA39</f>
        <v>36736000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229917815</v>
      </c>
      <c r="D42" s="43">
        <f>+D25-D40</f>
        <v>229917815</v>
      </c>
      <c r="E42" s="44">
        <f t="shared" si="6"/>
        <v>321211000</v>
      </c>
      <c r="F42" s="45">
        <f t="shared" si="6"/>
        <v>321211000</v>
      </c>
      <c r="G42" s="45">
        <f t="shared" si="6"/>
        <v>283981198</v>
      </c>
      <c r="H42" s="45">
        <f t="shared" si="6"/>
        <v>264634311</v>
      </c>
      <c r="I42" s="45">
        <f t="shared" si="6"/>
        <v>262514809</v>
      </c>
      <c r="J42" s="45">
        <f t="shared" si="6"/>
        <v>262514809</v>
      </c>
      <c r="K42" s="45">
        <f t="shared" si="6"/>
        <v>252290977</v>
      </c>
      <c r="L42" s="45">
        <f t="shared" si="6"/>
        <v>264508131</v>
      </c>
      <c r="M42" s="45">
        <f t="shared" si="6"/>
        <v>263575546</v>
      </c>
      <c r="N42" s="45">
        <f t="shared" si="6"/>
        <v>263575546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263575546</v>
      </c>
      <c r="X42" s="45">
        <f t="shared" si="6"/>
        <v>160605500</v>
      </c>
      <c r="Y42" s="45">
        <f t="shared" si="6"/>
        <v>102970046</v>
      </c>
      <c r="Z42" s="46">
        <f>+IF(X42&lt;&gt;0,+(Y42/X42)*100,0)</f>
        <v>64.1136486608491</v>
      </c>
      <c r="AA42" s="47">
        <f>+AA25-AA40</f>
        <v>321211000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229917815</v>
      </c>
      <c r="D45" s="18">
        <v>229917815</v>
      </c>
      <c r="E45" s="19">
        <v>321211000</v>
      </c>
      <c r="F45" s="20">
        <v>321211000</v>
      </c>
      <c r="G45" s="20">
        <v>283981198</v>
      </c>
      <c r="H45" s="20">
        <v>264634311</v>
      </c>
      <c r="I45" s="20">
        <v>262514809</v>
      </c>
      <c r="J45" s="20">
        <v>262514809</v>
      </c>
      <c r="K45" s="20">
        <v>252290977</v>
      </c>
      <c r="L45" s="20">
        <v>264508131</v>
      </c>
      <c r="M45" s="20">
        <v>263575546</v>
      </c>
      <c r="N45" s="20">
        <v>263575546</v>
      </c>
      <c r="O45" s="20"/>
      <c r="P45" s="20"/>
      <c r="Q45" s="20"/>
      <c r="R45" s="20"/>
      <c r="S45" s="20"/>
      <c r="T45" s="20"/>
      <c r="U45" s="20"/>
      <c r="V45" s="20"/>
      <c r="W45" s="20">
        <v>263575546</v>
      </c>
      <c r="X45" s="20">
        <v>160605500</v>
      </c>
      <c r="Y45" s="20">
        <v>102970046</v>
      </c>
      <c r="Z45" s="48">
        <v>64.11</v>
      </c>
      <c r="AA45" s="22">
        <v>321211000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229917815</v>
      </c>
      <c r="D48" s="51">
        <f>SUM(D45:D47)</f>
        <v>229917815</v>
      </c>
      <c r="E48" s="52">
        <f t="shared" si="7"/>
        <v>321211000</v>
      </c>
      <c r="F48" s="53">
        <f t="shared" si="7"/>
        <v>321211000</v>
      </c>
      <c r="G48" s="53">
        <f t="shared" si="7"/>
        <v>283981198</v>
      </c>
      <c r="H48" s="53">
        <f t="shared" si="7"/>
        <v>264634311</v>
      </c>
      <c r="I48" s="53">
        <f t="shared" si="7"/>
        <v>262514809</v>
      </c>
      <c r="J48" s="53">
        <f t="shared" si="7"/>
        <v>262514809</v>
      </c>
      <c r="K48" s="53">
        <f t="shared" si="7"/>
        <v>252290977</v>
      </c>
      <c r="L48" s="53">
        <f t="shared" si="7"/>
        <v>264508131</v>
      </c>
      <c r="M48" s="53">
        <f t="shared" si="7"/>
        <v>263575546</v>
      </c>
      <c r="N48" s="53">
        <f t="shared" si="7"/>
        <v>263575546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263575546</v>
      </c>
      <c r="X48" s="53">
        <f t="shared" si="7"/>
        <v>160605500</v>
      </c>
      <c r="Y48" s="53">
        <f t="shared" si="7"/>
        <v>102970046</v>
      </c>
      <c r="Z48" s="54">
        <f>+IF(X48&lt;&gt;0,+(Y48/X48)*100,0)</f>
        <v>64.1136486608491</v>
      </c>
      <c r="AA48" s="55">
        <f>SUM(AA45:AA47)</f>
        <v>321211000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9316654</v>
      </c>
      <c r="D6" s="18">
        <v>9316654</v>
      </c>
      <c r="E6" s="19">
        <v>3412206</v>
      </c>
      <c r="F6" s="20">
        <v>3412206</v>
      </c>
      <c r="G6" s="20">
        <v>56473393</v>
      </c>
      <c r="H6" s="20">
        <v>30993095</v>
      </c>
      <c r="I6" s="20">
        <v>30993095</v>
      </c>
      <c r="J6" s="20">
        <v>30993095</v>
      </c>
      <c r="K6" s="20">
        <v>10598716</v>
      </c>
      <c r="L6" s="20">
        <v>44949830</v>
      </c>
      <c r="M6" s="20">
        <v>24231761</v>
      </c>
      <c r="N6" s="20">
        <v>24231761</v>
      </c>
      <c r="O6" s="20"/>
      <c r="P6" s="20"/>
      <c r="Q6" s="20"/>
      <c r="R6" s="20"/>
      <c r="S6" s="20"/>
      <c r="T6" s="20"/>
      <c r="U6" s="20"/>
      <c r="V6" s="20"/>
      <c r="W6" s="20">
        <v>24231761</v>
      </c>
      <c r="X6" s="20">
        <v>1706103</v>
      </c>
      <c r="Y6" s="20">
        <v>22525658</v>
      </c>
      <c r="Z6" s="21">
        <v>1320.3</v>
      </c>
      <c r="AA6" s="22">
        <v>3412206</v>
      </c>
    </row>
    <row r="7" spans="1:27" ht="13.5">
      <c r="A7" s="23" t="s">
        <v>34</v>
      </c>
      <c r="B7" s="17"/>
      <c r="C7" s="18"/>
      <c r="D7" s="18"/>
      <c r="E7" s="19">
        <v>1721502</v>
      </c>
      <c r="F7" s="20">
        <v>1721502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860751</v>
      </c>
      <c r="Y7" s="20">
        <v>-860751</v>
      </c>
      <c r="Z7" s="21">
        <v>-100</v>
      </c>
      <c r="AA7" s="22">
        <v>1721502</v>
      </c>
    </row>
    <row r="8" spans="1:27" ht="13.5">
      <c r="A8" s="23" t="s">
        <v>35</v>
      </c>
      <c r="B8" s="17"/>
      <c r="C8" s="18">
        <v>46052461</v>
      </c>
      <c r="D8" s="18">
        <v>46052461</v>
      </c>
      <c r="E8" s="19">
        <v>98616258</v>
      </c>
      <c r="F8" s="20">
        <v>98616258</v>
      </c>
      <c r="G8" s="20">
        <v>113558961</v>
      </c>
      <c r="H8" s="20">
        <v>111397682</v>
      </c>
      <c r="I8" s="20">
        <v>111397682</v>
      </c>
      <c r="J8" s="20">
        <v>111397682</v>
      </c>
      <c r="K8" s="20">
        <v>108834357</v>
      </c>
      <c r="L8" s="20">
        <v>138112828</v>
      </c>
      <c r="M8" s="20">
        <v>137670594</v>
      </c>
      <c r="N8" s="20">
        <v>137670594</v>
      </c>
      <c r="O8" s="20"/>
      <c r="P8" s="20"/>
      <c r="Q8" s="20"/>
      <c r="R8" s="20"/>
      <c r="S8" s="20"/>
      <c r="T8" s="20"/>
      <c r="U8" s="20"/>
      <c r="V8" s="20"/>
      <c r="W8" s="20">
        <v>137670594</v>
      </c>
      <c r="X8" s="20">
        <v>49308129</v>
      </c>
      <c r="Y8" s="20">
        <v>88362465</v>
      </c>
      <c r="Z8" s="21">
        <v>179.2</v>
      </c>
      <c r="AA8" s="22">
        <v>98616258</v>
      </c>
    </row>
    <row r="9" spans="1:27" ht="13.5">
      <c r="A9" s="23" t="s">
        <v>36</v>
      </c>
      <c r="B9" s="17"/>
      <c r="C9" s="18">
        <v>9735235</v>
      </c>
      <c r="D9" s="18">
        <v>9735235</v>
      </c>
      <c r="E9" s="19"/>
      <c r="F9" s="20"/>
      <c r="G9" s="20">
        <v>42744661</v>
      </c>
      <c r="H9" s="20">
        <v>51628592</v>
      </c>
      <c r="I9" s="20">
        <v>51628592</v>
      </c>
      <c r="J9" s="20">
        <v>51628592</v>
      </c>
      <c r="K9" s="20">
        <v>60627042</v>
      </c>
      <c r="L9" s="20">
        <v>23601660</v>
      </c>
      <c r="M9" s="20">
        <v>25697429</v>
      </c>
      <c r="N9" s="20">
        <v>25697429</v>
      </c>
      <c r="O9" s="20"/>
      <c r="P9" s="20"/>
      <c r="Q9" s="20"/>
      <c r="R9" s="20"/>
      <c r="S9" s="20"/>
      <c r="T9" s="20"/>
      <c r="U9" s="20"/>
      <c r="V9" s="20"/>
      <c r="W9" s="20">
        <v>25697429</v>
      </c>
      <c r="X9" s="20"/>
      <c r="Y9" s="20">
        <v>25697429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1019490</v>
      </c>
      <c r="D11" s="18">
        <v>1019490</v>
      </c>
      <c r="E11" s="19">
        <v>1168200</v>
      </c>
      <c r="F11" s="20">
        <v>1168200</v>
      </c>
      <c r="G11" s="20">
        <v>968607</v>
      </c>
      <c r="H11" s="20">
        <v>1017080</v>
      </c>
      <c r="I11" s="20">
        <v>1017080</v>
      </c>
      <c r="J11" s="20">
        <v>1017080</v>
      </c>
      <c r="K11" s="20">
        <v>998366</v>
      </c>
      <c r="L11" s="20">
        <v>1026537</v>
      </c>
      <c r="M11" s="20">
        <v>909065</v>
      </c>
      <c r="N11" s="20">
        <v>909065</v>
      </c>
      <c r="O11" s="20"/>
      <c r="P11" s="20"/>
      <c r="Q11" s="20"/>
      <c r="R11" s="20"/>
      <c r="S11" s="20"/>
      <c r="T11" s="20"/>
      <c r="U11" s="20"/>
      <c r="V11" s="20"/>
      <c r="W11" s="20">
        <v>909065</v>
      </c>
      <c r="X11" s="20">
        <v>584100</v>
      </c>
      <c r="Y11" s="20">
        <v>324965</v>
      </c>
      <c r="Z11" s="21">
        <v>55.64</v>
      </c>
      <c r="AA11" s="22">
        <v>1168200</v>
      </c>
    </row>
    <row r="12" spans="1:27" ht="13.5">
      <c r="A12" s="27" t="s">
        <v>39</v>
      </c>
      <c r="B12" s="28"/>
      <c r="C12" s="29">
        <f aca="true" t="shared" si="0" ref="C12:Y12">SUM(C6:C11)</f>
        <v>66123840</v>
      </c>
      <c r="D12" s="29">
        <f>SUM(D6:D11)</f>
        <v>66123840</v>
      </c>
      <c r="E12" s="30">
        <f t="shared" si="0"/>
        <v>104918166</v>
      </c>
      <c r="F12" s="31">
        <f t="shared" si="0"/>
        <v>104918166</v>
      </c>
      <c r="G12" s="31">
        <f t="shared" si="0"/>
        <v>213745622</v>
      </c>
      <c r="H12" s="31">
        <f t="shared" si="0"/>
        <v>195036449</v>
      </c>
      <c r="I12" s="31">
        <f t="shared" si="0"/>
        <v>195036449</v>
      </c>
      <c r="J12" s="31">
        <f t="shared" si="0"/>
        <v>195036449</v>
      </c>
      <c r="K12" s="31">
        <f t="shared" si="0"/>
        <v>181058481</v>
      </c>
      <c r="L12" s="31">
        <f t="shared" si="0"/>
        <v>207690855</v>
      </c>
      <c r="M12" s="31">
        <f t="shared" si="0"/>
        <v>188508849</v>
      </c>
      <c r="N12" s="31">
        <f t="shared" si="0"/>
        <v>188508849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188508849</v>
      </c>
      <c r="X12" s="31">
        <f t="shared" si="0"/>
        <v>52459083</v>
      </c>
      <c r="Y12" s="31">
        <f t="shared" si="0"/>
        <v>136049766</v>
      </c>
      <c r="Z12" s="32">
        <f>+IF(X12&lt;&gt;0,+(Y12/X12)*100,0)</f>
        <v>259.344537150983</v>
      </c>
      <c r="AA12" s="33">
        <f>SUM(AA6:AA11)</f>
        <v>104918166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65142000</v>
      </c>
      <c r="D17" s="18">
        <v>65142000</v>
      </c>
      <c r="E17" s="19">
        <v>520222000</v>
      </c>
      <c r="F17" s="20">
        <v>520222000</v>
      </c>
      <c r="G17" s="20">
        <v>241588000</v>
      </c>
      <c r="H17" s="20">
        <v>65142000</v>
      </c>
      <c r="I17" s="20">
        <v>65142000</v>
      </c>
      <c r="J17" s="20">
        <v>65142000</v>
      </c>
      <c r="K17" s="20">
        <v>65142000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260111000</v>
      </c>
      <c r="Y17" s="20">
        <v>-260111000</v>
      </c>
      <c r="Z17" s="21">
        <v>-100</v>
      </c>
      <c r="AA17" s="22">
        <v>520222000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472625539</v>
      </c>
      <c r="D19" s="18">
        <v>472625539</v>
      </c>
      <c r="E19" s="19">
        <v>478643000</v>
      </c>
      <c r="F19" s="20">
        <v>478643000</v>
      </c>
      <c r="G19" s="20">
        <v>418946766</v>
      </c>
      <c r="H19" s="20">
        <v>472625540</v>
      </c>
      <c r="I19" s="20">
        <v>472625540</v>
      </c>
      <c r="J19" s="20">
        <v>472625540</v>
      </c>
      <c r="K19" s="20">
        <v>459205643</v>
      </c>
      <c r="L19" s="20">
        <v>459216144</v>
      </c>
      <c r="M19" s="20">
        <v>459216144</v>
      </c>
      <c r="N19" s="20">
        <v>459216144</v>
      </c>
      <c r="O19" s="20"/>
      <c r="P19" s="20"/>
      <c r="Q19" s="20"/>
      <c r="R19" s="20"/>
      <c r="S19" s="20"/>
      <c r="T19" s="20"/>
      <c r="U19" s="20"/>
      <c r="V19" s="20"/>
      <c r="W19" s="20">
        <v>459216144</v>
      </c>
      <c r="X19" s="20">
        <v>239321500</v>
      </c>
      <c r="Y19" s="20">
        <v>219894644</v>
      </c>
      <c r="Z19" s="21">
        <v>91.88</v>
      </c>
      <c r="AA19" s="22">
        <v>478643000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622470</v>
      </c>
      <c r="F22" s="20">
        <v>622470</v>
      </c>
      <c r="G22" s="20">
        <v>1622727</v>
      </c>
      <c r="H22" s="20"/>
      <c r="I22" s="20"/>
      <c r="J22" s="20"/>
      <c r="K22" s="20">
        <v>286944</v>
      </c>
      <c r="L22" s="20">
        <v>286944</v>
      </c>
      <c r="M22" s="20">
        <v>286944</v>
      </c>
      <c r="N22" s="20">
        <v>286944</v>
      </c>
      <c r="O22" s="20"/>
      <c r="P22" s="20"/>
      <c r="Q22" s="20"/>
      <c r="R22" s="20"/>
      <c r="S22" s="20"/>
      <c r="T22" s="20"/>
      <c r="U22" s="20"/>
      <c r="V22" s="20"/>
      <c r="W22" s="20">
        <v>286944</v>
      </c>
      <c r="X22" s="20">
        <v>311235</v>
      </c>
      <c r="Y22" s="20">
        <v>-24291</v>
      </c>
      <c r="Z22" s="21">
        <v>-7.8</v>
      </c>
      <c r="AA22" s="22">
        <v>622470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>
        <v>65142000</v>
      </c>
      <c r="M23" s="20">
        <v>65142000</v>
      </c>
      <c r="N23" s="24">
        <v>65142000</v>
      </c>
      <c r="O23" s="24"/>
      <c r="P23" s="24"/>
      <c r="Q23" s="20"/>
      <c r="R23" s="24"/>
      <c r="S23" s="24"/>
      <c r="T23" s="20"/>
      <c r="U23" s="24"/>
      <c r="V23" s="24"/>
      <c r="W23" s="24">
        <v>65142000</v>
      </c>
      <c r="X23" s="20"/>
      <c r="Y23" s="24">
        <v>65142000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537767539</v>
      </c>
      <c r="D24" s="29">
        <f>SUM(D15:D23)</f>
        <v>537767539</v>
      </c>
      <c r="E24" s="36">
        <f t="shared" si="1"/>
        <v>999487470</v>
      </c>
      <c r="F24" s="37">
        <f t="shared" si="1"/>
        <v>999487470</v>
      </c>
      <c r="G24" s="37">
        <f t="shared" si="1"/>
        <v>662157493</v>
      </c>
      <c r="H24" s="37">
        <f t="shared" si="1"/>
        <v>537767540</v>
      </c>
      <c r="I24" s="37">
        <f t="shared" si="1"/>
        <v>537767540</v>
      </c>
      <c r="J24" s="37">
        <f t="shared" si="1"/>
        <v>537767540</v>
      </c>
      <c r="K24" s="37">
        <f t="shared" si="1"/>
        <v>524634587</v>
      </c>
      <c r="L24" s="37">
        <f t="shared" si="1"/>
        <v>524645088</v>
      </c>
      <c r="M24" s="37">
        <f t="shared" si="1"/>
        <v>524645088</v>
      </c>
      <c r="N24" s="37">
        <f t="shared" si="1"/>
        <v>524645088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524645088</v>
      </c>
      <c r="X24" s="37">
        <f t="shared" si="1"/>
        <v>499743735</v>
      </c>
      <c r="Y24" s="37">
        <f t="shared" si="1"/>
        <v>24901353</v>
      </c>
      <c r="Z24" s="38">
        <f>+IF(X24&lt;&gt;0,+(Y24/X24)*100,0)</f>
        <v>4.9828244470138285</v>
      </c>
      <c r="AA24" s="39">
        <f>SUM(AA15:AA23)</f>
        <v>999487470</v>
      </c>
    </row>
    <row r="25" spans="1:27" ht="13.5">
      <c r="A25" s="27" t="s">
        <v>51</v>
      </c>
      <c r="B25" s="28"/>
      <c r="C25" s="29">
        <f aca="true" t="shared" si="2" ref="C25:Y25">+C12+C24</f>
        <v>603891379</v>
      </c>
      <c r="D25" s="29">
        <f>+D12+D24</f>
        <v>603891379</v>
      </c>
      <c r="E25" s="30">
        <f t="shared" si="2"/>
        <v>1104405636</v>
      </c>
      <c r="F25" s="31">
        <f t="shared" si="2"/>
        <v>1104405636</v>
      </c>
      <c r="G25" s="31">
        <f t="shared" si="2"/>
        <v>875903115</v>
      </c>
      <c r="H25" s="31">
        <f t="shared" si="2"/>
        <v>732803989</v>
      </c>
      <c r="I25" s="31">
        <f t="shared" si="2"/>
        <v>732803989</v>
      </c>
      <c r="J25" s="31">
        <f t="shared" si="2"/>
        <v>732803989</v>
      </c>
      <c r="K25" s="31">
        <f t="shared" si="2"/>
        <v>705693068</v>
      </c>
      <c r="L25" s="31">
        <f t="shared" si="2"/>
        <v>732335943</v>
      </c>
      <c r="M25" s="31">
        <f t="shared" si="2"/>
        <v>713153937</v>
      </c>
      <c r="N25" s="31">
        <f t="shared" si="2"/>
        <v>713153937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713153937</v>
      </c>
      <c r="X25" s="31">
        <f t="shared" si="2"/>
        <v>552202818</v>
      </c>
      <c r="Y25" s="31">
        <f t="shared" si="2"/>
        <v>160951119</v>
      </c>
      <c r="Z25" s="32">
        <f>+IF(X25&lt;&gt;0,+(Y25/X25)*100,0)</f>
        <v>29.147102070746765</v>
      </c>
      <c r="AA25" s="33">
        <f>+AA12+AA24</f>
        <v>1104405636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>
        <v>242511</v>
      </c>
      <c r="M29" s="20">
        <v>3029737</v>
      </c>
      <c r="N29" s="20">
        <v>3029737</v>
      </c>
      <c r="O29" s="20"/>
      <c r="P29" s="20"/>
      <c r="Q29" s="20"/>
      <c r="R29" s="20"/>
      <c r="S29" s="20"/>
      <c r="T29" s="20"/>
      <c r="U29" s="20"/>
      <c r="V29" s="20"/>
      <c r="W29" s="20">
        <v>3029737</v>
      </c>
      <c r="X29" s="20"/>
      <c r="Y29" s="20">
        <v>3029737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1977459</v>
      </c>
      <c r="D31" s="18">
        <v>1977459</v>
      </c>
      <c r="E31" s="19">
        <v>1549458</v>
      </c>
      <c r="F31" s="20">
        <v>1549458</v>
      </c>
      <c r="G31" s="20">
        <v>1977462</v>
      </c>
      <c r="H31" s="20">
        <v>1977462</v>
      </c>
      <c r="I31" s="20">
        <v>1977462</v>
      </c>
      <c r="J31" s="20">
        <v>1977462</v>
      </c>
      <c r="K31" s="20">
        <v>2149826</v>
      </c>
      <c r="L31" s="20">
        <v>2009513</v>
      </c>
      <c r="M31" s="20">
        <v>2135825</v>
      </c>
      <c r="N31" s="20">
        <v>2135825</v>
      </c>
      <c r="O31" s="20"/>
      <c r="P31" s="20"/>
      <c r="Q31" s="20"/>
      <c r="R31" s="20"/>
      <c r="S31" s="20"/>
      <c r="T31" s="20"/>
      <c r="U31" s="20"/>
      <c r="V31" s="20"/>
      <c r="W31" s="20">
        <v>2135825</v>
      </c>
      <c r="X31" s="20">
        <v>774729</v>
      </c>
      <c r="Y31" s="20">
        <v>1361096</v>
      </c>
      <c r="Z31" s="21">
        <v>175.69</v>
      </c>
      <c r="AA31" s="22">
        <v>1549458</v>
      </c>
    </row>
    <row r="32" spans="1:27" ht="13.5">
      <c r="A32" s="23" t="s">
        <v>57</v>
      </c>
      <c r="B32" s="17"/>
      <c r="C32" s="18">
        <v>106363411</v>
      </c>
      <c r="D32" s="18">
        <v>106363411</v>
      </c>
      <c r="E32" s="19">
        <v>61454754</v>
      </c>
      <c r="F32" s="20">
        <v>61454754</v>
      </c>
      <c r="G32" s="20">
        <v>204824972</v>
      </c>
      <c r="H32" s="20">
        <v>187658278</v>
      </c>
      <c r="I32" s="20">
        <v>187658278</v>
      </c>
      <c r="J32" s="20">
        <v>187658278</v>
      </c>
      <c r="K32" s="20">
        <v>188578800</v>
      </c>
      <c r="L32" s="20">
        <v>207455831</v>
      </c>
      <c r="M32" s="20">
        <v>206334642</v>
      </c>
      <c r="N32" s="20">
        <v>206334642</v>
      </c>
      <c r="O32" s="20"/>
      <c r="P32" s="20"/>
      <c r="Q32" s="20"/>
      <c r="R32" s="20"/>
      <c r="S32" s="20"/>
      <c r="T32" s="20"/>
      <c r="U32" s="20"/>
      <c r="V32" s="20"/>
      <c r="W32" s="20">
        <v>206334642</v>
      </c>
      <c r="X32" s="20">
        <v>30727377</v>
      </c>
      <c r="Y32" s="20">
        <v>175607265</v>
      </c>
      <c r="Z32" s="21">
        <v>571.5</v>
      </c>
      <c r="AA32" s="22">
        <v>61454754</v>
      </c>
    </row>
    <row r="33" spans="1:27" ht="13.5">
      <c r="A33" s="23" t="s">
        <v>58</v>
      </c>
      <c r="B33" s="17"/>
      <c r="C33" s="18">
        <v>666544</v>
      </c>
      <c r="D33" s="18">
        <v>666544</v>
      </c>
      <c r="E33" s="19">
        <v>5295184</v>
      </c>
      <c r="F33" s="20">
        <v>5295184</v>
      </c>
      <c r="G33" s="20">
        <v>8167591</v>
      </c>
      <c r="H33" s="20">
        <v>8167591</v>
      </c>
      <c r="I33" s="20">
        <v>8167591</v>
      </c>
      <c r="J33" s="20">
        <v>8167591</v>
      </c>
      <c r="K33" s="20">
        <v>8167591</v>
      </c>
      <c r="L33" s="20">
        <v>8167591</v>
      </c>
      <c r="M33" s="20">
        <v>8167591</v>
      </c>
      <c r="N33" s="20">
        <v>8167591</v>
      </c>
      <c r="O33" s="20"/>
      <c r="P33" s="20"/>
      <c r="Q33" s="20"/>
      <c r="R33" s="20"/>
      <c r="S33" s="20"/>
      <c r="T33" s="20"/>
      <c r="U33" s="20"/>
      <c r="V33" s="20"/>
      <c r="W33" s="20">
        <v>8167591</v>
      </c>
      <c r="X33" s="20">
        <v>2647592</v>
      </c>
      <c r="Y33" s="20">
        <v>5519999</v>
      </c>
      <c r="Z33" s="21">
        <v>208.49</v>
      </c>
      <c r="AA33" s="22">
        <v>5295184</v>
      </c>
    </row>
    <row r="34" spans="1:27" ht="13.5">
      <c r="A34" s="27" t="s">
        <v>59</v>
      </c>
      <c r="B34" s="28"/>
      <c r="C34" s="29">
        <f aca="true" t="shared" si="3" ref="C34:Y34">SUM(C29:C33)</f>
        <v>109007414</v>
      </c>
      <c r="D34" s="29">
        <f>SUM(D29:D33)</f>
        <v>109007414</v>
      </c>
      <c r="E34" s="30">
        <f t="shared" si="3"/>
        <v>68299396</v>
      </c>
      <c r="F34" s="31">
        <f t="shared" si="3"/>
        <v>68299396</v>
      </c>
      <c r="G34" s="31">
        <f t="shared" si="3"/>
        <v>214970025</v>
      </c>
      <c r="H34" s="31">
        <f t="shared" si="3"/>
        <v>197803331</v>
      </c>
      <c r="I34" s="31">
        <f t="shared" si="3"/>
        <v>197803331</v>
      </c>
      <c r="J34" s="31">
        <f t="shared" si="3"/>
        <v>197803331</v>
      </c>
      <c r="K34" s="31">
        <f t="shared" si="3"/>
        <v>198896217</v>
      </c>
      <c r="L34" s="31">
        <f t="shared" si="3"/>
        <v>217875446</v>
      </c>
      <c r="M34" s="31">
        <f t="shared" si="3"/>
        <v>219667795</v>
      </c>
      <c r="N34" s="31">
        <f t="shared" si="3"/>
        <v>219667795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219667795</v>
      </c>
      <c r="X34" s="31">
        <f t="shared" si="3"/>
        <v>34149698</v>
      </c>
      <c r="Y34" s="31">
        <f t="shared" si="3"/>
        <v>185518097</v>
      </c>
      <c r="Z34" s="32">
        <f>+IF(X34&lt;&gt;0,+(Y34/X34)*100,0)</f>
        <v>543.24959769776</v>
      </c>
      <c r="AA34" s="33">
        <f>SUM(AA29:AA33)</f>
        <v>68299396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3415371</v>
      </c>
      <c r="D38" s="18">
        <v>3415371</v>
      </c>
      <c r="E38" s="19">
        <v>3419640</v>
      </c>
      <c r="F38" s="20">
        <v>3419640</v>
      </c>
      <c r="G38" s="20">
        <v>3415371</v>
      </c>
      <c r="H38" s="20">
        <v>3415371</v>
      </c>
      <c r="I38" s="20">
        <v>3415371</v>
      </c>
      <c r="J38" s="20">
        <v>3415371</v>
      </c>
      <c r="K38" s="20">
        <v>3415371</v>
      </c>
      <c r="L38" s="20">
        <v>3415371</v>
      </c>
      <c r="M38" s="20">
        <v>3415371</v>
      </c>
      <c r="N38" s="20">
        <v>3415371</v>
      </c>
      <c r="O38" s="20"/>
      <c r="P38" s="20"/>
      <c r="Q38" s="20"/>
      <c r="R38" s="20"/>
      <c r="S38" s="20"/>
      <c r="T38" s="20"/>
      <c r="U38" s="20"/>
      <c r="V38" s="20"/>
      <c r="W38" s="20">
        <v>3415371</v>
      </c>
      <c r="X38" s="20">
        <v>1709820</v>
      </c>
      <c r="Y38" s="20">
        <v>1705551</v>
      </c>
      <c r="Z38" s="21">
        <v>99.75</v>
      </c>
      <c r="AA38" s="22">
        <v>3419640</v>
      </c>
    </row>
    <row r="39" spans="1:27" ht="13.5">
      <c r="A39" s="27" t="s">
        <v>61</v>
      </c>
      <c r="B39" s="35"/>
      <c r="C39" s="29">
        <f aca="true" t="shared" si="4" ref="C39:Y39">SUM(C37:C38)</f>
        <v>3415371</v>
      </c>
      <c r="D39" s="29">
        <f>SUM(D37:D38)</f>
        <v>3415371</v>
      </c>
      <c r="E39" s="36">
        <f t="shared" si="4"/>
        <v>3419640</v>
      </c>
      <c r="F39" s="37">
        <f t="shared" si="4"/>
        <v>3419640</v>
      </c>
      <c r="G39" s="37">
        <f t="shared" si="4"/>
        <v>3415371</v>
      </c>
      <c r="H39" s="37">
        <f t="shared" si="4"/>
        <v>3415371</v>
      </c>
      <c r="I39" s="37">
        <f t="shared" si="4"/>
        <v>3415371</v>
      </c>
      <c r="J39" s="37">
        <f t="shared" si="4"/>
        <v>3415371</v>
      </c>
      <c r="K39" s="37">
        <f t="shared" si="4"/>
        <v>3415371</v>
      </c>
      <c r="L39" s="37">
        <f t="shared" si="4"/>
        <v>3415371</v>
      </c>
      <c r="M39" s="37">
        <f t="shared" si="4"/>
        <v>3415371</v>
      </c>
      <c r="N39" s="37">
        <f t="shared" si="4"/>
        <v>3415371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3415371</v>
      </c>
      <c r="X39" s="37">
        <f t="shared" si="4"/>
        <v>1709820</v>
      </c>
      <c r="Y39" s="37">
        <f t="shared" si="4"/>
        <v>1705551</v>
      </c>
      <c r="Z39" s="38">
        <f>+IF(X39&lt;&gt;0,+(Y39/X39)*100,0)</f>
        <v>99.75032459557146</v>
      </c>
      <c r="AA39" s="39">
        <f>SUM(AA37:AA38)</f>
        <v>3419640</v>
      </c>
    </row>
    <row r="40" spans="1:27" ht="13.5">
      <c r="A40" s="27" t="s">
        <v>62</v>
      </c>
      <c r="B40" s="28"/>
      <c r="C40" s="29">
        <f aca="true" t="shared" si="5" ref="C40:Y40">+C34+C39</f>
        <v>112422785</v>
      </c>
      <c r="D40" s="29">
        <f>+D34+D39</f>
        <v>112422785</v>
      </c>
      <c r="E40" s="30">
        <f t="shared" si="5"/>
        <v>71719036</v>
      </c>
      <c r="F40" s="31">
        <f t="shared" si="5"/>
        <v>71719036</v>
      </c>
      <c r="G40" s="31">
        <f t="shared" si="5"/>
        <v>218385396</v>
      </c>
      <c r="H40" s="31">
        <f t="shared" si="5"/>
        <v>201218702</v>
      </c>
      <c r="I40" s="31">
        <f t="shared" si="5"/>
        <v>201218702</v>
      </c>
      <c r="J40" s="31">
        <f t="shared" si="5"/>
        <v>201218702</v>
      </c>
      <c r="K40" s="31">
        <f t="shared" si="5"/>
        <v>202311588</v>
      </c>
      <c r="L40" s="31">
        <f t="shared" si="5"/>
        <v>221290817</v>
      </c>
      <c r="M40" s="31">
        <f t="shared" si="5"/>
        <v>223083166</v>
      </c>
      <c r="N40" s="31">
        <f t="shared" si="5"/>
        <v>223083166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223083166</v>
      </c>
      <c r="X40" s="31">
        <f t="shared" si="5"/>
        <v>35859518</v>
      </c>
      <c r="Y40" s="31">
        <f t="shared" si="5"/>
        <v>187223648</v>
      </c>
      <c r="Z40" s="32">
        <f>+IF(X40&lt;&gt;0,+(Y40/X40)*100,0)</f>
        <v>522.1030801362137</v>
      </c>
      <c r="AA40" s="33">
        <f>+AA34+AA39</f>
        <v>71719036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491468594</v>
      </c>
      <c r="D42" s="43">
        <f>+D25-D40</f>
        <v>491468594</v>
      </c>
      <c r="E42" s="44">
        <f t="shared" si="6"/>
        <v>1032686600</v>
      </c>
      <c r="F42" s="45">
        <f t="shared" si="6"/>
        <v>1032686600</v>
      </c>
      <c r="G42" s="45">
        <f t="shared" si="6"/>
        <v>657517719</v>
      </c>
      <c r="H42" s="45">
        <f t="shared" si="6"/>
        <v>531585287</v>
      </c>
      <c r="I42" s="45">
        <f t="shared" si="6"/>
        <v>531585287</v>
      </c>
      <c r="J42" s="45">
        <f t="shared" si="6"/>
        <v>531585287</v>
      </c>
      <c r="K42" s="45">
        <f t="shared" si="6"/>
        <v>503381480</v>
      </c>
      <c r="L42" s="45">
        <f t="shared" si="6"/>
        <v>511045126</v>
      </c>
      <c r="M42" s="45">
        <f t="shared" si="6"/>
        <v>490070771</v>
      </c>
      <c r="N42" s="45">
        <f t="shared" si="6"/>
        <v>490070771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490070771</v>
      </c>
      <c r="X42" s="45">
        <f t="shared" si="6"/>
        <v>516343300</v>
      </c>
      <c r="Y42" s="45">
        <f t="shared" si="6"/>
        <v>-26272529</v>
      </c>
      <c r="Z42" s="46">
        <f>+IF(X42&lt;&gt;0,+(Y42/X42)*100,0)</f>
        <v>-5.0881901634048505</v>
      </c>
      <c r="AA42" s="47">
        <f>+AA25-AA40</f>
        <v>1032686600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394272250</v>
      </c>
      <c r="D45" s="18">
        <v>394272250</v>
      </c>
      <c r="E45" s="19">
        <v>383072882</v>
      </c>
      <c r="F45" s="20">
        <v>383072882</v>
      </c>
      <c r="G45" s="20">
        <v>555818188</v>
      </c>
      <c r="H45" s="20">
        <v>580952257</v>
      </c>
      <c r="I45" s="20">
        <v>580952257</v>
      </c>
      <c r="J45" s="20">
        <v>580952257</v>
      </c>
      <c r="K45" s="20">
        <v>513023457</v>
      </c>
      <c r="L45" s="20">
        <v>19421110</v>
      </c>
      <c r="M45" s="20">
        <v>-1553244</v>
      </c>
      <c r="N45" s="20">
        <v>-1553244</v>
      </c>
      <c r="O45" s="20"/>
      <c r="P45" s="20"/>
      <c r="Q45" s="20"/>
      <c r="R45" s="20"/>
      <c r="S45" s="20"/>
      <c r="T45" s="20"/>
      <c r="U45" s="20"/>
      <c r="V45" s="20"/>
      <c r="W45" s="20">
        <v>-1553244</v>
      </c>
      <c r="X45" s="20">
        <v>191536441</v>
      </c>
      <c r="Y45" s="20">
        <v>-193089685</v>
      </c>
      <c r="Z45" s="48">
        <v>-100.81</v>
      </c>
      <c r="AA45" s="22">
        <v>383072882</v>
      </c>
    </row>
    <row r="46" spans="1:27" ht="13.5">
      <c r="A46" s="23" t="s">
        <v>67</v>
      </c>
      <c r="B46" s="17"/>
      <c r="C46" s="18">
        <v>97196344</v>
      </c>
      <c r="D46" s="18">
        <v>97196344</v>
      </c>
      <c r="E46" s="19">
        <v>649613718</v>
      </c>
      <c r="F46" s="20">
        <v>649613718</v>
      </c>
      <c r="G46" s="20">
        <v>101699531</v>
      </c>
      <c r="H46" s="20">
        <v>-49366970</v>
      </c>
      <c r="I46" s="20">
        <v>-49366970</v>
      </c>
      <c r="J46" s="20">
        <v>-49366970</v>
      </c>
      <c r="K46" s="20">
        <v>-9641977</v>
      </c>
      <c r="L46" s="20">
        <v>491624016</v>
      </c>
      <c r="M46" s="20">
        <v>491624016</v>
      </c>
      <c r="N46" s="20">
        <v>491624016</v>
      </c>
      <c r="O46" s="20"/>
      <c r="P46" s="20"/>
      <c r="Q46" s="20"/>
      <c r="R46" s="20"/>
      <c r="S46" s="20"/>
      <c r="T46" s="20"/>
      <c r="U46" s="20"/>
      <c r="V46" s="20"/>
      <c r="W46" s="20">
        <v>491624016</v>
      </c>
      <c r="X46" s="20">
        <v>324806859</v>
      </c>
      <c r="Y46" s="20">
        <v>166817157</v>
      </c>
      <c r="Z46" s="48">
        <v>51.36</v>
      </c>
      <c r="AA46" s="22">
        <v>649613718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491468594</v>
      </c>
      <c r="D48" s="51">
        <f>SUM(D45:D47)</f>
        <v>491468594</v>
      </c>
      <c r="E48" s="52">
        <f t="shared" si="7"/>
        <v>1032686600</v>
      </c>
      <c r="F48" s="53">
        <f t="shared" si="7"/>
        <v>1032686600</v>
      </c>
      <c r="G48" s="53">
        <f t="shared" si="7"/>
        <v>657517719</v>
      </c>
      <c r="H48" s="53">
        <f t="shared" si="7"/>
        <v>531585287</v>
      </c>
      <c r="I48" s="53">
        <f t="shared" si="7"/>
        <v>531585287</v>
      </c>
      <c r="J48" s="53">
        <f t="shared" si="7"/>
        <v>531585287</v>
      </c>
      <c r="K48" s="53">
        <f t="shared" si="7"/>
        <v>503381480</v>
      </c>
      <c r="L48" s="53">
        <f t="shared" si="7"/>
        <v>511045126</v>
      </c>
      <c r="M48" s="53">
        <f t="shared" si="7"/>
        <v>490070772</v>
      </c>
      <c r="N48" s="53">
        <f t="shared" si="7"/>
        <v>490070772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490070772</v>
      </c>
      <c r="X48" s="53">
        <f t="shared" si="7"/>
        <v>516343300</v>
      </c>
      <c r="Y48" s="53">
        <f t="shared" si="7"/>
        <v>-26272528</v>
      </c>
      <c r="Z48" s="54">
        <f>+IF(X48&lt;&gt;0,+(Y48/X48)*100,0)</f>
        <v>-5.088189969735252</v>
      </c>
      <c r="AA48" s="55">
        <f>SUM(AA45:AA47)</f>
        <v>1032686600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52370000</v>
      </c>
      <c r="F6" s="20">
        <v>52370000</v>
      </c>
      <c r="G6" s="20">
        <v>56690277</v>
      </c>
      <c r="H6" s="20">
        <v>5678993</v>
      </c>
      <c r="I6" s="20">
        <v>9375813</v>
      </c>
      <c r="J6" s="20">
        <v>9375813</v>
      </c>
      <c r="K6" s="20">
        <v>-21660921</v>
      </c>
      <c r="L6" s="20">
        <v>105315468</v>
      </c>
      <c r="M6" s="20">
        <v>11108166</v>
      </c>
      <c r="N6" s="20">
        <v>11108166</v>
      </c>
      <c r="O6" s="20"/>
      <c r="P6" s="20"/>
      <c r="Q6" s="20"/>
      <c r="R6" s="20"/>
      <c r="S6" s="20"/>
      <c r="T6" s="20"/>
      <c r="U6" s="20"/>
      <c r="V6" s="20"/>
      <c r="W6" s="20">
        <v>11108166</v>
      </c>
      <c r="X6" s="20">
        <v>26185000</v>
      </c>
      <c r="Y6" s="20">
        <v>-15076834</v>
      </c>
      <c r="Z6" s="21">
        <v>-57.58</v>
      </c>
      <c r="AA6" s="22">
        <v>52370000</v>
      </c>
    </row>
    <row r="7" spans="1:27" ht="13.5">
      <c r="A7" s="23" t="s">
        <v>34</v>
      </c>
      <c r="B7" s="17"/>
      <c r="C7" s="18"/>
      <c r="D7" s="18"/>
      <c r="E7" s="19">
        <v>147630000</v>
      </c>
      <c r="F7" s="20">
        <v>147630000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73815000</v>
      </c>
      <c r="Y7" s="20">
        <v>-73815000</v>
      </c>
      <c r="Z7" s="21">
        <v>-100</v>
      </c>
      <c r="AA7" s="22">
        <v>147630000</v>
      </c>
    </row>
    <row r="8" spans="1:27" ht="13.5">
      <c r="A8" s="23" t="s">
        <v>35</v>
      </c>
      <c r="B8" s="17"/>
      <c r="C8" s="18">
        <v>3823100</v>
      </c>
      <c r="D8" s="18">
        <v>3823100</v>
      </c>
      <c r="E8" s="19">
        <v>20419952</v>
      </c>
      <c r="F8" s="20">
        <v>20419952</v>
      </c>
      <c r="G8" s="20">
        <v>549006</v>
      </c>
      <c r="H8" s="20">
        <v>2333354</v>
      </c>
      <c r="I8" s="20">
        <v>672235</v>
      </c>
      <c r="J8" s="20">
        <v>672235</v>
      </c>
      <c r="K8" s="20">
        <v>2534372</v>
      </c>
      <c r="L8" s="20">
        <v>2543646</v>
      </c>
      <c r="M8" s="20">
        <v>-2272287</v>
      </c>
      <c r="N8" s="20">
        <v>-2272287</v>
      </c>
      <c r="O8" s="20"/>
      <c r="P8" s="20"/>
      <c r="Q8" s="20"/>
      <c r="R8" s="20"/>
      <c r="S8" s="20"/>
      <c r="T8" s="20"/>
      <c r="U8" s="20"/>
      <c r="V8" s="20"/>
      <c r="W8" s="20">
        <v>-2272287</v>
      </c>
      <c r="X8" s="20">
        <v>10209976</v>
      </c>
      <c r="Y8" s="20">
        <v>-12482263</v>
      </c>
      <c r="Z8" s="21">
        <v>-122.26</v>
      </c>
      <c r="AA8" s="22">
        <v>20419952</v>
      </c>
    </row>
    <row r="9" spans="1:27" ht="13.5">
      <c r="A9" s="23" t="s">
        <v>36</v>
      </c>
      <c r="B9" s="17"/>
      <c r="C9" s="18">
        <v>12542021</v>
      </c>
      <c r="D9" s="18">
        <v>12542021</v>
      </c>
      <c r="E9" s="19">
        <v>4729620</v>
      </c>
      <c r="F9" s="20">
        <v>4729620</v>
      </c>
      <c r="G9" s="20">
        <v>-390554</v>
      </c>
      <c r="H9" s="20">
        <v>826565</v>
      </c>
      <c r="I9" s="20">
        <v>614168</v>
      </c>
      <c r="J9" s="20">
        <v>614168</v>
      </c>
      <c r="K9" s="20">
        <v>620769</v>
      </c>
      <c r="L9" s="20">
        <v>618150</v>
      </c>
      <c r="M9" s="20">
        <v>8382788</v>
      </c>
      <c r="N9" s="20">
        <v>8382788</v>
      </c>
      <c r="O9" s="20"/>
      <c r="P9" s="20"/>
      <c r="Q9" s="20"/>
      <c r="R9" s="20"/>
      <c r="S9" s="20"/>
      <c r="T9" s="20"/>
      <c r="U9" s="20"/>
      <c r="V9" s="20"/>
      <c r="W9" s="20">
        <v>8382788</v>
      </c>
      <c r="X9" s="20">
        <v>2364810</v>
      </c>
      <c r="Y9" s="20">
        <v>6017978</v>
      </c>
      <c r="Z9" s="21">
        <v>254.48</v>
      </c>
      <c r="AA9" s="22">
        <v>4729620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3365745</v>
      </c>
      <c r="D11" s="18">
        <v>3365745</v>
      </c>
      <c r="E11" s="19">
        <v>6182456</v>
      </c>
      <c r="F11" s="20">
        <v>6182456</v>
      </c>
      <c r="G11" s="20">
        <v>107919</v>
      </c>
      <c r="H11" s="20">
        <v>214127</v>
      </c>
      <c r="I11" s="20">
        <v>90072</v>
      </c>
      <c r="J11" s="20">
        <v>90072</v>
      </c>
      <c r="K11" s="20">
        <v>133819</v>
      </c>
      <c r="L11" s="20">
        <v>165551</v>
      </c>
      <c r="M11" s="20">
        <v>3536518</v>
      </c>
      <c r="N11" s="20">
        <v>3536518</v>
      </c>
      <c r="O11" s="20"/>
      <c r="P11" s="20"/>
      <c r="Q11" s="20"/>
      <c r="R11" s="20"/>
      <c r="S11" s="20"/>
      <c r="T11" s="20"/>
      <c r="U11" s="20"/>
      <c r="V11" s="20"/>
      <c r="W11" s="20">
        <v>3536518</v>
      </c>
      <c r="X11" s="20">
        <v>3091228</v>
      </c>
      <c r="Y11" s="20">
        <v>445290</v>
      </c>
      <c r="Z11" s="21">
        <v>14.4</v>
      </c>
      <c r="AA11" s="22">
        <v>6182456</v>
      </c>
    </row>
    <row r="12" spans="1:27" ht="13.5">
      <c r="A12" s="27" t="s">
        <v>39</v>
      </c>
      <c r="B12" s="28"/>
      <c r="C12" s="29">
        <f aca="true" t="shared" si="0" ref="C12:Y12">SUM(C6:C11)</f>
        <v>19730866</v>
      </c>
      <c r="D12" s="29">
        <f>SUM(D6:D11)</f>
        <v>19730866</v>
      </c>
      <c r="E12" s="30">
        <f t="shared" si="0"/>
        <v>231332028</v>
      </c>
      <c r="F12" s="31">
        <f t="shared" si="0"/>
        <v>231332028</v>
      </c>
      <c r="G12" s="31">
        <f t="shared" si="0"/>
        <v>56956648</v>
      </c>
      <c r="H12" s="31">
        <f t="shared" si="0"/>
        <v>9053039</v>
      </c>
      <c r="I12" s="31">
        <f t="shared" si="0"/>
        <v>10752288</v>
      </c>
      <c r="J12" s="31">
        <f t="shared" si="0"/>
        <v>10752288</v>
      </c>
      <c r="K12" s="31">
        <f t="shared" si="0"/>
        <v>-18371961</v>
      </c>
      <c r="L12" s="31">
        <f t="shared" si="0"/>
        <v>108642815</v>
      </c>
      <c r="M12" s="31">
        <f t="shared" si="0"/>
        <v>20755185</v>
      </c>
      <c r="N12" s="31">
        <f t="shared" si="0"/>
        <v>20755185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20755185</v>
      </c>
      <c r="X12" s="31">
        <f t="shared" si="0"/>
        <v>115666014</v>
      </c>
      <c r="Y12" s="31">
        <f t="shared" si="0"/>
        <v>-94910829</v>
      </c>
      <c r="Z12" s="32">
        <f>+IF(X12&lt;&gt;0,+(Y12/X12)*100,0)</f>
        <v>-82.05593477095182</v>
      </c>
      <c r="AA12" s="33">
        <f>SUM(AA6:AA11)</f>
        <v>231332028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3124887</v>
      </c>
      <c r="D15" s="18">
        <v>3124887</v>
      </c>
      <c r="E15" s="19">
        <v>4528700</v>
      </c>
      <c r="F15" s="20">
        <v>4528700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2264350</v>
      </c>
      <c r="Y15" s="20">
        <v>-2264350</v>
      </c>
      <c r="Z15" s="21">
        <v>-100</v>
      </c>
      <c r="AA15" s="22">
        <v>4528700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>
        <v>50000000</v>
      </c>
      <c r="H16" s="24">
        <v>50000000</v>
      </c>
      <c r="I16" s="24"/>
      <c r="J16" s="20"/>
      <c r="K16" s="24"/>
      <c r="L16" s="24"/>
      <c r="M16" s="20">
        <v>20000000</v>
      </c>
      <c r="N16" s="24">
        <v>20000000</v>
      </c>
      <c r="O16" s="24"/>
      <c r="P16" s="24"/>
      <c r="Q16" s="20"/>
      <c r="R16" s="24"/>
      <c r="S16" s="24"/>
      <c r="T16" s="20"/>
      <c r="U16" s="24"/>
      <c r="V16" s="24"/>
      <c r="W16" s="24">
        <v>20000000</v>
      </c>
      <c r="X16" s="20"/>
      <c r="Y16" s="24">
        <v>20000000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2052991772</v>
      </c>
      <c r="D19" s="18">
        <v>2052991772</v>
      </c>
      <c r="E19" s="19">
        <v>2665909628</v>
      </c>
      <c r="F19" s="20">
        <v>2665909628</v>
      </c>
      <c r="G19" s="20"/>
      <c r="H19" s="20"/>
      <c r="I19" s="20"/>
      <c r="J19" s="20"/>
      <c r="K19" s="20"/>
      <c r="L19" s="20">
        <v>-12983595</v>
      </c>
      <c r="M19" s="20">
        <v>2038547644</v>
      </c>
      <c r="N19" s="20">
        <v>2038547644</v>
      </c>
      <c r="O19" s="20"/>
      <c r="P19" s="20"/>
      <c r="Q19" s="20"/>
      <c r="R19" s="20"/>
      <c r="S19" s="20"/>
      <c r="T19" s="20"/>
      <c r="U19" s="20"/>
      <c r="V19" s="20"/>
      <c r="W19" s="20">
        <v>2038547644</v>
      </c>
      <c r="X19" s="20">
        <v>1332954814</v>
      </c>
      <c r="Y19" s="20">
        <v>705592830</v>
      </c>
      <c r="Z19" s="21">
        <v>52.93</v>
      </c>
      <c r="AA19" s="22">
        <v>2665909628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383745</v>
      </c>
      <c r="D22" s="18">
        <v>383745</v>
      </c>
      <c r="E22" s="19">
        <v>360635</v>
      </c>
      <c r="F22" s="20">
        <v>360635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180318</v>
      </c>
      <c r="Y22" s="20">
        <v>-180318</v>
      </c>
      <c r="Z22" s="21">
        <v>-100</v>
      </c>
      <c r="AA22" s="22">
        <v>360635</v>
      </c>
    </row>
    <row r="23" spans="1:27" ht="13.5">
      <c r="A23" s="23" t="s">
        <v>49</v>
      </c>
      <c r="B23" s="17"/>
      <c r="C23" s="18">
        <v>1151452</v>
      </c>
      <c r="D23" s="18">
        <v>1151452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2057651856</v>
      </c>
      <c r="D24" s="29">
        <f>SUM(D15:D23)</f>
        <v>2057651856</v>
      </c>
      <c r="E24" s="36">
        <f t="shared" si="1"/>
        <v>2670798963</v>
      </c>
      <c r="F24" s="37">
        <f t="shared" si="1"/>
        <v>2670798963</v>
      </c>
      <c r="G24" s="37">
        <f t="shared" si="1"/>
        <v>50000000</v>
      </c>
      <c r="H24" s="37">
        <f t="shared" si="1"/>
        <v>50000000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-12983595</v>
      </c>
      <c r="M24" s="37">
        <f t="shared" si="1"/>
        <v>2058547644</v>
      </c>
      <c r="N24" s="37">
        <f t="shared" si="1"/>
        <v>2058547644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2058547644</v>
      </c>
      <c r="X24" s="37">
        <f t="shared" si="1"/>
        <v>1335399482</v>
      </c>
      <c r="Y24" s="37">
        <f t="shared" si="1"/>
        <v>723148162</v>
      </c>
      <c r="Z24" s="38">
        <f>+IF(X24&lt;&gt;0,+(Y24/X24)*100,0)</f>
        <v>54.15219728234102</v>
      </c>
      <c r="AA24" s="39">
        <f>SUM(AA15:AA23)</f>
        <v>2670798963</v>
      </c>
    </row>
    <row r="25" spans="1:27" ht="13.5">
      <c r="A25" s="27" t="s">
        <v>51</v>
      </c>
      <c r="B25" s="28"/>
      <c r="C25" s="29">
        <f aca="true" t="shared" si="2" ref="C25:Y25">+C12+C24</f>
        <v>2077382722</v>
      </c>
      <c r="D25" s="29">
        <f>+D12+D24</f>
        <v>2077382722</v>
      </c>
      <c r="E25" s="30">
        <f t="shared" si="2"/>
        <v>2902130991</v>
      </c>
      <c r="F25" s="31">
        <f t="shared" si="2"/>
        <v>2902130991</v>
      </c>
      <c r="G25" s="31">
        <f t="shared" si="2"/>
        <v>106956648</v>
      </c>
      <c r="H25" s="31">
        <f t="shared" si="2"/>
        <v>59053039</v>
      </c>
      <c r="I25" s="31">
        <f t="shared" si="2"/>
        <v>10752288</v>
      </c>
      <c r="J25" s="31">
        <f t="shared" si="2"/>
        <v>10752288</v>
      </c>
      <c r="K25" s="31">
        <f t="shared" si="2"/>
        <v>-18371961</v>
      </c>
      <c r="L25" s="31">
        <f t="shared" si="2"/>
        <v>95659220</v>
      </c>
      <c r="M25" s="31">
        <f t="shared" si="2"/>
        <v>2079302829</v>
      </c>
      <c r="N25" s="31">
        <f t="shared" si="2"/>
        <v>2079302829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2079302829</v>
      </c>
      <c r="X25" s="31">
        <f t="shared" si="2"/>
        <v>1451065496</v>
      </c>
      <c r="Y25" s="31">
        <f t="shared" si="2"/>
        <v>628237333</v>
      </c>
      <c r="Z25" s="32">
        <f>+IF(X25&lt;&gt;0,+(Y25/X25)*100,0)</f>
        <v>43.29489845439754</v>
      </c>
      <c r="AA25" s="33">
        <f>+AA12+AA24</f>
        <v>2902130991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5499352</v>
      </c>
      <c r="D29" s="18">
        <v>5499352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562815</v>
      </c>
      <c r="D30" s="18">
        <v>562815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3227865</v>
      </c>
      <c r="D31" s="18">
        <v>3227865</v>
      </c>
      <c r="E31" s="19">
        <v>3500000</v>
      </c>
      <c r="F31" s="20">
        <v>3500000</v>
      </c>
      <c r="G31" s="20">
        <v>950</v>
      </c>
      <c r="H31" s="20">
        <v>328</v>
      </c>
      <c r="I31" s="20">
        <v>-365</v>
      </c>
      <c r="J31" s="20">
        <v>-365</v>
      </c>
      <c r="K31" s="20">
        <v>-365</v>
      </c>
      <c r="L31" s="20">
        <v>-27222</v>
      </c>
      <c r="M31" s="20">
        <v>3199791</v>
      </c>
      <c r="N31" s="20">
        <v>3199791</v>
      </c>
      <c r="O31" s="20"/>
      <c r="P31" s="20"/>
      <c r="Q31" s="20"/>
      <c r="R31" s="20"/>
      <c r="S31" s="20"/>
      <c r="T31" s="20"/>
      <c r="U31" s="20"/>
      <c r="V31" s="20"/>
      <c r="W31" s="20">
        <v>3199791</v>
      </c>
      <c r="X31" s="20">
        <v>1750000</v>
      </c>
      <c r="Y31" s="20">
        <v>1449791</v>
      </c>
      <c r="Z31" s="21">
        <v>82.85</v>
      </c>
      <c r="AA31" s="22">
        <v>3500000</v>
      </c>
    </row>
    <row r="32" spans="1:27" ht="13.5">
      <c r="A32" s="23" t="s">
        <v>57</v>
      </c>
      <c r="B32" s="17"/>
      <c r="C32" s="18">
        <v>80719908</v>
      </c>
      <c r="D32" s="18">
        <v>80719908</v>
      </c>
      <c r="E32" s="19">
        <v>70000000</v>
      </c>
      <c r="F32" s="20">
        <v>70000000</v>
      </c>
      <c r="G32" s="20">
        <v>-25151757</v>
      </c>
      <c r="H32" s="20">
        <v>-24478582</v>
      </c>
      <c r="I32" s="20">
        <v>-25241629</v>
      </c>
      <c r="J32" s="20">
        <v>-25241629</v>
      </c>
      <c r="K32" s="20">
        <v>-34786429</v>
      </c>
      <c r="L32" s="20">
        <v>-36780843</v>
      </c>
      <c r="M32" s="20">
        <v>39612582</v>
      </c>
      <c r="N32" s="20">
        <v>39612582</v>
      </c>
      <c r="O32" s="20"/>
      <c r="P32" s="20"/>
      <c r="Q32" s="20"/>
      <c r="R32" s="20"/>
      <c r="S32" s="20"/>
      <c r="T32" s="20"/>
      <c r="U32" s="20"/>
      <c r="V32" s="20"/>
      <c r="W32" s="20">
        <v>39612582</v>
      </c>
      <c r="X32" s="20">
        <v>35000000</v>
      </c>
      <c r="Y32" s="20">
        <v>4612582</v>
      </c>
      <c r="Z32" s="21">
        <v>13.18</v>
      </c>
      <c r="AA32" s="22">
        <v>70000000</v>
      </c>
    </row>
    <row r="33" spans="1:27" ht="13.5">
      <c r="A33" s="23" t="s">
        <v>58</v>
      </c>
      <c r="B33" s="17"/>
      <c r="C33" s="18">
        <v>5869455</v>
      </c>
      <c r="D33" s="18">
        <v>5869455</v>
      </c>
      <c r="E33" s="19"/>
      <c r="F33" s="20"/>
      <c r="G33" s="20">
        <v>-8657593</v>
      </c>
      <c r="H33" s="20">
        <v>-15741800</v>
      </c>
      <c r="I33" s="20">
        <v>-18692403</v>
      </c>
      <c r="J33" s="20">
        <v>-18692403</v>
      </c>
      <c r="K33" s="20">
        <v>-21303882</v>
      </c>
      <c r="L33" s="20">
        <v>-26745008</v>
      </c>
      <c r="M33" s="20">
        <v>-44925242</v>
      </c>
      <c r="N33" s="20">
        <v>-44925242</v>
      </c>
      <c r="O33" s="20"/>
      <c r="P33" s="20"/>
      <c r="Q33" s="20"/>
      <c r="R33" s="20"/>
      <c r="S33" s="20"/>
      <c r="T33" s="20"/>
      <c r="U33" s="20"/>
      <c r="V33" s="20"/>
      <c r="W33" s="20">
        <v>-44925242</v>
      </c>
      <c r="X33" s="20"/>
      <c r="Y33" s="20">
        <v>-44925242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95879395</v>
      </c>
      <c r="D34" s="29">
        <f>SUM(D29:D33)</f>
        <v>95879395</v>
      </c>
      <c r="E34" s="30">
        <f t="shared" si="3"/>
        <v>73500000</v>
      </c>
      <c r="F34" s="31">
        <f t="shared" si="3"/>
        <v>73500000</v>
      </c>
      <c r="G34" s="31">
        <f t="shared" si="3"/>
        <v>-33808400</v>
      </c>
      <c r="H34" s="31">
        <f t="shared" si="3"/>
        <v>-40220054</v>
      </c>
      <c r="I34" s="31">
        <f t="shared" si="3"/>
        <v>-43934397</v>
      </c>
      <c r="J34" s="31">
        <f t="shared" si="3"/>
        <v>-43934397</v>
      </c>
      <c r="K34" s="31">
        <f t="shared" si="3"/>
        <v>-56090676</v>
      </c>
      <c r="L34" s="31">
        <f t="shared" si="3"/>
        <v>-63553073</v>
      </c>
      <c r="M34" s="31">
        <f t="shared" si="3"/>
        <v>-2112869</v>
      </c>
      <c r="N34" s="31">
        <f t="shared" si="3"/>
        <v>-2112869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-2112869</v>
      </c>
      <c r="X34" s="31">
        <f t="shared" si="3"/>
        <v>36750000</v>
      </c>
      <c r="Y34" s="31">
        <f t="shared" si="3"/>
        <v>-38862869</v>
      </c>
      <c r="Z34" s="32">
        <f>+IF(X34&lt;&gt;0,+(Y34/X34)*100,0)</f>
        <v>-105.74930340136055</v>
      </c>
      <c r="AA34" s="33">
        <f>SUM(AA29:AA33)</f>
        <v>73500000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5325</v>
      </c>
      <c r="D38" s="18">
        <v>5325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5325</v>
      </c>
      <c r="D39" s="29">
        <f>SUM(D37:D38)</f>
        <v>5325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95884720</v>
      </c>
      <c r="D40" s="29">
        <f>+D34+D39</f>
        <v>95884720</v>
      </c>
      <c r="E40" s="30">
        <f t="shared" si="5"/>
        <v>73500000</v>
      </c>
      <c r="F40" s="31">
        <f t="shared" si="5"/>
        <v>73500000</v>
      </c>
      <c r="G40" s="31">
        <f t="shared" si="5"/>
        <v>-33808400</v>
      </c>
      <c r="H40" s="31">
        <f t="shared" si="5"/>
        <v>-40220054</v>
      </c>
      <c r="I40" s="31">
        <f t="shared" si="5"/>
        <v>-43934397</v>
      </c>
      <c r="J40" s="31">
        <f t="shared" si="5"/>
        <v>-43934397</v>
      </c>
      <c r="K40" s="31">
        <f t="shared" si="5"/>
        <v>-56090676</v>
      </c>
      <c r="L40" s="31">
        <f t="shared" si="5"/>
        <v>-63553073</v>
      </c>
      <c r="M40" s="31">
        <f t="shared" si="5"/>
        <v>-2112869</v>
      </c>
      <c r="N40" s="31">
        <f t="shared" si="5"/>
        <v>-2112869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-2112869</v>
      </c>
      <c r="X40" s="31">
        <f t="shared" si="5"/>
        <v>36750000</v>
      </c>
      <c r="Y40" s="31">
        <f t="shared" si="5"/>
        <v>-38862869</v>
      </c>
      <c r="Z40" s="32">
        <f>+IF(X40&lt;&gt;0,+(Y40/X40)*100,0)</f>
        <v>-105.74930340136055</v>
      </c>
      <c r="AA40" s="33">
        <f>+AA34+AA39</f>
        <v>73500000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1981498002</v>
      </c>
      <c r="D42" s="43">
        <f>+D25-D40</f>
        <v>1981498002</v>
      </c>
      <c r="E42" s="44">
        <f t="shared" si="6"/>
        <v>2828630991</v>
      </c>
      <c r="F42" s="45">
        <f t="shared" si="6"/>
        <v>2828630991</v>
      </c>
      <c r="G42" s="45">
        <f t="shared" si="6"/>
        <v>140765048</v>
      </c>
      <c r="H42" s="45">
        <f t="shared" si="6"/>
        <v>99273093</v>
      </c>
      <c r="I42" s="45">
        <f t="shared" si="6"/>
        <v>54686685</v>
      </c>
      <c r="J42" s="45">
        <f t="shared" si="6"/>
        <v>54686685</v>
      </c>
      <c r="K42" s="45">
        <f t="shared" si="6"/>
        <v>37718715</v>
      </c>
      <c r="L42" s="45">
        <f t="shared" si="6"/>
        <v>159212293</v>
      </c>
      <c r="M42" s="45">
        <f t="shared" si="6"/>
        <v>2081415698</v>
      </c>
      <c r="N42" s="45">
        <f t="shared" si="6"/>
        <v>2081415698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2081415698</v>
      </c>
      <c r="X42" s="45">
        <f t="shared" si="6"/>
        <v>1414315496</v>
      </c>
      <c r="Y42" s="45">
        <f t="shared" si="6"/>
        <v>667100202</v>
      </c>
      <c r="Z42" s="46">
        <f>+IF(X42&lt;&gt;0,+(Y42/X42)*100,0)</f>
        <v>47.16770790440382</v>
      </c>
      <c r="AA42" s="47">
        <f>+AA25-AA40</f>
        <v>2828630991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1981498002</v>
      </c>
      <c r="D45" s="18">
        <v>1981498002</v>
      </c>
      <c r="E45" s="19">
        <v>2828630992</v>
      </c>
      <c r="F45" s="20">
        <v>2828630992</v>
      </c>
      <c r="G45" s="20">
        <v>140765048</v>
      </c>
      <c r="H45" s="20">
        <v>99273093</v>
      </c>
      <c r="I45" s="20">
        <v>54686685</v>
      </c>
      <c r="J45" s="20">
        <v>54686685</v>
      </c>
      <c r="K45" s="20">
        <v>37718715</v>
      </c>
      <c r="L45" s="20">
        <v>162666234</v>
      </c>
      <c r="M45" s="20">
        <v>2238014921</v>
      </c>
      <c r="N45" s="20">
        <v>2238014921</v>
      </c>
      <c r="O45" s="20"/>
      <c r="P45" s="20"/>
      <c r="Q45" s="20"/>
      <c r="R45" s="20"/>
      <c r="S45" s="20"/>
      <c r="T45" s="20"/>
      <c r="U45" s="20"/>
      <c r="V45" s="20"/>
      <c r="W45" s="20">
        <v>2238014921</v>
      </c>
      <c r="X45" s="20">
        <v>1414315496</v>
      </c>
      <c r="Y45" s="20">
        <v>823699425</v>
      </c>
      <c r="Z45" s="48">
        <v>58.24</v>
      </c>
      <c r="AA45" s="22">
        <v>2828630992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>
        <v>-3453941</v>
      </c>
      <c r="M46" s="20">
        <v>-156599223</v>
      </c>
      <c r="N46" s="20">
        <v>-156599223</v>
      </c>
      <c r="O46" s="20"/>
      <c r="P46" s="20"/>
      <c r="Q46" s="20"/>
      <c r="R46" s="20"/>
      <c r="S46" s="20"/>
      <c r="T46" s="20"/>
      <c r="U46" s="20"/>
      <c r="V46" s="20"/>
      <c r="W46" s="20">
        <v>-156599223</v>
      </c>
      <c r="X46" s="20"/>
      <c r="Y46" s="20">
        <v>-156599223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1981498002</v>
      </c>
      <c r="D48" s="51">
        <f>SUM(D45:D47)</f>
        <v>1981498002</v>
      </c>
      <c r="E48" s="52">
        <f t="shared" si="7"/>
        <v>2828630992</v>
      </c>
      <c r="F48" s="53">
        <f t="shared" si="7"/>
        <v>2828630992</v>
      </c>
      <c r="G48" s="53">
        <f t="shared" si="7"/>
        <v>140765048</v>
      </c>
      <c r="H48" s="53">
        <f t="shared" si="7"/>
        <v>99273093</v>
      </c>
      <c r="I48" s="53">
        <f t="shared" si="7"/>
        <v>54686685</v>
      </c>
      <c r="J48" s="53">
        <f t="shared" si="7"/>
        <v>54686685</v>
      </c>
      <c r="K48" s="53">
        <f t="shared" si="7"/>
        <v>37718715</v>
      </c>
      <c r="L48" s="53">
        <f t="shared" si="7"/>
        <v>159212293</v>
      </c>
      <c r="M48" s="53">
        <f t="shared" si="7"/>
        <v>2081415698</v>
      </c>
      <c r="N48" s="53">
        <f t="shared" si="7"/>
        <v>2081415698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2081415698</v>
      </c>
      <c r="X48" s="53">
        <f t="shared" si="7"/>
        <v>1414315496</v>
      </c>
      <c r="Y48" s="53">
        <f t="shared" si="7"/>
        <v>667100202</v>
      </c>
      <c r="Z48" s="54">
        <f>+IF(X48&lt;&gt;0,+(Y48/X48)*100,0)</f>
        <v>47.16770790440382</v>
      </c>
      <c r="AA48" s="55">
        <f>SUM(AA45:AA47)</f>
        <v>2828630992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5516810</v>
      </c>
      <c r="D6" s="18">
        <v>5516810</v>
      </c>
      <c r="E6" s="19">
        <v>2342000</v>
      </c>
      <c r="F6" s="20">
        <v>2342000</v>
      </c>
      <c r="G6" s="20">
        <v>34341824</v>
      </c>
      <c r="H6" s="20">
        <v>29656196</v>
      </c>
      <c r="I6" s="20">
        <v>31486521</v>
      </c>
      <c r="J6" s="20">
        <v>31486521</v>
      </c>
      <c r="K6" s="20">
        <v>17973608</v>
      </c>
      <c r="L6" s="20">
        <v>17401136</v>
      </c>
      <c r="M6" s="20">
        <v>39472059</v>
      </c>
      <c r="N6" s="20">
        <v>39472059</v>
      </c>
      <c r="O6" s="20"/>
      <c r="P6" s="20"/>
      <c r="Q6" s="20"/>
      <c r="R6" s="20"/>
      <c r="S6" s="20"/>
      <c r="T6" s="20"/>
      <c r="U6" s="20"/>
      <c r="V6" s="20"/>
      <c r="W6" s="20">
        <v>39472059</v>
      </c>
      <c r="X6" s="20">
        <v>1171000</v>
      </c>
      <c r="Y6" s="20">
        <v>38301059</v>
      </c>
      <c r="Z6" s="21">
        <v>3270.8</v>
      </c>
      <c r="AA6" s="22">
        <v>2342000</v>
      </c>
    </row>
    <row r="7" spans="1:27" ht="13.5">
      <c r="A7" s="23" t="s">
        <v>34</v>
      </c>
      <c r="B7" s="17"/>
      <c r="C7" s="18">
        <v>65532849</v>
      </c>
      <c r="D7" s="18">
        <v>65532849</v>
      </c>
      <c r="E7" s="19">
        <v>42406000</v>
      </c>
      <c r="F7" s="20">
        <v>42406000</v>
      </c>
      <c r="G7" s="20">
        <v>65837825</v>
      </c>
      <c r="H7" s="20">
        <v>65837825</v>
      </c>
      <c r="I7" s="20">
        <v>66071726</v>
      </c>
      <c r="J7" s="20">
        <v>66071726</v>
      </c>
      <c r="K7" s="20">
        <v>66780560</v>
      </c>
      <c r="L7" s="20">
        <v>66780661</v>
      </c>
      <c r="M7" s="20">
        <v>67431667</v>
      </c>
      <c r="N7" s="20">
        <v>67431667</v>
      </c>
      <c r="O7" s="20"/>
      <c r="P7" s="20"/>
      <c r="Q7" s="20"/>
      <c r="R7" s="20"/>
      <c r="S7" s="20"/>
      <c r="T7" s="20"/>
      <c r="U7" s="20"/>
      <c r="V7" s="20"/>
      <c r="W7" s="20">
        <v>67431667</v>
      </c>
      <c r="X7" s="20">
        <v>21203000</v>
      </c>
      <c r="Y7" s="20">
        <v>46228667</v>
      </c>
      <c r="Z7" s="21">
        <v>218.03</v>
      </c>
      <c r="AA7" s="22">
        <v>42406000</v>
      </c>
    </row>
    <row r="8" spans="1:27" ht="13.5">
      <c r="A8" s="23" t="s">
        <v>35</v>
      </c>
      <c r="B8" s="17"/>
      <c r="C8" s="18"/>
      <c r="D8" s="18"/>
      <c r="E8" s="19"/>
      <c r="F8" s="20"/>
      <c r="G8" s="20">
        <v>13924501</v>
      </c>
      <c r="H8" s="20">
        <v>19530901</v>
      </c>
      <c r="I8" s="20">
        <v>15804713</v>
      </c>
      <c r="J8" s="20">
        <v>15804713</v>
      </c>
      <c r="K8" s="20">
        <v>13765584</v>
      </c>
      <c r="L8" s="20">
        <v>16867493</v>
      </c>
      <c r="M8" s="20">
        <v>20004891</v>
      </c>
      <c r="N8" s="20">
        <v>20004891</v>
      </c>
      <c r="O8" s="20"/>
      <c r="P8" s="20"/>
      <c r="Q8" s="20"/>
      <c r="R8" s="20"/>
      <c r="S8" s="20"/>
      <c r="T8" s="20"/>
      <c r="U8" s="20"/>
      <c r="V8" s="20"/>
      <c r="W8" s="20">
        <v>20004891</v>
      </c>
      <c r="X8" s="20"/>
      <c r="Y8" s="20">
        <v>20004891</v>
      </c>
      <c r="Z8" s="21"/>
      <c r="AA8" s="22"/>
    </row>
    <row r="9" spans="1:27" ht="13.5">
      <c r="A9" s="23" t="s">
        <v>36</v>
      </c>
      <c r="B9" s="17"/>
      <c r="C9" s="18">
        <v>13118040</v>
      </c>
      <c r="D9" s="18">
        <v>13118040</v>
      </c>
      <c r="E9" s="19">
        <v>11932000</v>
      </c>
      <c r="F9" s="20">
        <v>11932000</v>
      </c>
      <c r="G9" s="20">
        <v>113191</v>
      </c>
      <c r="H9" s="20">
        <v>113191</v>
      </c>
      <c r="I9" s="20">
        <v>113191</v>
      </c>
      <c r="J9" s="20">
        <v>113191</v>
      </c>
      <c r="K9" s="20">
        <v>18700</v>
      </c>
      <c r="L9" s="20">
        <v>12696</v>
      </c>
      <c r="M9" s="20">
        <v>20273</v>
      </c>
      <c r="N9" s="20">
        <v>20273</v>
      </c>
      <c r="O9" s="20"/>
      <c r="P9" s="20"/>
      <c r="Q9" s="20"/>
      <c r="R9" s="20"/>
      <c r="S9" s="20"/>
      <c r="T9" s="20"/>
      <c r="U9" s="20"/>
      <c r="V9" s="20"/>
      <c r="W9" s="20">
        <v>20273</v>
      </c>
      <c r="X9" s="20">
        <v>5966000</v>
      </c>
      <c r="Y9" s="20">
        <v>-5945727</v>
      </c>
      <c r="Z9" s="21">
        <v>-99.66</v>
      </c>
      <c r="AA9" s="22">
        <v>11932000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84167699</v>
      </c>
      <c r="D12" s="29">
        <f>SUM(D6:D11)</f>
        <v>84167699</v>
      </c>
      <c r="E12" s="30">
        <f t="shared" si="0"/>
        <v>56680000</v>
      </c>
      <c r="F12" s="31">
        <f t="shared" si="0"/>
        <v>56680000</v>
      </c>
      <c r="G12" s="31">
        <f t="shared" si="0"/>
        <v>114217341</v>
      </c>
      <c r="H12" s="31">
        <f t="shared" si="0"/>
        <v>115138113</v>
      </c>
      <c r="I12" s="31">
        <f t="shared" si="0"/>
        <v>113476151</v>
      </c>
      <c r="J12" s="31">
        <f t="shared" si="0"/>
        <v>113476151</v>
      </c>
      <c r="K12" s="31">
        <f t="shared" si="0"/>
        <v>98538452</v>
      </c>
      <c r="L12" s="31">
        <f t="shared" si="0"/>
        <v>101061986</v>
      </c>
      <c r="M12" s="31">
        <f t="shared" si="0"/>
        <v>126928890</v>
      </c>
      <c r="N12" s="31">
        <f t="shared" si="0"/>
        <v>126928890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126928890</v>
      </c>
      <c r="X12" s="31">
        <f t="shared" si="0"/>
        <v>28340000</v>
      </c>
      <c r="Y12" s="31">
        <f t="shared" si="0"/>
        <v>98588890</v>
      </c>
      <c r="Z12" s="32">
        <f>+IF(X12&lt;&gt;0,+(Y12/X12)*100,0)</f>
        <v>347.8789343683839</v>
      </c>
      <c r="AA12" s="33">
        <f>SUM(AA6:AA11)</f>
        <v>56680000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182295363</v>
      </c>
      <c r="D19" s="18">
        <v>182295363</v>
      </c>
      <c r="E19" s="19">
        <v>255759000</v>
      </c>
      <c r="F19" s="20">
        <v>255759000</v>
      </c>
      <c r="G19" s="20">
        <v>152522433</v>
      </c>
      <c r="H19" s="20">
        <v>154249927</v>
      </c>
      <c r="I19" s="20">
        <v>156691963</v>
      </c>
      <c r="J19" s="20">
        <v>156691963</v>
      </c>
      <c r="K19" s="20">
        <v>490146074</v>
      </c>
      <c r="L19" s="20">
        <v>493933577</v>
      </c>
      <c r="M19" s="20">
        <v>493933577</v>
      </c>
      <c r="N19" s="20">
        <v>493933577</v>
      </c>
      <c r="O19" s="20"/>
      <c r="P19" s="20"/>
      <c r="Q19" s="20"/>
      <c r="R19" s="20"/>
      <c r="S19" s="20"/>
      <c r="T19" s="20"/>
      <c r="U19" s="20"/>
      <c r="V19" s="20"/>
      <c r="W19" s="20">
        <v>493933577</v>
      </c>
      <c r="X19" s="20">
        <v>127879500</v>
      </c>
      <c r="Y19" s="20">
        <v>366054077</v>
      </c>
      <c r="Z19" s="21">
        <v>286.25</v>
      </c>
      <c r="AA19" s="22">
        <v>255759000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462924</v>
      </c>
      <c r="D22" s="18">
        <v>462924</v>
      </c>
      <c r="E22" s="19"/>
      <c r="F22" s="20"/>
      <c r="G22" s="20"/>
      <c r="H22" s="20"/>
      <c r="I22" s="20"/>
      <c r="J22" s="20"/>
      <c r="K22" s="20">
        <v>462924</v>
      </c>
      <c r="L22" s="20">
        <v>462924</v>
      </c>
      <c r="M22" s="20">
        <v>462924</v>
      </c>
      <c r="N22" s="20">
        <v>462924</v>
      </c>
      <c r="O22" s="20"/>
      <c r="P22" s="20"/>
      <c r="Q22" s="20"/>
      <c r="R22" s="20"/>
      <c r="S22" s="20"/>
      <c r="T22" s="20"/>
      <c r="U22" s="20"/>
      <c r="V22" s="20"/>
      <c r="W22" s="20">
        <v>462924</v>
      </c>
      <c r="X22" s="20"/>
      <c r="Y22" s="20">
        <v>462924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182758287</v>
      </c>
      <c r="D24" s="29">
        <f>SUM(D15:D23)</f>
        <v>182758287</v>
      </c>
      <c r="E24" s="36">
        <f t="shared" si="1"/>
        <v>255759000</v>
      </c>
      <c r="F24" s="37">
        <f t="shared" si="1"/>
        <v>255759000</v>
      </c>
      <c r="G24" s="37">
        <f t="shared" si="1"/>
        <v>152522433</v>
      </c>
      <c r="H24" s="37">
        <f t="shared" si="1"/>
        <v>154249927</v>
      </c>
      <c r="I24" s="37">
        <f t="shared" si="1"/>
        <v>156691963</v>
      </c>
      <c r="J24" s="37">
        <f t="shared" si="1"/>
        <v>156691963</v>
      </c>
      <c r="K24" s="37">
        <f t="shared" si="1"/>
        <v>490608998</v>
      </c>
      <c r="L24" s="37">
        <f t="shared" si="1"/>
        <v>494396501</v>
      </c>
      <c r="M24" s="37">
        <f t="shared" si="1"/>
        <v>494396501</v>
      </c>
      <c r="N24" s="37">
        <f t="shared" si="1"/>
        <v>494396501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494396501</v>
      </c>
      <c r="X24" s="37">
        <f t="shared" si="1"/>
        <v>127879500</v>
      </c>
      <c r="Y24" s="37">
        <f t="shared" si="1"/>
        <v>366517001</v>
      </c>
      <c r="Z24" s="38">
        <f>+IF(X24&lt;&gt;0,+(Y24/X24)*100,0)</f>
        <v>286.61122462943626</v>
      </c>
      <c r="AA24" s="39">
        <f>SUM(AA15:AA23)</f>
        <v>255759000</v>
      </c>
    </row>
    <row r="25" spans="1:27" ht="13.5">
      <c r="A25" s="27" t="s">
        <v>51</v>
      </c>
      <c r="B25" s="28"/>
      <c r="C25" s="29">
        <f aca="true" t="shared" si="2" ref="C25:Y25">+C12+C24</f>
        <v>266925986</v>
      </c>
      <c r="D25" s="29">
        <f>+D12+D24</f>
        <v>266925986</v>
      </c>
      <c r="E25" s="30">
        <f t="shared" si="2"/>
        <v>312439000</v>
      </c>
      <c r="F25" s="31">
        <f t="shared" si="2"/>
        <v>312439000</v>
      </c>
      <c r="G25" s="31">
        <f t="shared" si="2"/>
        <v>266739774</v>
      </c>
      <c r="H25" s="31">
        <f t="shared" si="2"/>
        <v>269388040</v>
      </c>
      <c r="I25" s="31">
        <f t="shared" si="2"/>
        <v>270168114</v>
      </c>
      <c r="J25" s="31">
        <f t="shared" si="2"/>
        <v>270168114</v>
      </c>
      <c r="K25" s="31">
        <f t="shared" si="2"/>
        <v>589147450</v>
      </c>
      <c r="L25" s="31">
        <f t="shared" si="2"/>
        <v>595458487</v>
      </c>
      <c r="M25" s="31">
        <f t="shared" si="2"/>
        <v>621325391</v>
      </c>
      <c r="N25" s="31">
        <f t="shared" si="2"/>
        <v>621325391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621325391</v>
      </c>
      <c r="X25" s="31">
        <f t="shared" si="2"/>
        <v>156219500</v>
      </c>
      <c r="Y25" s="31">
        <f t="shared" si="2"/>
        <v>465105891</v>
      </c>
      <c r="Z25" s="32">
        <f>+IF(X25&lt;&gt;0,+(Y25/X25)*100,0)</f>
        <v>297.7258863330122</v>
      </c>
      <c r="AA25" s="33">
        <f>+AA12+AA24</f>
        <v>312439000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12238463</v>
      </c>
      <c r="D32" s="18">
        <v>12238463</v>
      </c>
      <c r="E32" s="19">
        <v>10419000</v>
      </c>
      <c r="F32" s="20">
        <v>10419000</v>
      </c>
      <c r="G32" s="20">
        <v>14604912</v>
      </c>
      <c r="H32" s="20">
        <v>13765803</v>
      </c>
      <c r="I32" s="20">
        <v>18396508</v>
      </c>
      <c r="J32" s="20">
        <v>18396508</v>
      </c>
      <c r="K32" s="20">
        <v>306534726</v>
      </c>
      <c r="L32" s="20">
        <v>314501817</v>
      </c>
      <c r="M32" s="20">
        <v>56433946</v>
      </c>
      <c r="N32" s="20">
        <v>56433946</v>
      </c>
      <c r="O32" s="20"/>
      <c r="P32" s="20"/>
      <c r="Q32" s="20"/>
      <c r="R32" s="20"/>
      <c r="S32" s="20"/>
      <c r="T32" s="20"/>
      <c r="U32" s="20"/>
      <c r="V32" s="20"/>
      <c r="W32" s="20">
        <v>56433946</v>
      </c>
      <c r="X32" s="20">
        <v>5209500</v>
      </c>
      <c r="Y32" s="20">
        <v>51224446</v>
      </c>
      <c r="Z32" s="21">
        <v>983.29</v>
      </c>
      <c r="AA32" s="22">
        <v>10419000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>
        <v>2057473</v>
      </c>
      <c r="I33" s="20">
        <v>1593374</v>
      </c>
      <c r="J33" s="20">
        <v>1593374</v>
      </c>
      <c r="K33" s="20">
        <v>4266858</v>
      </c>
      <c r="L33" s="20">
        <v>4266859</v>
      </c>
      <c r="M33" s="20">
        <v>4266859</v>
      </c>
      <c r="N33" s="20">
        <v>4266859</v>
      </c>
      <c r="O33" s="20"/>
      <c r="P33" s="20"/>
      <c r="Q33" s="20"/>
      <c r="R33" s="20"/>
      <c r="S33" s="20"/>
      <c r="T33" s="20"/>
      <c r="U33" s="20"/>
      <c r="V33" s="20"/>
      <c r="W33" s="20">
        <v>4266859</v>
      </c>
      <c r="X33" s="20"/>
      <c r="Y33" s="20">
        <v>4266859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12238463</v>
      </c>
      <c r="D34" s="29">
        <f>SUM(D29:D33)</f>
        <v>12238463</v>
      </c>
      <c r="E34" s="30">
        <f t="shared" si="3"/>
        <v>10419000</v>
      </c>
      <c r="F34" s="31">
        <f t="shared" si="3"/>
        <v>10419000</v>
      </c>
      <c r="G34" s="31">
        <f t="shared" si="3"/>
        <v>14604912</v>
      </c>
      <c r="H34" s="31">
        <f t="shared" si="3"/>
        <v>15823276</v>
      </c>
      <c r="I34" s="31">
        <f t="shared" si="3"/>
        <v>19989882</v>
      </c>
      <c r="J34" s="31">
        <f t="shared" si="3"/>
        <v>19989882</v>
      </c>
      <c r="K34" s="31">
        <f t="shared" si="3"/>
        <v>310801584</v>
      </c>
      <c r="L34" s="31">
        <f t="shared" si="3"/>
        <v>318768676</v>
      </c>
      <c r="M34" s="31">
        <f t="shared" si="3"/>
        <v>60700805</v>
      </c>
      <c r="N34" s="31">
        <f t="shared" si="3"/>
        <v>60700805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60700805</v>
      </c>
      <c r="X34" s="31">
        <f t="shared" si="3"/>
        <v>5209500</v>
      </c>
      <c r="Y34" s="31">
        <f t="shared" si="3"/>
        <v>55491305</v>
      </c>
      <c r="Z34" s="32">
        <f>+IF(X34&lt;&gt;0,+(Y34/X34)*100,0)</f>
        <v>1065.1944524426528</v>
      </c>
      <c r="AA34" s="33">
        <f>SUM(AA29:AA33)</f>
        <v>10419000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>
        <v>25704</v>
      </c>
      <c r="L37" s="20">
        <v>25705</v>
      </c>
      <c r="M37" s="20">
        <v>25705</v>
      </c>
      <c r="N37" s="20">
        <v>25705</v>
      </c>
      <c r="O37" s="20"/>
      <c r="P37" s="20"/>
      <c r="Q37" s="20"/>
      <c r="R37" s="20"/>
      <c r="S37" s="20"/>
      <c r="T37" s="20"/>
      <c r="U37" s="20"/>
      <c r="V37" s="20"/>
      <c r="W37" s="20">
        <v>25705</v>
      </c>
      <c r="X37" s="20"/>
      <c r="Y37" s="20">
        <v>25705</v>
      </c>
      <c r="Z37" s="21"/>
      <c r="AA37" s="22"/>
    </row>
    <row r="38" spans="1:27" ht="13.5">
      <c r="A38" s="23" t="s">
        <v>58</v>
      </c>
      <c r="B38" s="17"/>
      <c r="C38" s="18">
        <v>9547618</v>
      </c>
      <c r="D38" s="18">
        <v>9547618</v>
      </c>
      <c r="E38" s="19">
        <v>13197000</v>
      </c>
      <c r="F38" s="20">
        <v>13197000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6598500</v>
      </c>
      <c r="Y38" s="20">
        <v>-6598500</v>
      </c>
      <c r="Z38" s="21">
        <v>-100</v>
      </c>
      <c r="AA38" s="22">
        <v>13197000</v>
      </c>
    </row>
    <row r="39" spans="1:27" ht="13.5">
      <c r="A39" s="27" t="s">
        <v>61</v>
      </c>
      <c r="B39" s="35"/>
      <c r="C39" s="29">
        <f aca="true" t="shared" si="4" ref="C39:Y39">SUM(C37:C38)</f>
        <v>9547618</v>
      </c>
      <c r="D39" s="29">
        <f>SUM(D37:D38)</f>
        <v>9547618</v>
      </c>
      <c r="E39" s="36">
        <f t="shared" si="4"/>
        <v>13197000</v>
      </c>
      <c r="F39" s="37">
        <f t="shared" si="4"/>
        <v>13197000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25704</v>
      </c>
      <c r="L39" s="37">
        <f t="shared" si="4"/>
        <v>25705</v>
      </c>
      <c r="M39" s="37">
        <f t="shared" si="4"/>
        <v>25705</v>
      </c>
      <c r="N39" s="37">
        <f t="shared" si="4"/>
        <v>25705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25705</v>
      </c>
      <c r="X39" s="37">
        <f t="shared" si="4"/>
        <v>6598500</v>
      </c>
      <c r="Y39" s="37">
        <f t="shared" si="4"/>
        <v>-6572795</v>
      </c>
      <c r="Z39" s="38">
        <f>+IF(X39&lt;&gt;0,+(Y39/X39)*100,0)</f>
        <v>-99.61044176706827</v>
      </c>
      <c r="AA39" s="39">
        <f>SUM(AA37:AA38)</f>
        <v>13197000</v>
      </c>
    </row>
    <row r="40" spans="1:27" ht="13.5">
      <c r="A40" s="27" t="s">
        <v>62</v>
      </c>
      <c r="B40" s="28"/>
      <c r="C40" s="29">
        <f aca="true" t="shared" si="5" ref="C40:Y40">+C34+C39</f>
        <v>21786081</v>
      </c>
      <c r="D40" s="29">
        <f>+D34+D39</f>
        <v>21786081</v>
      </c>
      <c r="E40" s="30">
        <f t="shared" si="5"/>
        <v>23616000</v>
      </c>
      <c r="F40" s="31">
        <f t="shared" si="5"/>
        <v>23616000</v>
      </c>
      <c r="G40" s="31">
        <f t="shared" si="5"/>
        <v>14604912</v>
      </c>
      <c r="H40" s="31">
        <f t="shared" si="5"/>
        <v>15823276</v>
      </c>
      <c r="I40" s="31">
        <f t="shared" si="5"/>
        <v>19989882</v>
      </c>
      <c r="J40" s="31">
        <f t="shared" si="5"/>
        <v>19989882</v>
      </c>
      <c r="K40" s="31">
        <f t="shared" si="5"/>
        <v>310827288</v>
      </c>
      <c r="L40" s="31">
        <f t="shared" si="5"/>
        <v>318794381</v>
      </c>
      <c r="M40" s="31">
        <f t="shared" si="5"/>
        <v>60726510</v>
      </c>
      <c r="N40" s="31">
        <f t="shared" si="5"/>
        <v>60726510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60726510</v>
      </c>
      <c r="X40" s="31">
        <f t="shared" si="5"/>
        <v>11808000</v>
      </c>
      <c r="Y40" s="31">
        <f t="shared" si="5"/>
        <v>48918510</v>
      </c>
      <c r="Z40" s="32">
        <f>+IF(X40&lt;&gt;0,+(Y40/X40)*100,0)</f>
        <v>414.2827743902439</v>
      </c>
      <c r="AA40" s="33">
        <f>+AA34+AA39</f>
        <v>23616000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245139905</v>
      </c>
      <c r="D42" s="43">
        <f>+D25-D40</f>
        <v>245139905</v>
      </c>
      <c r="E42" s="44">
        <f t="shared" si="6"/>
        <v>288823000</v>
      </c>
      <c r="F42" s="45">
        <f t="shared" si="6"/>
        <v>288823000</v>
      </c>
      <c r="G42" s="45">
        <f t="shared" si="6"/>
        <v>252134862</v>
      </c>
      <c r="H42" s="45">
        <f t="shared" si="6"/>
        <v>253564764</v>
      </c>
      <c r="I42" s="45">
        <f t="shared" si="6"/>
        <v>250178232</v>
      </c>
      <c r="J42" s="45">
        <f t="shared" si="6"/>
        <v>250178232</v>
      </c>
      <c r="K42" s="45">
        <f t="shared" si="6"/>
        <v>278320162</v>
      </c>
      <c r="L42" s="45">
        <f t="shared" si="6"/>
        <v>276664106</v>
      </c>
      <c r="M42" s="45">
        <f t="shared" si="6"/>
        <v>560598881</v>
      </c>
      <c r="N42" s="45">
        <f t="shared" si="6"/>
        <v>560598881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560598881</v>
      </c>
      <c r="X42" s="45">
        <f t="shared" si="6"/>
        <v>144411500</v>
      </c>
      <c r="Y42" s="45">
        <f t="shared" si="6"/>
        <v>416187381</v>
      </c>
      <c r="Z42" s="46">
        <f>+IF(X42&lt;&gt;0,+(Y42/X42)*100,0)</f>
        <v>288.19545604055077</v>
      </c>
      <c r="AA42" s="47">
        <f>+AA25-AA40</f>
        <v>288823000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245139905</v>
      </c>
      <c r="D45" s="18">
        <v>245139905</v>
      </c>
      <c r="E45" s="19">
        <v>288823000</v>
      </c>
      <c r="F45" s="20">
        <v>288823000</v>
      </c>
      <c r="G45" s="20">
        <v>252134862</v>
      </c>
      <c r="H45" s="20">
        <v>253564764</v>
      </c>
      <c r="I45" s="20">
        <v>250178232</v>
      </c>
      <c r="J45" s="20">
        <v>250178232</v>
      </c>
      <c r="K45" s="20">
        <v>278320162</v>
      </c>
      <c r="L45" s="20">
        <v>276664106</v>
      </c>
      <c r="M45" s="20">
        <v>560598881</v>
      </c>
      <c r="N45" s="20">
        <v>560598881</v>
      </c>
      <c r="O45" s="20"/>
      <c r="P45" s="20"/>
      <c r="Q45" s="20"/>
      <c r="R45" s="20"/>
      <c r="S45" s="20"/>
      <c r="T45" s="20"/>
      <c r="U45" s="20"/>
      <c r="V45" s="20"/>
      <c r="W45" s="20">
        <v>560598881</v>
      </c>
      <c r="X45" s="20">
        <v>144411500</v>
      </c>
      <c r="Y45" s="20">
        <v>416187381</v>
      </c>
      <c r="Z45" s="48">
        <v>288.2</v>
      </c>
      <c r="AA45" s="22">
        <v>288823000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245139905</v>
      </c>
      <c r="D48" s="51">
        <f>SUM(D45:D47)</f>
        <v>245139905</v>
      </c>
      <c r="E48" s="52">
        <f t="shared" si="7"/>
        <v>288823000</v>
      </c>
      <c r="F48" s="53">
        <f t="shared" si="7"/>
        <v>288823000</v>
      </c>
      <c r="G48" s="53">
        <f t="shared" si="7"/>
        <v>252134862</v>
      </c>
      <c r="H48" s="53">
        <f t="shared" si="7"/>
        <v>253564764</v>
      </c>
      <c r="I48" s="53">
        <f t="shared" si="7"/>
        <v>250178232</v>
      </c>
      <c r="J48" s="53">
        <f t="shared" si="7"/>
        <v>250178232</v>
      </c>
      <c r="K48" s="53">
        <f t="shared" si="7"/>
        <v>278320162</v>
      </c>
      <c r="L48" s="53">
        <f t="shared" si="7"/>
        <v>276664106</v>
      </c>
      <c r="M48" s="53">
        <f t="shared" si="7"/>
        <v>560598881</v>
      </c>
      <c r="N48" s="53">
        <f t="shared" si="7"/>
        <v>560598881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560598881</v>
      </c>
      <c r="X48" s="53">
        <f t="shared" si="7"/>
        <v>144411500</v>
      </c>
      <c r="Y48" s="53">
        <f t="shared" si="7"/>
        <v>416187381</v>
      </c>
      <c r="Z48" s="54">
        <f>+IF(X48&lt;&gt;0,+(Y48/X48)*100,0)</f>
        <v>288.19545604055077</v>
      </c>
      <c r="AA48" s="55">
        <f>SUM(AA45:AA47)</f>
        <v>288823000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65072026</v>
      </c>
      <c r="D6" s="18">
        <v>65072026</v>
      </c>
      <c r="E6" s="19">
        <v>3020491</v>
      </c>
      <c r="F6" s="20">
        <v>3020491</v>
      </c>
      <c r="G6" s="20">
        <v>105950415</v>
      </c>
      <c r="H6" s="20">
        <v>71327612</v>
      </c>
      <c r="I6" s="20">
        <v>90514653</v>
      </c>
      <c r="J6" s="20">
        <v>90514653</v>
      </c>
      <c r="K6" s="20">
        <v>90520688</v>
      </c>
      <c r="L6" s="20">
        <v>115021258</v>
      </c>
      <c r="M6" s="20">
        <v>104870098</v>
      </c>
      <c r="N6" s="20">
        <v>104870098</v>
      </c>
      <c r="O6" s="20"/>
      <c r="P6" s="20"/>
      <c r="Q6" s="20"/>
      <c r="R6" s="20"/>
      <c r="S6" s="20"/>
      <c r="T6" s="20"/>
      <c r="U6" s="20"/>
      <c r="V6" s="20"/>
      <c r="W6" s="20">
        <v>104870098</v>
      </c>
      <c r="X6" s="20">
        <v>1510246</v>
      </c>
      <c r="Y6" s="20">
        <v>103359852</v>
      </c>
      <c r="Z6" s="21">
        <v>6843.91</v>
      </c>
      <c r="AA6" s="22">
        <v>3020491</v>
      </c>
    </row>
    <row r="7" spans="1:27" ht="13.5">
      <c r="A7" s="23" t="s">
        <v>34</v>
      </c>
      <c r="B7" s="17"/>
      <c r="C7" s="18">
        <v>17957136</v>
      </c>
      <c r="D7" s="18">
        <v>17957136</v>
      </c>
      <c r="E7" s="19">
        <v>104684158</v>
      </c>
      <c r="F7" s="20">
        <v>68853977</v>
      </c>
      <c r="G7" s="20"/>
      <c r="H7" s="20">
        <v>18382764</v>
      </c>
      <c r="I7" s="20">
        <v>18265799</v>
      </c>
      <c r="J7" s="20">
        <v>18265799</v>
      </c>
      <c r="K7" s="20">
        <v>18713328</v>
      </c>
      <c r="L7" s="20">
        <v>17494140</v>
      </c>
      <c r="M7" s="20">
        <v>17494140</v>
      </c>
      <c r="N7" s="20">
        <v>17494140</v>
      </c>
      <c r="O7" s="20"/>
      <c r="P7" s="20"/>
      <c r="Q7" s="20"/>
      <c r="R7" s="20"/>
      <c r="S7" s="20"/>
      <c r="T7" s="20"/>
      <c r="U7" s="20"/>
      <c r="V7" s="20"/>
      <c r="W7" s="20">
        <v>17494140</v>
      </c>
      <c r="X7" s="20">
        <v>34426989</v>
      </c>
      <c r="Y7" s="20">
        <v>-16932849</v>
      </c>
      <c r="Z7" s="21">
        <v>-49.18</v>
      </c>
      <c r="AA7" s="22">
        <v>68853977</v>
      </c>
    </row>
    <row r="8" spans="1:27" ht="13.5">
      <c r="A8" s="23" t="s">
        <v>35</v>
      </c>
      <c r="B8" s="17"/>
      <c r="C8" s="18">
        <v>31975895</v>
      </c>
      <c r="D8" s="18">
        <v>31975895</v>
      </c>
      <c r="E8" s="19">
        <v>27000000</v>
      </c>
      <c r="F8" s="20">
        <v>25150000</v>
      </c>
      <c r="G8" s="20">
        <v>51242583</v>
      </c>
      <c r="H8" s="20">
        <v>46929121</v>
      </c>
      <c r="I8" s="20">
        <v>38018143</v>
      </c>
      <c r="J8" s="20">
        <v>38018143</v>
      </c>
      <c r="K8" s="20">
        <v>27040593</v>
      </c>
      <c r="L8" s="20">
        <v>30206346</v>
      </c>
      <c r="M8" s="20">
        <v>29473395</v>
      </c>
      <c r="N8" s="20">
        <v>29473395</v>
      </c>
      <c r="O8" s="20"/>
      <c r="P8" s="20"/>
      <c r="Q8" s="20"/>
      <c r="R8" s="20"/>
      <c r="S8" s="20"/>
      <c r="T8" s="20"/>
      <c r="U8" s="20"/>
      <c r="V8" s="20"/>
      <c r="W8" s="20">
        <v>29473395</v>
      </c>
      <c r="X8" s="20">
        <v>12575000</v>
      </c>
      <c r="Y8" s="20">
        <v>16898395</v>
      </c>
      <c r="Z8" s="21">
        <v>134.38</v>
      </c>
      <c r="AA8" s="22">
        <v>25150000</v>
      </c>
    </row>
    <row r="9" spans="1:27" ht="13.5">
      <c r="A9" s="23" t="s">
        <v>36</v>
      </c>
      <c r="B9" s="17"/>
      <c r="C9" s="18">
        <v>6273230</v>
      </c>
      <c r="D9" s="18">
        <v>6273230</v>
      </c>
      <c r="E9" s="19"/>
      <c r="F9" s="20"/>
      <c r="G9" s="20">
        <v>6293617</v>
      </c>
      <c r="H9" s="20">
        <v>6822967</v>
      </c>
      <c r="I9" s="20">
        <v>7382806</v>
      </c>
      <c r="J9" s="20">
        <v>7382806</v>
      </c>
      <c r="K9" s="20">
        <v>7242062</v>
      </c>
      <c r="L9" s="20">
        <v>6084403</v>
      </c>
      <c r="M9" s="20">
        <v>6443806</v>
      </c>
      <c r="N9" s="20">
        <v>6443806</v>
      </c>
      <c r="O9" s="20"/>
      <c r="P9" s="20"/>
      <c r="Q9" s="20"/>
      <c r="R9" s="20"/>
      <c r="S9" s="20"/>
      <c r="T9" s="20"/>
      <c r="U9" s="20"/>
      <c r="V9" s="20"/>
      <c r="W9" s="20">
        <v>6443806</v>
      </c>
      <c r="X9" s="20"/>
      <c r="Y9" s="20">
        <v>6443806</v>
      </c>
      <c r="Z9" s="21"/>
      <c r="AA9" s="22"/>
    </row>
    <row r="10" spans="1:27" ht="13.5">
      <c r="A10" s="23" t="s">
        <v>37</v>
      </c>
      <c r="B10" s="17"/>
      <c r="C10" s="18">
        <v>547720</v>
      </c>
      <c r="D10" s="18">
        <v>547720</v>
      </c>
      <c r="E10" s="19"/>
      <c r="F10" s="20"/>
      <c r="G10" s="24">
        <v>547720</v>
      </c>
      <c r="H10" s="24">
        <v>547720</v>
      </c>
      <c r="I10" s="24">
        <v>547720</v>
      </c>
      <c r="J10" s="20">
        <v>547720</v>
      </c>
      <c r="K10" s="24">
        <v>547720</v>
      </c>
      <c r="L10" s="24">
        <v>547720</v>
      </c>
      <c r="M10" s="20">
        <v>547720</v>
      </c>
      <c r="N10" s="24">
        <v>547720</v>
      </c>
      <c r="O10" s="24"/>
      <c r="P10" s="24"/>
      <c r="Q10" s="20"/>
      <c r="R10" s="24"/>
      <c r="S10" s="24"/>
      <c r="T10" s="20"/>
      <c r="U10" s="24"/>
      <c r="V10" s="24"/>
      <c r="W10" s="24">
        <v>547720</v>
      </c>
      <c r="X10" s="20"/>
      <c r="Y10" s="24">
        <v>547720</v>
      </c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35000</v>
      </c>
      <c r="F11" s="20">
        <v>35000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17500</v>
      </c>
      <c r="Y11" s="20">
        <v>-17500</v>
      </c>
      <c r="Z11" s="21">
        <v>-100</v>
      </c>
      <c r="AA11" s="22">
        <v>35000</v>
      </c>
    </row>
    <row r="12" spans="1:27" ht="13.5">
      <c r="A12" s="27" t="s">
        <v>39</v>
      </c>
      <c r="B12" s="28"/>
      <c r="C12" s="29">
        <f aca="true" t="shared" si="0" ref="C12:Y12">SUM(C6:C11)</f>
        <v>121826007</v>
      </c>
      <c r="D12" s="29">
        <f>SUM(D6:D11)</f>
        <v>121826007</v>
      </c>
      <c r="E12" s="30">
        <f t="shared" si="0"/>
        <v>134739649</v>
      </c>
      <c r="F12" s="31">
        <f t="shared" si="0"/>
        <v>97059468</v>
      </c>
      <c r="G12" s="31">
        <f t="shared" si="0"/>
        <v>164034335</v>
      </c>
      <c r="H12" s="31">
        <f t="shared" si="0"/>
        <v>144010184</v>
      </c>
      <c r="I12" s="31">
        <f t="shared" si="0"/>
        <v>154729121</v>
      </c>
      <c r="J12" s="31">
        <f t="shared" si="0"/>
        <v>154729121</v>
      </c>
      <c r="K12" s="31">
        <f t="shared" si="0"/>
        <v>144064391</v>
      </c>
      <c r="L12" s="31">
        <f t="shared" si="0"/>
        <v>169353867</v>
      </c>
      <c r="M12" s="31">
        <f t="shared" si="0"/>
        <v>158829159</v>
      </c>
      <c r="N12" s="31">
        <f t="shared" si="0"/>
        <v>158829159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158829159</v>
      </c>
      <c r="X12" s="31">
        <f t="shared" si="0"/>
        <v>48529735</v>
      </c>
      <c r="Y12" s="31">
        <f t="shared" si="0"/>
        <v>110299424</v>
      </c>
      <c r="Z12" s="32">
        <f>+IF(X12&lt;&gt;0,+(Y12/X12)*100,0)</f>
        <v>227.28214773890687</v>
      </c>
      <c r="AA12" s="33">
        <f>SUM(AA6:AA11)</f>
        <v>97059468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26796447</v>
      </c>
      <c r="D17" s="18">
        <v>26796447</v>
      </c>
      <c r="E17" s="19">
        <v>27350000</v>
      </c>
      <c r="F17" s="20">
        <v>27350000</v>
      </c>
      <c r="G17" s="20">
        <v>16677506</v>
      </c>
      <c r="H17" s="20">
        <v>26796447</v>
      </c>
      <c r="I17" s="20">
        <v>26796447</v>
      </c>
      <c r="J17" s="20">
        <v>26796447</v>
      </c>
      <c r="K17" s="20">
        <v>26796447</v>
      </c>
      <c r="L17" s="20">
        <v>26796447</v>
      </c>
      <c r="M17" s="20">
        <v>26796447</v>
      </c>
      <c r="N17" s="20">
        <v>26796447</v>
      </c>
      <c r="O17" s="20"/>
      <c r="P17" s="20"/>
      <c r="Q17" s="20"/>
      <c r="R17" s="20"/>
      <c r="S17" s="20"/>
      <c r="T17" s="20"/>
      <c r="U17" s="20"/>
      <c r="V17" s="20"/>
      <c r="W17" s="20">
        <v>26796447</v>
      </c>
      <c r="X17" s="20">
        <v>13675000</v>
      </c>
      <c r="Y17" s="20">
        <v>13121447</v>
      </c>
      <c r="Z17" s="21">
        <v>95.95</v>
      </c>
      <c r="AA17" s="22">
        <v>27350000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496336925</v>
      </c>
      <c r="D19" s="18">
        <v>496336925</v>
      </c>
      <c r="E19" s="19">
        <v>664240241</v>
      </c>
      <c r="F19" s="20">
        <v>672683319</v>
      </c>
      <c r="G19" s="20">
        <v>557785404</v>
      </c>
      <c r="H19" s="20">
        <v>492659012</v>
      </c>
      <c r="I19" s="20">
        <v>494521775</v>
      </c>
      <c r="J19" s="20">
        <v>494521775</v>
      </c>
      <c r="K19" s="20">
        <v>493637552</v>
      </c>
      <c r="L19" s="20">
        <v>492175883</v>
      </c>
      <c r="M19" s="20">
        <v>490492313</v>
      </c>
      <c r="N19" s="20">
        <v>490492313</v>
      </c>
      <c r="O19" s="20"/>
      <c r="P19" s="20"/>
      <c r="Q19" s="20"/>
      <c r="R19" s="20"/>
      <c r="S19" s="20"/>
      <c r="T19" s="20"/>
      <c r="U19" s="20"/>
      <c r="V19" s="20"/>
      <c r="W19" s="20">
        <v>490492313</v>
      </c>
      <c r="X19" s="20">
        <v>336341660</v>
      </c>
      <c r="Y19" s="20">
        <v>154150653</v>
      </c>
      <c r="Z19" s="21">
        <v>45.83</v>
      </c>
      <c r="AA19" s="22">
        <v>672683319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142052</v>
      </c>
      <c r="D22" s="18">
        <v>142052</v>
      </c>
      <c r="E22" s="19">
        <v>150000</v>
      </c>
      <c r="F22" s="20">
        <v>30000</v>
      </c>
      <c r="G22" s="20">
        <v>117398</v>
      </c>
      <c r="H22" s="20">
        <v>142052</v>
      </c>
      <c r="I22" s="20">
        <v>142052</v>
      </c>
      <c r="J22" s="20">
        <v>142052</v>
      </c>
      <c r="K22" s="20">
        <v>142052</v>
      </c>
      <c r="L22" s="20">
        <v>142052</v>
      </c>
      <c r="M22" s="20">
        <v>142052</v>
      </c>
      <c r="N22" s="20">
        <v>142052</v>
      </c>
      <c r="O22" s="20"/>
      <c r="P22" s="20"/>
      <c r="Q22" s="20"/>
      <c r="R22" s="20"/>
      <c r="S22" s="20"/>
      <c r="T22" s="20"/>
      <c r="U22" s="20"/>
      <c r="V22" s="20"/>
      <c r="W22" s="20">
        <v>142052</v>
      </c>
      <c r="X22" s="20">
        <v>15000</v>
      </c>
      <c r="Y22" s="20">
        <v>127052</v>
      </c>
      <c r="Z22" s="21">
        <v>847.01</v>
      </c>
      <c r="AA22" s="22">
        <v>30000</v>
      </c>
    </row>
    <row r="23" spans="1:27" ht="13.5">
      <c r="A23" s="23" t="s">
        <v>49</v>
      </c>
      <c r="B23" s="17"/>
      <c r="C23" s="18">
        <v>261013</v>
      </c>
      <c r="D23" s="18">
        <v>261013</v>
      </c>
      <c r="E23" s="19">
        <v>261013</v>
      </c>
      <c r="F23" s="20">
        <v>261013</v>
      </c>
      <c r="G23" s="24">
        <v>261013</v>
      </c>
      <c r="H23" s="24">
        <v>261013</v>
      </c>
      <c r="I23" s="24">
        <v>261013</v>
      </c>
      <c r="J23" s="20">
        <v>261013</v>
      </c>
      <c r="K23" s="24">
        <v>261013</v>
      </c>
      <c r="L23" s="24">
        <v>261013</v>
      </c>
      <c r="M23" s="20">
        <v>261013</v>
      </c>
      <c r="N23" s="24">
        <v>261013</v>
      </c>
      <c r="O23" s="24"/>
      <c r="P23" s="24"/>
      <c r="Q23" s="20"/>
      <c r="R23" s="24"/>
      <c r="S23" s="24"/>
      <c r="T23" s="20"/>
      <c r="U23" s="24"/>
      <c r="V23" s="24"/>
      <c r="W23" s="24">
        <v>261013</v>
      </c>
      <c r="X23" s="20">
        <v>130507</v>
      </c>
      <c r="Y23" s="24">
        <v>130506</v>
      </c>
      <c r="Z23" s="25">
        <v>100</v>
      </c>
      <c r="AA23" s="26">
        <v>261013</v>
      </c>
    </row>
    <row r="24" spans="1:27" ht="13.5">
      <c r="A24" s="27" t="s">
        <v>50</v>
      </c>
      <c r="B24" s="35"/>
      <c r="C24" s="29">
        <f aca="true" t="shared" si="1" ref="C24:Y24">SUM(C15:C23)</f>
        <v>523536437</v>
      </c>
      <c r="D24" s="29">
        <f>SUM(D15:D23)</f>
        <v>523536437</v>
      </c>
      <c r="E24" s="36">
        <f t="shared" si="1"/>
        <v>692001254</v>
      </c>
      <c r="F24" s="37">
        <f t="shared" si="1"/>
        <v>700324332</v>
      </c>
      <c r="G24" s="37">
        <f t="shared" si="1"/>
        <v>574841321</v>
      </c>
      <c r="H24" s="37">
        <f t="shared" si="1"/>
        <v>519858524</v>
      </c>
      <c r="I24" s="37">
        <f t="shared" si="1"/>
        <v>521721287</v>
      </c>
      <c r="J24" s="37">
        <f t="shared" si="1"/>
        <v>521721287</v>
      </c>
      <c r="K24" s="37">
        <f t="shared" si="1"/>
        <v>520837064</v>
      </c>
      <c r="L24" s="37">
        <f t="shared" si="1"/>
        <v>519375395</v>
      </c>
      <c r="M24" s="37">
        <f t="shared" si="1"/>
        <v>517691825</v>
      </c>
      <c r="N24" s="37">
        <f t="shared" si="1"/>
        <v>517691825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517691825</v>
      </c>
      <c r="X24" s="37">
        <f t="shared" si="1"/>
        <v>350162167</v>
      </c>
      <c r="Y24" s="37">
        <f t="shared" si="1"/>
        <v>167529658</v>
      </c>
      <c r="Z24" s="38">
        <f>+IF(X24&lt;&gt;0,+(Y24/X24)*100,0)</f>
        <v>47.84344906113173</v>
      </c>
      <c r="AA24" s="39">
        <f>SUM(AA15:AA23)</f>
        <v>700324332</v>
      </c>
    </row>
    <row r="25" spans="1:27" ht="13.5">
      <c r="A25" s="27" t="s">
        <v>51</v>
      </c>
      <c r="B25" s="28"/>
      <c r="C25" s="29">
        <f aca="true" t="shared" si="2" ref="C25:Y25">+C12+C24</f>
        <v>645362444</v>
      </c>
      <c r="D25" s="29">
        <f>+D12+D24</f>
        <v>645362444</v>
      </c>
      <c r="E25" s="30">
        <f t="shared" si="2"/>
        <v>826740903</v>
      </c>
      <c r="F25" s="31">
        <f t="shared" si="2"/>
        <v>797383800</v>
      </c>
      <c r="G25" s="31">
        <f t="shared" si="2"/>
        <v>738875656</v>
      </c>
      <c r="H25" s="31">
        <f t="shared" si="2"/>
        <v>663868708</v>
      </c>
      <c r="I25" s="31">
        <f t="shared" si="2"/>
        <v>676450408</v>
      </c>
      <c r="J25" s="31">
        <f t="shared" si="2"/>
        <v>676450408</v>
      </c>
      <c r="K25" s="31">
        <f t="shared" si="2"/>
        <v>664901455</v>
      </c>
      <c r="L25" s="31">
        <f t="shared" si="2"/>
        <v>688729262</v>
      </c>
      <c r="M25" s="31">
        <f t="shared" si="2"/>
        <v>676520984</v>
      </c>
      <c r="N25" s="31">
        <f t="shared" si="2"/>
        <v>676520984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676520984</v>
      </c>
      <c r="X25" s="31">
        <f t="shared" si="2"/>
        <v>398691902</v>
      </c>
      <c r="Y25" s="31">
        <f t="shared" si="2"/>
        <v>277829082</v>
      </c>
      <c r="Z25" s="32">
        <f>+IF(X25&lt;&gt;0,+(Y25/X25)*100,0)</f>
        <v>69.68515803965339</v>
      </c>
      <c r="AA25" s="33">
        <f>+AA12+AA24</f>
        <v>797383800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158637</v>
      </c>
      <c r="D30" s="18">
        <v>158637</v>
      </c>
      <c r="E30" s="19">
        <v>900000</v>
      </c>
      <c r="F30" s="20">
        <v>545000</v>
      </c>
      <c r="G30" s="20">
        <v>3480</v>
      </c>
      <c r="H30" s="20">
        <v>128962</v>
      </c>
      <c r="I30" s="20">
        <v>114109</v>
      </c>
      <c r="J30" s="20">
        <v>114109</v>
      </c>
      <c r="K30" s="20">
        <v>99257</v>
      </c>
      <c r="L30" s="20">
        <v>84405</v>
      </c>
      <c r="M30" s="20">
        <v>69552</v>
      </c>
      <c r="N30" s="20">
        <v>69552</v>
      </c>
      <c r="O30" s="20"/>
      <c r="P30" s="20"/>
      <c r="Q30" s="20"/>
      <c r="R30" s="20"/>
      <c r="S30" s="20"/>
      <c r="T30" s="20"/>
      <c r="U30" s="20"/>
      <c r="V30" s="20"/>
      <c r="W30" s="20">
        <v>69552</v>
      </c>
      <c r="X30" s="20">
        <v>272500</v>
      </c>
      <c r="Y30" s="20">
        <v>-202948</v>
      </c>
      <c r="Z30" s="21">
        <v>-74.48</v>
      </c>
      <c r="AA30" s="22">
        <v>545000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37215019</v>
      </c>
      <c r="D32" s="18">
        <v>37215019</v>
      </c>
      <c r="E32" s="19">
        <v>45000000</v>
      </c>
      <c r="F32" s="20">
        <v>35000000</v>
      </c>
      <c r="G32" s="20">
        <v>37001122</v>
      </c>
      <c r="H32" s="20">
        <v>46778450</v>
      </c>
      <c r="I32" s="20">
        <v>61111954</v>
      </c>
      <c r="J32" s="20">
        <v>61111954</v>
      </c>
      <c r="K32" s="20">
        <v>48823130</v>
      </c>
      <c r="L32" s="20">
        <v>63763041</v>
      </c>
      <c r="M32" s="20">
        <v>61691182</v>
      </c>
      <c r="N32" s="20">
        <v>61691182</v>
      </c>
      <c r="O32" s="20"/>
      <c r="P32" s="20"/>
      <c r="Q32" s="20"/>
      <c r="R32" s="20"/>
      <c r="S32" s="20"/>
      <c r="T32" s="20"/>
      <c r="U32" s="20"/>
      <c r="V32" s="20"/>
      <c r="W32" s="20">
        <v>61691182</v>
      </c>
      <c r="X32" s="20">
        <v>17500000</v>
      </c>
      <c r="Y32" s="20">
        <v>44191182</v>
      </c>
      <c r="Z32" s="21">
        <v>252.52</v>
      </c>
      <c r="AA32" s="22">
        <v>35000000</v>
      </c>
    </row>
    <row r="33" spans="1:27" ht="13.5">
      <c r="A33" s="23" t="s">
        <v>58</v>
      </c>
      <c r="B33" s="17"/>
      <c r="C33" s="18">
        <v>1024000</v>
      </c>
      <c r="D33" s="18">
        <v>1024000</v>
      </c>
      <c r="E33" s="19"/>
      <c r="F33" s="20"/>
      <c r="G33" s="20">
        <v>1024000</v>
      </c>
      <c r="H33" s="20">
        <v>1024000</v>
      </c>
      <c r="I33" s="20">
        <v>1024000</v>
      </c>
      <c r="J33" s="20">
        <v>1024000</v>
      </c>
      <c r="K33" s="20">
        <v>1024000</v>
      </c>
      <c r="L33" s="20">
        <v>1024000</v>
      </c>
      <c r="M33" s="20">
        <v>1024000</v>
      </c>
      <c r="N33" s="20">
        <v>1024000</v>
      </c>
      <c r="O33" s="20"/>
      <c r="P33" s="20"/>
      <c r="Q33" s="20"/>
      <c r="R33" s="20"/>
      <c r="S33" s="20"/>
      <c r="T33" s="20"/>
      <c r="U33" s="20"/>
      <c r="V33" s="20"/>
      <c r="W33" s="20">
        <v>1024000</v>
      </c>
      <c r="X33" s="20"/>
      <c r="Y33" s="20">
        <v>1024000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38397656</v>
      </c>
      <c r="D34" s="29">
        <f>SUM(D29:D33)</f>
        <v>38397656</v>
      </c>
      <c r="E34" s="30">
        <f t="shared" si="3"/>
        <v>45900000</v>
      </c>
      <c r="F34" s="31">
        <f t="shared" si="3"/>
        <v>35545000</v>
      </c>
      <c r="G34" s="31">
        <f t="shared" si="3"/>
        <v>38028602</v>
      </c>
      <c r="H34" s="31">
        <f t="shared" si="3"/>
        <v>47931412</v>
      </c>
      <c r="I34" s="31">
        <f t="shared" si="3"/>
        <v>62250063</v>
      </c>
      <c r="J34" s="31">
        <f t="shared" si="3"/>
        <v>62250063</v>
      </c>
      <c r="K34" s="31">
        <f t="shared" si="3"/>
        <v>49946387</v>
      </c>
      <c r="L34" s="31">
        <f t="shared" si="3"/>
        <v>64871446</v>
      </c>
      <c r="M34" s="31">
        <f t="shared" si="3"/>
        <v>62784734</v>
      </c>
      <c r="N34" s="31">
        <f t="shared" si="3"/>
        <v>62784734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62784734</v>
      </c>
      <c r="X34" s="31">
        <f t="shared" si="3"/>
        <v>17772500</v>
      </c>
      <c r="Y34" s="31">
        <f t="shared" si="3"/>
        <v>45012234</v>
      </c>
      <c r="Z34" s="32">
        <f>+IF(X34&lt;&gt;0,+(Y34/X34)*100,0)</f>
        <v>253.26900548600366</v>
      </c>
      <c r="AA34" s="33">
        <f>SUM(AA29:AA33)</f>
        <v>35545000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128105</v>
      </c>
      <c r="D37" s="18">
        <v>128105</v>
      </c>
      <c r="E37" s="19">
        <v>2150000</v>
      </c>
      <c r="F37" s="20">
        <v>6055000</v>
      </c>
      <c r="G37" s="20">
        <v>128105</v>
      </c>
      <c r="H37" s="20">
        <v>128105</v>
      </c>
      <c r="I37" s="20">
        <v>128105</v>
      </c>
      <c r="J37" s="20">
        <v>128105</v>
      </c>
      <c r="K37" s="20">
        <v>128105</v>
      </c>
      <c r="L37" s="20">
        <v>128105</v>
      </c>
      <c r="M37" s="20">
        <v>128105</v>
      </c>
      <c r="N37" s="20">
        <v>128105</v>
      </c>
      <c r="O37" s="20"/>
      <c r="P37" s="20"/>
      <c r="Q37" s="20"/>
      <c r="R37" s="20"/>
      <c r="S37" s="20"/>
      <c r="T37" s="20"/>
      <c r="U37" s="20"/>
      <c r="V37" s="20"/>
      <c r="W37" s="20">
        <v>128105</v>
      </c>
      <c r="X37" s="20">
        <v>3027500</v>
      </c>
      <c r="Y37" s="20">
        <v>-2899395</v>
      </c>
      <c r="Z37" s="21">
        <v>-95.77</v>
      </c>
      <c r="AA37" s="22">
        <v>6055000</v>
      </c>
    </row>
    <row r="38" spans="1:27" ht="13.5">
      <c r="A38" s="23" t="s">
        <v>58</v>
      </c>
      <c r="B38" s="17"/>
      <c r="C38" s="18">
        <v>24703479</v>
      </c>
      <c r="D38" s="18">
        <v>24703479</v>
      </c>
      <c r="E38" s="19">
        <v>38040676</v>
      </c>
      <c r="F38" s="20">
        <v>38040676</v>
      </c>
      <c r="G38" s="20">
        <v>24703478</v>
      </c>
      <c r="H38" s="20">
        <v>24703479</v>
      </c>
      <c r="I38" s="20">
        <v>24703479</v>
      </c>
      <c r="J38" s="20">
        <v>24703479</v>
      </c>
      <c r="K38" s="20">
        <v>24390573</v>
      </c>
      <c r="L38" s="20">
        <v>24390573</v>
      </c>
      <c r="M38" s="20">
        <v>24249629</v>
      </c>
      <c r="N38" s="20">
        <v>24249629</v>
      </c>
      <c r="O38" s="20"/>
      <c r="P38" s="20"/>
      <c r="Q38" s="20"/>
      <c r="R38" s="20"/>
      <c r="S38" s="20"/>
      <c r="T38" s="20"/>
      <c r="U38" s="20"/>
      <c r="V38" s="20"/>
      <c r="W38" s="20">
        <v>24249629</v>
      </c>
      <c r="X38" s="20">
        <v>19020338</v>
      </c>
      <c r="Y38" s="20">
        <v>5229291</v>
      </c>
      <c r="Z38" s="21">
        <v>27.49</v>
      </c>
      <c r="AA38" s="22">
        <v>38040676</v>
      </c>
    </row>
    <row r="39" spans="1:27" ht="13.5">
      <c r="A39" s="27" t="s">
        <v>61</v>
      </c>
      <c r="B39" s="35"/>
      <c r="C39" s="29">
        <f aca="true" t="shared" si="4" ref="C39:Y39">SUM(C37:C38)</f>
        <v>24831584</v>
      </c>
      <c r="D39" s="29">
        <f>SUM(D37:D38)</f>
        <v>24831584</v>
      </c>
      <c r="E39" s="36">
        <f t="shared" si="4"/>
        <v>40190676</v>
      </c>
      <c r="F39" s="37">
        <f t="shared" si="4"/>
        <v>44095676</v>
      </c>
      <c r="G39" s="37">
        <f t="shared" si="4"/>
        <v>24831583</v>
      </c>
      <c r="H39" s="37">
        <f t="shared" si="4"/>
        <v>24831584</v>
      </c>
      <c r="I39" s="37">
        <f t="shared" si="4"/>
        <v>24831584</v>
      </c>
      <c r="J39" s="37">
        <f t="shared" si="4"/>
        <v>24831584</v>
      </c>
      <c r="K39" s="37">
        <f t="shared" si="4"/>
        <v>24518678</v>
      </c>
      <c r="L39" s="37">
        <f t="shared" si="4"/>
        <v>24518678</v>
      </c>
      <c r="M39" s="37">
        <f t="shared" si="4"/>
        <v>24377734</v>
      </c>
      <c r="N39" s="37">
        <f t="shared" si="4"/>
        <v>24377734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24377734</v>
      </c>
      <c r="X39" s="37">
        <f t="shared" si="4"/>
        <v>22047838</v>
      </c>
      <c r="Y39" s="37">
        <f t="shared" si="4"/>
        <v>2329896</v>
      </c>
      <c r="Z39" s="38">
        <f>+IF(X39&lt;&gt;0,+(Y39/X39)*100,0)</f>
        <v>10.567457906757117</v>
      </c>
      <c r="AA39" s="39">
        <f>SUM(AA37:AA38)</f>
        <v>44095676</v>
      </c>
    </row>
    <row r="40" spans="1:27" ht="13.5">
      <c r="A40" s="27" t="s">
        <v>62</v>
      </c>
      <c r="B40" s="28"/>
      <c r="C40" s="29">
        <f aca="true" t="shared" si="5" ref="C40:Y40">+C34+C39</f>
        <v>63229240</v>
      </c>
      <c r="D40" s="29">
        <f>+D34+D39</f>
        <v>63229240</v>
      </c>
      <c r="E40" s="30">
        <f t="shared" si="5"/>
        <v>86090676</v>
      </c>
      <c r="F40" s="31">
        <f t="shared" si="5"/>
        <v>79640676</v>
      </c>
      <c r="G40" s="31">
        <f t="shared" si="5"/>
        <v>62860185</v>
      </c>
      <c r="H40" s="31">
        <f t="shared" si="5"/>
        <v>72762996</v>
      </c>
      <c r="I40" s="31">
        <f t="shared" si="5"/>
        <v>87081647</v>
      </c>
      <c r="J40" s="31">
        <f t="shared" si="5"/>
        <v>87081647</v>
      </c>
      <c r="K40" s="31">
        <f t="shared" si="5"/>
        <v>74465065</v>
      </c>
      <c r="L40" s="31">
        <f t="shared" si="5"/>
        <v>89390124</v>
      </c>
      <c r="M40" s="31">
        <f t="shared" si="5"/>
        <v>87162468</v>
      </c>
      <c r="N40" s="31">
        <f t="shared" si="5"/>
        <v>87162468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87162468</v>
      </c>
      <c r="X40" s="31">
        <f t="shared" si="5"/>
        <v>39820338</v>
      </c>
      <c r="Y40" s="31">
        <f t="shared" si="5"/>
        <v>47342130</v>
      </c>
      <c r="Z40" s="32">
        <f>+IF(X40&lt;&gt;0,+(Y40/X40)*100,0)</f>
        <v>118.88932233573708</v>
      </c>
      <c r="AA40" s="33">
        <f>+AA34+AA39</f>
        <v>79640676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582133204</v>
      </c>
      <c r="D42" s="43">
        <f>+D25-D40</f>
        <v>582133204</v>
      </c>
      <c r="E42" s="44">
        <f t="shared" si="6"/>
        <v>740650227</v>
      </c>
      <c r="F42" s="45">
        <f t="shared" si="6"/>
        <v>717743124</v>
      </c>
      <c r="G42" s="45">
        <f t="shared" si="6"/>
        <v>676015471</v>
      </c>
      <c r="H42" s="45">
        <f t="shared" si="6"/>
        <v>591105712</v>
      </c>
      <c r="I42" s="45">
        <f t="shared" si="6"/>
        <v>589368761</v>
      </c>
      <c r="J42" s="45">
        <f t="shared" si="6"/>
        <v>589368761</v>
      </c>
      <c r="K42" s="45">
        <f t="shared" si="6"/>
        <v>590436390</v>
      </c>
      <c r="L42" s="45">
        <f t="shared" si="6"/>
        <v>599339138</v>
      </c>
      <c r="M42" s="45">
        <f t="shared" si="6"/>
        <v>589358516</v>
      </c>
      <c r="N42" s="45">
        <f t="shared" si="6"/>
        <v>589358516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589358516</v>
      </c>
      <c r="X42" s="45">
        <f t="shared" si="6"/>
        <v>358871564</v>
      </c>
      <c r="Y42" s="45">
        <f t="shared" si="6"/>
        <v>230486952</v>
      </c>
      <c r="Z42" s="46">
        <f>+IF(X42&lt;&gt;0,+(Y42/X42)*100,0)</f>
        <v>64.22547092641756</v>
      </c>
      <c r="AA42" s="47">
        <f>+AA25-AA40</f>
        <v>717743124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563449193</v>
      </c>
      <c r="D45" s="18">
        <v>563449193</v>
      </c>
      <c r="E45" s="19">
        <v>721650227</v>
      </c>
      <c r="F45" s="20">
        <v>698743124</v>
      </c>
      <c r="G45" s="20">
        <v>676015471</v>
      </c>
      <c r="H45" s="20">
        <v>591105712</v>
      </c>
      <c r="I45" s="20">
        <v>589368761</v>
      </c>
      <c r="J45" s="20">
        <v>589368761</v>
      </c>
      <c r="K45" s="20">
        <v>590436390</v>
      </c>
      <c r="L45" s="20">
        <v>599339138</v>
      </c>
      <c r="M45" s="20">
        <v>589358516</v>
      </c>
      <c r="N45" s="20">
        <v>589358516</v>
      </c>
      <c r="O45" s="20"/>
      <c r="P45" s="20"/>
      <c r="Q45" s="20"/>
      <c r="R45" s="20"/>
      <c r="S45" s="20"/>
      <c r="T45" s="20"/>
      <c r="U45" s="20"/>
      <c r="V45" s="20"/>
      <c r="W45" s="20">
        <v>589358516</v>
      </c>
      <c r="X45" s="20">
        <v>349371562</v>
      </c>
      <c r="Y45" s="20">
        <v>239986954</v>
      </c>
      <c r="Z45" s="48">
        <v>68.69</v>
      </c>
      <c r="AA45" s="22">
        <v>698743124</v>
      </c>
    </row>
    <row r="46" spans="1:27" ht="13.5">
      <c r="A46" s="23" t="s">
        <v>67</v>
      </c>
      <c r="B46" s="17"/>
      <c r="C46" s="18">
        <v>18684011</v>
      </c>
      <c r="D46" s="18">
        <v>18684011</v>
      </c>
      <c r="E46" s="19">
        <v>19000000</v>
      </c>
      <c r="F46" s="20">
        <v>19000000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9500000</v>
      </c>
      <c r="Y46" s="20">
        <v>-9500000</v>
      </c>
      <c r="Z46" s="48">
        <v>-100</v>
      </c>
      <c r="AA46" s="22">
        <v>19000000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582133204</v>
      </c>
      <c r="D48" s="51">
        <f>SUM(D45:D47)</f>
        <v>582133204</v>
      </c>
      <c r="E48" s="52">
        <f t="shared" si="7"/>
        <v>740650227</v>
      </c>
      <c r="F48" s="53">
        <f t="shared" si="7"/>
        <v>717743124</v>
      </c>
      <c r="G48" s="53">
        <f t="shared" si="7"/>
        <v>676015471</v>
      </c>
      <c r="H48" s="53">
        <f t="shared" si="7"/>
        <v>591105712</v>
      </c>
      <c r="I48" s="53">
        <f t="shared" si="7"/>
        <v>589368761</v>
      </c>
      <c r="J48" s="53">
        <f t="shared" si="7"/>
        <v>589368761</v>
      </c>
      <c r="K48" s="53">
        <f t="shared" si="7"/>
        <v>590436390</v>
      </c>
      <c r="L48" s="53">
        <f t="shared" si="7"/>
        <v>599339138</v>
      </c>
      <c r="M48" s="53">
        <f t="shared" si="7"/>
        <v>589358516</v>
      </c>
      <c r="N48" s="53">
        <f t="shared" si="7"/>
        <v>589358516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589358516</v>
      </c>
      <c r="X48" s="53">
        <f t="shared" si="7"/>
        <v>358871562</v>
      </c>
      <c r="Y48" s="53">
        <f t="shared" si="7"/>
        <v>230486954</v>
      </c>
      <c r="Z48" s="54">
        <f>+IF(X48&lt;&gt;0,+(Y48/X48)*100,0)</f>
        <v>64.22547184165013</v>
      </c>
      <c r="AA48" s="55">
        <f>SUM(AA45:AA47)</f>
        <v>717743124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8641319</v>
      </c>
      <c r="D6" s="18">
        <v>8641319</v>
      </c>
      <c r="E6" s="19">
        <v>9409622</v>
      </c>
      <c r="F6" s="20">
        <v>9409622</v>
      </c>
      <c r="G6" s="20">
        <v>47850814</v>
      </c>
      <c r="H6" s="20">
        <v>42670481</v>
      </c>
      <c r="I6" s="20">
        <v>34257165</v>
      </c>
      <c r="J6" s="20">
        <v>34257165</v>
      </c>
      <c r="K6" s="20">
        <v>33723951</v>
      </c>
      <c r="L6" s="20">
        <v>56584281</v>
      </c>
      <c r="M6" s="20">
        <v>37728006</v>
      </c>
      <c r="N6" s="20">
        <v>37728006</v>
      </c>
      <c r="O6" s="20"/>
      <c r="P6" s="20"/>
      <c r="Q6" s="20"/>
      <c r="R6" s="20"/>
      <c r="S6" s="20"/>
      <c r="T6" s="20"/>
      <c r="U6" s="20"/>
      <c r="V6" s="20"/>
      <c r="W6" s="20">
        <v>37728006</v>
      </c>
      <c r="X6" s="20">
        <v>4704811</v>
      </c>
      <c r="Y6" s="20">
        <v>33023195</v>
      </c>
      <c r="Z6" s="21">
        <v>701.9</v>
      </c>
      <c r="AA6" s="22">
        <v>9409622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6763703</v>
      </c>
      <c r="D8" s="18">
        <v>6763703</v>
      </c>
      <c r="E8" s="19">
        <v>49608717</v>
      </c>
      <c r="F8" s="20">
        <v>49608717</v>
      </c>
      <c r="G8" s="20">
        <v>35015868</v>
      </c>
      <c r="H8" s="20">
        <v>22354427</v>
      </c>
      <c r="I8" s="20">
        <v>18779593</v>
      </c>
      <c r="J8" s="20">
        <v>18779593</v>
      </c>
      <c r="K8" s="20">
        <v>19733166</v>
      </c>
      <c r="L8" s="20">
        <v>20929901</v>
      </c>
      <c r="M8" s="20">
        <v>22664355</v>
      </c>
      <c r="N8" s="20">
        <v>22664355</v>
      </c>
      <c r="O8" s="20"/>
      <c r="P8" s="20"/>
      <c r="Q8" s="20"/>
      <c r="R8" s="20"/>
      <c r="S8" s="20"/>
      <c r="T8" s="20"/>
      <c r="U8" s="20"/>
      <c r="V8" s="20"/>
      <c r="W8" s="20">
        <v>22664355</v>
      </c>
      <c r="X8" s="20">
        <v>24804359</v>
      </c>
      <c r="Y8" s="20">
        <v>-2140004</v>
      </c>
      <c r="Z8" s="21">
        <v>-8.63</v>
      </c>
      <c r="AA8" s="22">
        <v>49608717</v>
      </c>
    </row>
    <row r="9" spans="1:27" ht="13.5">
      <c r="A9" s="23" t="s">
        <v>36</v>
      </c>
      <c r="B9" s="17"/>
      <c r="C9" s="18">
        <v>1652102</v>
      </c>
      <c r="D9" s="18">
        <v>1652102</v>
      </c>
      <c r="E9" s="19"/>
      <c r="F9" s="20"/>
      <c r="G9" s="20">
        <v>2197512</v>
      </c>
      <c r="H9" s="20">
        <v>4366908</v>
      </c>
      <c r="I9" s="20">
        <v>5188871</v>
      </c>
      <c r="J9" s="20">
        <v>5188871</v>
      </c>
      <c r="K9" s="20"/>
      <c r="L9" s="20">
        <v>3492629</v>
      </c>
      <c r="M9" s="20">
        <v>4598451</v>
      </c>
      <c r="N9" s="20">
        <v>4598451</v>
      </c>
      <c r="O9" s="20"/>
      <c r="P9" s="20"/>
      <c r="Q9" s="20"/>
      <c r="R9" s="20"/>
      <c r="S9" s="20"/>
      <c r="T9" s="20"/>
      <c r="U9" s="20"/>
      <c r="V9" s="20"/>
      <c r="W9" s="20">
        <v>4598451</v>
      </c>
      <c r="X9" s="20"/>
      <c r="Y9" s="20">
        <v>4598451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17057124</v>
      </c>
      <c r="D12" s="29">
        <f>SUM(D6:D11)</f>
        <v>17057124</v>
      </c>
      <c r="E12" s="30">
        <f t="shared" si="0"/>
        <v>59018339</v>
      </c>
      <c r="F12" s="31">
        <f t="shared" si="0"/>
        <v>59018339</v>
      </c>
      <c r="G12" s="31">
        <f t="shared" si="0"/>
        <v>85064194</v>
      </c>
      <c r="H12" s="31">
        <f t="shared" si="0"/>
        <v>69391816</v>
      </c>
      <c r="I12" s="31">
        <f t="shared" si="0"/>
        <v>58225629</v>
      </c>
      <c r="J12" s="31">
        <f t="shared" si="0"/>
        <v>58225629</v>
      </c>
      <c r="K12" s="31">
        <f t="shared" si="0"/>
        <v>53457117</v>
      </c>
      <c r="L12" s="31">
        <f t="shared" si="0"/>
        <v>81006811</v>
      </c>
      <c r="M12" s="31">
        <f t="shared" si="0"/>
        <v>64990812</v>
      </c>
      <c r="N12" s="31">
        <f t="shared" si="0"/>
        <v>64990812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64990812</v>
      </c>
      <c r="X12" s="31">
        <f t="shared" si="0"/>
        <v>29509170</v>
      </c>
      <c r="Y12" s="31">
        <f t="shared" si="0"/>
        <v>35481642</v>
      </c>
      <c r="Z12" s="32">
        <f>+IF(X12&lt;&gt;0,+(Y12/X12)*100,0)</f>
        <v>120.23937643790048</v>
      </c>
      <c r="AA12" s="33">
        <f>SUM(AA6:AA11)</f>
        <v>59018339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212393984</v>
      </c>
      <c r="D19" s="18">
        <v>212393984</v>
      </c>
      <c r="E19" s="19">
        <v>239735224</v>
      </c>
      <c r="F19" s="20">
        <v>239735224</v>
      </c>
      <c r="G19" s="20">
        <v>219335672</v>
      </c>
      <c r="H19" s="20">
        <v>216167096</v>
      </c>
      <c r="I19" s="20">
        <v>222486456</v>
      </c>
      <c r="J19" s="20">
        <v>222486456</v>
      </c>
      <c r="K19" s="20">
        <v>225188945</v>
      </c>
      <c r="L19" s="20">
        <v>226397703</v>
      </c>
      <c r="M19" s="20">
        <v>235809405</v>
      </c>
      <c r="N19" s="20">
        <v>235809405</v>
      </c>
      <c r="O19" s="20"/>
      <c r="P19" s="20"/>
      <c r="Q19" s="20"/>
      <c r="R19" s="20"/>
      <c r="S19" s="20"/>
      <c r="T19" s="20"/>
      <c r="U19" s="20"/>
      <c r="V19" s="20"/>
      <c r="W19" s="20">
        <v>235809405</v>
      </c>
      <c r="X19" s="20">
        <v>119867612</v>
      </c>
      <c r="Y19" s="20">
        <v>115941793</v>
      </c>
      <c r="Z19" s="21">
        <v>96.72</v>
      </c>
      <c r="AA19" s="22">
        <v>239735224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59091</v>
      </c>
      <c r="D22" s="18">
        <v>59091</v>
      </c>
      <c r="E22" s="19">
        <v>100000</v>
      </c>
      <c r="F22" s="20">
        <v>100000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50000</v>
      </c>
      <c r="Y22" s="20">
        <v>-50000</v>
      </c>
      <c r="Z22" s="21">
        <v>-100</v>
      </c>
      <c r="AA22" s="22">
        <v>100000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212453075</v>
      </c>
      <c r="D24" s="29">
        <f>SUM(D15:D23)</f>
        <v>212453075</v>
      </c>
      <c r="E24" s="36">
        <f t="shared" si="1"/>
        <v>239835224</v>
      </c>
      <c r="F24" s="37">
        <f t="shared" si="1"/>
        <v>239835224</v>
      </c>
      <c r="G24" s="37">
        <f t="shared" si="1"/>
        <v>219335672</v>
      </c>
      <c r="H24" s="37">
        <f t="shared" si="1"/>
        <v>216167096</v>
      </c>
      <c r="I24" s="37">
        <f t="shared" si="1"/>
        <v>222486456</v>
      </c>
      <c r="J24" s="37">
        <f t="shared" si="1"/>
        <v>222486456</v>
      </c>
      <c r="K24" s="37">
        <f t="shared" si="1"/>
        <v>225188945</v>
      </c>
      <c r="L24" s="37">
        <f t="shared" si="1"/>
        <v>226397703</v>
      </c>
      <c r="M24" s="37">
        <f t="shared" si="1"/>
        <v>235809405</v>
      </c>
      <c r="N24" s="37">
        <f t="shared" si="1"/>
        <v>235809405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235809405</v>
      </c>
      <c r="X24" s="37">
        <f t="shared" si="1"/>
        <v>119917612</v>
      </c>
      <c r="Y24" s="37">
        <f t="shared" si="1"/>
        <v>115891793</v>
      </c>
      <c r="Z24" s="38">
        <f>+IF(X24&lt;&gt;0,+(Y24/X24)*100,0)</f>
        <v>96.64284592324938</v>
      </c>
      <c r="AA24" s="39">
        <f>SUM(AA15:AA23)</f>
        <v>239835224</v>
      </c>
    </row>
    <row r="25" spans="1:27" ht="13.5">
      <c r="A25" s="27" t="s">
        <v>51</v>
      </c>
      <c r="B25" s="28"/>
      <c r="C25" s="29">
        <f aca="true" t="shared" si="2" ref="C25:Y25">+C12+C24</f>
        <v>229510199</v>
      </c>
      <c r="D25" s="29">
        <f>+D12+D24</f>
        <v>229510199</v>
      </c>
      <c r="E25" s="30">
        <f t="shared" si="2"/>
        <v>298853563</v>
      </c>
      <c r="F25" s="31">
        <f t="shared" si="2"/>
        <v>298853563</v>
      </c>
      <c r="G25" s="31">
        <f t="shared" si="2"/>
        <v>304399866</v>
      </c>
      <c r="H25" s="31">
        <f t="shared" si="2"/>
        <v>285558912</v>
      </c>
      <c r="I25" s="31">
        <f t="shared" si="2"/>
        <v>280712085</v>
      </c>
      <c r="J25" s="31">
        <f t="shared" si="2"/>
        <v>280712085</v>
      </c>
      <c r="K25" s="31">
        <f t="shared" si="2"/>
        <v>278646062</v>
      </c>
      <c r="L25" s="31">
        <f t="shared" si="2"/>
        <v>307404514</v>
      </c>
      <c r="M25" s="31">
        <f t="shared" si="2"/>
        <v>300800217</v>
      </c>
      <c r="N25" s="31">
        <f t="shared" si="2"/>
        <v>300800217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300800217</v>
      </c>
      <c r="X25" s="31">
        <f t="shared" si="2"/>
        <v>149426782</v>
      </c>
      <c r="Y25" s="31">
        <f t="shared" si="2"/>
        <v>151373435</v>
      </c>
      <c r="Z25" s="32">
        <f>+IF(X25&lt;&gt;0,+(Y25/X25)*100,0)</f>
        <v>101.30274705373765</v>
      </c>
      <c r="AA25" s="33">
        <f>+AA12+AA24</f>
        <v>298853563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18044</v>
      </c>
      <c r="D31" s="18">
        <v>18044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30874266</v>
      </c>
      <c r="D32" s="18">
        <v>30874266</v>
      </c>
      <c r="E32" s="19">
        <v>40238250</v>
      </c>
      <c r="F32" s="20">
        <v>40238250</v>
      </c>
      <c r="G32" s="20">
        <v>36846806</v>
      </c>
      <c r="H32" s="20">
        <v>38502346</v>
      </c>
      <c r="I32" s="20">
        <v>38265860</v>
      </c>
      <c r="J32" s="20">
        <v>38265860</v>
      </c>
      <c r="K32" s="20">
        <v>38106347</v>
      </c>
      <c r="L32" s="20">
        <v>32459542</v>
      </c>
      <c r="M32" s="20">
        <v>34846831</v>
      </c>
      <c r="N32" s="20">
        <v>34846831</v>
      </c>
      <c r="O32" s="20"/>
      <c r="P32" s="20"/>
      <c r="Q32" s="20"/>
      <c r="R32" s="20"/>
      <c r="S32" s="20"/>
      <c r="T32" s="20"/>
      <c r="U32" s="20"/>
      <c r="V32" s="20"/>
      <c r="W32" s="20">
        <v>34846831</v>
      </c>
      <c r="X32" s="20">
        <v>20119125</v>
      </c>
      <c r="Y32" s="20">
        <v>14727706</v>
      </c>
      <c r="Z32" s="21">
        <v>73.2</v>
      </c>
      <c r="AA32" s="22">
        <v>40238250</v>
      </c>
    </row>
    <row r="33" spans="1:27" ht="13.5">
      <c r="A33" s="23" t="s">
        <v>58</v>
      </c>
      <c r="B33" s="17"/>
      <c r="C33" s="18">
        <v>1531625</v>
      </c>
      <c r="D33" s="18">
        <v>1531625</v>
      </c>
      <c r="E33" s="19">
        <v>6292928</v>
      </c>
      <c r="F33" s="20">
        <v>6292928</v>
      </c>
      <c r="G33" s="20">
        <v>6712068</v>
      </c>
      <c r="H33" s="20">
        <v>7090684</v>
      </c>
      <c r="I33" s="20">
        <v>7090684</v>
      </c>
      <c r="J33" s="20">
        <v>7090684</v>
      </c>
      <c r="K33" s="20">
        <v>7090684</v>
      </c>
      <c r="L33" s="20">
        <v>12105235</v>
      </c>
      <c r="M33" s="20">
        <v>7090683</v>
      </c>
      <c r="N33" s="20">
        <v>7090683</v>
      </c>
      <c r="O33" s="20"/>
      <c r="P33" s="20"/>
      <c r="Q33" s="20"/>
      <c r="R33" s="20"/>
      <c r="S33" s="20"/>
      <c r="T33" s="20"/>
      <c r="U33" s="20"/>
      <c r="V33" s="20"/>
      <c r="W33" s="20">
        <v>7090683</v>
      </c>
      <c r="X33" s="20">
        <v>3146464</v>
      </c>
      <c r="Y33" s="20">
        <v>3944219</v>
      </c>
      <c r="Z33" s="21">
        <v>125.35</v>
      </c>
      <c r="AA33" s="22">
        <v>6292928</v>
      </c>
    </row>
    <row r="34" spans="1:27" ht="13.5">
      <c r="A34" s="27" t="s">
        <v>59</v>
      </c>
      <c r="B34" s="28"/>
      <c r="C34" s="29">
        <f aca="true" t="shared" si="3" ref="C34:Y34">SUM(C29:C33)</f>
        <v>32423935</v>
      </c>
      <c r="D34" s="29">
        <f>SUM(D29:D33)</f>
        <v>32423935</v>
      </c>
      <c r="E34" s="30">
        <f t="shared" si="3"/>
        <v>46531178</v>
      </c>
      <c r="F34" s="31">
        <f t="shared" si="3"/>
        <v>46531178</v>
      </c>
      <c r="G34" s="31">
        <f t="shared" si="3"/>
        <v>43558874</v>
      </c>
      <c r="H34" s="31">
        <f t="shared" si="3"/>
        <v>45593030</v>
      </c>
      <c r="I34" s="31">
        <f t="shared" si="3"/>
        <v>45356544</v>
      </c>
      <c r="J34" s="31">
        <f t="shared" si="3"/>
        <v>45356544</v>
      </c>
      <c r="K34" s="31">
        <f t="shared" si="3"/>
        <v>45197031</v>
      </c>
      <c r="L34" s="31">
        <f t="shared" si="3"/>
        <v>44564777</v>
      </c>
      <c r="M34" s="31">
        <f t="shared" si="3"/>
        <v>41937514</v>
      </c>
      <c r="N34" s="31">
        <f t="shared" si="3"/>
        <v>41937514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41937514</v>
      </c>
      <c r="X34" s="31">
        <f t="shared" si="3"/>
        <v>23265589</v>
      </c>
      <c r="Y34" s="31">
        <f t="shared" si="3"/>
        <v>18671925</v>
      </c>
      <c r="Z34" s="32">
        <f>+IF(X34&lt;&gt;0,+(Y34/X34)*100,0)</f>
        <v>80.25554392798739</v>
      </c>
      <c r="AA34" s="33">
        <f>SUM(AA29:AA33)</f>
        <v>46531178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6842467</v>
      </c>
      <c r="D38" s="18">
        <v>6842467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6842467</v>
      </c>
      <c r="D39" s="29">
        <f>SUM(D37:D38)</f>
        <v>6842467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39266402</v>
      </c>
      <c r="D40" s="29">
        <f>+D34+D39</f>
        <v>39266402</v>
      </c>
      <c r="E40" s="30">
        <f t="shared" si="5"/>
        <v>46531178</v>
      </c>
      <c r="F40" s="31">
        <f t="shared" si="5"/>
        <v>46531178</v>
      </c>
      <c r="G40" s="31">
        <f t="shared" si="5"/>
        <v>43558874</v>
      </c>
      <c r="H40" s="31">
        <f t="shared" si="5"/>
        <v>45593030</v>
      </c>
      <c r="I40" s="31">
        <f t="shared" si="5"/>
        <v>45356544</v>
      </c>
      <c r="J40" s="31">
        <f t="shared" si="5"/>
        <v>45356544</v>
      </c>
      <c r="K40" s="31">
        <f t="shared" si="5"/>
        <v>45197031</v>
      </c>
      <c r="L40" s="31">
        <f t="shared" si="5"/>
        <v>44564777</v>
      </c>
      <c r="M40" s="31">
        <f t="shared" si="5"/>
        <v>41937514</v>
      </c>
      <c r="N40" s="31">
        <f t="shared" si="5"/>
        <v>41937514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41937514</v>
      </c>
      <c r="X40" s="31">
        <f t="shared" si="5"/>
        <v>23265589</v>
      </c>
      <c r="Y40" s="31">
        <f t="shared" si="5"/>
        <v>18671925</v>
      </c>
      <c r="Z40" s="32">
        <f>+IF(X40&lt;&gt;0,+(Y40/X40)*100,0)</f>
        <v>80.25554392798739</v>
      </c>
      <c r="AA40" s="33">
        <f>+AA34+AA39</f>
        <v>46531178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190243797</v>
      </c>
      <c r="D42" s="43">
        <f>+D25-D40</f>
        <v>190243797</v>
      </c>
      <c r="E42" s="44">
        <f t="shared" si="6"/>
        <v>252322385</v>
      </c>
      <c r="F42" s="45">
        <f t="shared" si="6"/>
        <v>252322385</v>
      </c>
      <c r="G42" s="45">
        <f t="shared" si="6"/>
        <v>260840992</v>
      </c>
      <c r="H42" s="45">
        <f t="shared" si="6"/>
        <v>239965882</v>
      </c>
      <c r="I42" s="45">
        <f t="shared" si="6"/>
        <v>235355541</v>
      </c>
      <c r="J42" s="45">
        <f t="shared" si="6"/>
        <v>235355541</v>
      </c>
      <c r="K42" s="45">
        <f t="shared" si="6"/>
        <v>233449031</v>
      </c>
      <c r="L42" s="45">
        <f t="shared" si="6"/>
        <v>262839737</v>
      </c>
      <c r="M42" s="45">
        <f t="shared" si="6"/>
        <v>258862703</v>
      </c>
      <c r="N42" s="45">
        <f t="shared" si="6"/>
        <v>258862703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258862703</v>
      </c>
      <c r="X42" s="45">
        <f t="shared" si="6"/>
        <v>126161193</v>
      </c>
      <c r="Y42" s="45">
        <f t="shared" si="6"/>
        <v>132701510</v>
      </c>
      <c r="Z42" s="46">
        <f>+IF(X42&lt;&gt;0,+(Y42/X42)*100,0)</f>
        <v>105.18409571475755</v>
      </c>
      <c r="AA42" s="47">
        <f>+AA25-AA40</f>
        <v>252322385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190243797</v>
      </c>
      <c r="D45" s="18">
        <v>190243797</v>
      </c>
      <c r="E45" s="19">
        <v>252322385</v>
      </c>
      <c r="F45" s="20">
        <v>252322385</v>
      </c>
      <c r="G45" s="20">
        <v>260840992</v>
      </c>
      <c r="H45" s="20">
        <v>239965882</v>
      </c>
      <c r="I45" s="20">
        <v>235355541</v>
      </c>
      <c r="J45" s="20">
        <v>235355541</v>
      </c>
      <c r="K45" s="20">
        <v>233449031</v>
      </c>
      <c r="L45" s="20">
        <v>262839737</v>
      </c>
      <c r="M45" s="20">
        <v>258862703</v>
      </c>
      <c r="N45" s="20">
        <v>258862703</v>
      </c>
      <c r="O45" s="20"/>
      <c r="P45" s="20"/>
      <c r="Q45" s="20"/>
      <c r="R45" s="20"/>
      <c r="S45" s="20"/>
      <c r="T45" s="20"/>
      <c r="U45" s="20"/>
      <c r="V45" s="20"/>
      <c r="W45" s="20">
        <v>258862703</v>
      </c>
      <c r="X45" s="20">
        <v>126161193</v>
      </c>
      <c r="Y45" s="20">
        <v>132701510</v>
      </c>
      <c r="Z45" s="48">
        <v>105.18</v>
      </c>
      <c r="AA45" s="22">
        <v>252322385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190243797</v>
      </c>
      <c r="D48" s="51">
        <f>SUM(D45:D47)</f>
        <v>190243797</v>
      </c>
      <c r="E48" s="52">
        <f t="shared" si="7"/>
        <v>252322385</v>
      </c>
      <c r="F48" s="53">
        <f t="shared" si="7"/>
        <v>252322385</v>
      </c>
      <c r="G48" s="53">
        <f t="shared" si="7"/>
        <v>260840992</v>
      </c>
      <c r="H48" s="53">
        <f t="shared" si="7"/>
        <v>239965882</v>
      </c>
      <c r="I48" s="53">
        <f t="shared" si="7"/>
        <v>235355541</v>
      </c>
      <c r="J48" s="53">
        <f t="shared" si="7"/>
        <v>235355541</v>
      </c>
      <c r="K48" s="53">
        <f t="shared" si="7"/>
        <v>233449031</v>
      </c>
      <c r="L48" s="53">
        <f t="shared" si="7"/>
        <v>262839737</v>
      </c>
      <c r="M48" s="53">
        <f t="shared" si="7"/>
        <v>258862703</v>
      </c>
      <c r="N48" s="53">
        <f t="shared" si="7"/>
        <v>258862703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258862703</v>
      </c>
      <c r="X48" s="53">
        <f t="shared" si="7"/>
        <v>126161193</v>
      </c>
      <c r="Y48" s="53">
        <f t="shared" si="7"/>
        <v>132701510</v>
      </c>
      <c r="Z48" s="54">
        <f>+IF(X48&lt;&gt;0,+(Y48/X48)*100,0)</f>
        <v>105.18409571475755</v>
      </c>
      <c r="AA48" s="55">
        <f>SUM(AA45:AA47)</f>
        <v>252322385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558094</v>
      </c>
      <c r="D6" s="18">
        <v>558094</v>
      </c>
      <c r="E6" s="19">
        <v>2116000</v>
      </c>
      <c r="F6" s="20">
        <v>2116000</v>
      </c>
      <c r="G6" s="20">
        <v>6628710</v>
      </c>
      <c r="H6" s="20">
        <v>2638214</v>
      </c>
      <c r="I6" s="20">
        <v>4227583</v>
      </c>
      <c r="J6" s="20">
        <v>4227583</v>
      </c>
      <c r="K6" s="20">
        <v>1914027</v>
      </c>
      <c r="L6" s="20">
        <v>6461610</v>
      </c>
      <c r="M6" s="20">
        <v>3301656</v>
      </c>
      <c r="N6" s="20">
        <v>3301656</v>
      </c>
      <c r="O6" s="20"/>
      <c r="P6" s="20"/>
      <c r="Q6" s="20"/>
      <c r="R6" s="20"/>
      <c r="S6" s="20"/>
      <c r="T6" s="20"/>
      <c r="U6" s="20"/>
      <c r="V6" s="20"/>
      <c r="W6" s="20">
        <v>3301656</v>
      </c>
      <c r="X6" s="20">
        <v>1058000</v>
      </c>
      <c r="Y6" s="20">
        <v>2243656</v>
      </c>
      <c r="Z6" s="21">
        <v>212.07</v>
      </c>
      <c r="AA6" s="22">
        <v>2116000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595633</v>
      </c>
      <c r="H7" s="20">
        <v>623612</v>
      </c>
      <c r="I7" s="20">
        <v>665668</v>
      </c>
      <c r="J7" s="20">
        <v>665668</v>
      </c>
      <c r="K7" s="20">
        <v>704949</v>
      </c>
      <c r="L7" s="20">
        <v>733042</v>
      </c>
      <c r="M7" s="20">
        <v>779760</v>
      </c>
      <c r="N7" s="20">
        <v>779760</v>
      </c>
      <c r="O7" s="20"/>
      <c r="P7" s="20"/>
      <c r="Q7" s="20"/>
      <c r="R7" s="20"/>
      <c r="S7" s="20"/>
      <c r="T7" s="20"/>
      <c r="U7" s="20"/>
      <c r="V7" s="20"/>
      <c r="W7" s="20">
        <v>779760</v>
      </c>
      <c r="X7" s="20"/>
      <c r="Y7" s="20">
        <v>779760</v>
      </c>
      <c r="Z7" s="21"/>
      <c r="AA7" s="22"/>
    </row>
    <row r="8" spans="1:27" ht="13.5">
      <c r="A8" s="23" t="s">
        <v>35</v>
      </c>
      <c r="B8" s="17"/>
      <c r="C8" s="18">
        <v>9848325</v>
      </c>
      <c r="D8" s="18">
        <v>9848325</v>
      </c>
      <c r="E8" s="19">
        <v>5582000</v>
      </c>
      <c r="F8" s="20">
        <v>5582000</v>
      </c>
      <c r="G8" s="20">
        <v>15506824</v>
      </c>
      <c r="H8" s="20">
        <v>16014405</v>
      </c>
      <c r="I8" s="20">
        <v>14686534</v>
      </c>
      <c r="J8" s="20">
        <v>14686534</v>
      </c>
      <c r="K8" s="20">
        <v>17099266</v>
      </c>
      <c r="L8" s="20">
        <v>17518961</v>
      </c>
      <c r="M8" s="20">
        <v>17758363</v>
      </c>
      <c r="N8" s="20">
        <v>17758363</v>
      </c>
      <c r="O8" s="20"/>
      <c r="P8" s="20"/>
      <c r="Q8" s="20"/>
      <c r="R8" s="20"/>
      <c r="S8" s="20"/>
      <c r="T8" s="20"/>
      <c r="U8" s="20"/>
      <c r="V8" s="20"/>
      <c r="W8" s="20">
        <v>17758363</v>
      </c>
      <c r="X8" s="20">
        <v>2791000</v>
      </c>
      <c r="Y8" s="20">
        <v>14967363</v>
      </c>
      <c r="Z8" s="21">
        <v>536.27</v>
      </c>
      <c r="AA8" s="22">
        <v>5582000</v>
      </c>
    </row>
    <row r="9" spans="1:27" ht="13.5">
      <c r="A9" s="23" t="s">
        <v>36</v>
      </c>
      <c r="B9" s="17"/>
      <c r="C9" s="18">
        <v>5520946</v>
      </c>
      <c r="D9" s="18">
        <v>5520946</v>
      </c>
      <c r="E9" s="19">
        <v>980000</v>
      </c>
      <c r="F9" s="20">
        <v>980000</v>
      </c>
      <c r="G9" s="20">
        <v>24770</v>
      </c>
      <c r="H9" s="20">
        <v>9084650</v>
      </c>
      <c r="I9" s="20">
        <v>10037936</v>
      </c>
      <c r="J9" s="20">
        <v>10037936</v>
      </c>
      <c r="K9" s="20">
        <v>10118858</v>
      </c>
      <c r="L9" s="20">
        <v>9783945</v>
      </c>
      <c r="M9" s="20">
        <v>14019117</v>
      </c>
      <c r="N9" s="20">
        <v>14019117</v>
      </c>
      <c r="O9" s="20"/>
      <c r="P9" s="20"/>
      <c r="Q9" s="20"/>
      <c r="R9" s="20"/>
      <c r="S9" s="20"/>
      <c r="T9" s="20"/>
      <c r="U9" s="20"/>
      <c r="V9" s="20"/>
      <c r="W9" s="20">
        <v>14019117</v>
      </c>
      <c r="X9" s="20">
        <v>490000</v>
      </c>
      <c r="Y9" s="20">
        <v>13529117</v>
      </c>
      <c r="Z9" s="21">
        <v>2761.04</v>
      </c>
      <c r="AA9" s="22">
        <v>980000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15927365</v>
      </c>
      <c r="D12" s="29">
        <f>SUM(D6:D11)</f>
        <v>15927365</v>
      </c>
      <c r="E12" s="30">
        <f t="shared" si="0"/>
        <v>8678000</v>
      </c>
      <c r="F12" s="31">
        <f t="shared" si="0"/>
        <v>8678000</v>
      </c>
      <c r="G12" s="31">
        <f t="shared" si="0"/>
        <v>22755937</v>
      </c>
      <c r="H12" s="31">
        <f t="shared" si="0"/>
        <v>28360881</v>
      </c>
      <c r="I12" s="31">
        <f t="shared" si="0"/>
        <v>29617721</v>
      </c>
      <c r="J12" s="31">
        <f t="shared" si="0"/>
        <v>29617721</v>
      </c>
      <c r="K12" s="31">
        <f t="shared" si="0"/>
        <v>29837100</v>
      </c>
      <c r="L12" s="31">
        <f t="shared" si="0"/>
        <v>34497558</v>
      </c>
      <c r="M12" s="31">
        <f t="shared" si="0"/>
        <v>35858896</v>
      </c>
      <c r="N12" s="31">
        <f t="shared" si="0"/>
        <v>35858896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35858896</v>
      </c>
      <c r="X12" s="31">
        <f t="shared" si="0"/>
        <v>4339000</v>
      </c>
      <c r="Y12" s="31">
        <f t="shared" si="0"/>
        <v>31519896</v>
      </c>
      <c r="Z12" s="32">
        <f>+IF(X12&lt;&gt;0,+(Y12/X12)*100,0)</f>
        <v>726.4322654989629</v>
      </c>
      <c r="AA12" s="33">
        <f>SUM(AA6:AA11)</f>
        <v>8678000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106295847</v>
      </c>
      <c r="D19" s="18">
        <v>106295847</v>
      </c>
      <c r="E19" s="19">
        <v>116873000</v>
      </c>
      <c r="F19" s="20">
        <v>116873000</v>
      </c>
      <c r="G19" s="20">
        <v>107323803</v>
      </c>
      <c r="H19" s="20">
        <v>107335753</v>
      </c>
      <c r="I19" s="20">
        <v>107564055</v>
      </c>
      <c r="J19" s="20">
        <v>107564055</v>
      </c>
      <c r="K19" s="20">
        <v>109227234</v>
      </c>
      <c r="L19" s="20">
        <v>111198427</v>
      </c>
      <c r="M19" s="20">
        <v>113399445</v>
      </c>
      <c r="N19" s="20">
        <v>113399445</v>
      </c>
      <c r="O19" s="20"/>
      <c r="P19" s="20"/>
      <c r="Q19" s="20"/>
      <c r="R19" s="20"/>
      <c r="S19" s="20"/>
      <c r="T19" s="20"/>
      <c r="U19" s="20"/>
      <c r="V19" s="20"/>
      <c r="W19" s="20">
        <v>113399445</v>
      </c>
      <c r="X19" s="20">
        <v>58436500</v>
      </c>
      <c r="Y19" s="20">
        <v>54962945</v>
      </c>
      <c r="Z19" s="21">
        <v>94.06</v>
      </c>
      <c r="AA19" s="22">
        <v>116873000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90423</v>
      </c>
      <c r="D22" s="18">
        <v>90423</v>
      </c>
      <c r="E22" s="19">
        <v>168000</v>
      </c>
      <c r="F22" s="20">
        <v>168000</v>
      </c>
      <c r="G22" s="20">
        <v>90423</v>
      </c>
      <c r="H22" s="20">
        <v>90423</v>
      </c>
      <c r="I22" s="20">
        <v>90423</v>
      </c>
      <c r="J22" s="20">
        <v>90423</v>
      </c>
      <c r="K22" s="20">
        <v>100423</v>
      </c>
      <c r="L22" s="20">
        <v>100423</v>
      </c>
      <c r="M22" s="20">
        <v>100423</v>
      </c>
      <c r="N22" s="20">
        <v>100423</v>
      </c>
      <c r="O22" s="20"/>
      <c r="P22" s="20"/>
      <c r="Q22" s="20"/>
      <c r="R22" s="20"/>
      <c r="S22" s="20"/>
      <c r="T22" s="20"/>
      <c r="U22" s="20"/>
      <c r="V22" s="20"/>
      <c r="W22" s="20">
        <v>100423</v>
      </c>
      <c r="X22" s="20">
        <v>84000</v>
      </c>
      <c r="Y22" s="20">
        <v>16423</v>
      </c>
      <c r="Z22" s="21">
        <v>19.55</v>
      </c>
      <c r="AA22" s="22">
        <v>168000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106386270</v>
      </c>
      <c r="D24" s="29">
        <f>SUM(D15:D23)</f>
        <v>106386270</v>
      </c>
      <c r="E24" s="36">
        <f t="shared" si="1"/>
        <v>117041000</v>
      </c>
      <c r="F24" s="37">
        <f t="shared" si="1"/>
        <v>117041000</v>
      </c>
      <c r="G24" s="37">
        <f t="shared" si="1"/>
        <v>107414226</v>
      </c>
      <c r="H24" s="37">
        <f t="shared" si="1"/>
        <v>107426176</v>
      </c>
      <c r="I24" s="37">
        <f t="shared" si="1"/>
        <v>107654478</v>
      </c>
      <c r="J24" s="37">
        <f t="shared" si="1"/>
        <v>107654478</v>
      </c>
      <c r="K24" s="37">
        <f t="shared" si="1"/>
        <v>109327657</v>
      </c>
      <c r="L24" s="37">
        <f t="shared" si="1"/>
        <v>111298850</v>
      </c>
      <c r="M24" s="37">
        <f t="shared" si="1"/>
        <v>113499868</v>
      </c>
      <c r="N24" s="37">
        <f t="shared" si="1"/>
        <v>113499868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113499868</v>
      </c>
      <c r="X24" s="37">
        <f t="shared" si="1"/>
        <v>58520500</v>
      </c>
      <c r="Y24" s="37">
        <f t="shared" si="1"/>
        <v>54979368</v>
      </c>
      <c r="Z24" s="38">
        <f>+IF(X24&lt;&gt;0,+(Y24/X24)*100,0)</f>
        <v>93.94890337574012</v>
      </c>
      <c r="AA24" s="39">
        <f>SUM(AA15:AA23)</f>
        <v>117041000</v>
      </c>
    </row>
    <row r="25" spans="1:27" ht="13.5">
      <c r="A25" s="27" t="s">
        <v>51</v>
      </c>
      <c r="B25" s="28"/>
      <c r="C25" s="29">
        <f aca="true" t="shared" si="2" ref="C25:Y25">+C12+C24</f>
        <v>122313635</v>
      </c>
      <c r="D25" s="29">
        <f>+D12+D24</f>
        <v>122313635</v>
      </c>
      <c r="E25" s="30">
        <f t="shared" si="2"/>
        <v>125719000</v>
      </c>
      <c r="F25" s="31">
        <f t="shared" si="2"/>
        <v>125719000</v>
      </c>
      <c r="G25" s="31">
        <f t="shared" si="2"/>
        <v>130170163</v>
      </c>
      <c r="H25" s="31">
        <f t="shared" si="2"/>
        <v>135787057</v>
      </c>
      <c r="I25" s="31">
        <f t="shared" si="2"/>
        <v>137272199</v>
      </c>
      <c r="J25" s="31">
        <f t="shared" si="2"/>
        <v>137272199</v>
      </c>
      <c r="K25" s="31">
        <f t="shared" si="2"/>
        <v>139164757</v>
      </c>
      <c r="L25" s="31">
        <f t="shared" si="2"/>
        <v>145796408</v>
      </c>
      <c r="M25" s="31">
        <f t="shared" si="2"/>
        <v>149358764</v>
      </c>
      <c r="N25" s="31">
        <f t="shared" si="2"/>
        <v>149358764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149358764</v>
      </c>
      <c r="X25" s="31">
        <f t="shared" si="2"/>
        <v>62859500</v>
      </c>
      <c r="Y25" s="31">
        <f t="shared" si="2"/>
        <v>86499264</v>
      </c>
      <c r="Z25" s="32">
        <f>+IF(X25&lt;&gt;0,+(Y25/X25)*100,0)</f>
        <v>137.60730518060117</v>
      </c>
      <c r="AA25" s="33">
        <f>+AA12+AA24</f>
        <v>125719000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1912628</v>
      </c>
      <c r="D29" s="18">
        <v>1912628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548826</v>
      </c>
      <c r="D30" s="18">
        <v>548826</v>
      </c>
      <c r="E30" s="19">
        <v>400000</v>
      </c>
      <c r="F30" s="20">
        <v>400000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200000</v>
      </c>
      <c r="Y30" s="20">
        <v>-200000</v>
      </c>
      <c r="Z30" s="21">
        <v>-100</v>
      </c>
      <c r="AA30" s="22">
        <v>400000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11861846</v>
      </c>
      <c r="D32" s="18">
        <v>11861846</v>
      </c>
      <c r="E32" s="19">
        <v>4000000</v>
      </c>
      <c r="F32" s="20">
        <v>4000000</v>
      </c>
      <c r="G32" s="20">
        <v>18599893</v>
      </c>
      <c r="H32" s="20">
        <v>18210937</v>
      </c>
      <c r="I32" s="20">
        <v>13332279</v>
      </c>
      <c r="J32" s="20">
        <v>13332279</v>
      </c>
      <c r="K32" s="20">
        <v>10241946</v>
      </c>
      <c r="L32" s="20">
        <v>13483332</v>
      </c>
      <c r="M32" s="20">
        <v>11174476</v>
      </c>
      <c r="N32" s="20">
        <v>11174476</v>
      </c>
      <c r="O32" s="20"/>
      <c r="P32" s="20"/>
      <c r="Q32" s="20"/>
      <c r="R32" s="20"/>
      <c r="S32" s="20"/>
      <c r="T32" s="20"/>
      <c r="U32" s="20"/>
      <c r="V32" s="20"/>
      <c r="W32" s="20">
        <v>11174476</v>
      </c>
      <c r="X32" s="20">
        <v>2000000</v>
      </c>
      <c r="Y32" s="20">
        <v>9174476</v>
      </c>
      <c r="Z32" s="21">
        <v>458.72</v>
      </c>
      <c r="AA32" s="22">
        <v>4000000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4247017</v>
      </c>
      <c r="H33" s="20">
        <v>10529828</v>
      </c>
      <c r="I33" s="20">
        <v>16433780</v>
      </c>
      <c r="J33" s="20">
        <v>16433780</v>
      </c>
      <c r="K33" s="20">
        <v>16443998</v>
      </c>
      <c r="L33" s="20">
        <v>16457472</v>
      </c>
      <c r="M33" s="20">
        <v>16314481</v>
      </c>
      <c r="N33" s="20">
        <v>16314481</v>
      </c>
      <c r="O33" s="20"/>
      <c r="P33" s="20"/>
      <c r="Q33" s="20"/>
      <c r="R33" s="20"/>
      <c r="S33" s="20"/>
      <c r="T33" s="20"/>
      <c r="U33" s="20"/>
      <c r="V33" s="20"/>
      <c r="W33" s="20">
        <v>16314481</v>
      </c>
      <c r="X33" s="20"/>
      <c r="Y33" s="20">
        <v>16314481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14323300</v>
      </c>
      <c r="D34" s="29">
        <f>SUM(D29:D33)</f>
        <v>14323300</v>
      </c>
      <c r="E34" s="30">
        <f t="shared" si="3"/>
        <v>4400000</v>
      </c>
      <c r="F34" s="31">
        <f t="shared" si="3"/>
        <v>4400000</v>
      </c>
      <c r="G34" s="31">
        <f t="shared" si="3"/>
        <v>22846910</v>
      </c>
      <c r="H34" s="31">
        <f t="shared" si="3"/>
        <v>28740765</v>
      </c>
      <c r="I34" s="31">
        <f t="shared" si="3"/>
        <v>29766059</v>
      </c>
      <c r="J34" s="31">
        <f t="shared" si="3"/>
        <v>29766059</v>
      </c>
      <c r="K34" s="31">
        <f t="shared" si="3"/>
        <v>26685944</v>
      </c>
      <c r="L34" s="31">
        <f t="shared" si="3"/>
        <v>29940804</v>
      </c>
      <c r="M34" s="31">
        <f t="shared" si="3"/>
        <v>27488957</v>
      </c>
      <c r="N34" s="31">
        <f t="shared" si="3"/>
        <v>27488957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27488957</v>
      </c>
      <c r="X34" s="31">
        <f t="shared" si="3"/>
        <v>2200000</v>
      </c>
      <c r="Y34" s="31">
        <f t="shared" si="3"/>
        <v>25288957</v>
      </c>
      <c r="Z34" s="32">
        <f>+IF(X34&lt;&gt;0,+(Y34/X34)*100,0)</f>
        <v>1149.4980454545453</v>
      </c>
      <c r="AA34" s="33">
        <f>SUM(AA29:AA33)</f>
        <v>4400000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244076</v>
      </c>
      <c r="D37" s="18">
        <v>244076</v>
      </c>
      <c r="E37" s="19">
        <v>650000</v>
      </c>
      <c r="F37" s="20">
        <v>650000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325000</v>
      </c>
      <c r="Y37" s="20">
        <v>-325000</v>
      </c>
      <c r="Z37" s="21">
        <v>-100</v>
      </c>
      <c r="AA37" s="22">
        <v>650000</v>
      </c>
    </row>
    <row r="38" spans="1:27" ht="13.5">
      <c r="A38" s="23" t="s">
        <v>58</v>
      </c>
      <c r="B38" s="17"/>
      <c r="C38" s="18">
        <v>4737925</v>
      </c>
      <c r="D38" s="18">
        <v>4737925</v>
      </c>
      <c r="E38" s="19">
        <v>4200000</v>
      </c>
      <c r="F38" s="20">
        <v>4200000</v>
      </c>
      <c r="G38" s="20">
        <v>754767</v>
      </c>
      <c r="H38" s="20">
        <v>716292</v>
      </c>
      <c r="I38" s="20">
        <v>677055</v>
      </c>
      <c r="J38" s="20">
        <v>677055</v>
      </c>
      <c r="K38" s="20">
        <v>637819</v>
      </c>
      <c r="L38" s="20">
        <v>598009</v>
      </c>
      <c r="M38" s="20">
        <v>557604</v>
      </c>
      <c r="N38" s="20">
        <v>557604</v>
      </c>
      <c r="O38" s="20"/>
      <c r="P38" s="20"/>
      <c r="Q38" s="20"/>
      <c r="R38" s="20"/>
      <c r="S38" s="20"/>
      <c r="T38" s="20"/>
      <c r="U38" s="20"/>
      <c r="V38" s="20"/>
      <c r="W38" s="20">
        <v>557604</v>
      </c>
      <c r="X38" s="20">
        <v>2100000</v>
      </c>
      <c r="Y38" s="20">
        <v>-1542396</v>
      </c>
      <c r="Z38" s="21">
        <v>-73.45</v>
      </c>
      <c r="AA38" s="22">
        <v>4200000</v>
      </c>
    </row>
    <row r="39" spans="1:27" ht="13.5">
      <c r="A39" s="27" t="s">
        <v>61</v>
      </c>
      <c r="B39" s="35"/>
      <c r="C39" s="29">
        <f aca="true" t="shared" si="4" ref="C39:Y39">SUM(C37:C38)</f>
        <v>4982001</v>
      </c>
      <c r="D39" s="29">
        <f>SUM(D37:D38)</f>
        <v>4982001</v>
      </c>
      <c r="E39" s="36">
        <f t="shared" si="4"/>
        <v>4850000</v>
      </c>
      <c r="F39" s="37">
        <f t="shared" si="4"/>
        <v>4850000</v>
      </c>
      <c r="G39" s="37">
        <f t="shared" si="4"/>
        <v>754767</v>
      </c>
      <c r="H39" s="37">
        <f t="shared" si="4"/>
        <v>716292</v>
      </c>
      <c r="I39" s="37">
        <f t="shared" si="4"/>
        <v>677055</v>
      </c>
      <c r="J39" s="37">
        <f t="shared" si="4"/>
        <v>677055</v>
      </c>
      <c r="K39" s="37">
        <f t="shared" si="4"/>
        <v>637819</v>
      </c>
      <c r="L39" s="37">
        <f t="shared" si="4"/>
        <v>598009</v>
      </c>
      <c r="M39" s="37">
        <f t="shared" si="4"/>
        <v>557604</v>
      </c>
      <c r="N39" s="37">
        <f t="shared" si="4"/>
        <v>557604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557604</v>
      </c>
      <c r="X39" s="37">
        <f t="shared" si="4"/>
        <v>2425000</v>
      </c>
      <c r="Y39" s="37">
        <f t="shared" si="4"/>
        <v>-1867396</v>
      </c>
      <c r="Z39" s="38">
        <f>+IF(X39&lt;&gt;0,+(Y39/X39)*100,0)</f>
        <v>-77.0060206185567</v>
      </c>
      <c r="AA39" s="39">
        <f>SUM(AA37:AA38)</f>
        <v>4850000</v>
      </c>
    </row>
    <row r="40" spans="1:27" ht="13.5">
      <c r="A40" s="27" t="s">
        <v>62</v>
      </c>
      <c r="B40" s="28"/>
      <c r="C40" s="29">
        <f aca="true" t="shared" si="5" ref="C40:Y40">+C34+C39</f>
        <v>19305301</v>
      </c>
      <c r="D40" s="29">
        <f>+D34+D39</f>
        <v>19305301</v>
      </c>
      <c r="E40" s="30">
        <f t="shared" si="5"/>
        <v>9250000</v>
      </c>
      <c r="F40" s="31">
        <f t="shared" si="5"/>
        <v>9250000</v>
      </c>
      <c r="G40" s="31">
        <f t="shared" si="5"/>
        <v>23601677</v>
      </c>
      <c r="H40" s="31">
        <f t="shared" si="5"/>
        <v>29457057</v>
      </c>
      <c r="I40" s="31">
        <f t="shared" si="5"/>
        <v>30443114</v>
      </c>
      <c r="J40" s="31">
        <f t="shared" si="5"/>
        <v>30443114</v>
      </c>
      <c r="K40" s="31">
        <f t="shared" si="5"/>
        <v>27323763</v>
      </c>
      <c r="L40" s="31">
        <f t="shared" si="5"/>
        <v>30538813</v>
      </c>
      <c r="M40" s="31">
        <f t="shared" si="5"/>
        <v>28046561</v>
      </c>
      <c r="N40" s="31">
        <f t="shared" si="5"/>
        <v>28046561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28046561</v>
      </c>
      <c r="X40" s="31">
        <f t="shared" si="5"/>
        <v>4625000</v>
      </c>
      <c r="Y40" s="31">
        <f t="shared" si="5"/>
        <v>23421561</v>
      </c>
      <c r="Z40" s="32">
        <f>+IF(X40&lt;&gt;0,+(Y40/X40)*100,0)</f>
        <v>506.4121297297297</v>
      </c>
      <c r="AA40" s="33">
        <f>+AA34+AA39</f>
        <v>9250000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103008334</v>
      </c>
      <c r="D42" s="43">
        <f>+D25-D40</f>
        <v>103008334</v>
      </c>
      <c r="E42" s="44">
        <f t="shared" si="6"/>
        <v>116469000</v>
      </c>
      <c r="F42" s="45">
        <f t="shared" si="6"/>
        <v>116469000</v>
      </c>
      <c r="G42" s="45">
        <f t="shared" si="6"/>
        <v>106568486</v>
      </c>
      <c r="H42" s="45">
        <f t="shared" si="6"/>
        <v>106330000</v>
      </c>
      <c r="I42" s="45">
        <f t="shared" si="6"/>
        <v>106829085</v>
      </c>
      <c r="J42" s="45">
        <f t="shared" si="6"/>
        <v>106829085</v>
      </c>
      <c r="K42" s="45">
        <f t="shared" si="6"/>
        <v>111840994</v>
      </c>
      <c r="L42" s="45">
        <f t="shared" si="6"/>
        <v>115257595</v>
      </c>
      <c r="M42" s="45">
        <f t="shared" si="6"/>
        <v>121312203</v>
      </c>
      <c r="N42" s="45">
        <f t="shared" si="6"/>
        <v>121312203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121312203</v>
      </c>
      <c r="X42" s="45">
        <f t="shared" si="6"/>
        <v>58234500</v>
      </c>
      <c r="Y42" s="45">
        <f t="shared" si="6"/>
        <v>63077703</v>
      </c>
      <c r="Z42" s="46">
        <f>+IF(X42&lt;&gt;0,+(Y42/X42)*100,0)</f>
        <v>108.31672462200241</v>
      </c>
      <c r="AA42" s="47">
        <f>+AA25-AA40</f>
        <v>116469000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103008334</v>
      </c>
      <c r="D45" s="18">
        <v>103008334</v>
      </c>
      <c r="E45" s="19">
        <v>116469000</v>
      </c>
      <c r="F45" s="20">
        <v>116469000</v>
      </c>
      <c r="G45" s="20">
        <v>106568486</v>
      </c>
      <c r="H45" s="20">
        <v>106330000</v>
      </c>
      <c r="I45" s="20">
        <v>106829085</v>
      </c>
      <c r="J45" s="20">
        <v>106829085</v>
      </c>
      <c r="K45" s="20">
        <v>111840994</v>
      </c>
      <c r="L45" s="20">
        <v>115257595</v>
      </c>
      <c r="M45" s="20">
        <v>121312203</v>
      </c>
      <c r="N45" s="20">
        <v>121312203</v>
      </c>
      <c r="O45" s="20"/>
      <c r="P45" s="20"/>
      <c r="Q45" s="20"/>
      <c r="R45" s="20"/>
      <c r="S45" s="20"/>
      <c r="T45" s="20"/>
      <c r="U45" s="20"/>
      <c r="V45" s="20"/>
      <c r="W45" s="20">
        <v>121312203</v>
      </c>
      <c r="X45" s="20">
        <v>58234500</v>
      </c>
      <c r="Y45" s="20">
        <v>63077703</v>
      </c>
      <c r="Z45" s="48">
        <v>108.32</v>
      </c>
      <c r="AA45" s="22">
        <v>116469000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103008334</v>
      </c>
      <c r="D48" s="51">
        <f>SUM(D45:D47)</f>
        <v>103008334</v>
      </c>
      <c r="E48" s="52">
        <f t="shared" si="7"/>
        <v>116469000</v>
      </c>
      <c r="F48" s="53">
        <f t="shared" si="7"/>
        <v>116469000</v>
      </c>
      <c r="G48" s="53">
        <f t="shared" si="7"/>
        <v>106568486</v>
      </c>
      <c r="H48" s="53">
        <f t="shared" si="7"/>
        <v>106330000</v>
      </c>
      <c r="I48" s="53">
        <f t="shared" si="7"/>
        <v>106829085</v>
      </c>
      <c r="J48" s="53">
        <f t="shared" si="7"/>
        <v>106829085</v>
      </c>
      <c r="K48" s="53">
        <f t="shared" si="7"/>
        <v>111840994</v>
      </c>
      <c r="L48" s="53">
        <f t="shared" si="7"/>
        <v>115257595</v>
      </c>
      <c r="M48" s="53">
        <f t="shared" si="7"/>
        <v>121312203</v>
      </c>
      <c r="N48" s="53">
        <f t="shared" si="7"/>
        <v>121312203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121312203</v>
      </c>
      <c r="X48" s="53">
        <f t="shared" si="7"/>
        <v>58234500</v>
      </c>
      <c r="Y48" s="53">
        <f t="shared" si="7"/>
        <v>63077703</v>
      </c>
      <c r="Z48" s="54">
        <f>+IF(X48&lt;&gt;0,+(Y48/X48)*100,0)</f>
        <v>108.31672462200241</v>
      </c>
      <c r="AA48" s="55">
        <f>SUM(AA45:AA47)</f>
        <v>116469000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2560176</v>
      </c>
      <c r="D6" s="18">
        <v>2560176</v>
      </c>
      <c r="E6" s="19">
        <v>233000</v>
      </c>
      <c r="F6" s="20">
        <v>233000</v>
      </c>
      <c r="G6" s="20">
        <v>15420458</v>
      </c>
      <c r="H6" s="20">
        <v>10099353</v>
      </c>
      <c r="I6" s="20">
        <v>9012058</v>
      </c>
      <c r="J6" s="20">
        <v>9012058</v>
      </c>
      <c r="K6" s="20">
        <v>9545941</v>
      </c>
      <c r="L6" s="20">
        <v>21054022</v>
      </c>
      <c r="M6" s="20">
        <v>16075783</v>
      </c>
      <c r="N6" s="20">
        <v>16075783</v>
      </c>
      <c r="O6" s="20"/>
      <c r="P6" s="20"/>
      <c r="Q6" s="20"/>
      <c r="R6" s="20"/>
      <c r="S6" s="20"/>
      <c r="T6" s="20"/>
      <c r="U6" s="20"/>
      <c r="V6" s="20"/>
      <c r="W6" s="20">
        <v>16075783</v>
      </c>
      <c r="X6" s="20">
        <v>116500</v>
      </c>
      <c r="Y6" s="20">
        <v>15959283</v>
      </c>
      <c r="Z6" s="21">
        <v>13698.96</v>
      </c>
      <c r="AA6" s="22">
        <v>233000</v>
      </c>
    </row>
    <row r="7" spans="1:27" ht="13.5">
      <c r="A7" s="23" t="s">
        <v>34</v>
      </c>
      <c r="B7" s="17"/>
      <c r="C7" s="18"/>
      <c r="D7" s="18"/>
      <c r="E7" s="19">
        <v>7408228</v>
      </c>
      <c r="F7" s="20">
        <v>7408228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3704114</v>
      </c>
      <c r="Y7" s="20">
        <v>-3704114</v>
      </c>
      <c r="Z7" s="21">
        <v>-100</v>
      </c>
      <c r="AA7" s="22">
        <v>7408228</v>
      </c>
    </row>
    <row r="8" spans="1:27" ht="13.5">
      <c r="A8" s="23" t="s">
        <v>35</v>
      </c>
      <c r="B8" s="17"/>
      <c r="C8" s="18">
        <v>406615</v>
      </c>
      <c r="D8" s="18">
        <v>406615</v>
      </c>
      <c r="E8" s="19">
        <v>389000</v>
      </c>
      <c r="F8" s="20">
        <v>389000</v>
      </c>
      <c r="G8" s="20">
        <v>-742645</v>
      </c>
      <c r="H8" s="20">
        <v>1837810</v>
      </c>
      <c r="I8" s="20">
        <v>1465354</v>
      </c>
      <c r="J8" s="20">
        <v>1465354</v>
      </c>
      <c r="K8" s="20">
        <v>1461737</v>
      </c>
      <c r="L8" s="20">
        <v>1606869</v>
      </c>
      <c r="M8" s="20">
        <v>1012048</v>
      </c>
      <c r="N8" s="20">
        <v>1012048</v>
      </c>
      <c r="O8" s="20"/>
      <c r="P8" s="20"/>
      <c r="Q8" s="20"/>
      <c r="R8" s="20"/>
      <c r="S8" s="20"/>
      <c r="T8" s="20"/>
      <c r="U8" s="20"/>
      <c r="V8" s="20"/>
      <c r="W8" s="20">
        <v>1012048</v>
      </c>
      <c r="X8" s="20">
        <v>194500</v>
      </c>
      <c r="Y8" s="20">
        <v>817548</v>
      </c>
      <c r="Z8" s="21">
        <v>420.33</v>
      </c>
      <c r="AA8" s="22">
        <v>389000</v>
      </c>
    </row>
    <row r="9" spans="1:27" ht="13.5">
      <c r="A9" s="23" t="s">
        <v>36</v>
      </c>
      <c r="B9" s="17"/>
      <c r="C9" s="18">
        <v>113488</v>
      </c>
      <c r="D9" s="18">
        <v>113488</v>
      </c>
      <c r="E9" s="19">
        <v>1200</v>
      </c>
      <c r="F9" s="20">
        <v>1200</v>
      </c>
      <c r="G9" s="20">
        <v>63303</v>
      </c>
      <c r="H9" s="20">
        <v>-107699</v>
      </c>
      <c r="I9" s="20">
        <v>-482635</v>
      </c>
      <c r="J9" s="20">
        <v>-482635</v>
      </c>
      <c r="K9" s="20">
        <v>-334722</v>
      </c>
      <c r="L9" s="20">
        <v>54476</v>
      </c>
      <c r="M9" s="20">
        <v>914835</v>
      </c>
      <c r="N9" s="20">
        <v>914835</v>
      </c>
      <c r="O9" s="20"/>
      <c r="P9" s="20"/>
      <c r="Q9" s="20"/>
      <c r="R9" s="20"/>
      <c r="S9" s="20"/>
      <c r="T9" s="20"/>
      <c r="U9" s="20"/>
      <c r="V9" s="20"/>
      <c r="W9" s="20">
        <v>914835</v>
      </c>
      <c r="X9" s="20">
        <v>600</v>
      </c>
      <c r="Y9" s="20">
        <v>914235</v>
      </c>
      <c r="Z9" s="21">
        <v>152372.5</v>
      </c>
      <c r="AA9" s="22">
        <v>1200</v>
      </c>
    </row>
    <row r="10" spans="1:27" ht="13.5">
      <c r="A10" s="23" t="s">
        <v>37</v>
      </c>
      <c r="B10" s="17"/>
      <c r="C10" s="18"/>
      <c r="D10" s="18"/>
      <c r="E10" s="19">
        <v>1911012</v>
      </c>
      <c r="F10" s="20">
        <v>1911012</v>
      </c>
      <c r="G10" s="24">
        <v>1106091</v>
      </c>
      <c r="H10" s="24">
        <v>231778</v>
      </c>
      <c r="I10" s="24">
        <v>231778</v>
      </c>
      <c r="J10" s="20">
        <v>231778</v>
      </c>
      <c r="K10" s="24">
        <v>231778</v>
      </c>
      <c r="L10" s="24">
        <v>231778</v>
      </c>
      <c r="M10" s="20">
        <v>231778</v>
      </c>
      <c r="N10" s="24">
        <v>231778</v>
      </c>
      <c r="O10" s="24"/>
      <c r="P10" s="24"/>
      <c r="Q10" s="20"/>
      <c r="R10" s="24"/>
      <c r="S10" s="24"/>
      <c r="T10" s="20"/>
      <c r="U10" s="24"/>
      <c r="V10" s="24"/>
      <c r="W10" s="24">
        <v>231778</v>
      </c>
      <c r="X10" s="20">
        <v>955506</v>
      </c>
      <c r="Y10" s="24">
        <v>-723728</v>
      </c>
      <c r="Z10" s="25">
        <v>-75.74</v>
      </c>
      <c r="AA10" s="26">
        <v>1911012</v>
      </c>
    </row>
    <row r="11" spans="1:27" ht="13.5">
      <c r="A11" s="23" t="s">
        <v>38</v>
      </c>
      <c r="B11" s="17"/>
      <c r="C11" s="18">
        <v>2893</v>
      </c>
      <c r="D11" s="18">
        <v>2893</v>
      </c>
      <c r="E11" s="19">
        <v>134000</v>
      </c>
      <c r="F11" s="20">
        <v>134000</v>
      </c>
      <c r="G11" s="20">
        <v>8496</v>
      </c>
      <c r="H11" s="20">
        <v>2893</v>
      </c>
      <c r="I11" s="20">
        <v>2893</v>
      </c>
      <c r="J11" s="20">
        <v>2893</v>
      </c>
      <c r="K11" s="20">
        <v>2893</v>
      </c>
      <c r="L11" s="20">
        <v>2893</v>
      </c>
      <c r="M11" s="20">
        <v>2892</v>
      </c>
      <c r="N11" s="20">
        <v>2892</v>
      </c>
      <c r="O11" s="20"/>
      <c r="P11" s="20"/>
      <c r="Q11" s="20"/>
      <c r="R11" s="20"/>
      <c r="S11" s="20"/>
      <c r="T11" s="20"/>
      <c r="U11" s="20"/>
      <c r="V11" s="20"/>
      <c r="W11" s="20">
        <v>2892</v>
      </c>
      <c r="X11" s="20">
        <v>67000</v>
      </c>
      <c r="Y11" s="20">
        <v>-64108</v>
      </c>
      <c r="Z11" s="21">
        <v>-95.68</v>
      </c>
      <c r="AA11" s="22">
        <v>134000</v>
      </c>
    </row>
    <row r="12" spans="1:27" ht="13.5">
      <c r="A12" s="27" t="s">
        <v>39</v>
      </c>
      <c r="B12" s="28"/>
      <c r="C12" s="29">
        <f aca="true" t="shared" si="0" ref="C12:Y12">SUM(C6:C11)</f>
        <v>3083172</v>
      </c>
      <c r="D12" s="29">
        <f>SUM(D6:D11)</f>
        <v>3083172</v>
      </c>
      <c r="E12" s="30">
        <f t="shared" si="0"/>
        <v>10076440</v>
      </c>
      <c r="F12" s="31">
        <f t="shared" si="0"/>
        <v>10076440</v>
      </c>
      <c r="G12" s="31">
        <f t="shared" si="0"/>
        <v>15855703</v>
      </c>
      <c r="H12" s="31">
        <f t="shared" si="0"/>
        <v>12064135</v>
      </c>
      <c r="I12" s="31">
        <f t="shared" si="0"/>
        <v>10229448</v>
      </c>
      <c r="J12" s="31">
        <f t="shared" si="0"/>
        <v>10229448</v>
      </c>
      <c r="K12" s="31">
        <f t="shared" si="0"/>
        <v>10907627</v>
      </c>
      <c r="L12" s="31">
        <f t="shared" si="0"/>
        <v>22950038</v>
      </c>
      <c r="M12" s="31">
        <f t="shared" si="0"/>
        <v>18237336</v>
      </c>
      <c r="N12" s="31">
        <f t="shared" si="0"/>
        <v>18237336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18237336</v>
      </c>
      <c r="X12" s="31">
        <f t="shared" si="0"/>
        <v>5038220</v>
      </c>
      <c r="Y12" s="31">
        <f t="shared" si="0"/>
        <v>13199116</v>
      </c>
      <c r="Z12" s="32">
        <f>+IF(X12&lt;&gt;0,+(Y12/X12)*100,0)</f>
        <v>261.9797468153435</v>
      </c>
      <c r="AA12" s="33">
        <f>SUM(AA6:AA11)</f>
        <v>10076440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18544000</v>
      </c>
      <c r="D17" s="18">
        <v>18544000</v>
      </c>
      <c r="E17" s="19">
        <v>193000</v>
      </c>
      <c r="F17" s="20">
        <v>193000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96500</v>
      </c>
      <c r="Y17" s="20">
        <v>-96500</v>
      </c>
      <c r="Z17" s="21">
        <v>-100</v>
      </c>
      <c r="AA17" s="22">
        <v>193000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75977926</v>
      </c>
      <c r="D19" s="18">
        <v>75977926</v>
      </c>
      <c r="E19" s="19">
        <v>95167000</v>
      </c>
      <c r="F19" s="20">
        <v>95167000</v>
      </c>
      <c r="G19" s="20">
        <v>88248773</v>
      </c>
      <c r="H19" s="20">
        <v>94761417</v>
      </c>
      <c r="I19" s="20">
        <v>94841138</v>
      </c>
      <c r="J19" s="20">
        <v>94841138</v>
      </c>
      <c r="K19" s="20">
        <v>95410672</v>
      </c>
      <c r="L19" s="20">
        <v>95582232</v>
      </c>
      <c r="M19" s="20">
        <v>96422388</v>
      </c>
      <c r="N19" s="20">
        <v>96422388</v>
      </c>
      <c r="O19" s="20"/>
      <c r="P19" s="20"/>
      <c r="Q19" s="20"/>
      <c r="R19" s="20"/>
      <c r="S19" s="20"/>
      <c r="T19" s="20"/>
      <c r="U19" s="20"/>
      <c r="V19" s="20"/>
      <c r="W19" s="20">
        <v>96422388</v>
      </c>
      <c r="X19" s="20">
        <v>47583500</v>
      </c>
      <c r="Y19" s="20">
        <v>48838888</v>
      </c>
      <c r="Z19" s="21">
        <v>102.64</v>
      </c>
      <c r="AA19" s="22">
        <v>95167000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227609</v>
      </c>
      <c r="D22" s="18">
        <v>227609</v>
      </c>
      <c r="E22" s="19">
        <v>723000</v>
      </c>
      <c r="F22" s="20">
        <v>723000</v>
      </c>
      <c r="G22" s="20">
        <v>875140</v>
      </c>
      <c r="H22" s="20">
        <v>875140</v>
      </c>
      <c r="I22" s="20">
        <v>875140</v>
      </c>
      <c r="J22" s="20">
        <v>875140</v>
      </c>
      <c r="K22" s="20">
        <v>875140</v>
      </c>
      <c r="L22" s="20">
        <v>875140</v>
      </c>
      <c r="M22" s="20">
        <v>875140</v>
      </c>
      <c r="N22" s="20">
        <v>875140</v>
      </c>
      <c r="O22" s="20"/>
      <c r="P22" s="20"/>
      <c r="Q22" s="20"/>
      <c r="R22" s="20"/>
      <c r="S22" s="20"/>
      <c r="T22" s="20"/>
      <c r="U22" s="20"/>
      <c r="V22" s="20"/>
      <c r="W22" s="20">
        <v>875140</v>
      </c>
      <c r="X22" s="20">
        <v>361500</v>
      </c>
      <c r="Y22" s="20">
        <v>513640</v>
      </c>
      <c r="Z22" s="21">
        <v>142.09</v>
      </c>
      <c r="AA22" s="22">
        <v>723000</v>
      </c>
    </row>
    <row r="23" spans="1:27" ht="13.5">
      <c r="A23" s="23" t="s">
        <v>49</v>
      </c>
      <c r="B23" s="17"/>
      <c r="C23" s="18">
        <v>1696200</v>
      </c>
      <c r="D23" s="18">
        <v>1696200</v>
      </c>
      <c r="E23" s="19">
        <v>4486671</v>
      </c>
      <c r="F23" s="20">
        <v>4486671</v>
      </c>
      <c r="G23" s="24">
        <v>1182736</v>
      </c>
      <c r="H23" s="24">
        <v>1682000</v>
      </c>
      <c r="I23" s="24">
        <v>1682000</v>
      </c>
      <c r="J23" s="20">
        <v>1682000</v>
      </c>
      <c r="K23" s="24">
        <v>1682000</v>
      </c>
      <c r="L23" s="24">
        <v>1682000</v>
      </c>
      <c r="M23" s="20">
        <v>1682000</v>
      </c>
      <c r="N23" s="24">
        <v>1682000</v>
      </c>
      <c r="O23" s="24"/>
      <c r="P23" s="24"/>
      <c r="Q23" s="20"/>
      <c r="R23" s="24"/>
      <c r="S23" s="24"/>
      <c r="T23" s="20"/>
      <c r="U23" s="24"/>
      <c r="V23" s="24"/>
      <c r="W23" s="24">
        <v>1682000</v>
      </c>
      <c r="X23" s="20">
        <v>2243336</v>
      </c>
      <c r="Y23" s="24">
        <v>-561336</v>
      </c>
      <c r="Z23" s="25">
        <v>-25.02</v>
      </c>
      <c r="AA23" s="26">
        <v>4486671</v>
      </c>
    </row>
    <row r="24" spans="1:27" ht="13.5">
      <c r="A24" s="27" t="s">
        <v>50</v>
      </c>
      <c r="B24" s="35"/>
      <c r="C24" s="29">
        <f aca="true" t="shared" si="1" ref="C24:Y24">SUM(C15:C23)</f>
        <v>96445735</v>
      </c>
      <c r="D24" s="29">
        <f>SUM(D15:D23)</f>
        <v>96445735</v>
      </c>
      <c r="E24" s="36">
        <f t="shared" si="1"/>
        <v>100569671</v>
      </c>
      <c r="F24" s="37">
        <f t="shared" si="1"/>
        <v>100569671</v>
      </c>
      <c r="G24" s="37">
        <f t="shared" si="1"/>
        <v>90306649</v>
      </c>
      <c r="H24" s="37">
        <f t="shared" si="1"/>
        <v>97318557</v>
      </c>
      <c r="I24" s="37">
        <f t="shared" si="1"/>
        <v>97398278</v>
      </c>
      <c r="J24" s="37">
        <f t="shared" si="1"/>
        <v>97398278</v>
      </c>
      <c r="K24" s="37">
        <f t="shared" si="1"/>
        <v>97967812</v>
      </c>
      <c r="L24" s="37">
        <f t="shared" si="1"/>
        <v>98139372</v>
      </c>
      <c r="M24" s="37">
        <f t="shared" si="1"/>
        <v>98979528</v>
      </c>
      <c r="N24" s="37">
        <f t="shared" si="1"/>
        <v>98979528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98979528</v>
      </c>
      <c r="X24" s="37">
        <f t="shared" si="1"/>
        <v>50284836</v>
      </c>
      <c r="Y24" s="37">
        <f t="shared" si="1"/>
        <v>48694692</v>
      </c>
      <c r="Z24" s="38">
        <f>+IF(X24&lt;&gt;0,+(Y24/X24)*100,0)</f>
        <v>96.83772658620185</v>
      </c>
      <c r="AA24" s="39">
        <f>SUM(AA15:AA23)</f>
        <v>100569671</v>
      </c>
    </row>
    <row r="25" spans="1:27" ht="13.5">
      <c r="A25" s="27" t="s">
        <v>51</v>
      </c>
      <c r="B25" s="28"/>
      <c r="C25" s="29">
        <f aca="true" t="shared" si="2" ref="C25:Y25">+C12+C24</f>
        <v>99528907</v>
      </c>
      <c r="D25" s="29">
        <f>+D12+D24</f>
        <v>99528907</v>
      </c>
      <c r="E25" s="30">
        <f t="shared" si="2"/>
        <v>110646111</v>
      </c>
      <c r="F25" s="31">
        <f t="shared" si="2"/>
        <v>110646111</v>
      </c>
      <c r="G25" s="31">
        <f t="shared" si="2"/>
        <v>106162352</v>
      </c>
      <c r="H25" s="31">
        <f t="shared" si="2"/>
        <v>109382692</v>
      </c>
      <c r="I25" s="31">
        <f t="shared" si="2"/>
        <v>107627726</v>
      </c>
      <c r="J25" s="31">
        <f t="shared" si="2"/>
        <v>107627726</v>
      </c>
      <c r="K25" s="31">
        <f t="shared" si="2"/>
        <v>108875439</v>
      </c>
      <c r="L25" s="31">
        <f t="shared" si="2"/>
        <v>121089410</v>
      </c>
      <c r="M25" s="31">
        <f t="shared" si="2"/>
        <v>117216864</v>
      </c>
      <c r="N25" s="31">
        <f t="shared" si="2"/>
        <v>117216864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117216864</v>
      </c>
      <c r="X25" s="31">
        <f t="shared" si="2"/>
        <v>55323056</v>
      </c>
      <c r="Y25" s="31">
        <f t="shared" si="2"/>
        <v>61893808</v>
      </c>
      <c r="Z25" s="32">
        <f>+IF(X25&lt;&gt;0,+(Y25/X25)*100,0)</f>
        <v>111.8770589968855</v>
      </c>
      <c r="AA25" s="33">
        <f>+AA12+AA24</f>
        <v>110646111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810690</v>
      </c>
      <c r="D29" s="18">
        <v>810690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443666</v>
      </c>
      <c r="D30" s="18">
        <v>443666</v>
      </c>
      <c r="E30" s="19"/>
      <c r="F30" s="20"/>
      <c r="G30" s="20">
        <v>10154</v>
      </c>
      <c r="H30" s="20">
        <v>10154</v>
      </c>
      <c r="I30" s="20">
        <v>-9454</v>
      </c>
      <c r="J30" s="20">
        <v>-9454</v>
      </c>
      <c r="K30" s="20">
        <v>7692</v>
      </c>
      <c r="L30" s="20">
        <v>6992</v>
      </c>
      <c r="M30" s="20">
        <v>5435</v>
      </c>
      <c r="N30" s="20">
        <v>5435</v>
      </c>
      <c r="O30" s="20"/>
      <c r="P30" s="20"/>
      <c r="Q30" s="20"/>
      <c r="R30" s="20"/>
      <c r="S30" s="20"/>
      <c r="T30" s="20"/>
      <c r="U30" s="20"/>
      <c r="V30" s="20"/>
      <c r="W30" s="20">
        <v>5435</v>
      </c>
      <c r="X30" s="20"/>
      <c r="Y30" s="20">
        <v>5435</v>
      </c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30400</v>
      </c>
      <c r="F31" s="20">
        <v>30400</v>
      </c>
      <c r="G31" s="20">
        <v>311245</v>
      </c>
      <c r="H31" s="20">
        <v>314245</v>
      </c>
      <c r="I31" s="20">
        <v>315245</v>
      </c>
      <c r="J31" s="20">
        <v>315245</v>
      </c>
      <c r="K31" s="20">
        <v>315245</v>
      </c>
      <c r="L31" s="20">
        <v>315999</v>
      </c>
      <c r="M31" s="20">
        <v>314499</v>
      </c>
      <c r="N31" s="20">
        <v>314499</v>
      </c>
      <c r="O31" s="20"/>
      <c r="P31" s="20"/>
      <c r="Q31" s="20"/>
      <c r="R31" s="20"/>
      <c r="S31" s="20"/>
      <c r="T31" s="20"/>
      <c r="U31" s="20"/>
      <c r="V31" s="20"/>
      <c r="W31" s="20">
        <v>314499</v>
      </c>
      <c r="X31" s="20">
        <v>15200</v>
      </c>
      <c r="Y31" s="20">
        <v>299299</v>
      </c>
      <c r="Z31" s="21">
        <v>1969.07</v>
      </c>
      <c r="AA31" s="22">
        <v>30400</v>
      </c>
    </row>
    <row r="32" spans="1:27" ht="13.5">
      <c r="A32" s="23" t="s">
        <v>57</v>
      </c>
      <c r="B32" s="17"/>
      <c r="C32" s="18">
        <v>13435913</v>
      </c>
      <c r="D32" s="18">
        <v>13435913</v>
      </c>
      <c r="E32" s="19">
        <v>9332728</v>
      </c>
      <c r="F32" s="20">
        <v>9332728</v>
      </c>
      <c r="G32" s="20">
        <v>21620372</v>
      </c>
      <c r="H32" s="20">
        <v>8350250</v>
      </c>
      <c r="I32" s="20">
        <v>7719785</v>
      </c>
      <c r="J32" s="20">
        <v>7719785</v>
      </c>
      <c r="K32" s="20">
        <v>17917172</v>
      </c>
      <c r="L32" s="20">
        <v>19877450</v>
      </c>
      <c r="M32" s="20">
        <v>20982558</v>
      </c>
      <c r="N32" s="20">
        <v>20982558</v>
      </c>
      <c r="O32" s="20"/>
      <c r="P32" s="20"/>
      <c r="Q32" s="20"/>
      <c r="R32" s="20"/>
      <c r="S32" s="20"/>
      <c r="T32" s="20"/>
      <c r="U32" s="20"/>
      <c r="V32" s="20"/>
      <c r="W32" s="20">
        <v>20982558</v>
      </c>
      <c r="X32" s="20">
        <v>4666364</v>
      </c>
      <c r="Y32" s="20">
        <v>16316194</v>
      </c>
      <c r="Z32" s="21">
        <v>349.66</v>
      </c>
      <c r="AA32" s="22">
        <v>9332728</v>
      </c>
    </row>
    <row r="33" spans="1:27" ht="13.5">
      <c r="A33" s="23" t="s">
        <v>58</v>
      </c>
      <c r="B33" s="17"/>
      <c r="C33" s="18"/>
      <c r="D33" s="18"/>
      <c r="E33" s="19">
        <v>857000</v>
      </c>
      <c r="F33" s="20">
        <v>857000</v>
      </c>
      <c r="G33" s="20">
        <v>1561988</v>
      </c>
      <c r="H33" s="20">
        <v>3749293</v>
      </c>
      <c r="I33" s="20">
        <v>3711386</v>
      </c>
      <c r="J33" s="20">
        <v>3711386</v>
      </c>
      <c r="K33" s="20">
        <v>3739599</v>
      </c>
      <c r="L33" s="20">
        <v>3700565</v>
      </c>
      <c r="M33" s="20">
        <v>3739599</v>
      </c>
      <c r="N33" s="20">
        <v>3739599</v>
      </c>
      <c r="O33" s="20"/>
      <c r="P33" s="20"/>
      <c r="Q33" s="20"/>
      <c r="R33" s="20"/>
      <c r="S33" s="20"/>
      <c r="T33" s="20"/>
      <c r="U33" s="20"/>
      <c r="V33" s="20"/>
      <c r="W33" s="20">
        <v>3739599</v>
      </c>
      <c r="X33" s="20">
        <v>428500</v>
      </c>
      <c r="Y33" s="20">
        <v>3311099</v>
      </c>
      <c r="Z33" s="21">
        <v>772.72</v>
      </c>
      <c r="AA33" s="22">
        <v>857000</v>
      </c>
    </row>
    <row r="34" spans="1:27" ht="13.5">
      <c r="A34" s="27" t="s">
        <v>59</v>
      </c>
      <c r="B34" s="28"/>
      <c r="C34" s="29">
        <f aca="true" t="shared" si="3" ref="C34:Y34">SUM(C29:C33)</f>
        <v>14690269</v>
      </c>
      <c r="D34" s="29">
        <f>SUM(D29:D33)</f>
        <v>14690269</v>
      </c>
      <c r="E34" s="30">
        <f t="shared" si="3"/>
        <v>10220128</v>
      </c>
      <c r="F34" s="31">
        <f t="shared" si="3"/>
        <v>10220128</v>
      </c>
      <c r="G34" s="31">
        <f t="shared" si="3"/>
        <v>23503759</v>
      </c>
      <c r="H34" s="31">
        <f t="shared" si="3"/>
        <v>12423942</v>
      </c>
      <c r="I34" s="31">
        <f t="shared" si="3"/>
        <v>11736962</v>
      </c>
      <c r="J34" s="31">
        <f t="shared" si="3"/>
        <v>11736962</v>
      </c>
      <c r="K34" s="31">
        <f t="shared" si="3"/>
        <v>21979708</v>
      </c>
      <c r="L34" s="31">
        <f t="shared" si="3"/>
        <v>23901006</v>
      </c>
      <c r="M34" s="31">
        <f t="shared" si="3"/>
        <v>25042091</v>
      </c>
      <c r="N34" s="31">
        <f t="shared" si="3"/>
        <v>25042091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25042091</v>
      </c>
      <c r="X34" s="31">
        <f t="shared" si="3"/>
        <v>5110064</v>
      </c>
      <c r="Y34" s="31">
        <f t="shared" si="3"/>
        <v>19932027</v>
      </c>
      <c r="Z34" s="32">
        <f>+IF(X34&lt;&gt;0,+(Y34/X34)*100,0)</f>
        <v>390.05435156976506</v>
      </c>
      <c r="AA34" s="33">
        <f>SUM(AA29:AA33)</f>
        <v>10220128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200322</v>
      </c>
      <c r="D37" s="18">
        <v>200322</v>
      </c>
      <c r="E37" s="19">
        <v>169000</v>
      </c>
      <c r="F37" s="20">
        <v>169000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84500</v>
      </c>
      <c r="Y37" s="20">
        <v>-84500</v>
      </c>
      <c r="Z37" s="21">
        <v>-100</v>
      </c>
      <c r="AA37" s="22">
        <v>169000</v>
      </c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200322</v>
      </c>
      <c r="D39" s="29">
        <f>SUM(D37:D38)</f>
        <v>200322</v>
      </c>
      <c r="E39" s="36">
        <f t="shared" si="4"/>
        <v>169000</v>
      </c>
      <c r="F39" s="37">
        <f t="shared" si="4"/>
        <v>169000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84500</v>
      </c>
      <c r="Y39" s="37">
        <f t="shared" si="4"/>
        <v>-84500</v>
      </c>
      <c r="Z39" s="38">
        <f>+IF(X39&lt;&gt;0,+(Y39/X39)*100,0)</f>
        <v>-100</v>
      </c>
      <c r="AA39" s="39">
        <f>SUM(AA37:AA38)</f>
        <v>169000</v>
      </c>
    </row>
    <row r="40" spans="1:27" ht="13.5">
      <c r="A40" s="27" t="s">
        <v>62</v>
      </c>
      <c r="B40" s="28"/>
      <c r="C40" s="29">
        <f aca="true" t="shared" si="5" ref="C40:Y40">+C34+C39</f>
        <v>14890591</v>
      </c>
      <c r="D40" s="29">
        <f>+D34+D39</f>
        <v>14890591</v>
      </c>
      <c r="E40" s="30">
        <f t="shared" si="5"/>
        <v>10389128</v>
      </c>
      <c r="F40" s="31">
        <f t="shared" si="5"/>
        <v>10389128</v>
      </c>
      <c r="G40" s="31">
        <f t="shared" si="5"/>
        <v>23503759</v>
      </c>
      <c r="H40" s="31">
        <f t="shared" si="5"/>
        <v>12423942</v>
      </c>
      <c r="I40" s="31">
        <f t="shared" si="5"/>
        <v>11736962</v>
      </c>
      <c r="J40" s="31">
        <f t="shared" si="5"/>
        <v>11736962</v>
      </c>
      <c r="K40" s="31">
        <f t="shared" si="5"/>
        <v>21979708</v>
      </c>
      <c r="L40" s="31">
        <f t="shared" si="5"/>
        <v>23901006</v>
      </c>
      <c r="M40" s="31">
        <f t="shared" si="5"/>
        <v>25042091</v>
      </c>
      <c r="N40" s="31">
        <f t="shared" si="5"/>
        <v>25042091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25042091</v>
      </c>
      <c r="X40" s="31">
        <f t="shared" si="5"/>
        <v>5194564</v>
      </c>
      <c r="Y40" s="31">
        <f t="shared" si="5"/>
        <v>19847527</v>
      </c>
      <c r="Z40" s="32">
        <f>+IF(X40&lt;&gt;0,+(Y40/X40)*100,0)</f>
        <v>382.0826348467359</v>
      </c>
      <c r="AA40" s="33">
        <f>+AA34+AA39</f>
        <v>10389128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84638316</v>
      </c>
      <c r="D42" s="43">
        <f>+D25-D40</f>
        <v>84638316</v>
      </c>
      <c r="E42" s="44">
        <f t="shared" si="6"/>
        <v>100256983</v>
      </c>
      <c r="F42" s="45">
        <f t="shared" si="6"/>
        <v>100256983</v>
      </c>
      <c r="G42" s="45">
        <f t="shared" si="6"/>
        <v>82658593</v>
      </c>
      <c r="H42" s="45">
        <f t="shared" si="6"/>
        <v>96958750</v>
      </c>
      <c r="I42" s="45">
        <f t="shared" si="6"/>
        <v>95890764</v>
      </c>
      <c r="J42" s="45">
        <f t="shared" si="6"/>
        <v>95890764</v>
      </c>
      <c r="K42" s="45">
        <f t="shared" si="6"/>
        <v>86895731</v>
      </c>
      <c r="L42" s="45">
        <f t="shared" si="6"/>
        <v>97188404</v>
      </c>
      <c r="M42" s="45">
        <f t="shared" si="6"/>
        <v>92174773</v>
      </c>
      <c r="N42" s="45">
        <f t="shared" si="6"/>
        <v>92174773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92174773</v>
      </c>
      <c r="X42" s="45">
        <f t="shared" si="6"/>
        <v>50128492</v>
      </c>
      <c r="Y42" s="45">
        <f t="shared" si="6"/>
        <v>42046281</v>
      </c>
      <c r="Z42" s="46">
        <f>+IF(X42&lt;&gt;0,+(Y42/X42)*100,0)</f>
        <v>83.87701150076488</v>
      </c>
      <c r="AA42" s="47">
        <f>+AA25-AA40</f>
        <v>100256983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84638316</v>
      </c>
      <c r="D45" s="18">
        <v>84638316</v>
      </c>
      <c r="E45" s="19">
        <v>70168383</v>
      </c>
      <c r="F45" s="20">
        <v>70168383</v>
      </c>
      <c r="G45" s="20">
        <v>51803715</v>
      </c>
      <c r="H45" s="20">
        <v>66103872</v>
      </c>
      <c r="I45" s="20">
        <v>65035886</v>
      </c>
      <c r="J45" s="20">
        <v>65035886</v>
      </c>
      <c r="K45" s="20">
        <v>56040853</v>
      </c>
      <c r="L45" s="20">
        <v>66333526</v>
      </c>
      <c r="M45" s="20">
        <v>61319895</v>
      </c>
      <c r="N45" s="20">
        <v>61319895</v>
      </c>
      <c r="O45" s="20"/>
      <c r="P45" s="20"/>
      <c r="Q45" s="20"/>
      <c r="R45" s="20"/>
      <c r="S45" s="20"/>
      <c r="T45" s="20"/>
      <c r="U45" s="20"/>
      <c r="V45" s="20"/>
      <c r="W45" s="20">
        <v>61319895</v>
      </c>
      <c r="X45" s="20">
        <v>35084192</v>
      </c>
      <c r="Y45" s="20">
        <v>26235703</v>
      </c>
      <c r="Z45" s="48">
        <v>74.78</v>
      </c>
      <c r="AA45" s="22">
        <v>70168383</v>
      </c>
    </row>
    <row r="46" spans="1:27" ht="13.5">
      <c r="A46" s="23" t="s">
        <v>67</v>
      </c>
      <c r="B46" s="17"/>
      <c r="C46" s="18"/>
      <c r="D46" s="18"/>
      <c r="E46" s="19">
        <v>30088600</v>
      </c>
      <c r="F46" s="20">
        <v>30088600</v>
      </c>
      <c r="G46" s="20">
        <v>30854878</v>
      </c>
      <c r="H46" s="20">
        <v>30854878</v>
      </c>
      <c r="I46" s="20">
        <v>30854878</v>
      </c>
      <c r="J46" s="20">
        <v>30854878</v>
      </c>
      <c r="K46" s="20">
        <v>30854878</v>
      </c>
      <c r="L46" s="20">
        <v>30854878</v>
      </c>
      <c r="M46" s="20">
        <v>30854878</v>
      </c>
      <c r="N46" s="20">
        <v>30854878</v>
      </c>
      <c r="O46" s="20"/>
      <c r="P46" s="20"/>
      <c r="Q46" s="20"/>
      <c r="R46" s="20"/>
      <c r="S46" s="20"/>
      <c r="T46" s="20"/>
      <c r="U46" s="20"/>
      <c r="V46" s="20"/>
      <c r="W46" s="20">
        <v>30854878</v>
      </c>
      <c r="X46" s="20">
        <v>15044300</v>
      </c>
      <c r="Y46" s="20">
        <v>15810578</v>
      </c>
      <c r="Z46" s="48">
        <v>105.09</v>
      </c>
      <c r="AA46" s="22">
        <v>30088600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84638316</v>
      </c>
      <c r="D48" s="51">
        <f>SUM(D45:D47)</f>
        <v>84638316</v>
      </c>
      <c r="E48" s="52">
        <f t="shared" si="7"/>
        <v>100256983</v>
      </c>
      <c r="F48" s="53">
        <f t="shared" si="7"/>
        <v>100256983</v>
      </c>
      <c r="G48" s="53">
        <f t="shared" si="7"/>
        <v>82658593</v>
      </c>
      <c r="H48" s="53">
        <f t="shared" si="7"/>
        <v>96958750</v>
      </c>
      <c r="I48" s="53">
        <f t="shared" si="7"/>
        <v>95890764</v>
      </c>
      <c r="J48" s="53">
        <f t="shared" si="7"/>
        <v>95890764</v>
      </c>
      <c r="K48" s="53">
        <f t="shared" si="7"/>
        <v>86895731</v>
      </c>
      <c r="L48" s="53">
        <f t="shared" si="7"/>
        <v>97188404</v>
      </c>
      <c r="M48" s="53">
        <f t="shared" si="7"/>
        <v>92174773</v>
      </c>
      <c r="N48" s="53">
        <f t="shared" si="7"/>
        <v>92174773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92174773</v>
      </c>
      <c r="X48" s="53">
        <f t="shared" si="7"/>
        <v>50128492</v>
      </c>
      <c r="Y48" s="53">
        <f t="shared" si="7"/>
        <v>42046281</v>
      </c>
      <c r="Z48" s="54">
        <f>+IF(X48&lt;&gt;0,+(Y48/X48)*100,0)</f>
        <v>83.87701150076488</v>
      </c>
      <c r="AA48" s="55">
        <f>SUM(AA45:AA47)</f>
        <v>100256983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894935</v>
      </c>
      <c r="D6" s="18">
        <v>894935</v>
      </c>
      <c r="E6" s="19">
        <v>8708121</v>
      </c>
      <c r="F6" s="20">
        <v>8708121</v>
      </c>
      <c r="G6" s="20">
        <v>37638073</v>
      </c>
      <c r="H6" s="20">
        <v>33643881</v>
      </c>
      <c r="I6" s="20">
        <v>26085423</v>
      </c>
      <c r="J6" s="20">
        <v>26085423</v>
      </c>
      <c r="K6" s="20">
        <v>19664257</v>
      </c>
      <c r="L6" s="20">
        <v>44383023</v>
      </c>
      <c r="M6" s="20">
        <v>29605880</v>
      </c>
      <c r="N6" s="20">
        <v>29605880</v>
      </c>
      <c r="O6" s="20"/>
      <c r="P6" s="20"/>
      <c r="Q6" s="20"/>
      <c r="R6" s="20"/>
      <c r="S6" s="20"/>
      <c r="T6" s="20"/>
      <c r="U6" s="20"/>
      <c r="V6" s="20"/>
      <c r="W6" s="20">
        <v>29605880</v>
      </c>
      <c r="X6" s="20">
        <v>4354061</v>
      </c>
      <c r="Y6" s="20">
        <v>25251819</v>
      </c>
      <c r="Z6" s="21">
        <v>579.96</v>
      </c>
      <c r="AA6" s="22">
        <v>8708121</v>
      </c>
    </row>
    <row r="7" spans="1:27" ht="13.5">
      <c r="A7" s="23" t="s">
        <v>34</v>
      </c>
      <c r="B7" s="17"/>
      <c r="C7" s="18"/>
      <c r="D7" s="18"/>
      <c r="E7" s="19">
        <v>8500000</v>
      </c>
      <c r="F7" s="20">
        <v>8500000</v>
      </c>
      <c r="G7" s="20"/>
      <c r="H7" s="20">
        <v>355088</v>
      </c>
      <c r="I7" s="20">
        <v>355576</v>
      </c>
      <c r="J7" s="20">
        <v>355576</v>
      </c>
      <c r="K7" s="20">
        <v>355637</v>
      </c>
      <c r="L7" s="20">
        <v>356127</v>
      </c>
      <c r="M7" s="20">
        <v>107758</v>
      </c>
      <c r="N7" s="20">
        <v>107758</v>
      </c>
      <c r="O7" s="20"/>
      <c r="P7" s="20"/>
      <c r="Q7" s="20"/>
      <c r="R7" s="20"/>
      <c r="S7" s="20"/>
      <c r="T7" s="20"/>
      <c r="U7" s="20"/>
      <c r="V7" s="20"/>
      <c r="W7" s="20">
        <v>107758</v>
      </c>
      <c r="X7" s="20">
        <v>4250000</v>
      </c>
      <c r="Y7" s="20">
        <v>-4142242</v>
      </c>
      <c r="Z7" s="21">
        <v>-97.46</v>
      </c>
      <c r="AA7" s="22">
        <v>8500000</v>
      </c>
    </row>
    <row r="8" spans="1:27" ht="13.5">
      <c r="A8" s="23" t="s">
        <v>35</v>
      </c>
      <c r="B8" s="17"/>
      <c r="C8" s="18">
        <v>13277369</v>
      </c>
      <c r="D8" s="18">
        <v>13277369</v>
      </c>
      <c r="E8" s="19">
        <v>31841283</v>
      </c>
      <c r="F8" s="20">
        <v>31841283</v>
      </c>
      <c r="G8" s="20">
        <v>14279847</v>
      </c>
      <c r="H8" s="20">
        <v>52389145</v>
      </c>
      <c r="I8" s="20">
        <v>38596306</v>
      </c>
      <c r="J8" s="20">
        <v>38596306</v>
      </c>
      <c r="K8" s="20">
        <v>47709169</v>
      </c>
      <c r="L8" s="20">
        <v>53313025</v>
      </c>
      <c r="M8" s="20">
        <v>18013169</v>
      </c>
      <c r="N8" s="20">
        <v>18013169</v>
      </c>
      <c r="O8" s="20"/>
      <c r="P8" s="20"/>
      <c r="Q8" s="20"/>
      <c r="R8" s="20"/>
      <c r="S8" s="20"/>
      <c r="T8" s="20"/>
      <c r="U8" s="20"/>
      <c r="V8" s="20"/>
      <c r="W8" s="20">
        <v>18013169</v>
      </c>
      <c r="X8" s="20">
        <v>15920642</v>
      </c>
      <c r="Y8" s="20">
        <v>2092527</v>
      </c>
      <c r="Z8" s="21">
        <v>13.14</v>
      </c>
      <c r="AA8" s="22">
        <v>31841283</v>
      </c>
    </row>
    <row r="9" spans="1:27" ht="13.5">
      <c r="A9" s="23" t="s">
        <v>36</v>
      </c>
      <c r="B9" s="17"/>
      <c r="C9" s="18">
        <v>631522</v>
      </c>
      <c r="D9" s="18">
        <v>631522</v>
      </c>
      <c r="E9" s="19"/>
      <c r="F9" s="20"/>
      <c r="G9" s="20"/>
      <c r="H9" s="20"/>
      <c r="I9" s="20">
        <v>14818398</v>
      </c>
      <c r="J9" s="20">
        <v>14818398</v>
      </c>
      <c r="K9" s="20">
        <v>4613152</v>
      </c>
      <c r="L9" s="20"/>
      <c r="M9" s="20">
        <v>-3053906</v>
      </c>
      <c r="N9" s="20">
        <v>-3053906</v>
      </c>
      <c r="O9" s="20"/>
      <c r="P9" s="20"/>
      <c r="Q9" s="20"/>
      <c r="R9" s="20"/>
      <c r="S9" s="20"/>
      <c r="T9" s="20"/>
      <c r="U9" s="20"/>
      <c r="V9" s="20"/>
      <c r="W9" s="20">
        <v>-3053906</v>
      </c>
      <c r="X9" s="20"/>
      <c r="Y9" s="20">
        <v>-3053906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14803826</v>
      </c>
      <c r="D12" s="29">
        <f>SUM(D6:D11)</f>
        <v>14803826</v>
      </c>
      <c r="E12" s="30">
        <f t="shared" si="0"/>
        <v>49049404</v>
      </c>
      <c r="F12" s="31">
        <f t="shared" si="0"/>
        <v>49049404</v>
      </c>
      <c r="G12" s="31">
        <f t="shared" si="0"/>
        <v>51917920</v>
      </c>
      <c r="H12" s="31">
        <f t="shared" si="0"/>
        <v>86388114</v>
      </c>
      <c r="I12" s="31">
        <f t="shared" si="0"/>
        <v>79855703</v>
      </c>
      <c r="J12" s="31">
        <f t="shared" si="0"/>
        <v>79855703</v>
      </c>
      <c r="K12" s="31">
        <f t="shared" si="0"/>
        <v>72342215</v>
      </c>
      <c r="L12" s="31">
        <f t="shared" si="0"/>
        <v>98052175</v>
      </c>
      <c r="M12" s="31">
        <f t="shared" si="0"/>
        <v>44672901</v>
      </c>
      <c r="N12" s="31">
        <f t="shared" si="0"/>
        <v>44672901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44672901</v>
      </c>
      <c r="X12" s="31">
        <f t="shared" si="0"/>
        <v>24524703</v>
      </c>
      <c r="Y12" s="31">
        <f t="shared" si="0"/>
        <v>20148198</v>
      </c>
      <c r="Z12" s="32">
        <f>+IF(X12&lt;&gt;0,+(Y12/X12)*100,0)</f>
        <v>82.15470743927051</v>
      </c>
      <c r="AA12" s="33">
        <f>SUM(AA6:AA11)</f>
        <v>49049404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26242300</v>
      </c>
      <c r="D17" s="18">
        <v>26242300</v>
      </c>
      <c r="E17" s="19">
        <v>25684000</v>
      </c>
      <c r="F17" s="20">
        <v>25684000</v>
      </c>
      <c r="G17" s="20"/>
      <c r="H17" s="20">
        <v>25684000</v>
      </c>
      <c r="I17" s="20">
        <v>25684000</v>
      </c>
      <c r="J17" s="20">
        <v>25684000</v>
      </c>
      <c r="K17" s="20">
        <v>25684000</v>
      </c>
      <c r="L17" s="20">
        <v>25684000</v>
      </c>
      <c r="M17" s="20">
        <v>26242300</v>
      </c>
      <c r="N17" s="20">
        <v>26242300</v>
      </c>
      <c r="O17" s="20"/>
      <c r="P17" s="20"/>
      <c r="Q17" s="20"/>
      <c r="R17" s="20"/>
      <c r="S17" s="20"/>
      <c r="T17" s="20"/>
      <c r="U17" s="20"/>
      <c r="V17" s="20"/>
      <c r="W17" s="20">
        <v>26242300</v>
      </c>
      <c r="X17" s="20">
        <v>12842000</v>
      </c>
      <c r="Y17" s="20">
        <v>13400300</v>
      </c>
      <c r="Z17" s="21">
        <v>104.35</v>
      </c>
      <c r="AA17" s="22">
        <v>25684000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>
        <v>165035</v>
      </c>
      <c r="N18" s="20">
        <v>165035</v>
      </c>
      <c r="O18" s="20"/>
      <c r="P18" s="20"/>
      <c r="Q18" s="20"/>
      <c r="R18" s="20"/>
      <c r="S18" s="20"/>
      <c r="T18" s="20"/>
      <c r="U18" s="20"/>
      <c r="V18" s="20"/>
      <c r="W18" s="20">
        <v>165035</v>
      </c>
      <c r="X18" s="20"/>
      <c r="Y18" s="20">
        <v>165035</v>
      </c>
      <c r="Z18" s="21"/>
      <c r="AA18" s="22"/>
    </row>
    <row r="19" spans="1:27" ht="13.5">
      <c r="A19" s="23" t="s">
        <v>45</v>
      </c>
      <c r="B19" s="17"/>
      <c r="C19" s="18">
        <v>285887587</v>
      </c>
      <c r="D19" s="18">
        <v>285887587</v>
      </c>
      <c r="E19" s="19">
        <v>306437885</v>
      </c>
      <c r="F19" s="20">
        <v>306437885</v>
      </c>
      <c r="G19" s="20">
        <v>330224599</v>
      </c>
      <c r="H19" s="20">
        <v>303537908</v>
      </c>
      <c r="I19" s="20">
        <v>304806027</v>
      </c>
      <c r="J19" s="20">
        <v>304806027</v>
      </c>
      <c r="K19" s="20">
        <v>304806027</v>
      </c>
      <c r="L19" s="20">
        <v>310193222</v>
      </c>
      <c r="M19" s="20">
        <v>284123665</v>
      </c>
      <c r="N19" s="20">
        <v>284123665</v>
      </c>
      <c r="O19" s="20"/>
      <c r="P19" s="20"/>
      <c r="Q19" s="20"/>
      <c r="R19" s="20"/>
      <c r="S19" s="20"/>
      <c r="T19" s="20"/>
      <c r="U19" s="20"/>
      <c r="V19" s="20"/>
      <c r="W19" s="20">
        <v>284123665</v>
      </c>
      <c r="X19" s="20">
        <v>153218943</v>
      </c>
      <c r="Y19" s="20">
        <v>130904722</v>
      </c>
      <c r="Z19" s="21">
        <v>85.44</v>
      </c>
      <c r="AA19" s="22">
        <v>306437885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1020835</v>
      </c>
      <c r="D21" s="18">
        <v>1020835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424302</v>
      </c>
      <c r="D22" s="18">
        <v>424302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13168404</v>
      </c>
      <c r="D23" s="18">
        <v>13168404</v>
      </c>
      <c r="E23" s="19"/>
      <c r="F23" s="20"/>
      <c r="G23" s="24"/>
      <c r="H23" s="24"/>
      <c r="I23" s="24"/>
      <c r="J23" s="20"/>
      <c r="K23" s="24"/>
      <c r="L23" s="24"/>
      <c r="M23" s="20">
        <v>4577616</v>
      </c>
      <c r="N23" s="24">
        <v>4577616</v>
      </c>
      <c r="O23" s="24"/>
      <c r="P23" s="24"/>
      <c r="Q23" s="20"/>
      <c r="R23" s="24"/>
      <c r="S23" s="24"/>
      <c r="T23" s="20"/>
      <c r="U23" s="24"/>
      <c r="V23" s="24"/>
      <c r="W23" s="24">
        <v>4577616</v>
      </c>
      <c r="X23" s="20"/>
      <c r="Y23" s="24">
        <v>4577616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326743428</v>
      </c>
      <c r="D24" s="29">
        <f>SUM(D15:D23)</f>
        <v>326743428</v>
      </c>
      <c r="E24" s="36">
        <f t="shared" si="1"/>
        <v>332121885</v>
      </c>
      <c r="F24" s="37">
        <f t="shared" si="1"/>
        <v>332121885</v>
      </c>
      <c r="G24" s="37">
        <f t="shared" si="1"/>
        <v>330224599</v>
      </c>
      <c r="H24" s="37">
        <f t="shared" si="1"/>
        <v>329221908</v>
      </c>
      <c r="I24" s="37">
        <f t="shared" si="1"/>
        <v>330490027</v>
      </c>
      <c r="J24" s="37">
        <f t="shared" si="1"/>
        <v>330490027</v>
      </c>
      <c r="K24" s="37">
        <f t="shared" si="1"/>
        <v>330490027</v>
      </c>
      <c r="L24" s="37">
        <f t="shared" si="1"/>
        <v>335877222</v>
      </c>
      <c r="M24" s="37">
        <f t="shared" si="1"/>
        <v>315108616</v>
      </c>
      <c r="N24" s="37">
        <f t="shared" si="1"/>
        <v>315108616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315108616</v>
      </c>
      <c r="X24" s="37">
        <f t="shared" si="1"/>
        <v>166060943</v>
      </c>
      <c r="Y24" s="37">
        <f t="shared" si="1"/>
        <v>149047673</v>
      </c>
      <c r="Z24" s="38">
        <f>+IF(X24&lt;&gt;0,+(Y24/X24)*100,0)</f>
        <v>89.75480345188693</v>
      </c>
      <c r="AA24" s="39">
        <f>SUM(AA15:AA23)</f>
        <v>332121885</v>
      </c>
    </row>
    <row r="25" spans="1:27" ht="13.5">
      <c r="A25" s="27" t="s">
        <v>51</v>
      </c>
      <c r="B25" s="28"/>
      <c r="C25" s="29">
        <f aca="true" t="shared" si="2" ref="C25:Y25">+C12+C24</f>
        <v>341547254</v>
      </c>
      <c r="D25" s="29">
        <f>+D12+D24</f>
        <v>341547254</v>
      </c>
      <c r="E25" s="30">
        <f t="shared" si="2"/>
        <v>381171289</v>
      </c>
      <c r="F25" s="31">
        <f t="shared" si="2"/>
        <v>381171289</v>
      </c>
      <c r="G25" s="31">
        <f t="shared" si="2"/>
        <v>382142519</v>
      </c>
      <c r="H25" s="31">
        <f t="shared" si="2"/>
        <v>415610022</v>
      </c>
      <c r="I25" s="31">
        <f t="shared" si="2"/>
        <v>410345730</v>
      </c>
      <c r="J25" s="31">
        <f t="shared" si="2"/>
        <v>410345730</v>
      </c>
      <c r="K25" s="31">
        <f t="shared" si="2"/>
        <v>402832242</v>
      </c>
      <c r="L25" s="31">
        <f t="shared" si="2"/>
        <v>433929397</v>
      </c>
      <c r="M25" s="31">
        <f t="shared" si="2"/>
        <v>359781517</v>
      </c>
      <c r="N25" s="31">
        <f t="shared" si="2"/>
        <v>359781517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359781517</v>
      </c>
      <c r="X25" s="31">
        <f t="shared" si="2"/>
        <v>190585646</v>
      </c>
      <c r="Y25" s="31">
        <f t="shared" si="2"/>
        <v>169195871</v>
      </c>
      <c r="Z25" s="32">
        <f>+IF(X25&lt;&gt;0,+(Y25/X25)*100,0)</f>
        <v>88.77681743146596</v>
      </c>
      <c r="AA25" s="33">
        <f>+AA12+AA24</f>
        <v>381171289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676050</v>
      </c>
      <c r="D30" s="18">
        <v>676050</v>
      </c>
      <c r="E30" s="19">
        <v>1700000</v>
      </c>
      <c r="F30" s="20">
        <v>1700000</v>
      </c>
      <c r="G30" s="20">
        <v>3206885</v>
      </c>
      <c r="H30" s="20">
        <v>5304378</v>
      </c>
      <c r="I30" s="20"/>
      <c r="J30" s="20"/>
      <c r="K30" s="20">
        <v>5645433</v>
      </c>
      <c r="L30" s="20">
        <v>4771858</v>
      </c>
      <c r="M30" s="20">
        <v>4771858</v>
      </c>
      <c r="N30" s="20">
        <v>4771858</v>
      </c>
      <c r="O30" s="20"/>
      <c r="P30" s="20"/>
      <c r="Q30" s="20"/>
      <c r="R30" s="20"/>
      <c r="S30" s="20"/>
      <c r="T30" s="20"/>
      <c r="U30" s="20"/>
      <c r="V30" s="20"/>
      <c r="W30" s="20">
        <v>4771858</v>
      </c>
      <c r="X30" s="20">
        <v>850000</v>
      </c>
      <c r="Y30" s="20">
        <v>3921858</v>
      </c>
      <c r="Z30" s="21">
        <v>461.4</v>
      </c>
      <c r="AA30" s="22">
        <v>1700000</v>
      </c>
    </row>
    <row r="31" spans="1:27" ht="13.5">
      <c r="A31" s="23" t="s">
        <v>56</v>
      </c>
      <c r="B31" s="17"/>
      <c r="C31" s="18">
        <v>2242031</v>
      </c>
      <c r="D31" s="18">
        <v>2242031</v>
      </c>
      <c r="E31" s="19"/>
      <c r="F31" s="20"/>
      <c r="G31" s="20">
        <v>8595</v>
      </c>
      <c r="H31" s="20">
        <v>34310</v>
      </c>
      <c r="I31" s="20">
        <v>48549</v>
      </c>
      <c r="J31" s="20">
        <v>48549</v>
      </c>
      <c r="K31" s="20">
        <v>39152</v>
      </c>
      <c r="L31" s="20">
        <v>1552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27619243</v>
      </c>
      <c r="D32" s="18">
        <v>27619243</v>
      </c>
      <c r="E32" s="19">
        <v>13483000</v>
      </c>
      <c r="F32" s="20">
        <v>13483000</v>
      </c>
      <c r="G32" s="20">
        <v>21129804</v>
      </c>
      <c r="H32" s="20">
        <v>23312724</v>
      </c>
      <c r="I32" s="20">
        <v>24355710</v>
      </c>
      <c r="J32" s="20">
        <v>24355710</v>
      </c>
      <c r="K32" s="20">
        <v>19511903</v>
      </c>
      <c r="L32" s="20">
        <v>23572533</v>
      </c>
      <c r="M32" s="20">
        <v>15830507</v>
      </c>
      <c r="N32" s="20">
        <v>15830507</v>
      </c>
      <c r="O32" s="20"/>
      <c r="P32" s="20"/>
      <c r="Q32" s="20"/>
      <c r="R32" s="20"/>
      <c r="S32" s="20"/>
      <c r="T32" s="20"/>
      <c r="U32" s="20"/>
      <c r="V32" s="20"/>
      <c r="W32" s="20">
        <v>15830507</v>
      </c>
      <c r="X32" s="20">
        <v>6741500</v>
      </c>
      <c r="Y32" s="20">
        <v>9089007</v>
      </c>
      <c r="Z32" s="21">
        <v>134.82</v>
      </c>
      <c r="AA32" s="22">
        <v>13483000</v>
      </c>
    </row>
    <row r="33" spans="1:27" ht="13.5">
      <c r="A33" s="23" t="s">
        <v>58</v>
      </c>
      <c r="B33" s="17"/>
      <c r="C33" s="18">
        <v>895317</v>
      </c>
      <c r="D33" s="18">
        <v>895317</v>
      </c>
      <c r="E33" s="19">
        <v>3790682</v>
      </c>
      <c r="F33" s="20">
        <v>3790682</v>
      </c>
      <c r="G33" s="20">
        <v>5527927</v>
      </c>
      <c r="H33" s="20">
        <v>6495642</v>
      </c>
      <c r="I33" s="20">
        <v>6845992</v>
      </c>
      <c r="J33" s="20">
        <v>6845992</v>
      </c>
      <c r="K33" s="20">
        <v>2058414</v>
      </c>
      <c r="L33" s="20">
        <v>5887911</v>
      </c>
      <c r="M33" s="20">
        <v>7726453</v>
      </c>
      <c r="N33" s="20">
        <v>7726453</v>
      </c>
      <c r="O33" s="20"/>
      <c r="P33" s="20"/>
      <c r="Q33" s="20"/>
      <c r="R33" s="20"/>
      <c r="S33" s="20"/>
      <c r="T33" s="20"/>
      <c r="U33" s="20"/>
      <c r="V33" s="20"/>
      <c r="W33" s="20">
        <v>7726453</v>
      </c>
      <c r="X33" s="20">
        <v>1895341</v>
      </c>
      <c r="Y33" s="20">
        <v>5831112</v>
      </c>
      <c r="Z33" s="21">
        <v>307.66</v>
      </c>
      <c r="AA33" s="22">
        <v>3790682</v>
      </c>
    </row>
    <row r="34" spans="1:27" ht="13.5">
      <c r="A34" s="27" t="s">
        <v>59</v>
      </c>
      <c r="B34" s="28"/>
      <c r="C34" s="29">
        <f aca="true" t="shared" si="3" ref="C34:Y34">SUM(C29:C33)</f>
        <v>31432641</v>
      </c>
      <c r="D34" s="29">
        <f>SUM(D29:D33)</f>
        <v>31432641</v>
      </c>
      <c r="E34" s="30">
        <f t="shared" si="3"/>
        <v>18973682</v>
      </c>
      <c r="F34" s="31">
        <f t="shared" si="3"/>
        <v>18973682</v>
      </c>
      <c r="G34" s="31">
        <f t="shared" si="3"/>
        <v>29873211</v>
      </c>
      <c r="H34" s="31">
        <f t="shared" si="3"/>
        <v>35147054</v>
      </c>
      <c r="I34" s="31">
        <f t="shared" si="3"/>
        <v>31250251</v>
      </c>
      <c r="J34" s="31">
        <f t="shared" si="3"/>
        <v>31250251</v>
      </c>
      <c r="K34" s="31">
        <f t="shared" si="3"/>
        <v>27254902</v>
      </c>
      <c r="L34" s="31">
        <f t="shared" si="3"/>
        <v>34233854</v>
      </c>
      <c r="M34" s="31">
        <f t="shared" si="3"/>
        <v>28328818</v>
      </c>
      <c r="N34" s="31">
        <f t="shared" si="3"/>
        <v>28328818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28328818</v>
      </c>
      <c r="X34" s="31">
        <f t="shared" si="3"/>
        <v>9486841</v>
      </c>
      <c r="Y34" s="31">
        <f t="shared" si="3"/>
        <v>18841977</v>
      </c>
      <c r="Z34" s="32">
        <f>+IF(X34&lt;&gt;0,+(Y34/X34)*100,0)</f>
        <v>198.61170857612137</v>
      </c>
      <c r="AA34" s="33">
        <f>SUM(AA29:AA33)</f>
        <v>18973682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1235642</v>
      </c>
      <c r="D37" s="18">
        <v>1235642</v>
      </c>
      <c r="E37" s="19">
        <v>1211607</v>
      </c>
      <c r="F37" s="20">
        <v>1211607</v>
      </c>
      <c r="G37" s="20">
        <v>5826405</v>
      </c>
      <c r="H37" s="20">
        <v>5768010</v>
      </c>
      <c r="I37" s="20"/>
      <c r="J37" s="20"/>
      <c r="K37" s="20"/>
      <c r="L37" s="20">
        <v>4891424</v>
      </c>
      <c r="M37" s="20">
        <v>4820101</v>
      </c>
      <c r="N37" s="20">
        <v>4820101</v>
      </c>
      <c r="O37" s="20"/>
      <c r="P37" s="20"/>
      <c r="Q37" s="20"/>
      <c r="R37" s="20"/>
      <c r="S37" s="20"/>
      <c r="T37" s="20"/>
      <c r="U37" s="20"/>
      <c r="V37" s="20"/>
      <c r="W37" s="20">
        <v>4820101</v>
      </c>
      <c r="X37" s="20">
        <v>605804</v>
      </c>
      <c r="Y37" s="20">
        <v>4214297</v>
      </c>
      <c r="Z37" s="21">
        <v>695.65</v>
      </c>
      <c r="AA37" s="22">
        <v>1211607</v>
      </c>
    </row>
    <row r="38" spans="1:27" ht="13.5">
      <c r="A38" s="23" t="s">
        <v>58</v>
      </c>
      <c r="B38" s="17"/>
      <c r="C38" s="18">
        <v>3995898</v>
      </c>
      <c r="D38" s="18">
        <v>3995898</v>
      </c>
      <c r="E38" s="19"/>
      <c r="F38" s="20"/>
      <c r="G38" s="20"/>
      <c r="H38" s="20"/>
      <c r="I38" s="20">
        <v>5233322</v>
      </c>
      <c r="J38" s="20">
        <v>5233322</v>
      </c>
      <c r="K38" s="20">
        <v>5171630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5231540</v>
      </c>
      <c r="D39" s="29">
        <f>SUM(D37:D38)</f>
        <v>5231540</v>
      </c>
      <c r="E39" s="36">
        <f t="shared" si="4"/>
        <v>1211607</v>
      </c>
      <c r="F39" s="37">
        <f t="shared" si="4"/>
        <v>1211607</v>
      </c>
      <c r="G39" s="37">
        <f t="shared" si="4"/>
        <v>5826405</v>
      </c>
      <c r="H39" s="37">
        <f t="shared" si="4"/>
        <v>5768010</v>
      </c>
      <c r="I39" s="37">
        <f t="shared" si="4"/>
        <v>5233322</v>
      </c>
      <c r="J39" s="37">
        <f t="shared" si="4"/>
        <v>5233322</v>
      </c>
      <c r="K39" s="37">
        <f t="shared" si="4"/>
        <v>5171630</v>
      </c>
      <c r="L39" s="37">
        <f t="shared" si="4"/>
        <v>4891424</v>
      </c>
      <c r="M39" s="37">
        <f t="shared" si="4"/>
        <v>4820101</v>
      </c>
      <c r="N39" s="37">
        <f t="shared" si="4"/>
        <v>4820101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4820101</v>
      </c>
      <c r="X39" s="37">
        <f t="shared" si="4"/>
        <v>605804</v>
      </c>
      <c r="Y39" s="37">
        <f t="shared" si="4"/>
        <v>4214297</v>
      </c>
      <c r="Z39" s="38">
        <f>+IF(X39&lt;&gt;0,+(Y39/X39)*100,0)</f>
        <v>695.6535447108306</v>
      </c>
      <c r="AA39" s="39">
        <f>SUM(AA37:AA38)</f>
        <v>1211607</v>
      </c>
    </row>
    <row r="40" spans="1:27" ht="13.5">
      <c r="A40" s="27" t="s">
        <v>62</v>
      </c>
      <c r="B40" s="28"/>
      <c r="C40" s="29">
        <f aca="true" t="shared" si="5" ref="C40:Y40">+C34+C39</f>
        <v>36664181</v>
      </c>
      <c r="D40" s="29">
        <f>+D34+D39</f>
        <v>36664181</v>
      </c>
      <c r="E40" s="30">
        <f t="shared" si="5"/>
        <v>20185289</v>
      </c>
      <c r="F40" s="31">
        <f t="shared" si="5"/>
        <v>20185289</v>
      </c>
      <c r="G40" s="31">
        <f t="shared" si="5"/>
        <v>35699616</v>
      </c>
      <c r="H40" s="31">
        <f t="shared" si="5"/>
        <v>40915064</v>
      </c>
      <c r="I40" s="31">
        <f t="shared" si="5"/>
        <v>36483573</v>
      </c>
      <c r="J40" s="31">
        <f t="shared" si="5"/>
        <v>36483573</v>
      </c>
      <c r="K40" s="31">
        <f t="shared" si="5"/>
        <v>32426532</v>
      </c>
      <c r="L40" s="31">
        <f t="shared" si="5"/>
        <v>39125278</v>
      </c>
      <c r="M40" s="31">
        <f t="shared" si="5"/>
        <v>33148919</v>
      </c>
      <c r="N40" s="31">
        <f t="shared" si="5"/>
        <v>33148919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33148919</v>
      </c>
      <c r="X40" s="31">
        <f t="shared" si="5"/>
        <v>10092645</v>
      </c>
      <c r="Y40" s="31">
        <f t="shared" si="5"/>
        <v>23056274</v>
      </c>
      <c r="Z40" s="32">
        <f>+IF(X40&lt;&gt;0,+(Y40/X40)*100,0)</f>
        <v>228.44629926050112</v>
      </c>
      <c r="AA40" s="33">
        <f>+AA34+AA39</f>
        <v>20185289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304883073</v>
      </c>
      <c r="D42" s="43">
        <f>+D25-D40</f>
        <v>304883073</v>
      </c>
      <c r="E42" s="44">
        <f t="shared" si="6"/>
        <v>360986000</v>
      </c>
      <c r="F42" s="45">
        <f t="shared" si="6"/>
        <v>360986000</v>
      </c>
      <c r="G42" s="45">
        <f t="shared" si="6"/>
        <v>346442903</v>
      </c>
      <c r="H42" s="45">
        <f t="shared" si="6"/>
        <v>374694958</v>
      </c>
      <c r="I42" s="45">
        <f t="shared" si="6"/>
        <v>373862157</v>
      </c>
      <c r="J42" s="45">
        <f t="shared" si="6"/>
        <v>373862157</v>
      </c>
      <c r="K42" s="45">
        <f t="shared" si="6"/>
        <v>370405710</v>
      </c>
      <c r="L42" s="45">
        <f t="shared" si="6"/>
        <v>394804119</v>
      </c>
      <c r="M42" s="45">
        <f t="shared" si="6"/>
        <v>326632598</v>
      </c>
      <c r="N42" s="45">
        <f t="shared" si="6"/>
        <v>326632598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326632598</v>
      </c>
      <c r="X42" s="45">
        <f t="shared" si="6"/>
        <v>180493001</v>
      </c>
      <c r="Y42" s="45">
        <f t="shared" si="6"/>
        <v>146139597</v>
      </c>
      <c r="Z42" s="46">
        <f>+IF(X42&lt;&gt;0,+(Y42/X42)*100,0)</f>
        <v>80.96690519318254</v>
      </c>
      <c r="AA42" s="47">
        <f>+AA25-AA40</f>
        <v>360986000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289847142</v>
      </c>
      <c r="D45" s="18">
        <v>289847142</v>
      </c>
      <c r="E45" s="19">
        <v>360986000</v>
      </c>
      <c r="F45" s="20">
        <v>360986000</v>
      </c>
      <c r="G45" s="20">
        <v>331965272</v>
      </c>
      <c r="H45" s="20">
        <v>322960970</v>
      </c>
      <c r="I45" s="20">
        <v>318510117</v>
      </c>
      <c r="J45" s="20">
        <v>318510117</v>
      </c>
      <c r="K45" s="20">
        <v>319495179</v>
      </c>
      <c r="L45" s="20">
        <v>340607353</v>
      </c>
      <c r="M45" s="20">
        <v>313921625</v>
      </c>
      <c r="N45" s="20">
        <v>313921625</v>
      </c>
      <c r="O45" s="20"/>
      <c r="P45" s="20"/>
      <c r="Q45" s="20"/>
      <c r="R45" s="20"/>
      <c r="S45" s="20"/>
      <c r="T45" s="20"/>
      <c r="U45" s="20"/>
      <c r="V45" s="20"/>
      <c r="W45" s="20">
        <v>313921625</v>
      </c>
      <c r="X45" s="20">
        <v>180493000</v>
      </c>
      <c r="Y45" s="20">
        <v>133428625</v>
      </c>
      <c r="Z45" s="48">
        <v>73.92</v>
      </c>
      <c r="AA45" s="22">
        <v>360986000</v>
      </c>
    </row>
    <row r="46" spans="1:27" ht="13.5">
      <c r="A46" s="23" t="s">
        <v>67</v>
      </c>
      <c r="B46" s="17"/>
      <c r="C46" s="18">
        <v>15035931</v>
      </c>
      <c r="D46" s="18">
        <v>15035931</v>
      </c>
      <c r="E46" s="19"/>
      <c r="F46" s="20"/>
      <c r="G46" s="20">
        <v>14477631</v>
      </c>
      <c r="H46" s="20">
        <v>51733988</v>
      </c>
      <c r="I46" s="20">
        <v>55352040</v>
      </c>
      <c r="J46" s="20">
        <v>55352040</v>
      </c>
      <c r="K46" s="20">
        <v>50910531</v>
      </c>
      <c r="L46" s="20">
        <v>54196766</v>
      </c>
      <c r="M46" s="20">
        <v>12710973</v>
      </c>
      <c r="N46" s="20">
        <v>12710973</v>
      </c>
      <c r="O46" s="20"/>
      <c r="P46" s="20"/>
      <c r="Q46" s="20"/>
      <c r="R46" s="20"/>
      <c r="S46" s="20"/>
      <c r="T46" s="20"/>
      <c r="U46" s="20"/>
      <c r="V46" s="20"/>
      <c r="W46" s="20">
        <v>12710973</v>
      </c>
      <c r="X46" s="20"/>
      <c r="Y46" s="20">
        <v>12710973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304883073</v>
      </c>
      <c r="D48" s="51">
        <f>SUM(D45:D47)</f>
        <v>304883073</v>
      </c>
      <c r="E48" s="52">
        <f t="shared" si="7"/>
        <v>360986000</v>
      </c>
      <c r="F48" s="53">
        <f t="shared" si="7"/>
        <v>360986000</v>
      </c>
      <c r="G48" s="53">
        <f t="shared" si="7"/>
        <v>346442903</v>
      </c>
      <c r="H48" s="53">
        <f t="shared" si="7"/>
        <v>374694958</v>
      </c>
      <c r="I48" s="53">
        <f t="shared" si="7"/>
        <v>373862157</v>
      </c>
      <c r="J48" s="53">
        <f t="shared" si="7"/>
        <v>373862157</v>
      </c>
      <c r="K48" s="53">
        <f t="shared" si="7"/>
        <v>370405710</v>
      </c>
      <c r="L48" s="53">
        <f t="shared" si="7"/>
        <v>394804119</v>
      </c>
      <c r="M48" s="53">
        <f t="shared" si="7"/>
        <v>326632598</v>
      </c>
      <c r="N48" s="53">
        <f t="shared" si="7"/>
        <v>326632598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326632598</v>
      </c>
      <c r="X48" s="53">
        <f t="shared" si="7"/>
        <v>180493000</v>
      </c>
      <c r="Y48" s="53">
        <f t="shared" si="7"/>
        <v>146139598</v>
      </c>
      <c r="Z48" s="54">
        <f>+IF(X48&lt;&gt;0,+(Y48/X48)*100,0)</f>
        <v>80.96690619580815</v>
      </c>
      <c r="AA48" s="55">
        <f>SUM(AA45:AA47)</f>
        <v>360986000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11378551</v>
      </c>
      <c r="D6" s="18">
        <v>11378551</v>
      </c>
      <c r="E6" s="19">
        <v>75000000</v>
      </c>
      <c r="F6" s="20">
        <v>75000000</v>
      </c>
      <c r="G6" s="20">
        <v>127637949</v>
      </c>
      <c r="H6" s="20">
        <v>67977846</v>
      </c>
      <c r="I6" s="20">
        <v>54036905</v>
      </c>
      <c r="J6" s="20">
        <v>54036905</v>
      </c>
      <c r="K6" s="20">
        <v>10235266</v>
      </c>
      <c r="L6" s="20">
        <v>41536109</v>
      </c>
      <c r="M6" s="20">
        <v>4314979</v>
      </c>
      <c r="N6" s="20">
        <v>4314979</v>
      </c>
      <c r="O6" s="20"/>
      <c r="P6" s="20"/>
      <c r="Q6" s="20"/>
      <c r="R6" s="20"/>
      <c r="S6" s="20"/>
      <c r="T6" s="20"/>
      <c r="U6" s="20"/>
      <c r="V6" s="20"/>
      <c r="W6" s="20">
        <v>4314979</v>
      </c>
      <c r="X6" s="20">
        <v>37500000</v>
      </c>
      <c r="Y6" s="20">
        <v>-33185021</v>
      </c>
      <c r="Z6" s="21">
        <v>-88.49</v>
      </c>
      <c r="AA6" s="22">
        <v>75000000</v>
      </c>
    </row>
    <row r="7" spans="1:27" ht="13.5">
      <c r="A7" s="23" t="s">
        <v>34</v>
      </c>
      <c r="B7" s="17"/>
      <c r="C7" s="18"/>
      <c r="D7" s="18"/>
      <c r="E7" s="19">
        <v>100000000</v>
      </c>
      <c r="F7" s="20">
        <v>100000000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50000000</v>
      </c>
      <c r="Y7" s="20">
        <v>-50000000</v>
      </c>
      <c r="Z7" s="21">
        <v>-100</v>
      </c>
      <c r="AA7" s="22">
        <v>100000000</v>
      </c>
    </row>
    <row r="8" spans="1:27" ht="13.5">
      <c r="A8" s="23" t="s">
        <v>35</v>
      </c>
      <c r="B8" s="17"/>
      <c r="C8" s="18">
        <v>7714993</v>
      </c>
      <c r="D8" s="18">
        <v>7714993</v>
      </c>
      <c r="E8" s="19">
        <v>29879000</v>
      </c>
      <c r="F8" s="20">
        <v>29879000</v>
      </c>
      <c r="G8" s="20"/>
      <c r="H8" s="20"/>
      <c r="I8" s="20"/>
      <c r="J8" s="20"/>
      <c r="K8" s="20">
        <v>186967018</v>
      </c>
      <c r="L8" s="20">
        <v>186850728</v>
      </c>
      <c r="M8" s="20">
        <v>188492185</v>
      </c>
      <c r="N8" s="20">
        <v>188492185</v>
      </c>
      <c r="O8" s="20"/>
      <c r="P8" s="20"/>
      <c r="Q8" s="20"/>
      <c r="R8" s="20"/>
      <c r="S8" s="20"/>
      <c r="T8" s="20"/>
      <c r="U8" s="20"/>
      <c r="V8" s="20"/>
      <c r="W8" s="20">
        <v>188492185</v>
      </c>
      <c r="X8" s="20">
        <v>14939500</v>
      </c>
      <c r="Y8" s="20">
        <v>173552685</v>
      </c>
      <c r="Z8" s="21">
        <v>1161.7</v>
      </c>
      <c r="AA8" s="22">
        <v>29879000</v>
      </c>
    </row>
    <row r="9" spans="1:27" ht="13.5">
      <c r="A9" s="23" t="s">
        <v>36</v>
      </c>
      <c r="B9" s="17"/>
      <c r="C9" s="18">
        <v>34335431</v>
      </c>
      <c r="D9" s="18">
        <v>34335431</v>
      </c>
      <c r="E9" s="19">
        <v>38400000</v>
      </c>
      <c r="F9" s="20">
        <v>38400000</v>
      </c>
      <c r="G9" s="20">
        <v>190033717</v>
      </c>
      <c r="H9" s="20">
        <v>277213090</v>
      </c>
      <c r="I9" s="20">
        <v>193573360</v>
      </c>
      <c r="J9" s="20">
        <v>193573360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19200000</v>
      </c>
      <c r="Y9" s="20">
        <v>-19200000</v>
      </c>
      <c r="Z9" s="21">
        <v>-100</v>
      </c>
      <c r="AA9" s="22">
        <v>38400000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87168275</v>
      </c>
      <c r="D11" s="18">
        <v>87168275</v>
      </c>
      <c r="E11" s="19">
        <v>65000</v>
      </c>
      <c r="F11" s="20">
        <v>65000</v>
      </c>
      <c r="G11" s="20">
        <v>87168275</v>
      </c>
      <c r="H11" s="20"/>
      <c r="I11" s="20">
        <v>87168275</v>
      </c>
      <c r="J11" s="20">
        <v>87168275</v>
      </c>
      <c r="K11" s="20">
        <v>87168275</v>
      </c>
      <c r="L11" s="20">
        <v>87168275</v>
      </c>
      <c r="M11" s="20">
        <v>87168275</v>
      </c>
      <c r="N11" s="20">
        <v>87168275</v>
      </c>
      <c r="O11" s="20"/>
      <c r="P11" s="20"/>
      <c r="Q11" s="20"/>
      <c r="R11" s="20"/>
      <c r="S11" s="20"/>
      <c r="T11" s="20"/>
      <c r="U11" s="20"/>
      <c r="V11" s="20"/>
      <c r="W11" s="20">
        <v>87168275</v>
      </c>
      <c r="X11" s="20">
        <v>32500</v>
      </c>
      <c r="Y11" s="20">
        <v>87135775</v>
      </c>
      <c r="Z11" s="21">
        <v>268110.08</v>
      </c>
      <c r="AA11" s="22">
        <v>65000</v>
      </c>
    </row>
    <row r="12" spans="1:27" ht="13.5">
      <c r="A12" s="27" t="s">
        <v>39</v>
      </c>
      <c r="B12" s="28"/>
      <c r="C12" s="29">
        <f aca="true" t="shared" si="0" ref="C12:Y12">SUM(C6:C11)</f>
        <v>140597250</v>
      </c>
      <c r="D12" s="29">
        <f>SUM(D6:D11)</f>
        <v>140597250</v>
      </c>
      <c r="E12" s="30">
        <f t="shared" si="0"/>
        <v>243344000</v>
      </c>
      <c r="F12" s="31">
        <f t="shared" si="0"/>
        <v>243344000</v>
      </c>
      <c r="G12" s="31">
        <f t="shared" si="0"/>
        <v>404839941</v>
      </c>
      <c r="H12" s="31">
        <f t="shared" si="0"/>
        <v>345190936</v>
      </c>
      <c r="I12" s="31">
        <f t="shared" si="0"/>
        <v>334778540</v>
      </c>
      <c r="J12" s="31">
        <f t="shared" si="0"/>
        <v>334778540</v>
      </c>
      <c r="K12" s="31">
        <f t="shared" si="0"/>
        <v>284370559</v>
      </c>
      <c r="L12" s="31">
        <f t="shared" si="0"/>
        <v>315555112</v>
      </c>
      <c r="M12" s="31">
        <f t="shared" si="0"/>
        <v>279975439</v>
      </c>
      <c r="N12" s="31">
        <f t="shared" si="0"/>
        <v>279975439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279975439</v>
      </c>
      <c r="X12" s="31">
        <f t="shared" si="0"/>
        <v>121672000</v>
      </c>
      <c r="Y12" s="31">
        <f t="shared" si="0"/>
        <v>158303439</v>
      </c>
      <c r="Z12" s="32">
        <f>+IF(X12&lt;&gt;0,+(Y12/X12)*100,0)</f>
        <v>130.10671230850156</v>
      </c>
      <c r="AA12" s="33">
        <f>SUM(AA6:AA11)</f>
        <v>243344000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1597950210</v>
      </c>
      <c r="D19" s="18">
        <v>1597950210</v>
      </c>
      <c r="E19" s="19">
        <v>1347984000</v>
      </c>
      <c r="F19" s="20">
        <v>1347984000</v>
      </c>
      <c r="G19" s="20">
        <v>1558688830</v>
      </c>
      <c r="H19" s="20">
        <v>1588343087</v>
      </c>
      <c r="I19" s="20">
        <v>1605953295</v>
      </c>
      <c r="J19" s="20">
        <v>1605953295</v>
      </c>
      <c r="K19" s="20">
        <v>1612574097</v>
      </c>
      <c r="L19" s="20">
        <v>1499234839</v>
      </c>
      <c r="M19" s="20">
        <v>1510303005</v>
      </c>
      <c r="N19" s="20">
        <v>1510303005</v>
      </c>
      <c r="O19" s="20"/>
      <c r="P19" s="20"/>
      <c r="Q19" s="20"/>
      <c r="R19" s="20"/>
      <c r="S19" s="20"/>
      <c r="T19" s="20"/>
      <c r="U19" s="20"/>
      <c r="V19" s="20"/>
      <c r="W19" s="20">
        <v>1510303005</v>
      </c>
      <c r="X19" s="20">
        <v>673992000</v>
      </c>
      <c r="Y19" s="20">
        <v>836311005</v>
      </c>
      <c r="Z19" s="21">
        <v>124.08</v>
      </c>
      <c r="AA19" s="22">
        <v>1347984000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327357</v>
      </c>
      <c r="D22" s="18">
        <v>327357</v>
      </c>
      <c r="E22" s="19">
        <v>31000</v>
      </c>
      <c r="F22" s="20">
        <v>31000</v>
      </c>
      <c r="G22" s="20">
        <v>327357</v>
      </c>
      <c r="H22" s="20">
        <v>327357</v>
      </c>
      <c r="I22" s="20">
        <v>327357</v>
      </c>
      <c r="J22" s="20">
        <v>327357</v>
      </c>
      <c r="K22" s="20">
        <v>327357</v>
      </c>
      <c r="L22" s="20">
        <v>327357</v>
      </c>
      <c r="M22" s="20">
        <v>327357</v>
      </c>
      <c r="N22" s="20">
        <v>327357</v>
      </c>
      <c r="O22" s="20"/>
      <c r="P22" s="20"/>
      <c r="Q22" s="20"/>
      <c r="R22" s="20"/>
      <c r="S22" s="20"/>
      <c r="T22" s="20"/>
      <c r="U22" s="20"/>
      <c r="V22" s="20"/>
      <c r="W22" s="20">
        <v>327357</v>
      </c>
      <c r="X22" s="20">
        <v>15500</v>
      </c>
      <c r="Y22" s="20">
        <v>311857</v>
      </c>
      <c r="Z22" s="21">
        <v>2011.98</v>
      </c>
      <c r="AA22" s="22">
        <v>31000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2606374</v>
      </c>
      <c r="H23" s="24">
        <v>2606374</v>
      </c>
      <c r="I23" s="24">
        <v>2606374</v>
      </c>
      <c r="J23" s="20">
        <v>2606374</v>
      </c>
      <c r="K23" s="24">
        <v>2606374</v>
      </c>
      <c r="L23" s="24">
        <v>2606375</v>
      </c>
      <c r="M23" s="20">
        <v>2606375</v>
      </c>
      <c r="N23" s="24">
        <v>2606375</v>
      </c>
      <c r="O23" s="24"/>
      <c r="P23" s="24"/>
      <c r="Q23" s="20"/>
      <c r="R23" s="24"/>
      <c r="S23" s="24"/>
      <c r="T23" s="20"/>
      <c r="U23" s="24"/>
      <c r="V23" s="24"/>
      <c r="W23" s="24">
        <v>2606375</v>
      </c>
      <c r="X23" s="20"/>
      <c r="Y23" s="24">
        <v>2606375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1598277567</v>
      </c>
      <c r="D24" s="29">
        <f>SUM(D15:D23)</f>
        <v>1598277567</v>
      </c>
      <c r="E24" s="36">
        <f t="shared" si="1"/>
        <v>1348015000</v>
      </c>
      <c r="F24" s="37">
        <f t="shared" si="1"/>
        <v>1348015000</v>
      </c>
      <c r="G24" s="37">
        <f t="shared" si="1"/>
        <v>1561622561</v>
      </c>
      <c r="H24" s="37">
        <f t="shared" si="1"/>
        <v>1591276818</v>
      </c>
      <c r="I24" s="37">
        <f t="shared" si="1"/>
        <v>1608887026</v>
      </c>
      <c r="J24" s="37">
        <f t="shared" si="1"/>
        <v>1608887026</v>
      </c>
      <c r="K24" s="37">
        <f t="shared" si="1"/>
        <v>1615507828</v>
      </c>
      <c r="L24" s="37">
        <f t="shared" si="1"/>
        <v>1502168571</v>
      </c>
      <c r="M24" s="37">
        <f t="shared" si="1"/>
        <v>1513236737</v>
      </c>
      <c r="N24" s="37">
        <f t="shared" si="1"/>
        <v>1513236737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1513236737</v>
      </c>
      <c r="X24" s="37">
        <f t="shared" si="1"/>
        <v>674007500</v>
      </c>
      <c r="Y24" s="37">
        <f t="shared" si="1"/>
        <v>839229237</v>
      </c>
      <c r="Z24" s="38">
        <f>+IF(X24&lt;&gt;0,+(Y24/X24)*100,0)</f>
        <v>124.51333805632727</v>
      </c>
      <c r="AA24" s="39">
        <f>SUM(AA15:AA23)</f>
        <v>1348015000</v>
      </c>
    </row>
    <row r="25" spans="1:27" ht="13.5">
      <c r="A25" s="27" t="s">
        <v>51</v>
      </c>
      <c r="B25" s="28"/>
      <c r="C25" s="29">
        <f aca="true" t="shared" si="2" ref="C25:Y25">+C12+C24</f>
        <v>1738874817</v>
      </c>
      <c r="D25" s="29">
        <f>+D12+D24</f>
        <v>1738874817</v>
      </c>
      <c r="E25" s="30">
        <f t="shared" si="2"/>
        <v>1591359000</v>
      </c>
      <c r="F25" s="31">
        <f t="shared" si="2"/>
        <v>1591359000</v>
      </c>
      <c r="G25" s="31">
        <f t="shared" si="2"/>
        <v>1966462502</v>
      </c>
      <c r="H25" s="31">
        <f t="shared" si="2"/>
        <v>1936467754</v>
      </c>
      <c r="I25" s="31">
        <f t="shared" si="2"/>
        <v>1943665566</v>
      </c>
      <c r="J25" s="31">
        <f t="shared" si="2"/>
        <v>1943665566</v>
      </c>
      <c r="K25" s="31">
        <f t="shared" si="2"/>
        <v>1899878387</v>
      </c>
      <c r="L25" s="31">
        <f t="shared" si="2"/>
        <v>1817723683</v>
      </c>
      <c r="M25" s="31">
        <f t="shared" si="2"/>
        <v>1793212176</v>
      </c>
      <c r="N25" s="31">
        <f t="shared" si="2"/>
        <v>1793212176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1793212176</v>
      </c>
      <c r="X25" s="31">
        <f t="shared" si="2"/>
        <v>795679500</v>
      </c>
      <c r="Y25" s="31">
        <f t="shared" si="2"/>
        <v>997532676</v>
      </c>
      <c r="Z25" s="32">
        <f>+IF(X25&lt;&gt;0,+(Y25/X25)*100,0)</f>
        <v>125.36865358476624</v>
      </c>
      <c r="AA25" s="33">
        <f>+AA12+AA24</f>
        <v>1591359000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2016073</v>
      </c>
      <c r="D30" s="18">
        <v>2016073</v>
      </c>
      <c r="E30" s="19">
        <v>1560000</v>
      </c>
      <c r="F30" s="20">
        <v>1560000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780000</v>
      </c>
      <c r="Y30" s="20">
        <v>-780000</v>
      </c>
      <c r="Z30" s="21">
        <v>-100</v>
      </c>
      <c r="AA30" s="22">
        <v>1560000</v>
      </c>
    </row>
    <row r="31" spans="1:27" ht="13.5">
      <c r="A31" s="23" t="s">
        <v>56</v>
      </c>
      <c r="B31" s="17"/>
      <c r="C31" s="18">
        <v>1845033</v>
      </c>
      <c r="D31" s="18">
        <v>1845033</v>
      </c>
      <c r="E31" s="19">
        <v>40000</v>
      </c>
      <c r="F31" s="20">
        <v>40000</v>
      </c>
      <c r="G31" s="20">
        <v>924730</v>
      </c>
      <c r="H31" s="20">
        <v>1844883</v>
      </c>
      <c r="I31" s="20">
        <v>1844883</v>
      </c>
      <c r="J31" s="20">
        <v>1844883</v>
      </c>
      <c r="K31" s="20">
        <v>1844883</v>
      </c>
      <c r="L31" s="20">
        <v>1859222</v>
      </c>
      <c r="M31" s="20">
        <v>1864949</v>
      </c>
      <c r="N31" s="20">
        <v>1864949</v>
      </c>
      <c r="O31" s="20"/>
      <c r="P31" s="20"/>
      <c r="Q31" s="20"/>
      <c r="R31" s="20"/>
      <c r="S31" s="20"/>
      <c r="T31" s="20"/>
      <c r="U31" s="20"/>
      <c r="V31" s="20"/>
      <c r="W31" s="20">
        <v>1864949</v>
      </c>
      <c r="X31" s="20">
        <v>20000</v>
      </c>
      <c r="Y31" s="20">
        <v>1844949</v>
      </c>
      <c r="Z31" s="21">
        <v>9224.75</v>
      </c>
      <c r="AA31" s="22">
        <v>40000</v>
      </c>
    </row>
    <row r="32" spans="1:27" ht="13.5">
      <c r="A32" s="23" t="s">
        <v>57</v>
      </c>
      <c r="B32" s="17"/>
      <c r="C32" s="18">
        <v>138804916</v>
      </c>
      <c r="D32" s="18">
        <v>138804916</v>
      </c>
      <c r="E32" s="19">
        <v>119271000</v>
      </c>
      <c r="F32" s="20">
        <v>119271000</v>
      </c>
      <c r="G32" s="20">
        <v>315929617</v>
      </c>
      <c r="H32" s="20">
        <v>298385747</v>
      </c>
      <c r="I32" s="20">
        <v>320725837</v>
      </c>
      <c r="J32" s="20">
        <v>320725837</v>
      </c>
      <c r="K32" s="20">
        <v>301173751</v>
      </c>
      <c r="L32" s="20">
        <v>283728922</v>
      </c>
      <c r="M32" s="20">
        <v>271240210</v>
      </c>
      <c r="N32" s="20">
        <v>271240210</v>
      </c>
      <c r="O32" s="20"/>
      <c r="P32" s="20"/>
      <c r="Q32" s="20"/>
      <c r="R32" s="20"/>
      <c r="S32" s="20"/>
      <c r="T32" s="20"/>
      <c r="U32" s="20"/>
      <c r="V32" s="20"/>
      <c r="W32" s="20">
        <v>271240210</v>
      </c>
      <c r="X32" s="20">
        <v>59635500</v>
      </c>
      <c r="Y32" s="20">
        <v>211604710</v>
      </c>
      <c r="Z32" s="21">
        <v>354.83</v>
      </c>
      <c r="AA32" s="22">
        <v>119271000</v>
      </c>
    </row>
    <row r="33" spans="1:27" ht="13.5">
      <c r="A33" s="23" t="s">
        <v>58</v>
      </c>
      <c r="B33" s="17"/>
      <c r="C33" s="18">
        <v>4189000</v>
      </c>
      <c r="D33" s="18">
        <v>4189000</v>
      </c>
      <c r="E33" s="19">
        <v>4026000</v>
      </c>
      <c r="F33" s="20">
        <v>4026000</v>
      </c>
      <c r="G33" s="20">
        <v>2250477</v>
      </c>
      <c r="H33" s="20">
        <v>2250477</v>
      </c>
      <c r="I33" s="20">
        <v>2250476</v>
      </c>
      <c r="J33" s="20">
        <v>2250476</v>
      </c>
      <c r="K33" s="20">
        <v>2250476</v>
      </c>
      <c r="L33" s="20">
        <v>7460474</v>
      </c>
      <c r="M33" s="20">
        <v>8900200</v>
      </c>
      <c r="N33" s="20">
        <v>8900200</v>
      </c>
      <c r="O33" s="20"/>
      <c r="P33" s="20"/>
      <c r="Q33" s="20"/>
      <c r="R33" s="20"/>
      <c r="S33" s="20"/>
      <c r="T33" s="20"/>
      <c r="U33" s="20"/>
      <c r="V33" s="20"/>
      <c r="W33" s="20">
        <v>8900200</v>
      </c>
      <c r="X33" s="20">
        <v>2013000</v>
      </c>
      <c r="Y33" s="20">
        <v>6887200</v>
      </c>
      <c r="Z33" s="21">
        <v>342.14</v>
      </c>
      <c r="AA33" s="22">
        <v>4026000</v>
      </c>
    </row>
    <row r="34" spans="1:27" ht="13.5">
      <c r="A34" s="27" t="s">
        <v>59</v>
      </c>
      <c r="B34" s="28"/>
      <c r="C34" s="29">
        <f aca="true" t="shared" si="3" ref="C34:Y34">SUM(C29:C33)</f>
        <v>146855022</v>
      </c>
      <c r="D34" s="29">
        <f>SUM(D29:D33)</f>
        <v>146855022</v>
      </c>
      <c r="E34" s="30">
        <f t="shared" si="3"/>
        <v>124897000</v>
      </c>
      <c r="F34" s="31">
        <f t="shared" si="3"/>
        <v>124897000</v>
      </c>
      <c r="G34" s="31">
        <f t="shared" si="3"/>
        <v>319104824</v>
      </c>
      <c r="H34" s="31">
        <f t="shared" si="3"/>
        <v>302481107</v>
      </c>
      <c r="I34" s="31">
        <f t="shared" si="3"/>
        <v>324821196</v>
      </c>
      <c r="J34" s="31">
        <f t="shared" si="3"/>
        <v>324821196</v>
      </c>
      <c r="K34" s="31">
        <f t="shared" si="3"/>
        <v>305269110</v>
      </c>
      <c r="L34" s="31">
        <f t="shared" si="3"/>
        <v>293048618</v>
      </c>
      <c r="M34" s="31">
        <f t="shared" si="3"/>
        <v>282005359</v>
      </c>
      <c r="N34" s="31">
        <f t="shared" si="3"/>
        <v>282005359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282005359</v>
      </c>
      <c r="X34" s="31">
        <f t="shared" si="3"/>
        <v>62448500</v>
      </c>
      <c r="Y34" s="31">
        <f t="shared" si="3"/>
        <v>219556859</v>
      </c>
      <c r="Z34" s="32">
        <f>+IF(X34&lt;&gt;0,+(Y34/X34)*100,0)</f>
        <v>351.5806768777473</v>
      </c>
      <c r="AA34" s="33">
        <f>SUM(AA29:AA33)</f>
        <v>124897000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8605700</v>
      </c>
      <c r="D37" s="18">
        <v>8605700</v>
      </c>
      <c r="E37" s="19">
        <v>8339000</v>
      </c>
      <c r="F37" s="20">
        <v>8339000</v>
      </c>
      <c r="G37" s="20">
        <v>10621772</v>
      </c>
      <c r="H37" s="20">
        <v>10621772</v>
      </c>
      <c r="I37" s="20">
        <v>10621772</v>
      </c>
      <c r="J37" s="20">
        <v>10621772</v>
      </c>
      <c r="K37" s="20">
        <v>9835304</v>
      </c>
      <c r="L37" s="20">
        <v>9835304</v>
      </c>
      <c r="M37" s="20">
        <v>9835304</v>
      </c>
      <c r="N37" s="20">
        <v>9835304</v>
      </c>
      <c r="O37" s="20"/>
      <c r="P37" s="20"/>
      <c r="Q37" s="20"/>
      <c r="R37" s="20"/>
      <c r="S37" s="20"/>
      <c r="T37" s="20"/>
      <c r="U37" s="20"/>
      <c r="V37" s="20"/>
      <c r="W37" s="20">
        <v>9835304</v>
      </c>
      <c r="X37" s="20">
        <v>4169500</v>
      </c>
      <c r="Y37" s="20">
        <v>5665804</v>
      </c>
      <c r="Z37" s="21">
        <v>135.89</v>
      </c>
      <c r="AA37" s="22">
        <v>8339000</v>
      </c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8605700</v>
      </c>
      <c r="D39" s="29">
        <f>SUM(D37:D38)</f>
        <v>8605700</v>
      </c>
      <c r="E39" s="36">
        <f t="shared" si="4"/>
        <v>8339000</v>
      </c>
      <c r="F39" s="37">
        <f t="shared" si="4"/>
        <v>8339000</v>
      </c>
      <c r="G39" s="37">
        <f t="shared" si="4"/>
        <v>10621772</v>
      </c>
      <c r="H39" s="37">
        <f t="shared" si="4"/>
        <v>10621772</v>
      </c>
      <c r="I39" s="37">
        <f t="shared" si="4"/>
        <v>10621772</v>
      </c>
      <c r="J39" s="37">
        <f t="shared" si="4"/>
        <v>10621772</v>
      </c>
      <c r="K39" s="37">
        <f t="shared" si="4"/>
        <v>9835304</v>
      </c>
      <c r="L39" s="37">
        <f t="shared" si="4"/>
        <v>9835304</v>
      </c>
      <c r="M39" s="37">
        <f t="shared" si="4"/>
        <v>9835304</v>
      </c>
      <c r="N39" s="37">
        <f t="shared" si="4"/>
        <v>9835304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9835304</v>
      </c>
      <c r="X39" s="37">
        <f t="shared" si="4"/>
        <v>4169500</v>
      </c>
      <c r="Y39" s="37">
        <f t="shared" si="4"/>
        <v>5665804</v>
      </c>
      <c r="Z39" s="38">
        <f>+IF(X39&lt;&gt;0,+(Y39/X39)*100,0)</f>
        <v>135.8868929128193</v>
      </c>
      <c r="AA39" s="39">
        <f>SUM(AA37:AA38)</f>
        <v>8339000</v>
      </c>
    </row>
    <row r="40" spans="1:27" ht="13.5">
      <c r="A40" s="27" t="s">
        <v>62</v>
      </c>
      <c r="B40" s="28"/>
      <c r="C40" s="29">
        <f aca="true" t="shared" si="5" ref="C40:Y40">+C34+C39</f>
        <v>155460722</v>
      </c>
      <c r="D40" s="29">
        <f>+D34+D39</f>
        <v>155460722</v>
      </c>
      <c r="E40" s="30">
        <f t="shared" si="5"/>
        <v>133236000</v>
      </c>
      <c r="F40" s="31">
        <f t="shared" si="5"/>
        <v>133236000</v>
      </c>
      <c r="G40" s="31">
        <f t="shared" si="5"/>
        <v>329726596</v>
      </c>
      <c r="H40" s="31">
        <f t="shared" si="5"/>
        <v>313102879</v>
      </c>
      <c r="I40" s="31">
        <f t="shared" si="5"/>
        <v>335442968</v>
      </c>
      <c r="J40" s="31">
        <f t="shared" si="5"/>
        <v>335442968</v>
      </c>
      <c r="K40" s="31">
        <f t="shared" si="5"/>
        <v>315104414</v>
      </c>
      <c r="L40" s="31">
        <f t="shared" si="5"/>
        <v>302883922</v>
      </c>
      <c r="M40" s="31">
        <f t="shared" si="5"/>
        <v>291840663</v>
      </c>
      <c r="N40" s="31">
        <f t="shared" si="5"/>
        <v>291840663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291840663</v>
      </c>
      <c r="X40" s="31">
        <f t="shared" si="5"/>
        <v>66618000</v>
      </c>
      <c r="Y40" s="31">
        <f t="shared" si="5"/>
        <v>225222663</v>
      </c>
      <c r="Z40" s="32">
        <f>+IF(X40&lt;&gt;0,+(Y40/X40)*100,0)</f>
        <v>338.08079347923984</v>
      </c>
      <c r="AA40" s="33">
        <f>+AA34+AA39</f>
        <v>133236000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1583414095</v>
      </c>
      <c r="D42" s="43">
        <f>+D25-D40</f>
        <v>1583414095</v>
      </c>
      <c r="E42" s="44">
        <f t="shared" si="6"/>
        <v>1458123000</v>
      </c>
      <c r="F42" s="45">
        <f t="shared" si="6"/>
        <v>1458123000</v>
      </c>
      <c r="G42" s="45">
        <f t="shared" si="6"/>
        <v>1636735906</v>
      </c>
      <c r="H42" s="45">
        <f t="shared" si="6"/>
        <v>1623364875</v>
      </c>
      <c r="I42" s="45">
        <f t="shared" si="6"/>
        <v>1608222598</v>
      </c>
      <c r="J42" s="45">
        <f t="shared" si="6"/>
        <v>1608222598</v>
      </c>
      <c r="K42" s="45">
        <f t="shared" si="6"/>
        <v>1584773973</v>
      </c>
      <c r="L42" s="45">
        <f t="shared" si="6"/>
        <v>1514839761</v>
      </c>
      <c r="M42" s="45">
        <f t="shared" si="6"/>
        <v>1501371513</v>
      </c>
      <c r="N42" s="45">
        <f t="shared" si="6"/>
        <v>1501371513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1501371513</v>
      </c>
      <c r="X42" s="45">
        <f t="shared" si="6"/>
        <v>729061500</v>
      </c>
      <c r="Y42" s="45">
        <f t="shared" si="6"/>
        <v>772310013</v>
      </c>
      <c r="Z42" s="46">
        <f>+IF(X42&lt;&gt;0,+(Y42/X42)*100,0)</f>
        <v>105.93208021545509</v>
      </c>
      <c r="AA42" s="47">
        <f>+AA25-AA40</f>
        <v>1458123000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1583414095</v>
      </c>
      <c r="D45" s="18">
        <v>1583414095</v>
      </c>
      <c r="E45" s="19">
        <v>1458123000</v>
      </c>
      <c r="F45" s="20">
        <v>1458123000</v>
      </c>
      <c r="G45" s="20">
        <v>1636735906</v>
      </c>
      <c r="H45" s="20">
        <v>1623364875</v>
      </c>
      <c r="I45" s="20">
        <v>1608222598</v>
      </c>
      <c r="J45" s="20">
        <v>1608222598</v>
      </c>
      <c r="K45" s="20">
        <v>1584773973</v>
      </c>
      <c r="L45" s="20">
        <v>1514839761</v>
      </c>
      <c r="M45" s="20">
        <v>1501371513</v>
      </c>
      <c r="N45" s="20">
        <v>1501371513</v>
      </c>
      <c r="O45" s="20"/>
      <c r="P45" s="20"/>
      <c r="Q45" s="20"/>
      <c r="R45" s="20"/>
      <c r="S45" s="20"/>
      <c r="T45" s="20"/>
      <c r="U45" s="20"/>
      <c r="V45" s="20"/>
      <c r="W45" s="20">
        <v>1501371513</v>
      </c>
      <c r="X45" s="20">
        <v>729061500</v>
      </c>
      <c r="Y45" s="20">
        <v>772310013</v>
      </c>
      <c r="Z45" s="48">
        <v>105.93</v>
      </c>
      <c r="AA45" s="22">
        <v>1458123000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1583414095</v>
      </c>
      <c r="D48" s="51">
        <f>SUM(D45:D47)</f>
        <v>1583414095</v>
      </c>
      <c r="E48" s="52">
        <f t="shared" si="7"/>
        <v>1458123000</v>
      </c>
      <c r="F48" s="53">
        <f t="shared" si="7"/>
        <v>1458123000</v>
      </c>
      <c r="G48" s="53">
        <f t="shared" si="7"/>
        <v>1636735906</v>
      </c>
      <c r="H48" s="53">
        <f t="shared" si="7"/>
        <v>1623364875</v>
      </c>
      <c r="I48" s="53">
        <f t="shared" si="7"/>
        <v>1608222598</v>
      </c>
      <c r="J48" s="53">
        <f t="shared" si="7"/>
        <v>1608222598</v>
      </c>
      <c r="K48" s="53">
        <f t="shared" si="7"/>
        <v>1584773973</v>
      </c>
      <c r="L48" s="53">
        <f t="shared" si="7"/>
        <v>1514839761</v>
      </c>
      <c r="M48" s="53">
        <f t="shared" si="7"/>
        <v>1501371513</v>
      </c>
      <c r="N48" s="53">
        <f t="shared" si="7"/>
        <v>1501371513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1501371513</v>
      </c>
      <c r="X48" s="53">
        <f t="shared" si="7"/>
        <v>729061500</v>
      </c>
      <c r="Y48" s="53">
        <f t="shared" si="7"/>
        <v>772310013</v>
      </c>
      <c r="Z48" s="54">
        <f>+IF(X48&lt;&gt;0,+(Y48/X48)*100,0)</f>
        <v>105.93208021545509</v>
      </c>
      <c r="AA48" s="55">
        <f>SUM(AA45:AA47)</f>
        <v>1458123000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155904</v>
      </c>
      <c r="D6" s="18">
        <v>155904</v>
      </c>
      <c r="E6" s="19">
        <v>2128000</v>
      </c>
      <c r="F6" s="20">
        <v>2128000</v>
      </c>
      <c r="G6" s="20">
        <v>25020358</v>
      </c>
      <c r="H6" s="20">
        <v>9903516</v>
      </c>
      <c r="I6" s="20">
        <v>328061</v>
      </c>
      <c r="J6" s="20">
        <v>328061</v>
      </c>
      <c r="K6" s="20">
        <v>7919627</v>
      </c>
      <c r="L6" s="20">
        <v>22277920</v>
      </c>
      <c r="M6" s="20">
        <v>26292109</v>
      </c>
      <c r="N6" s="20">
        <v>26292109</v>
      </c>
      <c r="O6" s="20"/>
      <c r="P6" s="20"/>
      <c r="Q6" s="20"/>
      <c r="R6" s="20"/>
      <c r="S6" s="20"/>
      <c r="T6" s="20"/>
      <c r="U6" s="20"/>
      <c r="V6" s="20"/>
      <c r="W6" s="20">
        <v>26292109</v>
      </c>
      <c r="X6" s="20">
        <v>1064000</v>
      </c>
      <c r="Y6" s="20">
        <v>25228109</v>
      </c>
      <c r="Z6" s="21">
        <v>2371.06</v>
      </c>
      <c r="AA6" s="22">
        <v>2128000</v>
      </c>
    </row>
    <row r="7" spans="1:27" ht="13.5">
      <c r="A7" s="23" t="s">
        <v>34</v>
      </c>
      <c r="B7" s="17"/>
      <c r="C7" s="18"/>
      <c r="D7" s="18"/>
      <c r="E7" s="19">
        <v>5000000</v>
      </c>
      <c r="F7" s="20">
        <v>5000000</v>
      </c>
      <c r="G7" s="20"/>
      <c r="H7" s="20">
        <v>10000000</v>
      </c>
      <c r="I7" s="20">
        <v>10000000</v>
      </c>
      <c r="J7" s="20">
        <v>10000000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2500000</v>
      </c>
      <c r="Y7" s="20">
        <v>-2500000</v>
      </c>
      <c r="Z7" s="21">
        <v>-100</v>
      </c>
      <c r="AA7" s="22">
        <v>5000000</v>
      </c>
    </row>
    <row r="8" spans="1:27" ht="13.5">
      <c r="A8" s="23" t="s">
        <v>35</v>
      </c>
      <c r="B8" s="17"/>
      <c r="C8" s="18">
        <v>5747293</v>
      </c>
      <c r="D8" s="18">
        <v>5747293</v>
      </c>
      <c r="E8" s="19">
        <v>4000000</v>
      </c>
      <c r="F8" s="20">
        <v>4000000</v>
      </c>
      <c r="G8" s="20">
        <v>7831966</v>
      </c>
      <c r="H8" s="20">
        <v>1679398</v>
      </c>
      <c r="I8" s="20">
        <v>1706258</v>
      </c>
      <c r="J8" s="20">
        <v>1706258</v>
      </c>
      <c r="K8" s="20">
        <v>1738266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2000000</v>
      </c>
      <c r="Y8" s="20">
        <v>-2000000</v>
      </c>
      <c r="Z8" s="21">
        <v>-100</v>
      </c>
      <c r="AA8" s="22">
        <v>4000000</v>
      </c>
    </row>
    <row r="9" spans="1:27" ht="13.5">
      <c r="A9" s="23" t="s">
        <v>36</v>
      </c>
      <c r="B9" s="17"/>
      <c r="C9" s="18">
        <v>2739878</v>
      </c>
      <c r="D9" s="18">
        <v>2739878</v>
      </c>
      <c r="E9" s="19"/>
      <c r="F9" s="20"/>
      <c r="G9" s="20"/>
      <c r="H9" s="20">
        <v>6362999</v>
      </c>
      <c r="I9" s="20">
        <v>6529385</v>
      </c>
      <c r="J9" s="20">
        <v>6529385</v>
      </c>
      <c r="K9" s="20">
        <v>6850092</v>
      </c>
      <c r="L9" s="20">
        <v>8689322</v>
      </c>
      <c r="M9" s="20">
        <v>9137123</v>
      </c>
      <c r="N9" s="20">
        <v>9137123</v>
      </c>
      <c r="O9" s="20"/>
      <c r="P9" s="20"/>
      <c r="Q9" s="20"/>
      <c r="R9" s="20"/>
      <c r="S9" s="20"/>
      <c r="T9" s="20"/>
      <c r="U9" s="20"/>
      <c r="V9" s="20"/>
      <c r="W9" s="20">
        <v>9137123</v>
      </c>
      <c r="X9" s="20"/>
      <c r="Y9" s="20">
        <v>9137123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8643075</v>
      </c>
      <c r="D12" s="29">
        <f>SUM(D6:D11)</f>
        <v>8643075</v>
      </c>
      <c r="E12" s="30">
        <f t="shared" si="0"/>
        <v>11128000</v>
      </c>
      <c r="F12" s="31">
        <f t="shared" si="0"/>
        <v>11128000</v>
      </c>
      <c r="G12" s="31">
        <f t="shared" si="0"/>
        <v>32852324</v>
      </c>
      <c r="H12" s="31">
        <f t="shared" si="0"/>
        <v>27945913</v>
      </c>
      <c r="I12" s="31">
        <f t="shared" si="0"/>
        <v>18563704</v>
      </c>
      <c r="J12" s="31">
        <f t="shared" si="0"/>
        <v>18563704</v>
      </c>
      <c r="K12" s="31">
        <f t="shared" si="0"/>
        <v>16507985</v>
      </c>
      <c r="L12" s="31">
        <f t="shared" si="0"/>
        <v>30967242</v>
      </c>
      <c r="M12" s="31">
        <f t="shared" si="0"/>
        <v>35429232</v>
      </c>
      <c r="N12" s="31">
        <f t="shared" si="0"/>
        <v>35429232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35429232</v>
      </c>
      <c r="X12" s="31">
        <f t="shared" si="0"/>
        <v>5564000</v>
      </c>
      <c r="Y12" s="31">
        <f t="shared" si="0"/>
        <v>29865232</v>
      </c>
      <c r="Z12" s="32">
        <f>+IF(X12&lt;&gt;0,+(Y12/X12)*100,0)</f>
        <v>536.7583033788641</v>
      </c>
      <c r="AA12" s="33">
        <f>SUM(AA6:AA11)</f>
        <v>11128000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95723693</v>
      </c>
      <c r="D19" s="18">
        <v>95723693</v>
      </c>
      <c r="E19" s="19">
        <v>80908000</v>
      </c>
      <c r="F19" s="20">
        <v>80908000</v>
      </c>
      <c r="G19" s="20">
        <v>93724271</v>
      </c>
      <c r="H19" s="20">
        <v>95830552</v>
      </c>
      <c r="I19" s="20">
        <v>95830552</v>
      </c>
      <c r="J19" s="20">
        <v>95830552</v>
      </c>
      <c r="K19" s="20">
        <v>95830552</v>
      </c>
      <c r="L19" s="20">
        <v>95830552</v>
      </c>
      <c r="M19" s="20">
        <v>95830552</v>
      </c>
      <c r="N19" s="20">
        <v>95830552</v>
      </c>
      <c r="O19" s="20"/>
      <c r="P19" s="20"/>
      <c r="Q19" s="20"/>
      <c r="R19" s="20"/>
      <c r="S19" s="20"/>
      <c r="T19" s="20"/>
      <c r="U19" s="20"/>
      <c r="V19" s="20"/>
      <c r="W19" s="20">
        <v>95830552</v>
      </c>
      <c r="X19" s="20">
        <v>40454000</v>
      </c>
      <c r="Y19" s="20">
        <v>55376552</v>
      </c>
      <c r="Z19" s="21">
        <v>136.89</v>
      </c>
      <c r="AA19" s="22">
        <v>80908000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76765</v>
      </c>
      <c r="D22" s="18">
        <v>76765</v>
      </c>
      <c r="E22" s="19">
        <v>123000</v>
      </c>
      <c r="F22" s="20">
        <v>123000</v>
      </c>
      <c r="G22" s="20">
        <v>76765</v>
      </c>
      <c r="H22" s="20">
        <v>76765</v>
      </c>
      <c r="I22" s="20">
        <v>76765</v>
      </c>
      <c r="J22" s="20">
        <v>76765</v>
      </c>
      <c r="K22" s="20">
        <v>76765</v>
      </c>
      <c r="L22" s="20">
        <v>76765</v>
      </c>
      <c r="M22" s="20">
        <v>76765</v>
      </c>
      <c r="N22" s="20">
        <v>76765</v>
      </c>
      <c r="O22" s="20"/>
      <c r="P22" s="20"/>
      <c r="Q22" s="20"/>
      <c r="R22" s="20"/>
      <c r="S22" s="20"/>
      <c r="T22" s="20"/>
      <c r="U22" s="20"/>
      <c r="V22" s="20"/>
      <c r="W22" s="20">
        <v>76765</v>
      </c>
      <c r="X22" s="20">
        <v>61500</v>
      </c>
      <c r="Y22" s="20">
        <v>15265</v>
      </c>
      <c r="Z22" s="21">
        <v>24.82</v>
      </c>
      <c r="AA22" s="22">
        <v>123000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95800458</v>
      </c>
      <c r="D24" s="29">
        <f>SUM(D15:D23)</f>
        <v>95800458</v>
      </c>
      <c r="E24" s="36">
        <f t="shared" si="1"/>
        <v>81031000</v>
      </c>
      <c r="F24" s="37">
        <f t="shared" si="1"/>
        <v>81031000</v>
      </c>
      <c r="G24" s="37">
        <f t="shared" si="1"/>
        <v>93801036</v>
      </c>
      <c r="H24" s="37">
        <f t="shared" si="1"/>
        <v>95907317</v>
      </c>
      <c r="I24" s="37">
        <f t="shared" si="1"/>
        <v>95907317</v>
      </c>
      <c r="J24" s="37">
        <f t="shared" si="1"/>
        <v>95907317</v>
      </c>
      <c r="K24" s="37">
        <f t="shared" si="1"/>
        <v>95907317</v>
      </c>
      <c r="L24" s="37">
        <f t="shared" si="1"/>
        <v>95907317</v>
      </c>
      <c r="M24" s="37">
        <f t="shared" si="1"/>
        <v>95907317</v>
      </c>
      <c r="N24" s="37">
        <f t="shared" si="1"/>
        <v>95907317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95907317</v>
      </c>
      <c r="X24" s="37">
        <f t="shared" si="1"/>
        <v>40515500</v>
      </c>
      <c r="Y24" s="37">
        <f t="shared" si="1"/>
        <v>55391817</v>
      </c>
      <c r="Z24" s="38">
        <f>+IF(X24&lt;&gt;0,+(Y24/X24)*100,0)</f>
        <v>136.71759450087004</v>
      </c>
      <c r="AA24" s="39">
        <f>SUM(AA15:AA23)</f>
        <v>81031000</v>
      </c>
    </row>
    <row r="25" spans="1:27" ht="13.5">
      <c r="A25" s="27" t="s">
        <v>51</v>
      </c>
      <c r="B25" s="28"/>
      <c r="C25" s="29">
        <f aca="true" t="shared" si="2" ref="C25:Y25">+C12+C24</f>
        <v>104443533</v>
      </c>
      <c r="D25" s="29">
        <f>+D12+D24</f>
        <v>104443533</v>
      </c>
      <c r="E25" s="30">
        <f t="shared" si="2"/>
        <v>92159000</v>
      </c>
      <c r="F25" s="31">
        <f t="shared" si="2"/>
        <v>92159000</v>
      </c>
      <c r="G25" s="31">
        <f t="shared" si="2"/>
        <v>126653360</v>
      </c>
      <c r="H25" s="31">
        <f t="shared" si="2"/>
        <v>123853230</v>
      </c>
      <c r="I25" s="31">
        <f t="shared" si="2"/>
        <v>114471021</v>
      </c>
      <c r="J25" s="31">
        <f t="shared" si="2"/>
        <v>114471021</v>
      </c>
      <c r="K25" s="31">
        <f t="shared" si="2"/>
        <v>112415302</v>
      </c>
      <c r="L25" s="31">
        <f t="shared" si="2"/>
        <v>126874559</v>
      </c>
      <c r="M25" s="31">
        <f t="shared" si="2"/>
        <v>131336549</v>
      </c>
      <c r="N25" s="31">
        <f t="shared" si="2"/>
        <v>131336549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131336549</v>
      </c>
      <c r="X25" s="31">
        <f t="shared" si="2"/>
        <v>46079500</v>
      </c>
      <c r="Y25" s="31">
        <f t="shared" si="2"/>
        <v>85257049</v>
      </c>
      <c r="Z25" s="32">
        <f>+IF(X25&lt;&gt;0,+(Y25/X25)*100,0)</f>
        <v>185.02164520014324</v>
      </c>
      <c r="AA25" s="33">
        <f>+AA12+AA24</f>
        <v>92159000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1020273</v>
      </c>
      <c r="D30" s="18">
        <v>1020273</v>
      </c>
      <c r="E30" s="19"/>
      <c r="F30" s="20"/>
      <c r="G30" s="20">
        <v>1020273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19437010</v>
      </c>
      <c r="D32" s="18">
        <v>19437010</v>
      </c>
      <c r="E32" s="19">
        <v>9000000</v>
      </c>
      <c r="F32" s="20">
        <v>9000000</v>
      </c>
      <c r="G32" s="20">
        <v>2299581</v>
      </c>
      <c r="H32" s="20">
        <v>12446709</v>
      </c>
      <c r="I32" s="20">
        <v>10354151</v>
      </c>
      <c r="J32" s="20">
        <v>10354151</v>
      </c>
      <c r="K32" s="20">
        <v>5437240</v>
      </c>
      <c r="L32" s="20">
        <v>4551950</v>
      </c>
      <c r="M32" s="20">
        <v>9013940</v>
      </c>
      <c r="N32" s="20">
        <v>9013940</v>
      </c>
      <c r="O32" s="20"/>
      <c r="P32" s="20"/>
      <c r="Q32" s="20"/>
      <c r="R32" s="20"/>
      <c r="S32" s="20"/>
      <c r="T32" s="20"/>
      <c r="U32" s="20"/>
      <c r="V32" s="20"/>
      <c r="W32" s="20">
        <v>9013940</v>
      </c>
      <c r="X32" s="20">
        <v>4500000</v>
      </c>
      <c r="Y32" s="20">
        <v>4513940</v>
      </c>
      <c r="Z32" s="21">
        <v>100.31</v>
      </c>
      <c r="AA32" s="22">
        <v>9000000</v>
      </c>
    </row>
    <row r="33" spans="1:27" ht="13.5">
      <c r="A33" s="23" t="s">
        <v>58</v>
      </c>
      <c r="B33" s="17"/>
      <c r="C33" s="18">
        <v>1000090</v>
      </c>
      <c r="D33" s="18">
        <v>1000090</v>
      </c>
      <c r="E33" s="19"/>
      <c r="F33" s="20"/>
      <c r="G33" s="20">
        <v>882329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21457373</v>
      </c>
      <c r="D34" s="29">
        <f>SUM(D29:D33)</f>
        <v>21457373</v>
      </c>
      <c r="E34" s="30">
        <f t="shared" si="3"/>
        <v>9000000</v>
      </c>
      <c r="F34" s="31">
        <f t="shared" si="3"/>
        <v>9000000</v>
      </c>
      <c r="G34" s="31">
        <f t="shared" si="3"/>
        <v>4202183</v>
      </c>
      <c r="H34" s="31">
        <f t="shared" si="3"/>
        <v>12446709</v>
      </c>
      <c r="I34" s="31">
        <f t="shared" si="3"/>
        <v>10354151</v>
      </c>
      <c r="J34" s="31">
        <f t="shared" si="3"/>
        <v>10354151</v>
      </c>
      <c r="K34" s="31">
        <f t="shared" si="3"/>
        <v>5437240</v>
      </c>
      <c r="L34" s="31">
        <f t="shared" si="3"/>
        <v>4551950</v>
      </c>
      <c r="M34" s="31">
        <f t="shared" si="3"/>
        <v>9013940</v>
      </c>
      <c r="N34" s="31">
        <f t="shared" si="3"/>
        <v>9013940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9013940</v>
      </c>
      <c r="X34" s="31">
        <f t="shared" si="3"/>
        <v>4500000</v>
      </c>
      <c r="Y34" s="31">
        <f t="shared" si="3"/>
        <v>4513940</v>
      </c>
      <c r="Z34" s="32">
        <f>+IF(X34&lt;&gt;0,+(Y34/X34)*100,0)</f>
        <v>100.30977777777778</v>
      </c>
      <c r="AA34" s="33">
        <f>SUM(AA29:AA33)</f>
        <v>9000000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1549540</v>
      </c>
      <c r="D37" s="18">
        <v>1549540</v>
      </c>
      <c r="E37" s="19">
        <v>17650000</v>
      </c>
      <c r="F37" s="20">
        <v>17650000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8825000</v>
      </c>
      <c r="Y37" s="20">
        <v>-8825000</v>
      </c>
      <c r="Z37" s="21">
        <v>-100</v>
      </c>
      <c r="AA37" s="22">
        <v>17650000</v>
      </c>
    </row>
    <row r="38" spans="1:27" ht="13.5">
      <c r="A38" s="23" t="s">
        <v>58</v>
      </c>
      <c r="B38" s="17"/>
      <c r="C38" s="18"/>
      <c r="D38" s="18"/>
      <c r="E38" s="19"/>
      <c r="F38" s="20"/>
      <c r="G38" s="20">
        <v>1549540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1549540</v>
      </c>
      <c r="D39" s="29">
        <f>SUM(D37:D38)</f>
        <v>1549540</v>
      </c>
      <c r="E39" s="36">
        <f t="shared" si="4"/>
        <v>17650000</v>
      </c>
      <c r="F39" s="37">
        <f t="shared" si="4"/>
        <v>17650000</v>
      </c>
      <c r="G39" s="37">
        <f t="shared" si="4"/>
        <v>1549540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8825000</v>
      </c>
      <c r="Y39" s="37">
        <f t="shared" si="4"/>
        <v>-8825000</v>
      </c>
      <c r="Z39" s="38">
        <f>+IF(X39&lt;&gt;0,+(Y39/X39)*100,0)</f>
        <v>-100</v>
      </c>
      <c r="AA39" s="39">
        <f>SUM(AA37:AA38)</f>
        <v>17650000</v>
      </c>
    </row>
    <row r="40" spans="1:27" ht="13.5">
      <c r="A40" s="27" t="s">
        <v>62</v>
      </c>
      <c r="B40" s="28"/>
      <c r="C40" s="29">
        <f aca="true" t="shared" si="5" ref="C40:Y40">+C34+C39</f>
        <v>23006913</v>
      </c>
      <c r="D40" s="29">
        <f>+D34+D39</f>
        <v>23006913</v>
      </c>
      <c r="E40" s="30">
        <f t="shared" si="5"/>
        <v>26650000</v>
      </c>
      <c r="F40" s="31">
        <f t="shared" si="5"/>
        <v>26650000</v>
      </c>
      <c r="G40" s="31">
        <f t="shared" si="5"/>
        <v>5751723</v>
      </c>
      <c r="H40" s="31">
        <f t="shared" si="5"/>
        <v>12446709</v>
      </c>
      <c r="I40" s="31">
        <f t="shared" si="5"/>
        <v>10354151</v>
      </c>
      <c r="J40" s="31">
        <f t="shared" si="5"/>
        <v>10354151</v>
      </c>
      <c r="K40" s="31">
        <f t="shared" si="5"/>
        <v>5437240</v>
      </c>
      <c r="L40" s="31">
        <f t="shared" si="5"/>
        <v>4551950</v>
      </c>
      <c r="M40" s="31">
        <f t="shared" si="5"/>
        <v>9013940</v>
      </c>
      <c r="N40" s="31">
        <f t="shared" si="5"/>
        <v>9013940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9013940</v>
      </c>
      <c r="X40" s="31">
        <f t="shared" si="5"/>
        <v>13325000</v>
      </c>
      <c r="Y40" s="31">
        <f t="shared" si="5"/>
        <v>-4311060</v>
      </c>
      <c r="Z40" s="32">
        <f>+IF(X40&lt;&gt;0,+(Y40/X40)*100,0)</f>
        <v>-32.353170731707316</v>
      </c>
      <c r="AA40" s="33">
        <f>+AA34+AA39</f>
        <v>26650000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81436620</v>
      </c>
      <c r="D42" s="43">
        <f>+D25-D40</f>
        <v>81436620</v>
      </c>
      <c r="E42" s="44">
        <f t="shared" si="6"/>
        <v>65509000</v>
      </c>
      <c r="F42" s="45">
        <f t="shared" si="6"/>
        <v>65509000</v>
      </c>
      <c r="G42" s="45">
        <f t="shared" si="6"/>
        <v>120901637</v>
      </c>
      <c r="H42" s="45">
        <f t="shared" si="6"/>
        <v>111406521</v>
      </c>
      <c r="I42" s="45">
        <f t="shared" si="6"/>
        <v>104116870</v>
      </c>
      <c r="J42" s="45">
        <f t="shared" si="6"/>
        <v>104116870</v>
      </c>
      <c r="K42" s="45">
        <f t="shared" si="6"/>
        <v>106978062</v>
      </c>
      <c r="L42" s="45">
        <f t="shared" si="6"/>
        <v>122322609</v>
      </c>
      <c r="M42" s="45">
        <f t="shared" si="6"/>
        <v>122322609</v>
      </c>
      <c r="N42" s="45">
        <f t="shared" si="6"/>
        <v>122322609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122322609</v>
      </c>
      <c r="X42" s="45">
        <f t="shared" si="6"/>
        <v>32754500</v>
      </c>
      <c r="Y42" s="45">
        <f t="shared" si="6"/>
        <v>89568109</v>
      </c>
      <c r="Z42" s="46">
        <f>+IF(X42&lt;&gt;0,+(Y42/X42)*100,0)</f>
        <v>273.4528354882535</v>
      </c>
      <c r="AA42" s="47">
        <f>+AA25-AA40</f>
        <v>65509000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81436620</v>
      </c>
      <c r="D45" s="18">
        <v>81436620</v>
      </c>
      <c r="E45" s="19">
        <v>65509000</v>
      </c>
      <c r="F45" s="20">
        <v>65509000</v>
      </c>
      <c r="G45" s="20">
        <v>120901637</v>
      </c>
      <c r="H45" s="20">
        <v>111406521</v>
      </c>
      <c r="I45" s="20">
        <v>104116870</v>
      </c>
      <c r="J45" s="20">
        <v>104116870</v>
      </c>
      <c r="K45" s="20">
        <v>106978062</v>
      </c>
      <c r="L45" s="20">
        <v>122322609</v>
      </c>
      <c r="M45" s="20">
        <v>122322609</v>
      </c>
      <c r="N45" s="20">
        <v>122322609</v>
      </c>
      <c r="O45" s="20"/>
      <c r="P45" s="20"/>
      <c r="Q45" s="20"/>
      <c r="R45" s="20"/>
      <c r="S45" s="20"/>
      <c r="T45" s="20"/>
      <c r="U45" s="20"/>
      <c r="V45" s="20"/>
      <c r="W45" s="20">
        <v>122322609</v>
      </c>
      <c r="X45" s="20">
        <v>32754500</v>
      </c>
      <c r="Y45" s="20">
        <v>89568109</v>
      </c>
      <c r="Z45" s="48">
        <v>273.45</v>
      </c>
      <c r="AA45" s="22">
        <v>65509000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81436620</v>
      </c>
      <c r="D48" s="51">
        <f>SUM(D45:D47)</f>
        <v>81436620</v>
      </c>
      <c r="E48" s="52">
        <f t="shared" si="7"/>
        <v>65509000</v>
      </c>
      <c r="F48" s="53">
        <f t="shared" si="7"/>
        <v>65509000</v>
      </c>
      <c r="G48" s="53">
        <f t="shared" si="7"/>
        <v>120901637</v>
      </c>
      <c r="H48" s="53">
        <f t="shared" si="7"/>
        <v>111406521</v>
      </c>
      <c r="I48" s="53">
        <f t="shared" si="7"/>
        <v>104116870</v>
      </c>
      <c r="J48" s="53">
        <f t="shared" si="7"/>
        <v>104116870</v>
      </c>
      <c r="K48" s="53">
        <f t="shared" si="7"/>
        <v>106978062</v>
      </c>
      <c r="L48" s="53">
        <f t="shared" si="7"/>
        <v>122322609</v>
      </c>
      <c r="M48" s="53">
        <f t="shared" si="7"/>
        <v>122322609</v>
      </c>
      <c r="N48" s="53">
        <f t="shared" si="7"/>
        <v>122322609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122322609</v>
      </c>
      <c r="X48" s="53">
        <f t="shared" si="7"/>
        <v>32754500</v>
      </c>
      <c r="Y48" s="53">
        <f t="shared" si="7"/>
        <v>89568109</v>
      </c>
      <c r="Z48" s="54">
        <f>+IF(X48&lt;&gt;0,+(Y48/X48)*100,0)</f>
        <v>273.4528354882535</v>
      </c>
      <c r="AA48" s="55">
        <f>SUM(AA45:AA47)</f>
        <v>65509000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364509347</v>
      </c>
      <c r="D6" s="18">
        <v>364509347</v>
      </c>
      <c r="E6" s="19">
        <v>274050000</v>
      </c>
      <c r="F6" s="20">
        <v>274050000</v>
      </c>
      <c r="G6" s="20">
        <v>186308000</v>
      </c>
      <c r="H6" s="20">
        <v>195244037</v>
      </c>
      <c r="I6" s="20">
        <v>180930660</v>
      </c>
      <c r="J6" s="20">
        <v>180930660</v>
      </c>
      <c r="K6" s="20">
        <v>258451000</v>
      </c>
      <c r="L6" s="20">
        <v>244132000</v>
      </c>
      <c r="M6" s="20">
        <v>175306000</v>
      </c>
      <c r="N6" s="20">
        <v>175306000</v>
      </c>
      <c r="O6" s="20"/>
      <c r="P6" s="20"/>
      <c r="Q6" s="20"/>
      <c r="R6" s="20"/>
      <c r="S6" s="20"/>
      <c r="T6" s="20"/>
      <c r="U6" s="20"/>
      <c r="V6" s="20"/>
      <c r="W6" s="20">
        <v>175306000</v>
      </c>
      <c r="X6" s="20">
        <v>137025000</v>
      </c>
      <c r="Y6" s="20">
        <v>38281000</v>
      </c>
      <c r="Z6" s="21">
        <v>27.94</v>
      </c>
      <c r="AA6" s="22">
        <v>274050000</v>
      </c>
    </row>
    <row r="7" spans="1:27" ht="13.5">
      <c r="A7" s="23" t="s">
        <v>34</v>
      </c>
      <c r="B7" s="17"/>
      <c r="C7" s="18">
        <v>40000000</v>
      </c>
      <c r="D7" s="18">
        <v>40000000</v>
      </c>
      <c r="E7" s="19">
        <v>150000000</v>
      </c>
      <c r="F7" s="20">
        <v>150000000</v>
      </c>
      <c r="G7" s="20">
        <v>375000000</v>
      </c>
      <c r="H7" s="20">
        <v>341000000</v>
      </c>
      <c r="I7" s="20">
        <v>295392000</v>
      </c>
      <c r="J7" s="20">
        <v>295392000</v>
      </c>
      <c r="K7" s="20">
        <v>249556000</v>
      </c>
      <c r="L7" s="20">
        <v>336740000</v>
      </c>
      <c r="M7" s="20">
        <v>282266000</v>
      </c>
      <c r="N7" s="20">
        <v>282266000</v>
      </c>
      <c r="O7" s="20"/>
      <c r="P7" s="20"/>
      <c r="Q7" s="20"/>
      <c r="R7" s="20"/>
      <c r="S7" s="20"/>
      <c r="T7" s="20"/>
      <c r="U7" s="20"/>
      <c r="V7" s="20"/>
      <c r="W7" s="20">
        <v>282266000</v>
      </c>
      <c r="X7" s="20">
        <v>75000000</v>
      </c>
      <c r="Y7" s="20">
        <v>207266000</v>
      </c>
      <c r="Z7" s="21">
        <v>276.35</v>
      </c>
      <c r="AA7" s="22">
        <v>150000000</v>
      </c>
    </row>
    <row r="8" spans="1:27" ht="13.5">
      <c r="A8" s="23" t="s">
        <v>35</v>
      </c>
      <c r="B8" s="17"/>
      <c r="C8" s="18">
        <v>316529263</v>
      </c>
      <c r="D8" s="18">
        <v>316529263</v>
      </c>
      <c r="E8" s="19">
        <v>256385000</v>
      </c>
      <c r="F8" s="20">
        <v>256385000</v>
      </c>
      <c r="G8" s="20">
        <v>292411826</v>
      </c>
      <c r="H8" s="20">
        <v>309230037</v>
      </c>
      <c r="I8" s="20">
        <v>313903063</v>
      </c>
      <c r="J8" s="20">
        <v>313903063</v>
      </c>
      <c r="K8" s="20">
        <v>275599526</v>
      </c>
      <c r="L8" s="20">
        <v>275493053</v>
      </c>
      <c r="M8" s="20">
        <v>261622088</v>
      </c>
      <c r="N8" s="20">
        <v>261622088</v>
      </c>
      <c r="O8" s="20"/>
      <c r="P8" s="20"/>
      <c r="Q8" s="20"/>
      <c r="R8" s="20"/>
      <c r="S8" s="20"/>
      <c r="T8" s="20"/>
      <c r="U8" s="20"/>
      <c r="V8" s="20"/>
      <c r="W8" s="20">
        <v>261622088</v>
      </c>
      <c r="X8" s="20">
        <v>128192500</v>
      </c>
      <c r="Y8" s="20">
        <v>133429588</v>
      </c>
      <c r="Z8" s="21">
        <v>104.09</v>
      </c>
      <c r="AA8" s="22">
        <v>256385000</v>
      </c>
    </row>
    <row r="9" spans="1:27" ht="13.5">
      <c r="A9" s="23" t="s">
        <v>36</v>
      </c>
      <c r="B9" s="17"/>
      <c r="C9" s="18">
        <v>41566730</v>
      </c>
      <c r="D9" s="18">
        <v>41566730</v>
      </c>
      <c r="E9" s="19">
        <v>25114000</v>
      </c>
      <c r="F9" s="20">
        <v>25114000</v>
      </c>
      <c r="G9" s="20">
        <v>10813538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12557000</v>
      </c>
      <c r="Y9" s="20">
        <v>-12557000</v>
      </c>
      <c r="Z9" s="21">
        <v>-100</v>
      </c>
      <c r="AA9" s="22">
        <v>25114000</v>
      </c>
    </row>
    <row r="10" spans="1:27" ht="13.5">
      <c r="A10" s="23" t="s">
        <v>37</v>
      </c>
      <c r="B10" s="17"/>
      <c r="C10" s="18">
        <v>41215</v>
      </c>
      <c r="D10" s="18">
        <v>41215</v>
      </c>
      <c r="E10" s="19">
        <v>44000</v>
      </c>
      <c r="F10" s="20">
        <v>44000</v>
      </c>
      <c r="G10" s="24">
        <v>36354</v>
      </c>
      <c r="H10" s="24">
        <v>33247</v>
      </c>
      <c r="I10" s="24">
        <v>30444</v>
      </c>
      <c r="J10" s="20">
        <v>30444</v>
      </c>
      <c r="K10" s="24">
        <v>26906</v>
      </c>
      <c r="L10" s="24">
        <v>23942</v>
      </c>
      <c r="M10" s="20">
        <v>20414</v>
      </c>
      <c r="N10" s="24">
        <v>20414</v>
      </c>
      <c r="O10" s="24"/>
      <c r="P10" s="24"/>
      <c r="Q10" s="20"/>
      <c r="R10" s="24"/>
      <c r="S10" s="24"/>
      <c r="T10" s="20"/>
      <c r="U10" s="24"/>
      <c r="V10" s="24"/>
      <c r="W10" s="24">
        <v>20414</v>
      </c>
      <c r="X10" s="20">
        <v>22000</v>
      </c>
      <c r="Y10" s="24">
        <v>-1586</v>
      </c>
      <c r="Z10" s="25">
        <v>-7.21</v>
      </c>
      <c r="AA10" s="26">
        <v>44000</v>
      </c>
    </row>
    <row r="11" spans="1:27" ht="13.5">
      <c r="A11" s="23" t="s">
        <v>38</v>
      </c>
      <c r="B11" s="17"/>
      <c r="C11" s="18">
        <v>72999497</v>
      </c>
      <c r="D11" s="18">
        <v>72999497</v>
      </c>
      <c r="E11" s="19">
        <v>89550000</v>
      </c>
      <c r="F11" s="20">
        <v>89550000</v>
      </c>
      <c r="G11" s="20">
        <v>75917009</v>
      </c>
      <c r="H11" s="20">
        <v>76160496</v>
      </c>
      <c r="I11" s="20">
        <v>77635435</v>
      </c>
      <c r="J11" s="20">
        <v>77635435</v>
      </c>
      <c r="K11" s="20">
        <v>78442286</v>
      </c>
      <c r="L11" s="20">
        <v>76923438</v>
      </c>
      <c r="M11" s="20">
        <v>77232730</v>
      </c>
      <c r="N11" s="20">
        <v>77232730</v>
      </c>
      <c r="O11" s="20"/>
      <c r="P11" s="20"/>
      <c r="Q11" s="20"/>
      <c r="R11" s="20"/>
      <c r="S11" s="20"/>
      <c r="T11" s="20"/>
      <c r="U11" s="20"/>
      <c r="V11" s="20"/>
      <c r="W11" s="20">
        <v>77232730</v>
      </c>
      <c r="X11" s="20">
        <v>44775000</v>
      </c>
      <c r="Y11" s="20">
        <v>32457730</v>
      </c>
      <c r="Z11" s="21">
        <v>72.49</v>
      </c>
      <c r="AA11" s="22">
        <v>89550000</v>
      </c>
    </row>
    <row r="12" spans="1:27" ht="13.5">
      <c r="A12" s="27" t="s">
        <v>39</v>
      </c>
      <c r="B12" s="28"/>
      <c r="C12" s="29">
        <f aca="true" t="shared" si="0" ref="C12:Y12">SUM(C6:C11)</f>
        <v>835646052</v>
      </c>
      <c r="D12" s="29">
        <f>SUM(D6:D11)</f>
        <v>835646052</v>
      </c>
      <c r="E12" s="30">
        <f t="shared" si="0"/>
        <v>795143000</v>
      </c>
      <c r="F12" s="31">
        <f t="shared" si="0"/>
        <v>795143000</v>
      </c>
      <c r="G12" s="31">
        <f t="shared" si="0"/>
        <v>940486727</v>
      </c>
      <c r="H12" s="31">
        <f t="shared" si="0"/>
        <v>921667817</v>
      </c>
      <c r="I12" s="31">
        <f t="shared" si="0"/>
        <v>867891602</v>
      </c>
      <c r="J12" s="31">
        <f t="shared" si="0"/>
        <v>867891602</v>
      </c>
      <c r="K12" s="31">
        <f t="shared" si="0"/>
        <v>862075718</v>
      </c>
      <c r="L12" s="31">
        <f t="shared" si="0"/>
        <v>933312433</v>
      </c>
      <c r="M12" s="31">
        <f t="shared" si="0"/>
        <v>796447232</v>
      </c>
      <c r="N12" s="31">
        <f t="shared" si="0"/>
        <v>796447232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796447232</v>
      </c>
      <c r="X12" s="31">
        <f t="shared" si="0"/>
        <v>397571500</v>
      </c>
      <c r="Y12" s="31">
        <f t="shared" si="0"/>
        <v>398875732</v>
      </c>
      <c r="Z12" s="32">
        <f>+IF(X12&lt;&gt;0,+(Y12/X12)*100,0)</f>
        <v>100.32804967156852</v>
      </c>
      <c r="AA12" s="33">
        <f>SUM(AA6:AA11)</f>
        <v>795143000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159027</v>
      </c>
      <c r="D15" s="18">
        <v>159027</v>
      </c>
      <c r="E15" s="19">
        <v>166000</v>
      </c>
      <c r="F15" s="20">
        <v>166000</v>
      </c>
      <c r="G15" s="20">
        <v>160582</v>
      </c>
      <c r="H15" s="20">
        <v>160365</v>
      </c>
      <c r="I15" s="20">
        <v>159785</v>
      </c>
      <c r="J15" s="20">
        <v>159785</v>
      </c>
      <c r="K15" s="20">
        <v>159959</v>
      </c>
      <c r="L15" s="20">
        <v>159503</v>
      </c>
      <c r="M15" s="20">
        <v>159628</v>
      </c>
      <c r="N15" s="20">
        <v>159628</v>
      </c>
      <c r="O15" s="20"/>
      <c r="P15" s="20"/>
      <c r="Q15" s="20"/>
      <c r="R15" s="20"/>
      <c r="S15" s="20"/>
      <c r="T15" s="20"/>
      <c r="U15" s="20"/>
      <c r="V15" s="20"/>
      <c r="W15" s="20">
        <v>159628</v>
      </c>
      <c r="X15" s="20">
        <v>83000</v>
      </c>
      <c r="Y15" s="20">
        <v>76628</v>
      </c>
      <c r="Z15" s="21">
        <v>92.32</v>
      </c>
      <c r="AA15" s="22">
        <v>166000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134573715</v>
      </c>
      <c r="D17" s="18">
        <v>134573715</v>
      </c>
      <c r="E17" s="19">
        <v>132054000</v>
      </c>
      <c r="F17" s="20">
        <v>132054000</v>
      </c>
      <c r="G17" s="20">
        <v>134720870</v>
      </c>
      <c r="H17" s="20">
        <v>134481364</v>
      </c>
      <c r="I17" s="20">
        <v>134435189</v>
      </c>
      <c r="J17" s="20">
        <v>134435189</v>
      </c>
      <c r="K17" s="20">
        <v>134389014</v>
      </c>
      <c r="L17" s="20">
        <v>134342839</v>
      </c>
      <c r="M17" s="20">
        <v>134296664</v>
      </c>
      <c r="N17" s="20">
        <v>134296664</v>
      </c>
      <c r="O17" s="20"/>
      <c r="P17" s="20"/>
      <c r="Q17" s="20"/>
      <c r="R17" s="20"/>
      <c r="S17" s="20"/>
      <c r="T17" s="20"/>
      <c r="U17" s="20"/>
      <c r="V17" s="20"/>
      <c r="W17" s="20">
        <v>134296664</v>
      </c>
      <c r="X17" s="20">
        <v>66027000</v>
      </c>
      <c r="Y17" s="20">
        <v>68269664</v>
      </c>
      <c r="Z17" s="21">
        <v>103.4</v>
      </c>
      <c r="AA17" s="22">
        <v>132054000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4201449438</v>
      </c>
      <c r="D19" s="18">
        <v>4201449438</v>
      </c>
      <c r="E19" s="19">
        <v>4304896000</v>
      </c>
      <c r="F19" s="20">
        <v>4304896000</v>
      </c>
      <c r="G19" s="20">
        <v>4193367529</v>
      </c>
      <c r="H19" s="20">
        <v>4185739599</v>
      </c>
      <c r="I19" s="20">
        <v>4188874639</v>
      </c>
      <c r="J19" s="20">
        <v>4188874639</v>
      </c>
      <c r="K19" s="20">
        <v>4190704032</v>
      </c>
      <c r="L19" s="20">
        <v>4201415105</v>
      </c>
      <c r="M19" s="20">
        <v>4236255506</v>
      </c>
      <c r="N19" s="20">
        <v>4236255506</v>
      </c>
      <c r="O19" s="20"/>
      <c r="P19" s="20"/>
      <c r="Q19" s="20"/>
      <c r="R19" s="20"/>
      <c r="S19" s="20"/>
      <c r="T19" s="20"/>
      <c r="U19" s="20"/>
      <c r="V19" s="20"/>
      <c r="W19" s="20">
        <v>4236255506</v>
      </c>
      <c r="X19" s="20">
        <v>2152448000</v>
      </c>
      <c r="Y19" s="20">
        <v>2083807506</v>
      </c>
      <c r="Z19" s="21">
        <v>96.81</v>
      </c>
      <c r="AA19" s="22">
        <v>4304896000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12159663</v>
      </c>
      <c r="D22" s="18">
        <v>12159663</v>
      </c>
      <c r="E22" s="19">
        <v>9448300</v>
      </c>
      <c r="F22" s="20">
        <v>9448300</v>
      </c>
      <c r="G22" s="20">
        <v>12590780</v>
      </c>
      <c r="H22" s="20">
        <v>10591732</v>
      </c>
      <c r="I22" s="20">
        <v>9807765</v>
      </c>
      <c r="J22" s="20">
        <v>9807765</v>
      </c>
      <c r="K22" s="20">
        <v>9023798</v>
      </c>
      <c r="L22" s="20">
        <v>8239832</v>
      </c>
      <c r="M22" s="20">
        <v>7455865</v>
      </c>
      <c r="N22" s="20">
        <v>7455865</v>
      </c>
      <c r="O22" s="20"/>
      <c r="P22" s="20"/>
      <c r="Q22" s="20"/>
      <c r="R22" s="20"/>
      <c r="S22" s="20"/>
      <c r="T22" s="20"/>
      <c r="U22" s="20"/>
      <c r="V22" s="20"/>
      <c r="W22" s="20">
        <v>7455865</v>
      </c>
      <c r="X22" s="20">
        <v>4724150</v>
      </c>
      <c r="Y22" s="20">
        <v>2731715</v>
      </c>
      <c r="Z22" s="21">
        <v>57.82</v>
      </c>
      <c r="AA22" s="22">
        <v>9448300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4348341843</v>
      </c>
      <c r="D24" s="29">
        <f>SUM(D15:D23)</f>
        <v>4348341843</v>
      </c>
      <c r="E24" s="36">
        <f t="shared" si="1"/>
        <v>4446564300</v>
      </c>
      <c r="F24" s="37">
        <f t="shared" si="1"/>
        <v>4446564300</v>
      </c>
      <c r="G24" s="37">
        <f t="shared" si="1"/>
        <v>4340839761</v>
      </c>
      <c r="H24" s="37">
        <f t="shared" si="1"/>
        <v>4330973060</v>
      </c>
      <c r="I24" s="37">
        <f t="shared" si="1"/>
        <v>4333277378</v>
      </c>
      <c r="J24" s="37">
        <f t="shared" si="1"/>
        <v>4333277378</v>
      </c>
      <c r="K24" s="37">
        <f t="shared" si="1"/>
        <v>4334276803</v>
      </c>
      <c r="L24" s="37">
        <f t="shared" si="1"/>
        <v>4344157279</v>
      </c>
      <c r="M24" s="37">
        <f t="shared" si="1"/>
        <v>4378167663</v>
      </c>
      <c r="N24" s="37">
        <f t="shared" si="1"/>
        <v>4378167663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4378167663</v>
      </c>
      <c r="X24" s="37">
        <f t="shared" si="1"/>
        <v>2223282150</v>
      </c>
      <c r="Y24" s="37">
        <f t="shared" si="1"/>
        <v>2154885513</v>
      </c>
      <c r="Z24" s="38">
        <f>+IF(X24&lt;&gt;0,+(Y24/X24)*100,0)</f>
        <v>96.92361866891254</v>
      </c>
      <c r="AA24" s="39">
        <f>SUM(AA15:AA23)</f>
        <v>4446564300</v>
      </c>
    </row>
    <row r="25" spans="1:27" ht="13.5">
      <c r="A25" s="27" t="s">
        <v>51</v>
      </c>
      <c r="B25" s="28"/>
      <c r="C25" s="29">
        <f aca="true" t="shared" si="2" ref="C25:Y25">+C12+C24</f>
        <v>5183987895</v>
      </c>
      <c r="D25" s="29">
        <f>+D12+D24</f>
        <v>5183987895</v>
      </c>
      <c r="E25" s="30">
        <f t="shared" si="2"/>
        <v>5241707300</v>
      </c>
      <c r="F25" s="31">
        <f t="shared" si="2"/>
        <v>5241707300</v>
      </c>
      <c r="G25" s="31">
        <f t="shared" si="2"/>
        <v>5281326488</v>
      </c>
      <c r="H25" s="31">
        <f t="shared" si="2"/>
        <v>5252640877</v>
      </c>
      <c r="I25" s="31">
        <f t="shared" si="2"/>
        <v>5201168980</v>
      </c>
      <c r="J25" s="31">
        <f t="shared" si="2"/>
        <v>5201168980</v>
      </c>
      <c r="K25" s="31">
        <f t="shared" si="2"/>
        <v>5196352521</v>
      </c>
      <c r="L25" s="31">
        <f t="shared" si="2"/>
        <v>5277469712</v>
      </c>
      <c r="M25" s="31">
        <f t="shared" si="2"/>
        <v>5174614895</v>
      </c>
      <c r="N25" s="31">
        <f t="shared" si="2"/>
        <v>5174614895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5174614895</v>
      </c>
      <c r="X25" s="31">
        <f t="shared" si="2"/>
        <v>2620853650</v>
      </c>
      <c r="Y25" s="31">
        <f t="shared" si="2"/>
        <v>2553761245</v>
      </c>
      <c r="Z25" s="32">
        <f>+IF(X25&lt;&gt;0,+(Y25/X25)*100,0)</f>
        <v>97.44005526596268</v>
      </c>
      <c r="AA25" s="33">
        <f>+AA12+AA24</f>
        <v>5241707300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124739142</v>
      </c>
      <c r="D30" s="18">
        <v>124739142</v>
      </c>
      <c r="E30" s="19">
        <v>122938000</v>
      </c>
      <c r="F30" s="20">
        <v>122938000</v>
      </c>
      <c r="G30" s="20">
        <v>124739142</v>
      </c>
      <c r="H30" s="20">
        <v>124739142</v>
      </c>
      <c r="I30" s="20">
        <v>114708018</v>
      </c>
      <c r="J30" s="20">
        <v>114708018</v>
      </c>
      <c r="K30" s="20">
        <v>114708018</v>
      </c>
      <c r="L30" s="20">
        <v>114708018</v>
      </c>
      <c r="M30" s="20">
        <v>26210407</v>
      </c>
      <c r="N30" s="20">
        <v>26210407</v>
      </c>
      <c r="O30" s="20"/>
      <c r="P30" s="20"/>
      <c r="Q30" s="20"/>
      <c r="R30" s="20"/>
      <c r="S30" s="20"/>
      <c r="T30" s="20"/>
      <c r="U30" s="20"/>
      <c r="V30" s="20"/>
      <c r="W30" s="20">
        <v>26210407</v>
      </c>
      <c r="X30" s="20">
        <v>61469000</v>
      </c>
      <c r="Y30" s="20">
        <v>-35258593</v>
      </c>
      <c r="Z30" s="21">
        <v>-57.36</v>
      </c>
      <c r="AA30" s="22">
        <v>122938000</v>
      </c>
    </row>
    <row r="31" spans="1:27" ht="13.5">
      <c r="A31" s="23" t="s">
        <v>56</v>
      </c>
      <c r="B31" s="17"/>
      <c r="C31" s="18">
        <v>44908275</v>
      </c>
      <c r="D31" s="18">
        <v>44908275</v>
      </c>
      <c r="E31" s="19">
        <v>43646000</v>
      </c>
      <c r="F31" s="20">
        <v>43646000</v>
      </c>
      <c r="G31" s="20">
        <v>45949743</v>
      </c>
      <c r="H31" s="20">
        <v>46002618</v>
      </c>
      <c r="I31" s="20">
        <v>55018248</v>
      </c>
      <c r="J31" s="20">
        <v>55018248</v>
      </c>
      <c r="K31" s="20">
        <v>54676537</v>
      </c>
      <c r="L31" s="20">
        <v>56558568</v>
      </c>
      <c r="M31" s="20">
        <v>47617910</v>
      </c>
      <c r="N31" s="20">
        <v>47617910</v>
      </c>
      <c r="O31" s="20"/>
      <c r="P31" s="20"/>
      <c r="Q31" s="20"/>
      <c r="R31" s="20"/>
      <c r="S31" s="20"/>
      <c r="T31" s="20"/>
      <c r="U31" s="20"/>
      <c r="V31" s="20"/>
      <c r="W31" s="20">
        <v>47617910</v>
      </c>
      <c r="X31" s="20">
        <v>21823000</v>
      </c>
      <c r="Y31" s="20">
        <v>25794910</v>
      </c>
      <c r="Z31" s="21">
        <v>118.2</v>
      </c>
      <c r="AA31" s="22">
        <v>43646000</v>
      </c>
    </row>
    <row r="32" spans="1:27" ht="13.5">
      <c r="A32" s="23" t="s">
        <v>57</v>
      </c>
      <c r="B32" s="17"/>
      <c r="C32" s="18">
        <v>431489074</v>
      </c>
      <c r="D32" s="18">
        <v>431489074</v>
      </c>
      <c r="E32" s="19">
        <v>381429000</v>
      </c>
      <c r="F32" s="20">
        <v>381429000</v>
      </c>
      <c r="G32" s="20">
        <v>509184669</v>
      </c>
      <c r="H32" s="20">
        <v>492475479</v>
      </c>
      <c r="I32" s="20">
        <v>449624309</v>
      </c>
      <c r="J32" s="20">
        <v>449624309</v>
      </c>
      <c r="K32" s="20">
        <v>423042090</v>
      </c>
      <c r="L32" s="20">
        <v>490043948</v>
      </c>
      <c r="M32" s="20">
        <v>454819114</v>
      </c>
      <c r="N32" s="20">
        <v>454819114</v>
      </c>
      <c r="O32" s="20"/>
      <c r="P32" s="20"/>
      <c r="Q32" s="20"/>
      <c r="R32" s="20"/>
      <c r="S32" s="20"/>
      <c r="T32" s="20"/>
      <c r="U32" s="20"/>
      <c r="V32" s="20"/>
      <c r="W32" s="20">
        <v>454819114</v>
      </c>
      <c r="X32" s="20">
        <v>190714500</v>
      </c>
      <c r="Y32" s="20">
        <v>264104614</v>
      </c>
      <c r="Z32" s="21">
        <v>138.48</v>
      </c>
      <c r="AA32" s="22">
        <v>381429000</v>
      </c>
    </row>
    <row r="33" spans="1:27" ht="13.5">
      <c r="A33" s="23" t="s">
        <v>58</v>
      </c>
      <c r="B33" s="17"/>
      <c r="C33" s="18">
        <v>20390933</v>
      </c>
      <c r="D33" s="18">
        <v>20390933</v>
      </c>
      <c r="E33" s="19">
        <v>26394000</v>
      </c>
      <c r="F33" s="20">
        <v>26394000</v>
      </c>
      <c r="G33" s="20">
        <v>20390932</v>
      </c>
      <c r="H33" s="20">
        <v>20390932</v>
      </c>
      <c r="I33" s="20">
        <v>20390932</v>
      </c>
      <c r="J33" s="20">
        <v>20390932</v>
      </c>
      <c r="K33" s="20">
        <v>20390932</v>
      </c>
      <c r="L33" s="20">
        <v>20390932</v>
      </c>
      <c r="M33" s="20">
        <v>20390932</v>
      </c>
      <c r="N33" s="20">
        <v>20390932</v>
      </c>
      <c r="O33" s="20"/>
      <c r="P33" s="20"/>
      <c r="Q33" s="20"/>
      <c r="R33" s="20"/>
      <c r="S33" s="20"/>
      <c r="T33" s="20"/>
      <c r="U33" s="20"/>
      <c r="V33" s="20"/>
      <c r="W33" s="20">
        <v>20390932</v>
      </c>
      <c r="X33" s="20">
        <v>13197000</v>
      </c>
      <c r="Y33" s="20">
        <v>7193932</v>
      </c>
      <c r="Z33" s="21">
        <v>54.51</v>
      </c>
      <c r="AA33" s="22">
        <v>26394000</v>
      </c>
    </row>
    <row r="34" spans="1:27" ht="13.5">
      <c r="A34" s="27" t="s">
        <v>59</v>
      </c>
      <c r="B34" s="28"/>
      <c r="C34" s="29">
        <f aca="true" t="shared" si="3" ref="C34:Y34">SUM(C29:C33)</f>
        <v>621527424</v>
      </c>
      <c r="D34" s="29">
        <f>SUM(D29:D33)</f>
        <v>621527424</v>
      </c>
      <c r="E34" s="30">
        <f t="shared" si="3"/>
        <v>574407000</v>
      </c>
      <c r="F34" s="31">
        <f t="shared" si="3"/>
        <v>574407000</v>
      </c>
      <c r="G34" s="31">
        <f t="shared" si="3"/>
        <v>700264486</v>
      </c>
      <c r="H34" s="31">
        <f t="shared" si="3"/>
        <v>683608171</v>
      </c>
      <c r="I34" s="31">
        <f t="shared" si="3"/>
        <v>639741507</v>
      </c>
      <c r="J34" s="31">
        <f t="shared" si="3"/>
        <v>639741507</v>
      </c>
      <c r="K34" s="31">
        <f t="shared" si="3"/>
        <v>612817577</v>
      </c>
      <c r="L34" s="31">
        <f t="shared" si="3"/>
        <v>681701466</v>
      </c>
      <c r="M34" s="31">
        <f t="shared" si="3"/>
        <v>549038363</v>
      </c>
      <c r="N34" s="31">
        <f t="shared" si="3"/>
        <v>549038363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549038363</v>
      </c>
      <c r="X34" s="31">
        <f t="shared" si="3"/>
        <v>287203500</v>
      </c>
      <c r="Y34" s="31">
        <f t="shared" si="3"/>
        <v>261834863</v>
      </c>
      <c r="Z34" s="32">
        <f>+IF(X34&lt;&gt;0,+(Y34/X34)*100,0)</f>
        <v>91.16701676685695</v>
      </c>
      <c r="AA34" s="33">
        <f>SUM(AA29:AA33)</f>
        <v>574407000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601727228</v>
      </c>
      <c r="D37" s="18">
        <v>601727228</v>
      </c>
      <c r="E37" s="19">
        <v>686593000</v>
      </c>
      <c r="F37" s="20">
        <v>686593000</v>
      </c>
      <c r="G37" s="20">
        <v>601116045</v>
      </c>
      <c r="H37" s="20">
        <v>601116045</v>
      </c>
      <c r="I37" s="20">
        <v>602956951</v>
      </c>
      <c r="J37" s="20">
        <v>602956951</v>
      </c>
      <c r="K37" s="20">
        <v>602956951</v>
      </c>
      <c r="L37" s="20">
        <v>602956951</v>
      </c>
      <c r="M37" s="20">
        <v>638667291</v>
      </c>
      <c r="N37" s="20">
        <v>638667291</v>
      </c>
      <c r="O37" s="20"/>
      <c r="P37" s="20"/>
      <c r="Q37" s="20"/>
      <c r="R37" s="20"/>
      <c r="S37" s="20"/>
      <c r="T37" s="20"/>
      <c r="U37" s="20"/>
      <c r="V37" s="20"/>
      <c r="W37" s="20">
        <v>638667291</v>
      </c>
      <c r="X37" s="20">
        <v>343296500</v>
      </c>
      <c r="Y37" s="20">
        <v>295370791</v>
      </c>
      <c r="Z37" s="21">
        <v>86.04</v>
      </c>
      <c r="AA37" s="22">
        <v>686593000</v>
      </c>
    </row>
    <row r="38" spans="1:27" ht="13.5">
      <c r="A38" s="23" t="s">
        <v>58</v>
      </c>
      <c r="B38" s="17"/>
      <c r="C38" s="18">
        <v>233331899</v>
      </c>
      <c r="D38" s="18">
        <v>233331899</v>
      </c>
      <c r="E38" s="19">
        <v>249175000</v>
      </c>
      <c r="F38" s="20">
        <v>249175000</v>
      </c>
      <c r="G38" s="20">
        <v>233331899</v>
      </c>
      <c r="H38" s="20">
        <v>233331899</v>
      </c>
      <c r="I38" s="20">
        <v>233331899</v>
      </c>
      <c r="J38" s="20">
        <v>233331899</v>
      </c>
      <c r="K38" s="20">
        <v>233331899</v>
      </c>
      <c r="L38" s="20">
        <v>233331899</v>
      </c>
      <c r="M38" s="20">
        <v>233331899</v>
      </c>
      <c r="N38" s="20">
        <v>233331899</v>
      </c>
      <c r="O38" s="20"/>
      <c r="P38" s="20"/>
      <c r="Q38" s="20"/>
      <c r="R38" s="20"/>
      <c r="S38" s="20"/>
      <c r="T38" s="20"/>
      <c r="U38" s="20"/>
      <c r="V38" s="20"/>
      <c r="W38" s="20">
        <v>233331899</v>
      </c>
      <c r="X38" s="20">
        <v>124587500</v>
      </c>
      <c r="Y38" s="20">
        <v>108744399</v>
      </c>
      <c r="Z38" s="21">
        <v>87.28</v>
      </c>
      <c r="AA38" s="22">
        <v>249175000</v>
      </c>
    </row>
    <row r="39" spans="1:27" ht="13.5">
      <c r="A39" s="27" t="s">
        <v>61</v>
      </c>
      <c r="B39" s="35"/>
      <c r="C39" s="29">
        <f aca="true" t="shared" si="4" ref="C39:Y39">SUM(C37:C38)</f>
        <v>835059127</v>
      </c>
      <c r="D39" s="29">
        <f>SUM(D37:D38)</f>
        <v>835059127</v>
      </c>
      <c r="E39" s="36">
        <f t="shared" si="4"/>
        <v>935768000</v>
      </c>
      <c r="F39" s="37">
        <f t="shared" si="4"/>
        <v>935768000</v>
      </c>
      <c r="G39" s="37">
        <f t="shared" si="4"/>
        <v>834447944</v>
      </c>
      <c r="H39" s="37">
        <f t="shared" si="4"/>
        <v>834447944</v>
      </c>
      <c r="I39" s="37">
        <f t="shared" si="4"/>
        <v>836288850</v>
      </c>
      <c r="J39" s="37">
        <f t="shared" si="4"/>
        <v>836288850</v>
      </c>
      <c r="K39" s="37">
        <f t="shared" si="4"/>
        <v>836288850</v>
      </c>
      <c r="L39" s="37">
        <f t="shared" si="4"/>
        <v>836288850</v>
      </c>
      <c r="M39" s="37">
        <f t="shared" si="4"/>
        <v>871999190</v>
      </c>
      <c r="N39" s="37">
        <f t="shared" si="4"/>
        <v>871999190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871999190</v>
      </c>
      <c r="X39" s="37">
        <f t="shared" si="4"/>
        <v>467884000</v>
      </c>
      <c r="Y39" s="37">
        <f t="shared" si="4"/>
        <v>404115190</v>
      </c>
      <c r="Z39" s="38">
        <f>+IF(X39&lt;&gt;0,+(Y39/X39)*100,0)</f>
        <v>86.37080772157202</v>
      </c>
      <c r="AA39" s="39">
        <f>SUM(AA37:AA38)</f>
        <v>935768000</v>
      </c>
    </row>
    <row r="40" spans="1:27" ht="13.5">
      <c r="A40" s="27" t="s">
        <v>62</v>
      </c>
      <c r="B40" s="28"/>
      <c r="C40" s="29">
        <f aca="true" t="shared" si="5" ref="C40:Y40">+C34+C39</f>
        <v>1456586551</v>
      </c>
      <c r="D40" s="29">
        <f>+D34+D39</f>
        <v>1456586551</v>
      </c>
      <c r="E40" s="30">
        <f t="shared" si="5"/>
        <v>1510175000</v>
      </c>
      <c r="F40" s="31">
        <f t="shared" si="5"/>
        <v>1510175000</v>
      </c>
      <c r="G40" s="31">
        <f t="shared" si="5"/>
        <v>1534712430</v>
      </c>
      <c r="H40" s="31">
        <f t="shared" si="5"/>
        <v>1518056115</v>
      </c>
      <c r="I40" s="31">
        <f t="shared" si="5"/>
        <v>1476030357</v>
      </c>
      <c r="J40" s="31">
        <f t="shared" si="5"/>
        <v>1476030357</v>
      </c>
      <c r="K40" s="31">
        <f t="shared" si="5"/>
        <v>1449106427</v>
      </c>
      <c r="L40" s="31">
        <f t="shared" si="5"/>
        <v>1517990316</v>
      </c>
      <c r="M40" s="31">
        <f t="shared" si="5"/>
        <v>1421037553</v>
      </c>
      <c r="N40" s="31">
        <f t="shared" si="5"/>
        <v>1421037553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1421037553</v>
      </c>
      <c r="X40" s="31">
        <f t="shared" si="5"/>
        <v>755087500</v>
      </c>
      <c r="Y40" s="31">
        <f t="shared" si="5"/>
        <v>665950053</v>
      </c>
      <c r="Z40" s="32">
        <f>+IF(X40&lt;&gt;0,+(Y40/X40)*100,0)</f>
        <v>88.19508374857219</v>
      </c>
      <c r="AA40" s="33">
        <f>+AA34+AA39</f>
        <v>1510175000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3727401344</v>
      </c>
      <c r="D42" s="43">
        <f>+D25-D40</f>
        <v>3727401344</v>
      </c>
      <c r="E42" s="44">
        <f t="shared" si="6"/>
        <v>3731532300</v>
      </c>
      <c r="F42" s="45">
        <f t="shared" si="6"/>
        <v>3731532300</v>
      </c>
      <c r="G42" s="45">
        <f t="shared" si="6"/>
        <v>3746614058</v>
      </c>
      <c r="H42" s="45">
        <f t="shared" si="6"/>
        <v>3734584762</v>
      </c>
      <c r="I42" s="45">
        <f t="shared" si="6"/>
        <v>3725138623</v>
      </c>
      <c r="J42" s="45">
        <f t="shared" si="6"/>
        <v>3725138623</v>
      </c>
      <c r="K42" s="45">
        <f t="shared" si="6"/>
        <v>3747246094</v>
      </c>
      <c r="L42" s="45">
        <f t="shared" si="6"/>
        <v>3759479396</v>
      </c>
      <c r="M42" s="45">
        <f t="shared" si="6"/>
        <v>3753577342</v>
      </c>
      <c r="N42" s="45">
        <f t="shared" si="6"/>
        <v>3753577342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3753577342</v>
      </c>
      <c r="X42" s="45">
        <f t="shared" si="6"/>
        <v>1865766150</v>
      </c>
      <c r="Y42" s="45">
        <f t="shared" si="6"/>
        <v>1887811192</v>
      </c>
      <c r="Z42" s="46">
        <f>+IF(X42&lt;&gt;0,+(Y42/X42)*100,0)</f>
        <v>101.18155439790779</v>
      </c>
      <c r="AA42" s="47">
        <f>+AA25-AA40</f>
        <v>3731532300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3677467800</v>
      </c>
      <c r="D45" s="18">
        <v>3677467800</v>
      </c>
      <c r="E45" s="19">
        <v>3623709300</v>
      </c>
      <c r="F45" s="20">
        <v>3623709300</v>
      </c>
      <c r="G45" s="20">
        <v>3699310765</v>
      </c>
      <c r="H45" s="20">
        <v>3684641968</v>
      </c>
      <c r="I45" s="20">
        <v>3675195265</v>
      </c>
      <c r="J45" s="20">
        <v>3675195265</v>
      </c>
      <c r="K45" s="20">
        <v>3697302197</v>
      </c>
      <c r="L45" s="20">
        <v>3709535499</v>
      </c>
      <c r="M45" s="20">
        <v>3703633445</v>
      </c>
      <c r="N45" s="20">
        <v>3703633445</v>
      </c>
      <c r="O45" s="20"/>
      <c r="P45" s="20"/>
      <c r="Q45" s="20"/>
      <c r="R45" s="20"/>
      <c r="S45" s="20"/>
      <c r="T45" s="20"/>
      <c r="U45" s="20"/>
      <c r="V45" s="20"/>
      <c r="W45" s="20">
        <v>3703633445</v>
      </c>
      <c r="X45" s="20">
        <v>1811854650</v>
      </c>
      <c r="Y45" s="20">
        <v>1891778795</v>
      </c>
      <c r="Z45" s="48">
        <v>104.41</v>
      </c>
      <c r="AA45" s="22">
        <v>3623709300</v>
      </c>
    </row>
    <row r="46" spans="1:27" ht="13.5">
      <c r="A46" s="23" t="s">
        <v>67</v>
      </c>
      <c r="B46" s="17"/>
      <c r="C46" s="18">
        <v>49933544</v>
      </c>
      <c r="D46" s="18">
        <v>49933544</v>
      </c>
      <c r="E46" s="19">
        <v>107823000</v>
      </c>
      <c r="F46" s="20">
        <v>107823000</v>
      </c>
      <c r="G46" s="20">
        <v>47303293</v>
      </c>
      <c r="H46" s="20">
        <v>49942794</v>
      </c>
      <c r="I46" s="20">
        <v>49943358</v>
      </c>
      <c r="J46" s="20">
        <v>49943358</v>
      </c>
      <c r="K46" s="20">
        <v>49943897</v>
      </c>
      <c r="L46" s="20">
        <v>49943897</v>
      </c>
      <c r="M46" s="20">
        <v>49943897</v>
      </c>
      <c r="N46" s="20">
        <v>49943897</v>
      </c>
      <c r="O46" s="20"/>
      <c r="P46" s="20"/>
      <c r="Q46" s="20"/>
      <c r="R46" s="20"/>
      <c r="S46" s="20"/>
      <c r="T46" s="20"/>
      <c r="U46" s="20"/>
      <c r="V46" s="20"/>
      <c r="W46" s="20">
        <v>49943897</v>
      </c>
      <c r="X46" s="20">
        <v>53911500</v>
      </c>
      <c r="Y46" s="20">
        <v>-3967603</v>
      </c>
      <c r="Z46" s="48">
        <v>-7.36</v>
      </c>
      <c r="AA46" s="22">
        <v>107823000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3727401344</v>
      </c>
      <c r="D48" s="51">
        <f>SUM(D45:D47)</f>
        <v>3727401344</v>
      </c>
      <c r="E48" s="52">
        <f t="shared" si="7"/>
        <v>3731532300</v>
      </c>
      <c r="F48" s="53">
        <f t="shared" si="7"/>
        <v>3731532300</v>
      </c>
      <c r="G48" s="53">
        <f t="shared" si="7"/>
        <v>3746614058</v>
      </c>
      <c r="H48" s="53">
        <f t="shared" si="7"/>
        <v>3734584762</v>
      </c>
      <c r="I48" s="53">
        <f t="shared" si="7"/>
        <v>3725138623</v>
      </c>
      <c r="J48" s="53">
        <f t="shared" si="7"/>
        <v>3725138623</v>
      </c>
      <c r="K48" s="53">
        <f t="shared" si="7"/>
        <v>3747246094</v>
      </c>
      <c r="L48" s="53">
        <f t="shared" si="7"/>
        <v>3759479396</v>
      </c>
      <c r="M48" s="53">
        <f t="shared" si="7"/>
        <v>3753577342</v>
      </c>
      <c r="N48" s="53">
        <f t="shared" si="7"/>
        <v>3753577342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3753577342</v>
      </c>
      <c r="X48" s="53">
        <f t="shared" si="7"/>
        <v>1865766150</v>
      </c>
      <c r="Y48" s="53">
        <f t="shared" si="7"/>
        <v>1887811192</v>
      </c>
      <c r="Z48" s="54">
        <f>+IF(X48&lt;&gt;0,+(Y48/X48)*100,0)</f>
        <v>101.18155439790779</v>
      </c>
      <c r="AA48" s="55">
        <f>SUM(AA45:AA47)</f>
        <v>3731532300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21341177</v>
      </c>
      <c r="D6" s="18">
        <v>21341177</v>
      </c>
      <c r="E6" s="19">
        <v>7500000</v>
      </c>
      <c r="F6" s="20">
        <v>7500000</v>
      </c>
      <c r="G6" s="20">
        <v>21341177</v>
      </c>
      <c r="H6" s="20">
        <v>21341177</v>
      </c>
      <c r="I6" s="20">
        <v>32092209</v>
      </c>
      <c r="J6" s="20">
        <v>32092209</v>
      </c>
      <c r="K6" s="20">
        <v>32092209</v>
      </c>
      <c r="L6" s="20">
        <v>32092209</v>
      </c>
      <c r="M6" s="20">
        <v>36661375</v>
      </c>
      <c r="N6" s="20">
        <v>36661375</v>
      </c>
      <c r="O6" s="20"/>
      <c r="P6" s="20"/>
      <c r="Q6" s="20"/>
      <c r="R6" s="20"/>
      <c r="S6" s="20"/>
      <c r="T6" s="20"/>
      <c r="U6" s="20"/>
      <c r="V6" s="20"/>
      <c r="W6" s="20">
        <v>36661375</v>
      </c>
      <c r="X6" s="20">
        <v>3750000</v>
      </c>
      <c r="Y6" s="20">
        <v>32911375</v>
      </c>
      <c r="Z6" s="21">
        <v>877.64</v>
      </c>
      <c r="AA6" s="22">
        <v>7500000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1233300</v>
      </c>
      <c r="D8" s="18">
        <v>1233300</v>
      </c>
      <c r="E8" s="19"/>
      <c r="F8" s="20"/>
      <c r="G8" s="20">
        <v>875614</v>
      </c>
      <c r="H8" s="20">
        <v>875614</v>
      </c>
      <c r="I8" s="20">
        <v>810257</v>
      </c>
      <c r="J8" s="20">
        <v>810257</v>
      </c>
      <c r="K8" s="20">
        <v>810257</v>
      </c>
      <c r="L8" s="20">
        <v>810257</v>
      </c>
      <c r="M8" s="20">
        <v>1206831</v>
      </c>
      <c r="N8" s="20">
        <v>1206831</v>
      </c>
      <c r="O8" s="20"/>
      <c r="P8" s="20"/>
      <c r="Q8" s="20"/>
      <c r="R8" s="20"/>
      <c r="S8" s="20"/>
      <c r="T8" s="20"/>
      <c r="U8" s="20"/>
      <c r="V8" s="20"/>
      <c r="W8" s="20">
        <v>1206831</v>
      </c>
      <c r="X8" s="20"/>
      <c r="Y8" s="20">
        <v>1206831</v>
      </c>
      <c r="Z8" s="21"/>
      <c r="AA8" s="22"/>
    </row>
    <row r="9" spans="1:27" ht="13.5">
      <c r="A9" s="23" t="s">
        <v>36</v>
      </c>
      <c r="B9" s="17"/>
      <c r="C9" s="18">
        <v>2314927</v>
      </c>
      <c r="D9" s="18">
        <v>2314927</v>
      </c>
      <c r="E9" s="19"/>
      <c r="F9" s="20"/>
      <c r="G9" s="20">
        <v>2335310</v>
      </c>
      <c r="H9" s="20">
        <v>2335310</v>
      </c>
      <c r="I9" s="20">
        <v>1600700</v>
      </c>
      <c r="J9" s="20">
        <v>1600700</v>
      </c>
      <c r="K9" s="20">
        <v>1600700</v>
      </c>
      <c r="L9" s="20">
        <v>1600700</v>
      </c>
      <c r="M9" s="20">
        <v>428609</v>
      </c>
      <c r="N9" s="20">
        <v>428609</v>
      </c>
      <c r="O9" s="20"/>
      <c r="P9" s="20"/>
      <c r="Q9" s="20"/>
      <c r="R9" s="20"/>
      <c r="S9" s="20"/>
      <c r="T9" s="20"/>
      <c r="U9" s="20"/>
      <c r="V9" s="20"/>
      <c r="W9" s="20">
        <v>428609</v>
      </c>
      <c r="X9" s="20"/>
      <c r="Y9" s="20">
        <v>428609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24889404</v>
      </c>
      <c r="D12" s="29">
        <f>SUM(D6:D11)</f>
        <v>24889404</v>
      </c>
      <c r="E12" s="30">
        <f t="shared" si="0"/>
        <v>7500000</v>
      </c>
      <c r="F12" s="31">
        <f t="shared" si="0"/>
        <v>7500000</v>
      </c>
      <c r="G12" s="31">
        <f t="shared" si="0"/>
        <v>24552101</v>
      </c>
      <c r="H12" s="31">
        <f t="shared" si="0"/>
        <v>24552101</v>
      </c>
      <c r="I12" s="31">
        <f t="shared" si="0"/>
        <v>34503166</v>
      </c>
      <c r="J12" s="31">
        <f t="shared" si="0"/>
        <v>34503166</v>
      </c>
      <c r="K12" s="31">
        <f t="shared" si="0"/>
        <v>34503166</v>
      </c>
      <c r="L12" s="31">
        <f t="shared" si="0"/>
        <v>34503166</v>
      </c>
      <c r="M12" s="31">
        <f t="shared" si="0"/>
        <v>38296815</v>
      </c>
      <c r="N12" s="31">
        <f t="shared" si="0"/>
        <v>38296815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38296815</v>
      </c>
      <c r="X12" s="31">
        <f t="shared" si="0"/>
        <v>3750000</v>
      </c>
      <c r="Y12" s="31">
        <f t="shared" si="0"/>
        <v>34546815</v>
      </c>
      <c r="Z12" s="32">
        <f>+IF(X12&lt;&gt;0,+(Y12/X12)*100,0)</f>
        <v>921.2484</v>
      </c>
      <c r="AA12" s="33">
        <f>SUM(AA6:AA11)</f>
        <v>7500000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59437047</v>
      </c>
      <c r="D19" s="18">
        <v>59437047</v>
      </c>
      <c r="E19" s="19">
        <v>76960000</v>
      </c>
      <c r="F19" s="20">
        <v>76960000</v>
      </c>
      <c r="G19" s="20">
        <v>59245381</v>
      </c>
      <c r="H19" s="20">
        <v>59245381</v>
      </c>
      <c r="I19" s="20">
        <v>60291999</v>
      </c>
      <c r="J19" s="20">
        <v>60291999</v>
      </c>
      <c r="K19" s="20">
        <v>60291999</v>
      </c>
      <c r="L19" s="20">
        <v>60291999</v>
      </c>
      <c r="M19" s="20">
        <v>63259844</v>
      </c>
      <c r="N19" s="20">
        <v>63259844</v>
      </c>
      <c r="O19" s="20"/>
      <c r="P19" s="20"/>
      <c r="Q19" s="20"/>
      <c r="R19" s="20"/>
      <c r="S19" s="20"/>
      <c r="T19" s="20"/>
      <c r="U19" s="20"/>
      <c r="V19" s="20"/>
      <c r="W19" s="20">
        <v>63259844</v>
      </c>
      <c r="X19" s="20">
        <v>38480000</v>
      </c>
      <c r="Y19" s="20">
        <v>24779844</v>
      </c>
      <c r="Z19" s="21">
        <v>64.4</v>
      </c>
      <c r="AA19" s="22">
        <v>76960000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>
        <v>74763</v>
      </c>
      <c r="H22" s="20">
        <v>74763</v>
      </c>
      <c r="I22" s="20">
        <v>74763</v>
      </c>
      <c r="J22" s="20">
        <v>74763</v>
      </c>
      <c r="K22" s="20">
        <v>74763</v>
      </c>
      <c r="L22" s="20">
        <v>74763</v>
      </c>
      <c r="M22" s="20">
        <v>74763</v>
      </c>
      <c r="N22" s="20">
        <v>74763</v>
      </c>
      <c r="O22" s="20"/>
      <c r="P22" s="20"/>
      <c r="Q22" s="20"/>
      <c r="R22" s="20"/>
      <c r="S22" s="20"/>
      <c r="T22" s="20"/>
      <c r="U22" s="20"/>
      <c r="V22" s="20"/>
      <c r="W22" s="20">
        <v>74763</v>
      </c>
      <c r="X22" s="20"/>
      <c r="Y22" s="20">
        <v>74763</v>
      </c>
      <c r="Z22" s="21"/>
      <c r="AA22" s="22"/>
    </row>
    <row r="23" spans="1:27" ht="13.5">
      <c r="A23" s="23" t="s">
        <v>49</v>
      </c>
      <c r="B23" s="17"/>
      <c r="C23" s="18">
        <v>74763</v>
      </c>
      <c r="D23" s="18">
        <v>74763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59511810</v>
      </c>
      <c r="D24" s="29">
        <f>SUM(D15:D23)</f>
        <v>59511810</v>
      </c>
      <c r="E24" s="36">
        <f t="shared" si="1"/>
        <v>76960000</v>
      </c>
      <c r="F24" s="37">
        <f t="shared" si="1"/>
        <v>76960000</v>
      </c>
      <c r="G24" s="37">
        <f t="shared" si="1"/>
        <v>59320144</v>
      </c>
      <c r="H24" s="37">
        <f t="shared" si="1"/>
        <v>59320144</v>
      </c>
      <c r="I24" s="37">
        <f t="shared" si="1"/>
        <v>60366762</v>
      </c>
      <c r="J24" s="37">
        <f t="shared" si="1"/>
        <v>60366762</v>
      </c>
      <c r="K24" s="37">
        <f t="shared" si="1"/>
        <v>60366762</v>
      </c>
      <c r="L24" s="37">
        <f t="shared" si="1"/>
        <v>60366762</v>
      </c>
      <c r="M24" s="37">
        <f t="shared" si="1"/>
        <v>63334607</v>
      </c>
      <c r="N24" s="37">
        <f t="shared" si="1"/>
        <v>63334607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63334607</v>
      </c>
      <c r="X24" s="37">
        <f t="shared" si="1"/>
        <v>38480000</v>
      </c>
      <c r="Y24" s="37">
        <f t="shared" si="1"/>
        <v>24854607</v>
      </c>
      <c r="Z24" s="38">
        <f>+IF(X24&lt;&gt;0,+(Y24/X24)*100,0)</f>
        <v>64.59097453222454</v>
      </c>
      <c r="AA24" s="39">
        <f>SUM(AA15:AA23)</f>
        <v>76960000</v>
      </c>
    </row>
    <row r="25" spans="1:27" ht="13.5">
      <c r="A25" s="27" t="s">
        <v>51</v>
      </c>
      <c r="B25" s="28"/>
      <c r="C25" s="29">
        <f aca="true" t="shared" si="2" ref="C25:Y25">+C12+C24</f>
        <v>84401214</v>
      </c>
      <c r="D25" s="29">
        <f>+D12+D24</f>
        <v>84401214</v>
      </c>
      <c r="E25" s="30">
        <f t="shared" si="2"/>
        <v>84460000</v>
      </c>
      <c r="F25" s="31">
        <f t="shared" si="2"/>
        <v>84460000</v>
      </c>
      <c r="G25" s="31">
        <f t="shared" si="2"/>
        <v>83872245</v>
      </c>
      <c r="H25" s="31">
        <f t="shared" si="2"/>
        <v>83872245</v>
      </c>
      <c r="I25" s="31">
        <f t="shared" si="2"/>
        <v>94869928</v>
      </c>
      <c r="J25" s="31">
        <f t="shared" si="2"/>
        <v>94869928</v>
      </c>
      <c r="K25" s="31">
        <f t="shared" si="2"/>
        <v>94869928</v>
      </c>
      <c r="L25" s="31">
        <f t="shared" si="2"/>
        <v>94869928</v>
      </c>
      <c r="M25" s="31">
        <f t="shared" si="2"/>
        <v>101631422</v>
      </c>
      <c r="N25" s="31">
        <f t="shared" si="2"/>
        <v>101631422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101631422</v>
      </c>
      <c r="X25" s="31">
        <f t="shared" si="2"/>
        <v>42230000</v>
      </c>
      <c r="Y25" s="31">
        <f t="shared" si="2"/>
        <v>59401422</v>
      </c>
      <c r="Z25" s="32">
        <f>+IF(X25&lt;&gt;0,+(Y25/X25)*100,0)</f>
        <v>140.6616670613308</v>
      </c>
      <c r="AA25" s="33">
        <f>+AA12+AA24</f>
        <v>84460000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>
        <v>2500</v>
      </c>
      <c r="J31" s="20">
        <v>2500</v>
      </c>
      <c r="K31" s="20">
        <v>2500</v>
      </c>
      <c r="L31" s="20">
        <v>2500</v>
      </c>
      <c r="M31" s="20">
        <v>1500</v>
      </c>
      <c r="N31" s="20">
        <v>1500</v>
      </c>
      <c r="O31" s="20"/>
      <c r="P31" s="20"/>
      <c r="Q31" s="20"/>
      <c r="R31" s="20"/>
      <c r="S31" s="20"/>
      <c r="T31" s="20"/>
      <c r="U31" s="20"/>
      <c r="V31" s="20"/>
      <c r="W31" s="20">
        <v>1500</v>
      </c>
      <c r="X31" s="20"/>
      <c r="Y31" s="20">
        <v>1500</v>
      </c>
      <c r="Z31" s="21"/>
      <c r="AA31" s="22"/>
    </row>
    <row r="32" spans="1:27" ht="13.5">
      <c r="A32" s="23" t="s">
        <v>57</v>
      </c>
      <c r="B32" s="17"/>
      <c r="C32" s="18">
        <v>16135556</v>
      </c>
      <c r="D32" s="18">
        <v>16135556</v>
      </c>
      <c r="E32" s="19"/>
      <c r="F32" s="20"/>
      <c r="G32" s="20">
        <v>16083886</v>
      </c>
      <c r="H32" s="20">
        <v>16083886</v>
      </c>
      <c r="I32" s="20">
        <v>21523425</v>
      </c>
      <c r="J32" s="20">
        <v>21523425</v>
      </c>
      <c r="K32" s="20">
        <v>21523425</v>
      </c>
      <c r="L32" s="20">
        <v>21523425</v>
      </c>
      <c r="M32" s="20">
        <v>18674788</v>
      </c>
      <c r="N32" s="20">
        <v>18674788</v>
      </c>
      <c r="O32" s="20"/>
      <c r="P32" s="20"/>
      <c r="Q32" s="20"/>
      <c r="R32" s="20"/>
      <c r="S32" s="20"/>
      <c r="T32" s="20"/>
      <c r="U32" s="20"/>
      <c r="V32" s="20"/>
      <c r="W32" s="20">
        <v>18674788</v>
      </c>
      <c r="X32" s="20"/>
      <c r="Y32" s="20">
        <v>18674788</v>
      </c>
      <c r="Z32" s="21"/>
      <c r="AA32" s="22"/>
    </row>
    <row r="33" spans="1:27" ht="13.5">
      <c r="A33" s="23" t="s">
        <v>58</v>
      </c>
      <c r="B33" s="17"/>
      <c r="C33" s="18">
        <v>565920</v>
      </c>
      <c r="D33" s="18">
        <v>565920</v>
      </c>
      <c r="E33" s="19"/>
      <c r="F33" s="20"/>
      <c r="G33" s="20">
        <v>658014</v>
      </c>
      <c r="H33" s="20">
        <v>658014</v>
      </c>
      <c r="I33" s="20">
        <v>565920</v>
      </c>
      <c r="J33" s="20">
        <v>565920</v>
      </c>
      <c r="K33" s="20">
        <v>565920</v>
      </c>
      <c r="L33" s="20">
        <v>565920</v>
      </c>
      <c r="M33" s="20">
        <v>565920</v>
      </c>
      <c r="N33" s="20">
        <v>565920</v>
      </c>
      <c r="O33" s="20"/>
      <c r="P33" s="20"/>
      <c r="Q33" s="20"/>
      <c r="R33" s="20"/>
      <c r="S33" s="20"/>
      <c r="T33" s="20"/>
      <c r="U33" s="20"/>
      <c r="V33" s="20"/>
      <c r="W33" s="20">
        <v>565920</v>
      </c>
      <c r="X33" s="20"/>
      <c r="Y33" s="20">
        <v>565920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16701476</v>
      </c>
      <c r="D34" s="29">
        <f>SUM(D29:D33)</f>
        <v>16701476</v>
      </c>
      <c r="E34" s="30">
        <f t="shared" si="3"/>
        <v>0</v>
      </c>
      <c r="F34" s="31">
        <f t="shared" si="3"/>
        <v>0</v>
      </c>
      <c r="G34" s="31">
        <f t="shared" si="3"/>
        <v>16741900</v>
      </c>
      <c r="H34" s="31">
        <f t="shared" si="3"/>
        <v>16741900</v>
      </c>
      <c r="I34" s="31">
        <f t="shared" si="3"/>
        <v>22091845</v>
      </c>
      <c r="J34" s="31">
        <f t="shared" si="3"/>
        <v>22091845</v>
      </c>
      <c r="K34" s="31">
        <f t="shared" si="3"/>
        <v>22091845</v>
      </c>
      <c r="L34" s="31">
        <f t="shared" si="3"/>
        <v>22091845</v>
      </c>
      <c r="M34" s="31">
        <f t="shared" si="3"/>
        <v>19242208</v>
      </c>
      <c r="N34" s="31">
        <f t="shared" si="3"/>
        <v>19242208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19242208</v>
      </c>
      <c r="X34" s="31">
        <f t="shared" si="3"/>
        <v>0</v>
      </c>
      <c r="Y34" s="31">
        <f t="shared" si="3"/>
        <v>19242208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>
        <v>150535</v>
      </c>
      <c r="J37" s="20">
        <v>150535</v>
      </c>
      <c r="K37" s="20">
        <v>150535</v>
      </c>
      <c r="L37" s="20">
        <v>150535</v>
      </c>
      <c r="M37" s="20">
        <v>202206</v>
      </c>
      <c r="N37" s="20">
        <v>202206</v>
      </c>
      <c r="O37" s="20"/>
      <c r="P37" s="20"/>
      <c r="Q37" s="20"/>
      <c r="R37" s="20"/>
      <c r="S37" s="20"/>
      <c r="T37" s="20"/>
      <c r="U37" s="20"/>
      <c r="V37" s="20"/>
      <c r="W37" s="20">
        <v>202206</v>
      </c>
      <c r="X37" s="20"/>
      <c r="Y37" s="20">
        <v>202206</v>
      </c>
      <c r="Z37" s="21"/>
      <c r="AA37" s="22"/>
    </row>
    <row r="38" spans="1:27" ht="13.5">
      <c r="A38" s="23" t="s">
        <v>58</v>
      </c>
      <c r="B38" s="17"/>
      <c r="C38" s="18">
        <v>150535</v>
      </c>
      <c r="D38" s="18">
        <v>150535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150535</v>
      </c>
      <c r="D39" s="29">
        <f>SUM(D37:D38)</f>
        <v>150535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150535</v>
      </c>
      <c r="J39" s="37">
        <f t="shared" si="4"/>
        <v>150535</v>
      </c>
      <c r="K39" s="37">
        <f t="shared" si="4"/>
        <v>150535</v>
      </c>
      <c r="L39" s="37">
        <f t="shared" si="4"/>
        <v>150535</v>
      </c>
      <c r="M39" s="37">
        <f t="shared" si="4"/>
        <v>202206</v>
      </c>
      <c r="N39" s="37">
        <f t="shared" si="4"/>
        <v>202206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202206</v>
      </c>
      <c r="X39" s="37">
        <f t="shared" si="4"/>
        <v>0</v>
      </c>
      <c r="Y39" s="37">
        <f t="shared" si="4"/>
        <v>202206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16852011</v>
      </c>
      <c r="D40" s="29">
        <f>+D34+D39</f>
        <v>16852011</v>
      </c>
      <c r="E40" s="30">
        <f t="shared" si="5"/>
        <v>0</v>
      </c>
      <c r="F40" s="31">
        <f t="shared" si="5"/>
        <v>0</v>
      </c>
      <c r="G40" s="31">
        <f t="shared" si="5"/>
        <v>16741900</v>
      </c>
      <c r="H40" s="31">
        <f t="shared" si="5"/>
        <v>16741900</v>
      </c>
      <c r="I40" s="31">
        <f t="shared" si="5"/>
        <v>22242380</v>
      </c>
      <c r="J40" s="31">
        <f t="shared" si="5"/>
        <v>22242380</v>
      </c>
      <c r="K40" s="31">
        <f t="shared" si="5"/>
        <v>22242380</v>
      </c>
      <c r="L40" s="31">
        <f t="shared" si="5"/>
        <v>22242380</v>
      </c>
      <c r="M40" s="31">
        <f t="shared" si="5"/>
        <v>19444414</v>
      </c>
      <c r="N40" s="31">
        <f t="shared" si="5"/>
        <v>19444414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19444414</v>
      </c>
      <c r="X40" s="31">
        <f t="shared" si="5"/>
        <v>0</v>
      </c>
      <c r="Y40" s="31">
        <f t="shared" si="5"/>
        <v>19444414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67549203</v>
      </c>
      <c r="D42" s="43">
        <f>+D25-D40</f>
        <v>67549203</v>
      </c>
      <c r="E42" s="44">
        <f t="shared" si="6"/>
        <v>84460000</v>
      </c>
      <c r="F42" s="45">
        <f t="shared" si="6"/>
        <v>84460000</v>
      </c>
      <c r="G42" s="45">
        <f t="shared" si="6"/>
        <v>67130345</v>
      </c>
      <c r="H42" s="45">
        <f t="shared" si="6"/>
        <v>67130345</v>
      </c>
      <c r="I42" s="45">
        <f t="shared" si="6"/>
        <v>72627548</v>
      </c>
      <c r="J42" s="45">
        <f t="shared" si="6"/>
        <v>72627548</v>
      </c>
      <c r="K42" s="45">
        <f t="shared" si="6"/>
        <v>72627548</v>
      </c>
      <c r="L42" s="45">
        <f t="shared" si="6"/>
        <v>72627548</v>
      </c>
      <c r="M42" s="45">
        <f t="shared" si="6"/>
        <v>82187008</v>
      </c>
      <c r="N42" s="45">
        <f t="shared" si="6"/>
        <v>82187008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82187008</v>
      </c>
      <c r="X42" s="45">
        <f t="shared" si="6"/>
        <v>42230000</v>
      </c>
      <c r="Y42" s="45">
        <f t="shared" si="6"/>
        <v>39957008</v>
      </c>
      <c r="Z42" s="46">
        <f>+IF(X42&lt;&gt;0,+(Y42/X42)*100,0)</f>
        <v>94.6175893914279</v>
      </c>
      <c r="AA42" s="47">
        <f>+AA25-AA40</f>
        <v>84460000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67549203</v>
      </c>
      <c r="D45" s="18">
        <v>67549203</v>
      </c>
      <c r="E45" s="19">
        <v>84460000</v>
      </c>
      <c r="F45" s="20">
        <v>84460000</v>
      </c>
      <c r="G45" s="20">
        <v>67130345</v>
      </c>
      <c r="H45" s="20">
        <v>67130345</v>
      </c>
      <c r="I45" s="20">
        <v>72627548</v>
      </c>
      <c r="J45" s="20">
        <v>72627548</v>
      </c>
      <c r="K45" s="20">
        <v>72627548</v>
      </c>
      <c r="L45" s="20">
        <v>72627548</v>
      </c>
      <c r="M45" s="20">
        <v>82187008</v>
      </c>
      <c r="N45" s="20">
        <v>82187008</v>
      </c>
      <c r="O45" s="20"/>
      <c r="P45" s="20"/>
      <c r="Q45" s="20"/>
      <c r="R45" s="20"/>
      <c r="S45" s="20"/>
      <c r="T45" s="20"/>
      <c r="U45" s="20"/>
      <c r="V45" s="20"/>
      <c r="W45" s="20">
        <v>82187008</v>
      </c>
      <c r="X45" s="20">
        <v>42230000</v>
      </c>
      <c r="Y45" s="20">
        <v>39957008</v>
      </c>
      <c r="Z45" s="48">
        <v>94.62</v>
      </c>
      <c r="AA45" s="22">
        <v>84460000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67549203</v>
      </c>
      <c r="D48" s="51">
        <f>SUM(D45:D47)</f>
        <v>67549203</v>
      </c>
      <c r="E48" s="52">
        <f t="shared" si="7"/>
        <v>84460000</v>
      </c>
      <c r="F48" s="53">
        <f t="shared" si="7"/>
        <v>84460000</v>
      </c>
      <c r="G48" s="53">
        <f t="shared" si="7"/>
        <v>67130345</v>
      </c>
      <c r="H48" s="53">
        <f t="shared" si="7"/>
        <v>67130345</v>
      </c>
      <c r="I48" s="53">
        <f t="shared" si="7"/>
        <v>72627548</v>
      </c>
      <c r="J48" s="53">
        <f t="shared" si="7"/>
        <v>72627548</v>
      </c>
      <c r="K48" s="53">
        <f t="shared" si="7"/>
        <v>72627548</v>
      </c>
      <c r="L48" s="53">
        <f t="shared" si="7"/>
        <v>72627548</v>
      </c>
      <c r="M48" s="53">
        <f t="shared" si="7"/>
        <v>82187008</v>
      </c>
      <c r="N48" s="53">
        <f t="shared" si="7"/>
        <v>82187008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82187008</v>
      </c>
      <c r="X48" s="53">
        <f t="shared" si="7"/>
        <v>42230000</v>
      </c>
      <c r="Y48" s="53">
        <f t="shared" si="7"/>
        <v>39957008</v>
      </c>
      <c r="Z48" s="54">
        <f>+IF(X48&lt;&gt;0,+(Y48/X48)*100,0)</f>
        <v>94.6175893914279</v>
      </c>
      <c r="AA48" s="55">
        <f>SUM(AA45:AA47)</f>
        <v>84460000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71508272</v>
      </c>
      <c r="D6" s="18">
        <v>71508272</v>
      </c>
      <c r="E6" s="19">
        <v>42084000</v>
      </c>
      <c r="F6" s="20">
        <v>42084000</v>
      </c>
      <c r="G6" s="20">
        <v>3507000</v>
      </c>
      <c r="H6" s="20">
        <v>3507000</v>
      </c>
      <c r="I6" s="20">
        <v>3507000</v>
      </c>
      <c r="J6" s="20">
        <v>3507000</v>
      </c>
      <c r="K6" s="20">
        <v>3507000</v>
      </c>
      <c r="L6" s="20">
        <v>3507000</v>
      </c>
      <c r="M6" s="20">
        <v>3507000</v>
      </c>
      <c r="N6" s="20">
        <v>3507000</v>
      </c>
      <c r="O6" s="20"/>
      <c r="P6" s="20"/>
      <c r="Q6" s="20"/>
      <c r="R6" s="20"/>
      <c r="S6" s="20"/>
      <c r="T6" s="20"/>
      <c r="U6" s="20"/>
      <c r="V6" s="20"/>
      <c r="W6" s="20">
        <v>3507000</v>
      </c>
      <c r="X6" s="20">
        <v>21042000</v>
      </c>
      <c r="Y6" s="20">
        <v>-17535000</v>
      </c>
      <c r="Z6" s="21">
        <v>-83.33</v>
      </c>
      <c r="AA6" s="22">
        <v>42084000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32557779</v>
      </c>
      <c r="D8" s="18">
        <v>32557779</v>
      </c>
      <c r="E8" s="19">
        <v>22325000</v>
      </c>
      <c r="F8" s="20">
        <v>22325000</v>
      </c>
      <c r="G8" s="20">
        <v>1860417</v>
      </c>
      <c r="H8" s="20">
        <v>1860417</v>
      </c>
      <c r="I8" s="20">
        <v>1860417</v>
      </c>
      <c r="J8" s="20">
        <v>1860417</v>
      </c>
      <c r="K8" s="20">
        <v>1860417</v>
      </c>
      <c r="L8" s="20">
        <v>1860417</v>
      </c>
      <c r="M8" s="20">
        <v>1860417</v>
      </c>
      <c r="N8" s="20">
        <v>1860417</v>
      </c>
      <c r="O8" s="20"/>
      <c r="P8" s="20"/>
      <c r="Q8" s="20"/>
      <c r="R8" s="20"/>
      <c r="S8" s="20"/>
      <c r="T8" s="20"/>
      <c r="U8" s="20"/>
      <c r="V8" s="20"/>
      <c r="W8" s="20">
        <v>1860417</v>
      </c>
      <c r="X8" s="20">
        <v>11162500</v>
      </c>
      <c r="Y8" s="20">
        <v>-9302083</v>
      </c>
      <c r="Z8" s="21">
        <v>-83.33</v>
      </c>
      <c r="AA8" s="22">
        <v>22325000</v>
      </c>
    </row>
    <row r="9" spans="1:27" ht="13.5">
      <c r="A9" s="23" t="s">
        <v>36</v>
      </c>
      <c r="B9" s="17"/>
      <c r="C9" s="18">
        <v>450780</v>
      </c>
      <c r="D9" s="18">
        <v>450780</v>
      </c>
      <c r="E9" s="19">
        <v>2237000</v>
      </c>
      <c r="F9" s="20">
        <v>2237000</v>
      </c>
      <c r="G9" s="20">
        <v>186417</v>
      </c>
      <c r="H9" s="20">
        <v>186417</v>
      </c>
      <c r="I9" s="20">
        <v>186417</v>
      </c>
      <c r="J9" s="20">
        <v>186417</v>
      </c>
      <c r="K9" s="20">
        <v>186417</v>
      </c>
      <c r="L9" s="20">
        <v>186417</v>
      </c>
      <c r="M9" s="20">
        <v>186417</v>
      </c>
      <c r="N9" s="20">
        <v>186417</v>
      </c>
      <c r="O9" s="20"/>
      <c r="P9" s="20"/>
      <c r="Q9" s="20"/>
      <c r="R9" s="20"/>
      <c r="S9" s="20"/>
      <c r="T9" s="20"/>
      <c r="U9" s="20"/>
      <c r="V9" s="20"/>
      <c r="W9" s="20">
        <v>186417</v>
      </c>
      <c r="X9" s="20">
        <v>1118500</v>
      </c>
      <c r="Y9" s="20">
        <v>-932083</v>
      </c>
      <c r="Z9" s="21">
        <v>-83.33</v>
      </c>
      <c r="AA9" s="22">
        <v>2237000</v>
      </c>
    </row>
    <row r="10" spans="1:27" ht="13.5">
      <c r="A10" s="23" t="s">
        <v>37</v>
      </c>
      <c r="B10" s="17"/>
      <c r="C10" s="18">
        <v>18679</v>
      </c>
      <c r="D10" s="18">
        <v>18679</v>
      </c>
      <c r="E10" s="19">
        <v>20000</v>
      </c>
      <c r="F10" s="20">
        <v>20000</v>
      </c>
      <c r="G10" s="24">
        <v>1667</v>
      </c>
      <c r="H10" s="24">
        <v>1667</v>
      </c>
      <c r="I10" s="24">
        <v>1667</v>
      </c>
      <c r="J10" s="20">
        <v>1667</v>
      </c>
      <c r="K10" s="24">
        <v>1667</v>
      </c>
      <c r="L10" s="24">
        <v>1667</v>
      </c>
      <c r="M10" s="20">
        <v>1667</v>
      </c>
      <c r="N10" s="24">
        <v>1667</v>
      </c>
      <c r="O10" s="24"/>
      <c r="P10" s="24"/>
      <c r="Q10" s="20"/>
      <c r="R10" s="24"/>
      <c r="S10" s="24"/>
      <c r="T10" s="20"/>
      <c r="U10" s="24"/>
      <c r="V10" s="24"/>
      <c r="W10" s="24">
        <v>1667</v>
      </c>
      <c r="X10" s="20">
        <v>10000</v>
      </c>
      <c r="Y10" s="24">
        <v>-8333</v>
      </c>
      <c r="Z10" s="25">
        <v>-83.33</v>
      </c>
      <c r="AA10" s="26">
        <v>20000</v>
      </c>
    </row>
    <row r="11" spans="1:27" ht="13.5">
      <c r="A11" s="23" t="s">
        <v>38</v>
      </c>
      <c r="B11" s="17"/>
      <c r="C11" s="18">
        <v>3686066</v>
      </c>
      <c r="D11" s="18">
        <v>3686066</v>
      </c>
      <c r="E11" s="19">
        <v>3326000</v>
      </c>
      <c r="F11" s="20">
        <v>3326000</v>
      </c>
      <c r="G11" s="20">
        <v>277167</v>
      </c>
      <c r="H11" s="20">
        <v>277167</v>
      </c>
      <c r="I11" s="20">
        <v>277167</v>
      </c>
      <c r="J11" s="20">
        <v>277167</v>
      </c>
      <c r="K11" s="20">
        <v>277167</v>
      </c>
      <c r="L11" s="20">
        <v>277167</v>
      </c>
      <c r="M11" s="20">
        <v>277167</v>
      </c>
      <c r="N11" s="20">
        <v>277167</v>
      </c>
      <c r="O11" s="20"/>
      <c r="P11" s="20"/>
      <c r="Q11" s="20"/>
      <c r="R11" s="20"/>
      <c r="S11" s="20"/>
      <c r="T11" s="20"/>
      <c r="U11" s="20"/>
      <c r="V11" s="20"/>
      <c r="W11" s="20">
        <v>277167</v>
      </c>
      <c r="X11" s="20">
        <v>1663000</v>
      </c>
      <c r="Y11" s="20">
        <v>-1385833</v>
      </c>
      <c r="Z11" s="21">
        <v>-83.33</v>
      </c>
      <c r="AA11" s="22">
        <v>3326000</v>
      </c>
    </row>
    <row r="12" spans="1:27" ht="13.5">
      <c r="A12" s="27" t="s">
        <v>39</v>
      </c>
      <c r="B12" s="28"/>
      <c r="C12" s="29">
        <f aca="true" t="shared" si="0" ref="C12:Y12">SUM(C6:C11)</f>
        <v>108221576</v>
      </c>
      <c r="D12" s="29">
        <f>SUM(D6:D11)</f>
        <v>108221576</v>
      </c>
      <c r="E12" s="30">
        <f t="shared" si="0"/>
        <v>69992000</v>
      </c>
      <c r="F12" s="31">
        <f t="shared" si="0"/>
        <v>69992000</v>
      </c>
      <c r="G12" s="31">
        <f t="shared" si="0"/>
        <v>5832668</v>
      </c>
      <c r="H12" s="31">
        <f t="shared" si="0"/>
        <v>5832668</v>
      </c>
      <c r="I12" s="31">
        <f t="shared" si="0"/>
        <v>5832668</v>
      </c>
      <c r="J12" s="31">
        <f t="shared" si="0"/>
        <v>5832668</v>
      </c>
      <c r="K12" s="31">
        <f t="shared" si="0"/>
        <v>5832668</v>
      </c>
      <c r="L12" s="31">
        <f t="shared" si="0"/>
        <v>5832668</v>
      </c>
      <c r="M12" s="31">
        <f t="shared" si="0"/>
        <v>5832668</v>
      </c>
      <c r="N12" s="31">
        <f t="shared" si="0"/>
        <v>5832668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5832668</v>
      </c>
      <c r="X12" s="31">
        <f t="shared" si="0"/>
        <v>34996000</v>
      </c>
      <c r="Y12" s="31">
        <f t="shared" si="0"/>
        <v>-29163332</v>
      </c>
      <c r="Z12" s="32">
        <f>+IF(X12&lt;&gt;0,+(Y12/X12)*100,0)</f>
        <v>-83.3333295233741</v>
      </c>
      <c r="AA12" s="33">
        <f>SUM(AA6:AA11)</f>
        <v>69992000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725999</v>
      </c>
      <c r="D15" s="18">
        <v>725999</v>
      </c>
      <c r="E15" s="19">
        <v>1449000</v>
      </c>
      <c r="F15" s="20">
        <v>1449000</v>
      </c>
      <c r="G15" s="20">
        <v>120750</v>
      </c>
      <c r="H15" s="20">
        <v>120750</v>
      </c>
      <c r="I15" s="20">
        <v>120750</v>
      </c>
      <c r="J15" s="20">
        <v>120750</v>
      </c>
      <c r="K15" s="20">
        <v>120750</v>
      </c>
      <c r="L15" s="20">
        <v>120750</v>
      </c>
      <c r="M15" s="20">
        <v>120750</v>
      </c>
      <c r="N15" s="20">
        <v>120750</v>
      </c>
      <c r="O15" s="20"/>
      <c r="P15" s="20"/>
      <c r="Q15" s="20"/>
      <c r="R15" s="20"/>
      <c r="S15" s="20"/>
      <c r="T15" s="20"/>
      <c r="U15" s="20"/>
      <c r="V15" s="20"/>
      <c r="W15" s="20">
        <v>120750</v>
      </c>
      <c r="X15" s="20">
        <v>724500</v>
      </c>
      <c r="Y15" s="20">
        <v>-603750</v>
      </c>
      <c r="Z15" s="21">
        <v>-83.33</v>
      </c>
      <c r="AA15" s="22">
        <v>1449000</v>
      </c>
    </row>
    <row r="16" spans="1:27" ht="13.5">
      <c r="A16" s="23" t="s">
        <v>42</v>
      </c>
      <c r="B16" s="17"/>
      <c r="C16" s="18"/>
      <c r="D16" s="18"/>
      <c r="E16" s="19">
        <v>1000</v>
      </c>
      <c r="F16" s="20">
        <v>1000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500</v>
      </c>
      <c r="Y16" s="24">
        <v>-500</v>
      </c>
      <c r="Z16" s="25">
        <v>-100</v>
      </c>
      <c r="AA16" s="26">
        <v>1000</v>
      </c>
    </row>
    <row r="17" spans="1:27" ht="13.5">
      <c r="A17" s="23" t="s">
        <v>43</v>
      </c>
      <c r="B17" s="17"/>
      <c r="C17" s="18">
        <v>11154802</v>
      </c>
      <c r="D17" s="18">
        <v>11154802</v>
      </c>
      <c r="E17" s="19">
        <v>11926000</v>
      </c>
      <c r="F17" s="20">
        <v>11926000</v>
      </c>
      <c r="G17" s="20">
        <v>993833</v>
      </c>
      <c r="H17" s="20">
        <v>993833</v>
      </c>
      <c r="I17" s="20">
        <v>993833</v>
      </c>
      <c r="J17" s="20">
        <v>993833</v>
      </c>
      <c r="K17" s="20">
        <v>993833</v>
      </c>
      <c r="L17" s="20">
        <v>993833</v>
      </c>
      <c r="M17" s="20">
        <v>993833</v>
      </c>
      <c r="N17" s="20">
        <v>993833</v>
      </c>
      <c r="O17" s="20"/>
      <c r="P17" s="20"/>
      <c r="Q17" s="20"/>
      <c r="R17" s="20"/>
      <c r="S17" s="20"/>
      <c r="T17" s="20"/>
      <c r="U17" s="20"/>
      <c r="V17" s="20"/>
      <c r="W17" s="20">
        <v>993833</v>
      </c>
      <c r="X17" s="20">
        <v>5963000</v>
      </c>
      <c r="Y17" s="20">
        <v>-4969167</v>
      </c>
      <c r="Z17" s="21">
        <v>-83.33</v>
      </c>
      <c r="AA17" s="22">
        <v>11926000</v>
      </c>
    </row>
    <row r="18" spans="1:27" ht="13.5">
      <c r="A18" s="23" t="s">
        <v>44</v>
      </c>
      <c r="B18" s="17"/>
      <c r="C18" s="18">
        <v>1000</v>
      </c>
      <c r="D18" s="18">
        <v>1000</v>
      </c>
      <c r="E18" s="19"/>
      <c r="F18" s="20"/>
      <c r="G18" s="20">
        <v>83</v>
      </c>
      <c r="H18" s="20">
        <v>83</v>
      </c>
      <c r="I18" s="20">
        <v>83</v>
      </c>
      <c r="J18" s="20">
        <v>83</v>
      </c>
      <c r="K18" s="20">
        <v>83</v>
      </c>
      <c r="L18" s="20">
        <v>83</v>
      </c>
      <c r="M18" s="20">
        <v>83</v>
      </c>
      <c r="N18" s="20">
        <v>83</v>
      </c>
      <c r="O18" s="20"/>
      <c r="P18" s="20"/>
      <c r="Q18" s="20"/>
      <c r="R18" s="20"/>
      <c r="S18" s="20"/>
      <c r="T18" s="20"/>
      <c r="U18" s="20"/>
      <c r="V18" s="20"/>
      <c r="W18" s="20">
        <v>83</v>
      </c>
      <c r="X18" s="20"/>
      <c r="Y18" s="20">
        <v>83</v>
      </c>
      <c r="Z18" s="21"/>
      <c r="AA18" s="22"/>
    </row>
    <row r="19" spans="1:27" ht="13.5">
      <c r="A19" s="23" t="s">
        <v>45</v>
      </c>
      <c r="B19" s="17"/>
      <c r="C19" s="18">
        <v>504355468</v>
      </c>
      <c r="D19" s="18">
        <v>504355468</v>
      </c>
      <c r="E19" s="19">
        <v>526296000</v>
      </c>
      <c r="F19" s="20">
        <v>526296000</v>
      </c>
      <c r="G19" s="20">
        <v>43858000</v>
      </c>
      <c r="H19" s="20">
        <v>43858000</v>
      </c>
      <c r="I19" s="20">
        <v>43858000</v>
      </c>
      <c r="J19" s="20">
        <v>43858000</v>
      </c>
      <c r="K19" s="20">
        <v>43858000</v>
      </c>
      <c r="L19" s="20">
        <v>43858000</v>
      </c>
      <c r="M19" s="20">
        <v>43858000</v>
      </c>
      <c r="N19" s="20">
        <v>43858000</v>
      </c>
      <c r="O19" s="20"/>
      <c r="P19" s="20"/>
      <c r="Q19" s="20"/>
      <c r="R19" s="20"/>
      <c r="S19" s="20"/>
      <c r="T19" s="20"/>
      <c r="U19" s="20"/>
      <c r="V19" s="20"/>
      <c r="W19" s="20">
        <v>43858000</v>
      </c>
      <c r="X19" s="20">
        <v>263148000</v>
      </c>
      <c r="Y19" s="20">
        <v>-219290000</v>
      </c>
      <c r="Z19" s="21">
        <v>-83.33</v>
      </c>
      <c r="AA19" s="22">
        <v>526296000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271164</v>
      </c>
      <c r="D22" s="18">
        <v>271164</v>
      </c>
      <c r="E22" s="19">
        <v>83000</v>
      </c>
      <c r="F22" s="20">
        <v>83000</v>
      </c>
      <c r="G22" s="20">
        <v>6917</v>
      </c>
      <c r="H22" s="20">
        <v>6917</v>
      </c>
      <c r="I22" s="20">
        <v>6917</v>
      </c>
      <c r="J22" s="20">
        <v>6917</v>
      </c>
      <c r="K22" s="20">
        <v>6917</v>
      </c>
      <c r="L22" s="20">
        <v>6917</v>
      </c>
      <c r="M22" s="20">
        <v>6917</v>
      </c>
      <c r="N22" s="20">
        <v>6917</v>
      </c>
      <c r="O22" s="20"/>
      <c r="P22" s="20"/>
      <c r="Q22" s="20"/>
      <c r="R22" s="20"/>
      <c r="S22" s="20"/>
      <c r="T22" s="20"/>
      <c r="U22" s="20"/>
      <c r="V22" s="20"/>
      <c r="W22" s="20">
        <v>6917</v>
      </c>
      <c r="X22" s="20">
        <v>41500</v>
      </c>
      <c r="Y22" s="20">
        <v>-34583</v>
      </c>
      <c r="Z22" s="21">
        <v>-83.33</v>
      </c>
      <c r="AA22" s="22">
        <v>83000</v>
      </c>
    </row>
    <row r="23" spans="1:27" ht="13.5">
      <c r="A23" s="23" t="s">
        <v>49</v>
      </c>
      <c r="B23" s="17"/>
      <c r="C23" s="18">
        <v>671164</v>
      </c>
      <c r="D23" s="18">
        <v>671164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517179597</v>
      </c>
      <c r="D24" s="29">
        <f>SUM(D15:D23)</f>
        <v>517179597</v>
      </c>
      <c r="E24" s="36">
        <f t="shared" si="1"/>
        <v>539755000</v>
      </c>
      <c r="F24" s="37">
        <f t="shared" si="1"/>
        <v>539755000</v>
      </c>
      <c r="G24" s="37">
        <f t="shared" si="1"/>
        <v>44979583</v>
      </c>
      <c r="H24" s="37">
        <f t="shared" si="1"/>
        <v>44979583</v>
      </c>
      <c r="I24" s="37">
        <f t="shared" si="1"/>
        <v>44979583</v>
      </c>
      <c r="J24" s="37">
        <f t="shared" si="1"/>
        <v>44979583</v>
      </c>
      <c r="K24" s="37">
        <f t="shared" si="1"/>
        <v>44979583</v>
      </c>
      <c r="L24" s="37">
        <f t="shared" si="1"/>
        <v>44979583</v>
      </c>
      <c r="M24" s="37">
        <f t="shared" si="1"/>
        <v>44979583</v>
      </c>
      <c r="N24" s="37">
        <f t="shared" si="1"/>
        <v>44979583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44979583</v>
      </c>
      <c r="X24" s="37">
        <f t="shared" si="1"/>
        <v>269877500</v>
      </c>
      <c r="Y24" s="37">
        <f t="shared" si="1"/>
        <v>-224897917</v>
      </c>
      <c r="Z24" s="38">
        <f>+IF(X24&lt;&gt;0,+(Y24/X24)*100,0)</f>
        <v>-83.33333345684616</v>
      </c>
      <c r="AA24" s="39">
        <f>SUM(AA15:AA23)</f>
        <v>539755000</v>
      </c>
    </row>
    <row r="25" spans="1:27" ht="13.5">
      <c r="A25" s="27" t="s">
        <v>51</v>
      </c>
      <c r="B25" s="28"/>
      <c r="C25" s="29">
        <f aca="true" t="shared" si="2" ref="C25:Y25">+C12+C24</f>
        <v>625401173</v>
      </c>
      <c r="D25" s="29">
        <f>+D12+D24</f>
        <v>625401173</v>
      </c>
      <c r="E25" s="30">
        <f t="shared" si="2"/>
        <v>609747000</v>
      </c>
      <c r="F25" s="31">
        <f t="shared" si="2"/>
        <v>609747000</v>
      </c>
      <c r="G25" s="31">
        <f t="shared" si="2"/>
        <v>50812251</v>
      </c>
      <c r="H25" s="31">
        <f t="shared" si="2"/>
        <v>50812251</v>
      </c>
      <c r="I25" s="31">
        <f t="shared" si="2"/>
        <v>50812251</v>
      </c>
      <c r="J25" s="31">
        <f t="shared" si="2"/>
        <v>50812251</v>
      </c>
      <c r="K25" s="31">
        <f t="shared" si="2"/>
        <v>50812251</v>
      </c>
      <c r="L25" s="31">
        <f t="shared" si="2"/>
        <v>50812251</v>
      </c>
      <c r="M25" s="31">
        <f t="shared" si="2"/>
        <v>50812251</v>
      </c>
      <c r="N25" s="31">
        <f t="shared" si="2"/>
        <v>50812251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50812251</v>
      </c>
      <c r="X25" s="31">
        <f t="shared" si="2"/>
        <v>304873500</v>
      </c>
      <c r="Y25" s="31">
        <f t="shared" si="2"/>
        <v>-254061249</v>
      </c>
      <c r="Z25" s="32">
        <f>+IF(X25&lt;&gt;0,+(Y25/X25)*100,0)</f>
        <v>-83.33333300532844</v>
      </c>
      <c r="AA25" s="33">
        <f>+AA12+AA24</f>
        <v>609747000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342816</v>
      </c>
      <c r="D30" s="18">
        <v>342816</v>
      </c>
      <c r="E30" s="19">
        <v>343000</v>
      </c>
      <c r="F30" s="20">
        <v>343000</v>
      </c>
      <c r="G30" s="20">
        <v>28585</v>
      </c>
      <c r="H30" s="20">
        <v>28585</v>
      </c>
      <c r="I30" s="20">
        <v>28585</v>
      </c>
      <c r="J30" s="20">
        <v>28585</v>
      </c>
      <c r="K30" s="20">
        <v>28585</v>
      </c>
      <c r="L30" s="20">
        <v>28585</v>
      </c>
      <c r="M30" s="20">
        <v>28585</v>
      </c>
      <c r="N30" s="20">
        <v>28585</v>
      </c>
      <c r="O30" s="20"/>
      <c r="P30" s="20"/>
      <c r="Q30" s="20"/>
      <c r="R30" s="20"/>
      <c r="S30" s="20"/>
      <c r="T30" s="20"/>
      <c r="U30" s="20"/>
      <c r="V30" s="20"/>
      <c r="W30" s="20">
        <v>28585</v>
      </c>
      <c r="X30" s="20">
        <v>171500</v>
      </c>
      <c r="Y30" s="20">
        <v>-142915</v>
      </c>
      <c r="Z30" s="21">
        <v>-83.33</v>
      </c>
      <c r="AA30" s="22">
        <v>343000</v>
      </c>
    </row>
    <row r="31" spans="1:27" ht="13.5">
      <c r="A31" s="23" t="s">
        <v>56</v>
      </c>
      <c r="B31" s="17"/>
      <c r="C31" s="18">
        <v>1266076</v>
      </c>
      <c r="D31" s="18">
        <v>1266076</v>
      </c>
      <c r="E31" s="19">
        <v>1679000</v>
      </c>
      <c r="F31" s="20">
        <v>1679000</v>
      </c>
      <c r="G31" s="20">
        <v>139917</v>
      </c>
      <c r="H31" s="20">
        <v>139917</v>
      </c>
      <c r="I31" s="20">
        <v>139917</v>
      </c>
      <c r="J31" s="20">
        <v>139917</v>
      </c>
      <c r="K31" s="20">
        <v>139917</v>
      </c>
      <c r="L31" s="20">
        <v>139917</v>
      </c>
      <c r="M31" s="20">
        <v>139917</v>
      </c>
      <c r="N31" s="20">
        <v>139917</v>
      </c>
      <c r="O31" s="20"/>
      <c r="P31" s="20"/>
      <c r="Q31" s="20"/>
      <c r="R31" s="20"/>
      <c r="S31" s="20"/>
      <c r="T31" s="20"/>
      <c r="U31" s="20"/>
      <c r="V31" s="20"/>
      <c r="W31" s="20">
        <v>139917</v>
      </c>
      <c r="X31" s="20">
        <v>839500</v>
      </c>
      <c r="Y31" s="20">
        <v>-699583</v>
      </c>
      <c r="Z31" s="21">
        <v>-83.33</v>
      </c>
      <c r="AA31" s="22">
        <v>1679000</v>
      </c>
    </row>
    <row r="32" spans="1:27" ht="13.5">
      <c r="A32" s="23" t="s">
        <v>57</v>
      </c>
      <c r="B32" s="17"/>
      <c r="C32" s="18">
        <v>41846973</v>
      </c>
      <c r="D32" s="18">
        <v>41846973</v>
      </c>
      <c r="E32" s="19">
        <v>44605000</v>
      </c>
      <c r="F32" s="20">
        <v>44605000</v>
      </c>
      <c r="G32" s="20">
        <v>3717083</v>
      </c>
      <c r="H32" s="20">
        <v>3717083</v>
      </c>
      <c r="I32" s="20">
        <v>3717083</v>
      </c>
      <c r="J32" s="20">
        <v>3717083</v>
      </c>
      <c r="K32" s="20">
        <v>3717083</v>
      </c>
      <c r="L32" s="20">
        <v>3717083</v>
      </c>
      <c r="M32" s="20">
        <v>3717083</v>
      </c>
      <c r="N32" s="20">
        <v>3717083</v>
      </c>
      <c r="O32" s="20"/>
      <c r="P32" s="20"/>
      <c r="Q32" s="20"/>
      <c r="R32" s="20"/>
      <c r="S32" s="20"/>
      <c r="T32" s="20"/>
      <c r="U32" s="20"/>
      <c r="V32" s="20"/>
      <c r="W32" s="20">
        <v>3717083</v>
      </c>
      <c r="X32" s="20">
        <v>22302500</v>
      </c>
      <c r="Y32" s="20">
        <v>-18585417</v>
      </c>
      <c r="Z32" s="21">
        <v>-83.33</v>
      </c>
      <c r="AA32" s="22">
        <v>44605000</v>
      </c>
    </row>
    <row r="33" spans="1:27" ht="13.5">
      <c r="A33" s="23" t="s">
        <v>58</v>
      </c>
      <c r="B33" s="17"/>
      <c r="C33" s="18">
        <v>1217214</v>
      </c>
      <c r="D33" s="18">
        <v>1217214</v>
      </c>
      <c r="E33" s="19">
        <v>5245000</v>
      </c>
      <c r="F33" s="20">
        <v>5245000</v>
      </c>
      <c r="G33" s="20">
        <v>437083</v>
      </c>
      <c r="H33" s="20">
        <v>437083</v>
      </c>
      <c r="I33" s="20">
        <v>437083</v>
      </c>
      <c r="J33" s="20">
        <v>437083</v>
      </c>
      <c r="K33" s="20">
        <v>437083</v>
      </c>
      <c r="L33" s="20">
        <v>437083</v>
      </c>
      <c r="M33" s="20">
        <v>437083</v>
      </c>
      <c r="N33" s="20">
        <v>437083</v>
      </c>
      <c r="O33" s="20"/>
      <c r="P33" s="20"/>
      <c r="Q33" s="20"/>
      <c r="R33" s="20"/>
      <c r="S33" s="20"/>
      <c r="T33" s="20"/>
      <c r="U33" s="20"/>
      <c r="V33" s="20"/>
      <c r="W33" s="20">
        <v>437083</v>
      </c>
      <c r="X33" s="20">
        <v>2622500</v>
      </c>
      <c r="Y33" s="20">
        <v>-2185417</v>
      </c>
      <c r="Z33" s="21">
        <v>-83.33</v>
      </c>
      <c r="AA33" s="22">
        <v>5245000</v>
      </c>
    </row>
    <row r="34" spans="1:27" ht="13.5">
      <c r="A34" s="27" t="s">
        <v>59</v>
      </c>
      <c r="B34" s="28"/>
      <c r="C34" s="29">
        <f aca="true" t="shared" si="3" ref="C34:Y34">SUM(C29:C33)</f>
        <v>44673079</v>
      </c>
      <c r="D34" s="29">
        <f>SUM(D29:D33)</f>
        <v>44673079</v>
      </c>
      <c r="E34" s="30">
        <f t="shared" si="3"/>
        <v>51872000</v>
      </c>
      <c r="F34" s="31">
        <f t="shared" si="3"/>
        <v>51872000</v>
      </c>
      <c r="G34" s="31">
        <f t="shared" si="3"/>
        <v>4322668</v>
      </c>
      <c r="H34" s="31">
        <f t="shared" si="3"/>
        <v>4322668</v>
      </c>
      <c r="I34" s="31">
        <f t="shared" si="3"/>
        <v>4322668</v>
      </c>
      <c r="J34" s="31">
        <f t="shared" si="3"/>
        <v>4322668</v>
      </c>
      <c r="K34" s="31">
        <f t="shared" si="3"/>
        <v>4322668</v>
      </c>
      <c r="L34" s="31">
        <f t="shared" si="3"/>
        <v>4322668</v>
      </c>
      <c r="M34" s="31">
        <f t="shared" si="3"/>
        <v>4322668</v>
      </c>
      <c r="N34" s="31">
        <f t="shared" si="3"/>
        <v>4322668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4322668</v>
      </c>
      <c r="X34" s="31">
        <f t="shared" si="3"/>
        <v>25936000</v>
      </c>
      <c r="Y34" s="31">
        <f t="shared" si="3"/>
        <v>-21613332</v>
      </c>
      <c r="Z34" s="32">
        <f>+IF(X34&lt;&gt;0,+(Y34/X34)*100,0)</f>
        <v>-83.33332819247377</v>
      </c>
      <c r="AA34" s="33">
        <f>SUM(AA29:AA33)</f>
        <v>51872000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4799419</v>
      </c>
      <c r="D37" s="18">
        <v>4799419</v>
      </c>
      <c r="E37" s="19">
        <v>4456000</v>
      </c>
      <c r="F37" s="20">
        <v>4456000</v>
      </c>
      <c r="G37" s="20">
        <v>371333</v>
      </c>
      <c r="H37" s="20">
        <v>371333</v>
      </c>
      <c r="I37" s="20">
        <v>371333</v>
      </c>
      <c r="J37" s="20">
        <v>371333</v>
      </c>
      <c r="K37" s="20">
        <v>371333</v>
      </c>
      <c r="L37" s="20">
        <v>371333</v>
      </c>
      <c r="M37" s="20">
        <v>371333</v>
      </c>
      <c r="N37" s="20">
        <v>371333</v>
      </c>
      <c r="O37" s="20"/>
      <c r="P37" s="20"/>
      <c r="Q37" s="20"/>
      <c r="R37" s="20"/>
      <c r="S37" s="20"/>
      <c r="T37" s="20"/>
      <c r="U37" s="20"/>
      <c r="V37" s="20"/>
      <c r="W37" s="20">
        <v>371333</v>
      </c>
      <c r="X37" s="20">
        <v>2228000</v>
      </c>
      <c r="Y37" s="20">
        <v>-1856667</v>
      </c>
      <c r="Z37" s="21">
        <v>-83.33</v>
      </c>
      <c r="AA37" s="22">
        <v>4456000</v>
      </c>
    </row>
    <row r="38" spans="1:27" ht="13.5">
      <c r="A38" s="23" t="s">
        <v>58</v>
      </c>
      <c r="B38" s="17"/>
      <c r="C38" s="18">
        <v>15320000</v>
      </c>
      <c r="D38" s="18">
        <v>15320000</v>
      </c>
      <c r="E38" s="19">
        <v>17532000</v>
      </c>
      <c r="F38" s="20">
        <v>17532000</v>
      </c>
      <c r="G38" s="20">
        <v>1461000</v>
      </c>
      <c r="H38" s="20">
        <v>1461000</v>
      </c>
      <c r="I38" s="20">
        <v>1461000</v>
      </c>
      <c r="J38" s="20">
        <v>1461000</v>
      </c>
      <c r="K38" s="20">
        <v>1461000</v>
      </c>
      <c r="L38" s="20">
        <v>1461000</v>
      </c>
      <c r="M38" s="20">
        <v>1461000</v>
      </c>
      <c r="N38" s="20">
        <v>1461000</v>
      </c>
      <c r="O38" s="20"/>
      <c r="P38" s="20"/>
      <c r="Q38" s="20"/>
      <c r="R38" s="20"/>
      <c r="S38" s="20"/>
      <c r="T38" s="20"/>
      <c r="U38" s="20"/>
      <c r="V38" s="20"/>
      <c r="W38" s="20">
        <v>1461000</v>
      </c>
      <c r="X38" s="20">
        <v>8766000</v>
      </c>
      <c r="Y38" s="20">
        <v>-7305000</v>
      </c>
      <c r="Z38" s="21">
        <v>-83.33</v>
      </c>
      <c r="AA38" s="22">
        <v>17532000</v>
      </c>
    </row>
    <row r="39" spans="1:27" ht="13.5">
      <c r="A39" s="27" t="s">
        <v>61</v>
      </c>
      <c r="B39" s="35"/>
      <c r="C39" s="29">
        <f aca="true" t="shared" si="4" ref="C39:Y39">SUM(C37:C38)</f>
        <v>20119419</v>
      </c>
      <c r="D39" s="29">
        <f>SUM(D37:D38)</f>
        <v>20119419</v>
      </c>
      <c r="E39" s="36">
        <f t="shared" si="4"/>
        <v>21988000</v>
      </c>
      <c r="F39" s="37">
        <f t="shared" si="4"/>
        <v>21988000</v>
      </c>
      <c r="G39" s="37">
        <f t="shared" si="4"/>
        <v>1832333</v>
      </c>
      <c r="H39" s="37">
        <f t="shared" si="4"/>
        <v>1832333</v>
      </c>
      <c r="I39" s="37">
        <f t="shared" si="4"/>
        <v>1832333</v>
      </c>
      <c r="J39" s="37">
        <f t="shared" si="4"/>
        <v>1832333</v>
      </c>
      <c r="K39" s="37">
        <f t="shared" si="4"/>
        <v>1832333</v>
      </c>
      <c r="L39" s="37">
        <f t="shared" si="4"/>
        <v>1832333</v>
      </c>
      <c r="M39" s="37">
        <f t="shared" si="4"/>
        <v>1832333</v>
      </c>
      <c r="N39" s="37">
        <f t="shared" si="4"/>
        <v>1832333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1832333</v>
      </c>
      <c r="X39" s="37">
        <f t="shared" si="4"/>
        <v>10994000</v>
      </c>
      <c r="Y39" s="37">
        <f t="shared" si="4"/>
        <v>-9161667</v>
      </c>
      <c r="Z39" s="38">
        <f>+IF(X39&lt;&gt;0,+(Y39/X39)*100,0)</f>
        <v>-83.33333636529015</v>
      </c>
      <c r="AA39" s="39">
        <f>SUM(AA37:AA38)</f>
        <v>21988000</v>
      </c>
    </row>
    <row r="40" spans="1:27" ht="13.5">
      <c r="A40" s="27" t="s">
        <v>62</v>
      </c>
      <c r="B40" s="28"/>
      <c r="C40" s="29">
        <f aca="true" t="shared" si="5" ref="C40:Y40">+C34+C39</f>
        <v>64792498</v>
      </c>
      <c r="D40" s="29">
        <f>+D34+D39</f>
        <v>64792498</v>
      </c>
      <c r="E40" s="30">
        <f t="shared" si="5"/>
        <v>73860000</v>
      </c>
      <c r="F40" s="31">
        <f t="shared" si="5"/>
        <v>73860000</v>
      </c>
      <c r="G40" s="31">
        <f t="shared" si="5"/>
        <v>6155001</v>
      </c>
      <c r="H40" s="31">
        <f t="shared" si="5"/>
        <v>6155001</v>
      </c>
      <c r="I40" s="31">
        <f t="shared" si="5"/>
        <v>6155001</v>
      </c>
      <c r="J40" s="31">
        <f t="shared" si="5"/>
        <v>6155001</v>
      </c>
      <c r="K40" s="31">
        <f t="shared" si="5"/>
        <v>6155001</v>
      </c>
      <c r="L40" s="31">
        <f t="shared" si="5"/>
        <v>6155001</v>
      </c>
      <c r="M40" s="31">
        <f t="shared" si="5"/>
        <v>6155001</v>
      </c>
      <c r="N40" s="31">
        <f t="shared" si="5"/>
        <v>6155001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6155001</v>
      </c>
      <c r="X40" s="31">
        <f t="shared" si="5"/>
        <v>36930000</v>
      </c>
      <c r="Y40" s="31">
        <f t="shared" si="5"/>
        <v>-30774999</v>
      </c>
      <c r="Z40" s="32">
        <f>+IF(X40&lt;&gt;0,+(Y40/X40)*100,0)</f>
        <v>-83.33333062550771</v>
      </c>
      <c r="AA40" s="33">
        <f>+AA34+AA39</f>
        <v>73860000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560608675</v>
      </c>
      <c r="D42" s="43">
        <f>+D25-D40</f>
        <v>560608675</v>
      </c>
      <c r="E42" s="44">
        <f t="shared" si="6"/>
        <v>535887000</v>
      </c>
      <c r="F42" s="45">
        <f t="shared" si="6"/>
        <v>535887000</v>
      </c>
      <c r="G42" s="45">
        <f t="shared" si="6"/>
        <v>44657250</v>
      </c>
      <c r="H42" s="45">
        <f t="shared" si="6"/>
        <v>44657250</v>
      </c>
      <c r="I42" s="45">
        <f t="shared" si="6"/>
        <v>44657250</v>
      </c>
      <c r="J42" s="45">
        <f t="shared" si="6"/>
        <v>44657250</v>
      </c>
      <c r="K42" s="45">
        <f t="shared" si="6"/>
        <v>44657250</v>
      </c>
      <c r="L42" s="45">
        <f t="shared" si="6"/>
        <v>44657250</v>
      </c>
      <c r="M42" s="45">
        <f t="shared" si="6"/>
        <v>44657250</v>
      </c>
      <c r="N42" s="45">
        <f t="shared" si="6"/>
        <v>44657250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44657250</v>
      </c>
      <c r="X42" s="45">
        <f t="shared" si="6"/>
        <v>267943500</v>
      </c>
      <c r="Y42" s="45">
        <f t="shared" si="6"/>
        <v>-223286250</v>
      </c>
      <c r="Z42" s="46">
        <f>+IF(X42&lt;&gt;0,+(Y42/X42)*100,0)</f>
        <v>-83.33333333333334</v>
      </c>
      <c r="AA42" s="47">
        <f>+AA25-AA40</f>
        <v>535887000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549804099</v>
      </c>
      <c r="D45" s="18">
        <v>549804099</v>
      </c>
      <c r="E45" s="19">
        <v>337143000</v>
      </c>
      <c r="F45" s="20">
        <v>337143000</v>
      </c>
      <c r="G45" s="20">
        <v>28095250</v>
      </c>
      <c r="H45" s="20">
        <v>28095250</v>
      </c>
      <c r="I45" s="20">
        <v>28095250</v>
      </c>
      <c r="J45" s="20">
        <v>28095250</v>
      </c>
      <c r="K45" s="20">
        <v>28095250</v>
      </c>
      <c r="L45" s="20">
        <v>28095250</v>
      </c>
      <c r="M45" s="20">
        <v>28095250</v>
      </c>
      <c r="N45" s="20">
        <v>28095250</v>
      </c>
      <c r="O45" s="20"/>
      <c r="P45" s="20"/>
      <c r="Q45" s="20"/>
      <c r="R45" s="20"/>
      <c r="S45" s="20"/>
      <c r="T45" s="20"/>
      <c r="U45" s="20"/>
      <c r="V45" s="20"/>
      <c r="W45" s="20">
        <v>28095250</v>
      </c>
      <c r="X45" s="20">
        <v>168571500</v>
      </c>
      <c r="Y45" s="20">
        <v>-140476250</v>
      </c>
      <c r="Z45" s="48">
        <v>-83.33</v>
      </c>
      <c r="AA45" s="22">
        <v>337143000</v>
      </c>
    </row>
    <row r="46" spans="1:27" ht="13.5">
      <c r="A46" s="23" t="s">
        <v>67</v>
      </c>
      <c r="B46" s="17"/>
      <c r="C46" s="18">
        <v>10804576</v>
      </c>
      <c r="D46" s="18">
        <v>10804576</v>
      </c>
      <c r="E46" s="19">
        <v>198744000</v>
      </c>
      <c r="F46" s="20">
        <v>198744000</v>
      </c>
      <c r="G46" s="20">
        <v>16562000</v>
      </c>
      <c r="H46" s="20">
        <v>16562000</v>
      </c>
      <c r="I46" s="20">
        <v>16562000</v>
      </c>
      <c r="J46" s="20">
        <v>16562000</v>
      </c>
      <c r="K46" s="20">
        <v>16562000</v>
      </c>
      <c r="L46" s="20">
        <v>16562000</v>
      </c>
      <c r="M46" s="20">
        <v>16562000</v>
      </c>
      <c r="N46" s="20">
        <v>16562000</v>
      </c>
      <c r="O46" s="20"/>
      <c r="P46" s="20"/>
      <c r="Q46" s="20"/>
      <c r="R46" s="20"/>
      <c r="S46" s="20"/>
      <c r="T46" s="20"/>
      <c r="U46" s="20"/>
      <c r="V46" s="20"/>
      <c r="W46" s="20">
        <v>16562000</v>
      </c>
      <c r="X46" s="20">
        <v>99372000</v>
      </c>
      <c r="Y46" s="20">
        <v>-82810000</v>
      </c>
      <c r="Z46" s="48">
        <v>-83.33</v>
      </c>
      <c r="AA46" s="22">
        <v>198744000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560608675</v>
      </c>
      <c r="D48" s="51">
        <f>SUM(D45:D47)</f>
        <v>560608675</v>
      </c>
      <c r="E48" s="52">
        <f t="shared" si="7"/>
        <v>535887000</v>
      </c>
      <c r="F48" s="53">
        <f t="shared" si="7"/>
        <v>535887000</v>
      </c>
      <c r="G48" s="53">
        <f t="shared" si="7"/>
        <v>44657250</v>
      </c>
      <c r="H48" s="53">
        <f t="shared" si="7"/>
        <v>44657250</v>
      </c>
      <c r="I48" s="53">
        <f t="shared" si="7"/>
        <v>44657250</v>
      </c>
      <c r="J48" s="53">
        <f t="shared" si="7"/>
        <v>44657250</v>
      </c>
      <c r="K48" s="53">
        <f t="shared" si="7"/>
        <v>44657250</v>
      </c>
      <c r="L48" s="53">
        <f t="shared" si="7"/>
        <v>44657250</v>
      </c>
      <c r="M48" s="53">
        <f t="shared" si="7"/>
        <v>44657250</v>
      </c>
      <c r="N48" s="53">
        <f t="shared" si="7"/>
        <v>44657250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44657250</v>
      </c>
      <c r="X48" s="53">
        <f t="shared" si="7"/>
        <v>267943500</v>
      </c>
      <c r="Y48" s="53">
        <f t="shared" si="7"/>
        <v>-223286250</v>
      </c>
      <c r="Z48" s="54">
        <f>+IF(X48&lt;&gt;0,+(Y48/X48)*100,0)</f>
        <v>-83.33333333333334</v>
      </c>
      <c r="AA48" s="55">
        <f>SUM(AA45:AA47)</f>
        <v>535887000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20266665</v>
      </c>
      <c r="D6" s="18">
        <v>20266665</v>
      </c>
      <c r="E6" s="19">
        <v>1596000</v>
      </c>
      <c r="F6" s="20">
        <v>1596000</v>
      </c>
      <c r="G6" s="20">
        <v>11914201</v>
      </c>
      <c r="H6" s="20">
        <v>11732235</v>
      </c>
      <c r="I6" s="20">
        <v>9631281</v>
      </c>
      <c r="J6" s="20">
        <v>9631281</v>
      </c>
      <c r="K6" s="20">
        <v>10055263</v>
      </c>
      <c r="L6" s="20">
        <v>16144069</v>
      </c>
      <c r="M6" s="20">
        <v>13401176</v>
      </c>
      <c r="N6" s="20">
        <v>13401176</v>
      </c>
      <c r="O6" s="20"/>
      <c r="P6" s="20"/>
      <c r="Q6" s="20"/>
      <c r="R6" s="20"/>
      <c r="S6" s="20"/>
      <c r="T6" s="20"/>
      <c r="U6" s="20"/>
      <c r="V6" s="20"/>
      <c r="W6" s="20">
        <v>13401176</v>
      </c>
      <c r="X6" s="20">
        <v>798000</v>
      </c>
      <c r="Y6" s="20">
        <v>12603176</v>
      </c>
      <c r="Z6" s="21">
        <v>1579.35</v>
      </c>
      <c r="AA6" s="22">
        <v>1596000</v>
      </c>
    </row>
    <row r="7" spans="1:27" ht="13.5">
      <c r="A7" s="23" t="s">
        <v>34</v>
      </c>
      <c r="B7" s="17"/>
      <c r="C7" s="18">
        <v>25870397</v>
      </c>
      <c r="D7" s="18">
        <v>25870397</v>
      </c>
      <c r="E7" s="19">
        <v>20000000</v>
      </c>
      <c r="F7" s="20">
        <v>20000000</v>
      </c>
      <c r="G7" s="20"/>
      <c r="H7" s="20"/>
      <c r="I7" s="20"/>
      <c r="J7" s="20"/>
      <c r="K7" s="20"/>
      <c r="L7" s="20">
        <v>49027418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10000000</v>
      </c>
      <c r="Y7" s="20">
        <v>-10000000</v>
      </c>
      <c r="Z7" s="21">
        <v>-100</v>
      </c>
      <c r="AA7" s="22">
        <v>20000000</v>
      </c>
    </row>
    <row r="8" spans="1:27" ht="13.5">
      <c r="A8" s="23" t="s">
        <v>35</v>
      </c>
      <c r="B8" s="17"/>
      <c r="C8" s="18">
        <v>2835972</v>
      </c>
      <c r="D8" s="18">
        <v>2835972</v>
      </c>
      <c r="E8" s="19">
        <v>2500000</v>
      </c>
      <c r="F8" s="20">
        <v>2500000</v>
      </c>
      <c r="G8" s="20">
        <v>13612948</v>
      </c>
      <c r="H8" s="20">
        <v>31295013</v>
      </c>
      <c r="I8" s="20">
        <v>14098220</v>
      </c>
      <c r="J8" s="20">
        <v>14098220</v>
      </c>
      <c r="K8" s="20">
        <v>12693718</v>
      </c>
      <c r="L8" s="20">
        <v>29972551</v>
      </c>
      <c r="M8" s="20">
        <v>30649362</v>
      </c>
      <c r="N8" s="20">
        <v>30649362</v>
      </c>
      <c r="O8" s="20"/>
      <c r="P8" s="20"/>
      <c r="Q8" s="20"/>
      <c r="R8" s="20"/>
      <c r="S8" s="20"/>
      <c r="T8" s="20"/>
      <c r="U8" s="20"/>
      <c r="V8" s="20"/>
      <c r="W8" s="20">
        <v>30649362</v>
      </c>
      <c r="X8" s="20">
        <v>1250000</v>
      </c>
      <c r="Y8" s="20">
        <v>29399362</v>
      </c>
      <c r="Z8" s="21">
        <v>2351.95</v>
      </c>
      <c r="AA8" s="22">
        <v>2500000</v>
      </c>
    </row>
    <row r="9" spans="1:27" ht="13.5">
      <c r="A9" s="23" t="s">
        <v>36</v>
      </c>
      <c r="B9" s="17"/>
      <c r="C9" s="18">
        <v>8870202</v>
      </c>
      <c r="D9" s="18">
        <v>8870202</v>
      </c>
      <c r="E9" s="19">
        <v>1750000</v>
      </c>
      <c r="F9" s="20">
        <v>1750000</v>
      </c>
      <c r="G9" s="20">
        <v>17014131</v>
      </c>
      <c r="H9" s="20">
        <v>17014130</v>
      </c>
      <c r="I9" s="20">
        <v>17014132</v>
      </c>
      <c r="J9" s="20">
        <v>17014132</v>
      </c>
      <c r="K9" s="20">
        <v>17014131</v>
      </c>
      <c r="L9" s="20">
        <v>17014130</v>
      </c>
      <c r="M9" s="20">
        <v>17014131</v>
      </c>
      <c r="N9" s="20">
        <v>17014131</v>
      </c>
      <c r="O9" s="20"/>
      <c r="P9" s="20"/>
      <c r="Q9" s="20"/>
      <c r="R9" s="20"/>
      <c r="S9" s="20"/>
      <c r="T9" s="20"/>
      <c r="U9" s="20"/>
      <c r="V9" s="20"/>
      <c r="W9" s="20">
        <v>17014131</v>
      </c>
      <c r="X9" s="20">
        <v>875000</v>
      </c>
      <c r="Y9" s="20">
        <v>16139131</v>
      </c>
      <c r="Z9" s="21">
        <v>1844.47</v>
      </c>
      <c r="AA9" s="22">
        <v>1750000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620614</v>
      </c>
      <c r="D11" s="18">
        <v>620614</v>
      </c>
      <c r="E11" s="19">
        <v>300000</v>
      </c>
      <c r="F11" s="20">
        <v>300000</v>
      </c>
      <c r="G11" s="20">
        <v>621915</v>
      </c>
      <c r="H11" s="20">
        <v>3118751</v>
      </c>
      <c r="I11" s="20">
        <v>927774</v>
      </c>
      <c r="J11" s="20">
        <v>927774</v>
      </c>
      <c r="K11" s="20">
        <v>942894</v>
      </c>
      <c r="L11" s="20">
        <v>1041665</v>
      </c>
      <c r="M11" s="20">
        <v>900516</v>
      </c>
      <c r="N11" s="20">
        <v>900516</v>
      </c>
      <c r="O11" s="20"/>
      <c r="P11" s="20"/>
      <c r="Q11" s="20"/>
      <c r="R11" s="20"/>
      <c r="S11" s="20"/>
      <c r="T11" s="20"/>
      <c r="U11" s="20"/>
      <c r="V11" s="20"/>
      <c r="W11" s="20">
        <v>900516</v>
      </c>
      <c r="X11" s="20">
        <v>150000</v>
      </c>
      <c r="Y11" s="20">
        <v>750516</v>
      </c>
      <c r="Z11" s="21">
        <v>500.34</v>
      </c>
      <c r="AA11" s="22">
        <v>300000</v>
      </c>
    </row>
    <row r="12" spans="1:27" ht="13.5">
      <c r="A12" s="27" t="s">
        <v>39</v>
      </c>
      <c r="B12" s="28"/>
      <c r="C12" s="29">
        <f aca="true" t="shared" si="0" ref="C12:Y12">SUM(C6:C11)</f>
        <v>58463850</v>
      </c>
      <c r="D12" s="29">
        <f>SUM(D6:D11)</f>
        <v>58463850</v>
      </c>
      <c r="E12" s="30">
        <f t="shared" si="0"/>
        <v>26146000</v>
      </c>
      <c r="F12" s="31">
        <f t="shared" si="0"/>
        <v>26146000</v>
      </c>
      <c r="G12" s="31">
        <f t="shared" si="0"/>
        <v>43163195</v>
      </c>
      <c r="H12" s="31">
        <f t="shared" si="0"/>
        <v>63160129</v>
      </c>
      <c r="I12" s="31">
        <f t="shared" si="0"/>
        <v>41671407</v>
      </c>
      <c r="J12" s="31">
        <f t="shared" si="0"/>
        <v>41671407</v>
      </c>
      <c r="K12" s="31">
        <f t="shared" si="0"/>
        <v>40706006</v>
      </c>
      <c r="L12" s="31">
        <f t="shared" si="0"/>
        <v>113199833</v>
      </c>
      <c r="M12" s="31">
        <f t="shared" si="0"/>
        <v>61965185</v>
      </c>
      <c r="N12" s="31">
        <f t="shared" si="0"/>
        <v>61965185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61965185</v>
      </c>
      <c r="X12" s="31">
        <f t="shared" si="0"/>
        <v>13073000</v>
      </c>
      <c r="Y12" s="31">
        <f t="shared" si="0"/>
        <v>48892185</v>
      </c>
      <c r="Z12" s="32">
        <f>+IF(X12&lt;&gt;0,+(Y12/X12)*100,0)</f>
        <v>373.99361278971924</v>
      </c>
      <c r="AA12" s="33">
        <f>SUM(AA6:AA11)</f>
        <v>26146000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>
        <v>48994023</v>
      </c>
      <c r="H16" s="24">
        <v>48994022</v>
      </c>
      <c r="I16" s="24">
        <v>48994023</v>
      </c>
      <c r="J16" s="20">
        <v>48994023</v>
      </c>
      <c r="K16" s="24">
        <v>49027419</v>
      </c>
      <c r="L16" s="24"/>
      <c r="M16" s="20">
        <v>49698885</v>
      </c>
      <c r="N16" s="24">
        <v>49698885</v>
      </c>
      <c r="O16" s="24"/>
      <c r="P16" s="24"/>
      <c r="Q16" s="20"/>
      <c r="R16" s="24"/>
      <c r="S16" s="24"/>
      <c r="T16" s="20"/>
      <c r="U16" s="24"/>
      <c r="V16" s="24"/>
      <c r="W16" s="24">
        <v>49698885</v>
      </c>
      <c r="X16" s="20"/>
      <c r="Y16" s="24">
        <v>49698885</v>
      </c>
      <c r="Z16" s="25"/>
      <c r="AA16" s="26"/>
    </row>
    <row r="17" spans="1:27" ht="13.5">
      <c r="A17" s="23" t="s">
        <v>43</v>
      </c>
      <c r="B17" s="17"/>
      <c r="C17" s="18">
        <v>2449250</v>
      </c>
      <c r="D17" s="18">
        <v>2449250</v>
      </c>
      <c r="E17" s="19">
        <v>2490000</v>
      </c>
      <c r="F17" s="20">
        <v>2490000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1245000</v>
      </c>
      <c r="Y17" s="20">
        <v>-1245000</v>
      </c>
      <c r="Z17" s="21">
        <v>-100</v>
      </c>
      <c r="AA17" s="22">
        <v>2490000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143860096</v>
      </c>
      <c r="D19" s="18">
        <v>143860096</v>
      </c>
      <c r="E19" s="19">
        <v>187403000</v>
      </c>
      <c r="F19" s="20">
        <v>187403000</v>
      </c>
      <c r="G19" s="20">
        <v>146793670</v>
      </c>
      <c r="H19" s="20">
        <v>159370142</v>
      </c>
      <c r="I19" s="20">
        <v>145216050</v>
      </c>
      <c r="J19" s="20">
        <v>145216050</v>
      </c>
      <c r="K19" s="20">
        <v>145303788</v>
      </c>
      <c r="L19" s="20">
        <v>145304098</v>
      </c>
      <c r="M19" s="20">
        <v>142956987</v>
      </c>
      <c r="N19" s="20">
        <v>142956987</v>
      </c>
      <c r="O19" s="20"/>
      <c r="P19" s="20"/>
      <c r="Q19" s="20"/>
      <c r="R19" s="20"/>
      <c r="S19" s="20"/>
      <c r="T19" s="20"/>
      <c r="U19" s="20"/>
      <c r="V19" s="20"/>
      <c r="W19" s="20">
        <v>142956987</v>
      </c>
      <c r="X19" s="20">
        <v>93701500</v>
      </c>
      <c r="Y19" s="20">
        <v>49255487</v>
      </c>
      <c r="Z19" s="21">
        <v>52.57</v>
      </c>
      <c r="AA19" s="22">
        <v>187403000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3971018</v>
      </c>
      <c r="D21" s="18">
        <v>3971018</v>
      </c>
      <c r="E21" s="19">
        <v>5136000</v>
      </c>
      <c r="F21" s="20">
        <v>5136000</v>
      </c>
      <c r="G21" s="20">
        <v>5136310</v>
      </c>
      <c r="H21" s="20">
        <v>5136310</v>
      </c>
      <c r="I21" s="20">
        <v>5136310</v>
      </c>
      <c r="J21" s="20">
        <v>5136310</v>
      </c>
      <c r="K21" s="20">
        <v>5136310</v>
      </c>
      <c r="L21" s="20">
        <v>5136000</v>
      </c>
      <c r="M21" s="20">
        <v>5136000</v>
      </c>
      <c r="N21" s="20">
        <v>5136000</v>
      </c>
      <c r="O21" s="20"/>
      <c r="P21" s="20"/>
      <c r="Q21" s="20"/>
      <c r="R21" s="20"/>
      <c r="S21" s="20"/>
      <c r="T21" s="20"/>
      <c r="U21" s="20"/>
      <c r="V21" s="20"/>
      <c r="W21" s="20">
        <v>5136000</v>
      </c>
      <c r="X21" s="20">
        <v>2568000</v>
      </c>
      <c r="Y21" s="20">
        <v>2568000</v>
      </c>
      <c r="Z21" s="21">
        <v>100</v>
      </c>
      <c r="AA21" s="22">
        <v>5136000</v>
      </c>
    </row>
    <row r="22" spans="1:27" ht="13.5">
      <c r="A22" s="23" t="s">
        <v>48</v>
      </c>
      <c r="B22" s="17"/>
      <c r="C22" s="18">
        <v>159145</v>
      </c>
      <c r="D22" s="18">
        <v>159145</v>
      </c>
      <c r="E22" s="19">
        <v>191000</v>
      </c>
      <c r="F22" s="20">
        <v>191000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95500</v>
      </c>
      <c r="Y22" s="20">
        <v>-95500</v>
      </c>
      <c r="Z22" s="21">
        <v>-100</v>
      </c>
      <c r="AA22" s="22">
        <v>191000</v>
      </c>
    </row>
    <row r="23" spans="1:27" ht="13.5">
      <c r="A23" s="23" t="s">
        <v>49</v>
      </c>
      <c r="B23" s="17"/>
      <c r="C23" s="18">
        <v>589</v>
      </c>
      <c r="D23" s="18">
        <v>589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150440098</v>
      </c>
      <c r="D24" s="29">
        <f>SUM(D15:D23)</f>
        <v>150440098</v>
      </c>
      <c r="E24" s="36">
        <f t="shared" si="1"/>
        <v>195220000</v>
      </c>
      <c r="F24" s="37">
        <f t="shared" si="1"/>
        <v>195220000</v>
      </c>
      <c r="G24" s="37">
        <f t="shared" si="1"/>
        <v>200924003</v>
      </c>
      <c r="H24" s="37">
        <f t="shared" si="1"/>
        <v>213500474</v>
      </c>
      <c r="I24" s="37">
        <f t="shared" si="1"/>
        <v>199346383</v>
      </c>
      <c r="J24" s="37">
        <f t="shared" si="1"/>
        <v>199346383</v>
      </c>
      <c r="K24" s="37">
        <f t="shared" si="1"/>
        <v>199467517</v>
      </c>
      <c r="L24" s="37">
        <f t="shared" si="1"/>
        <v>150440098</v>
      </c>
      <c r="M24" s="37">
        <f t="shared" si="1"/>
        <v>197791872</v>
      </c>
      <c r="N24" s="37">
        <f t="shared" si="1"/>
        <v>197791872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197791872</v>
      </c>
      <c r="X24" s="37">
        <f t="shared" si="1"/>
        <v>97610000</v>
      </c>
      <c r="Y24" s="37">
        <f t="shared" si="1"/>
        <v>100181872</v>
      </c>
      <c r="Z24" s="38">
        <f>+IF(X24&lt;&gt;0,+(Y24/X24)*100,0)</f>
        <v>102.63484479049279</v>
      </c>
      <c r="AA24" s="39">
        <f>SUM(AA15:AA23)</f>
        <v>195220000</v>
      </c>
    </row>
    <row r="25" spans="1:27" ht="13.5">
      <c r="A25" s="27" t="s">
        <v>51</v>
      </c>
      <c r="B25" s="28"/>
      <c r="C25" s="29">
        <f aca="true" t="shared" si="2" ref="C25:Y25">+C12+C24</f>
        <v>208903948</v>
      </c>
      <c r="D25" s="29">
        <f>+D12+D24</f>
        <v>208903948</v>
      </c>
      <c r="E25" s="30">
        <f t="shared" si="2"/>
        <v>221366000</v>
      </c>
      <c r="F25" s="31">
        <f t="shared" si="2"/>
        <v>221366000</v>
      </c>
      <c r="G25" s="31">
        <f t="shared" si="2"/>
        <v>244087198</v>
      </c>
      <c r="H25" s="31">
        <f t="shared" si="2"/>
        <v>276660603</v>
      </c>
      <c r="I25" s="31">
        <f t="shared" si="2"/>
        <v>241017790</v>
      </c>
      <c r="J25" s="31">
        <f t="shared" si="2"/>
        <v>241017790</v>
      </c>
      <c r="K25" s="31">
        <f t="shared" si="2"/>
        <v>240173523</v>
      </c>
      <c r="L25" s="31">
        <f t="shared" si="2"/>
        <v>263639931</v>
      </c>
      <c r="M25" s="31">
        <f t="shared" si="2"/>
        <v>259757057</v>
      </c>
      <c r="N25" s="31">
        <f t="shared" si="2"/>
        <v>259757057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259757057</v>
      </c>
      <c r="X25" s="31">
        <f t="shared" si="2"/>
        <v>110683000</v>
      </c>
      <c r="Y25" s="31">
        <f t="shared" si="2"/>
        <v>149074057</v>
      </c>
      <c r="Z25" s="32">
        <f>+IF(X25&lt;&gt;0,+(Y25/X25)*100,0)</f>
        <v>134.68559489713869</v>
      </c>
      <c r="AA25" s="33">
        <f>+AA12+AA24</f>
        <v>221366000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1016226</v>
      </c>
      <c r="D31" s="18">
        <v>1016226</v>
      </c>
      <c r="E31" s="19">
        <v>1082000</v>
      </c>
      <c r="F31" s="20">
        <v>1082000</v>
      </c>
      <c r="G31" s="20">
        <v>1015853</v>
      </c>
      <c r="H31" s="20">
        <v>1009849</v>
      </c>
      <c r="I31" s="20">
        <v>1009956</v>
      </c>
      <c r="J31" s="20">
        <v>1009956</v>
      </c>
      <c r="K31" s="20">
        <v>1014118</v>
      </c>
      <c r="L31" s="20">
        <v>1007846</v>
      </c>
      <c r="M31" s="20">
        <v>1019520</v>
      </c>
      <c r="N31" s="20">
        <v>1019520</v>
      </c>
      <c r="O31" s="20"/>
      <c r="P31" s="20"/>
      <c r="Q31" s="20"/>
      <c r="R31" s="20"/>
      <c r="S31" s="20"/>
      <c r="T31" s="20"/>
      <c r="U31" s="20"/>
      <c r="V31" s="20"/>
      <c r="W31" s="20">
        <v>1019520</v>
      </c>
      <c r="X31" s="20">
        <v>541000</v>
      </c>
      <c r="Y31" s="20">
        <v>478520</v>
      </c>
      <c r="Z31" s="21">
        <v>88.45</v>
      </c>
      <c r="AA31" s="22">
        <v>1082000</v>
      </c>
    </row>
    <row r="32" spans="1:27" ht="13.5">
      <c r="A32" s="23" t="s">
        <v>57</v>
      </c>
      <c r="B32" s="17"/>
      <c r="C32" s="18">
        <v>3710472</v>
      </c>
      <c r="D32" s="18">
        <v>3710472</v>
      </c>
      <c r="E32" s="19">
        <v>4500000</v>
      </c>
      <c r="F32" s="20">
        <v>4500000</v>
      </c>
      <c r="G32" s="20">
        <v>10223334</v>
      </c>
      <c r="H32" s="20">
        <v>12804254</v>
      </c>
      <c r="I32" s="20">
        <v>13110940</v>
      </c>
      <c r="J32" s="20">
        <v>13110940</v>
      </c>
      <c r="K32" s="20">
        <v>14732799</v>
      </c>
      <c r="L32" s="20">
        <v>10432912</v>
      </c>
      <c r="M32" s="20">
        <v>10856048</v>
      </c>
      <c r="N32" s="20">
        <v>10856048</v>
      </c>
      <c r="O32" s="20"/>
      <c r="P32" s="20"/>
      <c r="Q32" s="20"/>
      <c r="R32" s="20"/>
      <c r="S32" s="20"/>
      <c r="T32" s="20"/>
      <c r="U32" s="20"/>
      <c r="V32" s="20"/>
      <c r="W32" s="20">
        <v>10856048</v>
      </c>
      <c r="X32" s="20">
        <v>2250000</v>
      </c>
      <c r="Y32" s="20">
        <v>8606048</v>
      </c>
      <c r="Z32" s="21">
        <v>382.49</v>
      </c>
      <c r="AA32" s="22">
        <v>4500000</v>
      </c>
    </row>
    <row r="33" spans="1:27" ht="13.5">
      <c r="A33" s="23" t="s">
        <v>58</v>
      </c>
      <c r="B33" s="17"/>
      <c r="C33" s="18">
        <v>345937</v>
      </c>
      <c r="D33" s="18">
        <v>345937</v>
      </c>
      <c r="E33" s="19">
        <v>400000</v>
      </c>
      <c r="F33" s="20">
        <v>400000</v>
      </c>
      <c r="G33" s="20">
        <v>17050131</v>
      </c>
      <c r="H33" s="20">
        <v>23293434</v>
      </c>
      <c r="I33" s="20">
        <v>17014129</v>
      </c>
      <c r="J33" s="20">
        <v>17014129</v>
      </c>
      <c r="K33" s="20">
        <v>17014130</v>
      </c>
      <c r="L33" s="20">
        <v>23293435</v>
      </c>
      <c r="M33" s="20">
        <v>23293435</v>
      </c>
      <c r="N33" s="20">
        <v>23293435</v>
      </c>
      <c r="O33" s="20"/>
      <c r="P33" s="20"/>
      <c r="Q33" s="20"/>
      <c r="R33" s="20"/>
      <c r="S33" s="20"/>
      <c r="T33" s="20"/>
      <c r="U33" s="20"/>
      <c r="V33" s="20"/>
      <c r="W33" s="20">
        <v>23293435</v>
      </c>
      <c r="X33" s="20">
        <v>200000</v>
      </c>
      <c r="Y33" s="20">
        <v>23093435</v>
      </c>
      <c r="Z33" s="21">
        <v>11546.72</v>
      </c>
      <c r="AA33" s="22">
        <v>400000</v>
      </c>
    </row>
    <row r="34" spans="1:27" ht="13.5">
      <c r="A34" s="27" t="s">
        <v>59</v>
      </c>
      <c r="B34" s="28"/>
      <c r="C34" s="29">
        <f aca="true" t="shared" si="3" ref="C34:Y34">SUM(C29:C33)</f>
        <v>5072635</v>
      </c>
      <c r="D34" s="29">
        <f>SUM(D29:D33)</f>
        <v>5072635</v>
      </c>
      <c r="E34" s="30">
        <f t="shared" si="3"/>
        <v>5982000</v>
      </c>
      <c r="F34" s="31">
        <f t="shared" si="3"/>
        <v>5982000</v>
      </c>
      <c r="G34" s="31">
        <f t="shared" si="3"/>
        <v>28289318</v>
      </c>
      <c r="H34" s="31">
        <f t="shared" si="3"/>
        <v>37107537</v>
      </c>
      <c r="I34" s="31">
        <f t="shared" si="3"/>
        <v>31135025</v>
      </c>
      <c r="J34" s="31">
        <f t="shared" si="3"/>
        <v>31135025</v>
      </c>
      <c r="K34" s="31">
        <f t="shared" si="3"/>
        <v>32761047</v>
      </c>
      <c r="L34" s="31">
        <f t="shared" si="3"/>
        <v>34734193</v>
      </c>
      <c r="M34" s="31">
        <f t="shared" si="3"/>
        <v>35169003</v>
      </c>
      <c r="N34" s="31">
        <f t="shared" si="3"/>
        <v>35169003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35169003</v>
      </c>
      <c r="X34" s="31">
        <f t="shared" si="3"/>
        <v>2991000</v>
      </c>
      <c r="Y34" s="31">
        <f t="shared" si="3"/>
        <v>32178003</v>
      </c>
      <c r="Z34" s="32">
        <f>+IF(X34&lt;&gt;0,+(Y34/X34)*100,0)</f>
        <v>1075.8275827482448</v>
      </c>
      <c r="AA34" s="33">
        <f>SUM(AA29:AA33)</f>
        <v>5982000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6911810</v>
      </c>
      <c r="D38" s="18">
        <v>6911810</v>
      </c>
      <c r="E38" s="19">
        <v>3304000</v>
      </c>
      <c r="F38" s="20">
        <v>3304000</v>
      </c>
      <c r="G38" s="20">
        <v>5926766</v>
      </c>
      <c r="H38" s="20">
        <v>33578063</v>
      </c>
      <c r="I38" s="20">
        <v>6279305</v>
      </c>
      <c r="J38" s="20">
        <v>6279305</v>
      </c>
      <c r="K38" s="20">
        <v>6279305</v>
      </c>
      <c r="L38" s="20">
        <v>6279304</v>
      </c>
      <c r="M38" s="20">
        <v>6279305</v>
      </c>
      <c r="N38" s="20">
        <v>6279305</v>
      </c>
      <c r="O38" s="20"/>
      <c r="P38" s="20"/>
      <c r="Q38" s="20"/>
      <c r="R38" s="20"/>
      <c r="S38" s="20"/>
      <c r="T38" s="20"/>
      <c r="U38" s="20"/>
      <c r="V38" s="20"/>
      <c r="W38" s="20">
        <v>6279305</v>
      </c>
      <c r="X38" s="20">
        <v>1652000</v>
      </c>
      <c r="Y38" s="20">
        <v>4627305</v>
      </c>
      <c r="Z38" s="21">
        <v>280.1</v>
      </c>
      <c r="AA38" s="22">
        <v>3304000</v>
      </c>
    </row>
    <row r="39" spans="1:27" ht="13.5">
      <c r="A39" s="27" t="s">
        <v>61</v>
      </c>
      <c r="B39" s="35"/>
      <c r="C39" s="29">
        <f aca="true" t="shared" si="4" ref="C39:Y39">SUM(C37:C38)</f>
        <v>6911810</v>
      </c>
      <c r="D39" s="29">
        <f>SUM(D37:D38)</f>
        <v>6911810</v>
      </c>
      <c r="E39" s="36">
        <f t="shared" si="4"/>
        <v>3304000</v>
      </c>
      <c r="F39" s="37">
        <f t="shared" si="4"/>
        <v>3304000</v>
      </c>
      <c r="G39" s="37">
        <f t="shared" si="4"/>
        <v>5926766</v>
      </c>
      <c r="H39" s="37">
        <f t="shared" si="4"/>
        <v>33578063</v>
      </c>
      <c r="I39" s="37">
        <f t="shared" si="4"/>
        <v>6279305</v>
      </c>
      <c r="J39" s="37">
        <f t="shared" si="4"/>
        <v>6279305</v>
      </c>
      <c r="K39" s="37">
        <f t="shared" si="4"/>
        <v>6279305</v>
      </c>
      <c r="L39" s="37">
        <f t="shared" si="4"/>
        <v>6279304</v>
      </c>
      <c r="M39" s="37">
        <f t="shared" si="4"/>
        <v>6279305</v>
      </c>
      <c r="N39" s="37">
        <f t="shared" si="4"/>
        <v>6279305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6279305</v>
      </c>
      <c r="X39" s="37">
        <f t="shared" si="4"/>
        <v>1652000</v>
      </c>
      <c r="Y39" s="37">
        <f t="shared" si="4"/>
        <v>4627305</v>
      </c>
      <c r="Z39" s="38">
        <f>+IF(X39&lt;&gt;0,+(Y39/X39)*100,0)</f>
        <v>280.1032082324455</v>
      </c>
      <c r="AA39" s="39">
        <f>SUM(AA37:AA38)</f>
        <v>3304000</v>
      </c>
    </row>
    <row r="40" spans="1:27" ht="13.5">
      <c r="A40" s="27" t="s">
        <v>62</v>
      </c>
      <c r="B40" s="28"/>
      <c r="C40" s="29">
        <f aca="true" t="shared" si="5" ref="C40:Y40">+C34+C39</f>
        <v>11984445</v>
      </c>
      <c r="D40" s="29">
        <f>+D34+D39</f>
        <v>11984445</v>
      </c>
      <c r="E40" s="30">
        <f t="shared" si="5"/>
        <v>9286000</v>
      </c>
      <c r="F40" s="31">
        <f t="shared" si="5"/>
        <v>9286000</v>
      </c>
      <c r="G40" s="31">
        <f t="shared" si="5"/>
        <v>34216084</v>
      </c>
      <c r="H40" s="31">
        <f t="shared" si="5"/>
        <v>70685600</v>
      </c>
      <c r="I40" s="31">
        <f t="shared" si="5"/>
        <v>37414330</v>
      </c>
      <c r="J40" s="31">
        <f t="shared" si="5"/>
        <v>37414330</v>
      </c>
      <c r="K40" s="31">
        <f t="shared" si="5"/>
        <v>39040352</v>
      </c>
      <c r="L40" s="31">
        <f t="shared" si="5"/>
        <v>41013497</v>
      </c>
      <c r="M40" s="31">
        <f t="shared" si="5"/>
        <v>41448308</v>
      </c>
      <c r="N40" s="31">
        <f t="shared" si="5"/>
        <v>41448308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41448308</v>
      </c>
      <c r="X40" s="31">
        <f t="shared" si="5"/>
        <v>4643000</v>
      </c>
      <c r="Y40" s="31">
        <f t="shared" si="5"/>
        <v>36805308</v>
      </c>
      <c r="Z40" s="32">
        <f>+IF(X40&lt;&gt;0,+(Y40/X40)*100,0)</f>
        <v>792.7053198363128</v>
      </c>
      <c r="AA40" s="33">
        <f>+AA34+AA39</f>
        <v>9286000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196919503</v>
      </c>
      <c r="D42" s="43">
        <f>+D25-D40</f>
        <v>196919503</v>
      </c>
      <c r="E42" s="44">
        <f t="shared" si="6"/>
        <v>212080000</v>
      </c>
      <c r="F42" s="45">
        <f t="shared" si="6"/>
        <v>212080000</v>
      </c>
      <c r="G42" s="45">
        <f t="shared" si="6"/>
        <v>209871114</v>
      </c>
      <c r="H42" s="45">
        <f t="shared" si="6"/>
        <v>205975003</v>
      </c>
      <c r="I42" s="45">
        <f t="shared" si="6"/>
        <v>203603460</v>
      </c>
      <c r="J42" s="45">
        <f t="shared" si="6"/>
        <v>203603460</v>
      </c>
      <c r="K42" s="45">
        <f t="shared" si="6"/>
        <v>201133171</v>
      </c>
      <c r="L42" s="45">
        <f t="shared" si="6"/>
        <v>222626434</v>
      </c>
      <c r="M42" s="45">
        <f t="shared" si="6"/>
        <v>218308749</v>
      </c>
      <c r="N42" s="45">
        <f t="shared" si="6"/>
        <v>218308749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218308749</v>
      </c>
      <c r="X42" s="45">
        <f t="shared" si="6"/>
        <v>106040000</v>
      </c>
      <c r="Y42" s="45">
        <f t="shared" si="6"/>
        <v>112268749</v>
      </c>
      <c r="Z42" s="46">
        <f>+IF(X42&lt;&gt;0,+(Y42/X42)*100,0)</f>
        <v>105.8739617125613</v>
      </c>
      <c r="AA42" s="47">
        <f>+AA25-AA40</f>
        <v>212080000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196919503</v>
      </c>
      <c r="D45" s="18">
        <v>196919503</v>
      </c>
      <c r="E45" s="19">
        <v>212080000</v>
      </c>
      <c r="F45" s="20">
        <v>212080000</v>
      </c>
      <c r="G45" s="20">
        <v>209871114</v>
      </c>
      <c r="H45" s="20">
        <v>205975003</v>
      </c>
      <c r="I45" s="20">
        <v>203603460</v>
      </c>
      <c r="J45" s="20">
        <v>203603460</v>
      </c>
      <c r="K45" s="20">
        <v>201133171</v>
      </c>
      <c r="L45" s="20">
        <v>222626434</v>
      </c>
      <c r="M45" s="20">
        <v>218308749</v>
      </c>
      <c r="N45" s="20">
        <v>218308749</v>
      </c>
      <c r="O45" s="20"/>
      <c r="P45" s="20"/>
      <c r="Q45" s="20"/>
      <c r="R45" s="20"/>
      <c r="S45" s="20"/>
      <c r="T45" s="20"/>
      <c r="U45" s="20"/>
      <c r="V45" s="20"/>
      <c r="W45" s="20">
        <v>218308749</v>
      </c>
      <c r="X45" s="20">
        <v>106040000</v>
      </c>
      <c r="Y45" s="20">
        <v>112268749</v>
      </c>
      <c r="Z45" s="48">
        <v>105.87</v>
      </c>
      <c r="AA45" s="22">
        <v>212080000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196919503</v>
      </c>
      <c r="D48" s="51">
        <f>SUM(D45:D47)</f>
        <v>196919503</v>
      </c>
      <c r="E48" s="52">
        <f t="shared" si="7"/>
        <v>212080000</v>
      </c>
      <c r="F48" s="53">
        <f t="shared" si="7"/>
        <v>212080000</v>
      </c>
      <c r="G48" s="53">
        <f t="shared" si="7"/>
        <v>209871114</v>
      </c>
      <c r="H48" s="53">
        <f t="shared" si="7"/>
        <v>205975003</v>
      </c>
      <c r="I48" s="53">
        <f t="shared" si="7"/>
        <v>203603460</v>
      </c>
      <c r="J48" s="53">
        <f t="shared" si="7"/>
        <v>203603460</v>
      </c>
      <c r="K48" s="53">
        <f t="shared" si="7"/>
        <v>201133171</v>
      </c>
      <c r="L48" s="53">
        <f t="shared" si="7"/>
        <v>222626434</v>
      </c>
      <c r="M48" s="53">
        <f t="shared" si="7"/>
        <v>218308749</v>
      </c>
      <c r="N48" s="53">
        <f t="shared" si="7"/>
        <v>218308749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218308749</v>
      </c>
      <c r="X48" s="53">
        <f t="shared" si="7"/>
        <v>106040000</v>
      </c>
      <c r="Y48" s="53">
        <f t="shared" si="7"/>
        <v>112268749</v>
      </c>
      <c r="Z48" s="54">
        <f>+IF(X48&lt;&gt;0,+(Y48/X48)*100,0)</f>
        <v>105.8739617125613</v>
      </c>
      <c r="AA48" s="55">
        <f>SUM(AA45:AA47)</f>
        <v>212080000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82221589</v>
      </c>
      <c r="D6" s="18">
        <v>82221589</v>
      </c>
      <c r="E6" s="19">
        <v>65897000</v>
      </c>
      <c r="F6" s="20">
        <v>65897000</v>
      </c>
      <c r="G6" s="20">
        <v>82221590</v>
      </c>
      <c r="H6" s="20">
        <v>82221590</v>
      </c>
      <c r="I6" s="20">
        <v>123530972</v>
      </c>
      <c r="J6" s="20">
        <v>123530972</v>
      </c>
      <c r="K6" s="20">
        <v>123534601</v>
      </c>
      <c r="L6" s="20">
        <v>130340644</v>
      </c>
      <c r="M6" s="20"/>
      <c r="N6" s="20">
        <v>130340644</v>
      </c>
      <c r="O6" s="20"/>
      <c r="P6" s="20"/>
      <c r="Q6" s="20"/>
      <c r="R6" s="20"/>
      <c r="S6" s="20"/>
      <c r="T6" s="20"/>
      <c r="U6" s="20"/>
      <c r="V6" s="20"/>
      <c r="W6" s="20">
        <v>130340644</v>
      </c>
      <c r="X6" s="20">
        <v>32948500</v>
      </c>
      <c r="Y6" s="20">
        <v>97392144</v>
      </c>
      <c r="Z6" s="21">
        <v>295.59</v>
      </c>
      <c r="AA6" s="22">
        <v>65897000</v>
      </c>
    </row>
    <row r="7" spans="1:27" ht="13.5">
      <c r="A7" s="23" t="s">
        <v>34</v>
      </c>
      <c r="B7" s="17"/>
      <c r="C7" s="18">
        <v>9564413</v>
      </c>
      <c r="D7" s="18">
        <v>9564413</v>
      </c>
      <c r="E7" s="19">
        <v>10000000</v>
      </c>
      <c r="F7" s="20">
        <v>10000000</v>
      </c>
      <c r="G7" s="20">
        <v>9564413</v>
      </c>
      <c r="H7" s="20">
        <v>9564413</v>
      </c>
      <c r="I7" s="20">
        <v>9564413</v>
      </c>
      <c r="J7" s="20">
        <v>9564413</v>
      </c>
      <c r="K7" s="20">
        <v>9564413</v>
      </c>
      <c r="L7" s="20">
        <v>9564413</v>
      </c>
      <c r="M7" s="20"/>
      <c r="N7" s="20">
        <v>9564413</v>
      </c>
      <c r="O7" s="20"/>
      <c r="P7" s="20"/>
      <c r="Q7" s="20"/>
      <c r="R7" s="20"/>
      <c r="S7" s="20"/>
      <c r="T7" s="20"/>
      <c r="U7" s="20"/>
      <c r="V7" s="20"/>
      <c r="W7" s="20">
        <v>9564413</v>
      </c>
      <c r="X7" s="20">
        <v>5000000</v>
      </c>
      <c r="Y7" s="20">
        <v>4564413</v>
      </c>
      <c r="Z7" s="21">
        <v>91.29</v>
      </c>
      <c r="AA7" s="22">
        <v>10000000</v>
      </c>
    </row>
    <row r="8" spans="1:27" ht="13.5">
      <c r="A8" s="23" t="s">
        <v>35</v>
      </c>
      <c r="B8" s="17"/>
      <c r="C8" s="18">
        <v>3176419</v>
      </c>
      <c r="D8" s="18">
        <v>3176419</v>
      </c>
      <c r="E8" s="19">
        <v>4157000</v>
      </c>
      <c r="F8" s="20">
        <v>4157000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2078500</v>
      </c>
      <c r="Y8" s="20">
        <v>-2078500</v>
      </c>
      <c r="Z8" s="21">
        <v>-100</v>
      </c>
      <c r="AA8" s="22">
        <v>4157000</v>
      </c>
    </row>
    <row r="9" spans="1:27" ht="13.5">
      <c r="A9" s="23" t="s">
        <v>36</v>
      </c>
      <c r="B9" s="17"/>
      <c r="C9" s="18">
        <v>4802689</v>
      </c>
      <c r="D9" s="18">
        <v>4802689</v>
      </c>
      <c r="E9" s="19"/>
      <c r="F9" s="20"/>
      <c r="G9" s="20">
        <v>8946709</v>
      </c>
      <c r="H9" s="20">
        <v>9138717</v>
      </c>
      <c r="I9" s="20">
        <v>10813743</v>
      </c>
      <c r="J9" s="20">
        <v>10813743</v>
      </c>
      <c r="K9" s="20">
        <v>12245342</v>
      </c>
      <c r="L9" s="20">
        <v>13814098</v>
      </c>
      <c r="M9" s="20"/>
      <c r="N9" s="20">
        <v>13814098</v>
      </c>
      <c r="O9" s="20"/>
      <c r="P9" s="20"/>
      <c r="Q9" s="20"/>
      <c r="R9" s="20"/>
      <c r="S9" s="20"/>
      <c r="T9" s="20"/>
      <c r="U9" s="20"/>
      <c r="V9" s="20"/>
      <c r="W9" s="20">
        <v>13814098</v>
      </c>
      <c r="X9" s="20"/>
      <c r="Y9" s="20">
        <v>13814098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99765110</v>
      </c>
      <c r="D12" s="29">
        <f>SUM(D6:D11)</f>
        <v>99765110</v>
      </c>
      <c r="E12" s="30">
        <f t="shared" si="0"/>
        <v>80054000</v>
      </c>
      <c r="F12" s="31">
        <f t="shared" si="0"/>
        <v>80054000</v>
      </c>
      <c r="G12" s="31">
        <f t="shared" si="0"/>
        <v>100732712</v>
      </c>
      <c r="H12" s="31">
        <f t="shared" si="0"/>
        <v>100924720</v>
      </c>
      <c r="I12" s="31">
        <f t="shared" si="0"/>
        <v>143909128</v>
      </c>
      <c r="J12" s="31">
        <f t="shared" si="0"/>
        <v>143909128</v>
      </c>
      <c r="K12" s="31">
        <f t="shared" si="0"/>
        <v>145344356</v>
      </c>
      <c r="L12" s="31">
        <f t="shared" si="0"/>
        <v>153719155</v>
      </c>
      <c r="M12" s="31">
        <f t="shared" si="0"/>
        <v>0</v>
      </c>
      <c r="N12" s="31">
        <f t="shared" si="0"/>
        <v>153719155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153719155</v>
      </c>
      <c r="X12" s="31">
        <f t="shared" si="0"/>
        <v>40027000</v>
      </c>
      <c r="Y12" s="31">
        <f t="shared" si="0"/>
        <v>113692155</v>
      </c>
      <c r="Z12" s="32">
        <f>+IF(X12&lt;&gt;0,+(Y12/X12)*100,0)</f>
        <v>284.0386614035526</v>
      </c>
      <c r="AA12" s="33">
        <f>SUM(AA6:AA11)</f>
        <v>80054000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194866712</v>
      </c>
      <c r="D19" s="18">
        <v>194866712</v>
      </c>
      <c r="E19" s="19">
        <v>145500000</v>
      </c>
      <c r="F19" s="20">
        <v>145500000</v>
      </c>
      <c r="G19" s="20">
        <v>194866712</v>
      </c>
      <c r="H19" s="20">
        <v>195343109</v>
      </c>
      <c r="I19" s="20">
        <v>200688845</v>
      </c>
      <c r="J19" s="20">
        <v>200688845</v>
      </c>
      <c r="K19" s="20">
        <v>207878823</v>
      </c>
      <c r="L19" s="20">
        <v>218381485</v>
      </c>
      <c r="M19" s="20"/>
      <c r="N19" s="20">
        <v>218381485</v>
      </c>
      <c r="O19" s="20"/>
      <c r="P19" s="20"/>
      <c r="Q19" s="20"/>
      <c r="R19" s="20"/>
      <c r="S19" s="20"/>
      <c r="T19" s="20"/>
      <c r="U19" s="20"/>
      <c r="V19" s="20"/>
      <c r="W19" s="20">
        <v>218381485</v>
      </c>
      <c r="X19" s="20">
        <v>72750000</v>
      </c>
      <c r="Y19" s="20">
        <v>145631485</v>
      </c>
      <c r="Z19" s="21">
        <v>200.18</v>
      </c>
      <c r="AA19" s="22">
        <v>145500000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183296</v>
      </c>
      <c r="D22" s="18">
        <v>183296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>
        <v>183296</v>
      </c>
      <c r="H23" s="24">
        <v>183296</v>
      </c>
      <c r="I23" s="24">
        <v>183296</v>
      </c>
      <c r="J23" s="20">
        <v>183296</v>
      </c>
      <c r="K23" s="24">
        <v>183296</v>
      </c>
      <c r="L23" s="24">
        <v>183296</v>
      </c>
      <c r="M23" s="20"/>
      <c r="N23" s="24">
        <v>183296</v>
      </c>
      <c r="O23" s="24"/>
      <c r="P23" s="24"/>
      <c r="Q23" s="20"/>
      <c r="R23" s="24"/>
      <c r="S23" s="24"/>
      <c r="T23" s="20"/>
      <c r="U23" s="24"/>
      <c r="V23" s="24"/>
      <c r="W23" s="24">
        <v>183296</v>
      </c>
      <c r="X23" s="20"/>
      <c r="Y23" s="24">
        <v>183296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195050008</v>
      </c>
      <c r="D24" s="29">
        <f>SUM(D15:D23)</f>
        <v>195050008</v>
      </c>
      <c r="E24" s="36">
        <f t="shared" si="1"/>
        <v>145500000</v>
      </c>
      <c r="F24" s="37">
        <f t="shared" si="1"/>
        <v>145500000</v>
      </c>
      <c r="G24" s="37">
        <f t="shared" si="1"/>
        <v>195050008</v>
      </c>
      <c r="H24" s="37">
        <f t="shared" si="1"/>
        <v>195526405</v>
      </c>
      <c r="I24" s="37">
        <f t="shared" si="1"/>
        <v>200872141</v>
      </c>
      <c r="J24" s="37">
        <f t="shared" si="1"/>
        <v>200872141</v>
      </c>
      <c r="K24" s="37">
        <f t="shared" si="1"/>
        <v>208062119</v>
      </c>
      <c r="L24" s="37">
        <f t="shared" si="1"/>
        <v>218564781</v>
      </c>
      <c r="M24" s="37">
        <f t="shared" si="1"/>
        <v>0</v>
      </c>
      <c r="N24" s="37">
        <f t="shared" si="1"/>
        <v>218564781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218564781</v>
      </c>
      <c r="X24" s="37">
        <f t="shared" si="1"/>
        <v>72750000</v>
      </c>
      <c r="Y24" s="37">
        <f t="shared" si="1"/>
        <v>145814781</v>
      </c>
      <c r="Z24" s="38">
        <f>+IF(X24&lt;&gt;0,+(Y24/X24)*100,0)</f>
        <v>200.4326886597938</v>
      </c>
      <c r="AA24" s="39">
        <f>SUM(AA15:AA23)</f>
        <v>145500000</v>
      </c>
    </row>
    <row r="25" spans="1:27" ht="13.5">
      <c r="A25" s="27" t="s">
        <v>51</v>
      </c>
      <c r="B25" s="28"/>
      <c r="C25" s="29">
        <f aca="true" t="shared" si="2" ref="C25:Y25">+C12+C24</f>
        <v>294815118</v>
      </c>
      <c r="D25" s="29">
        <f>+D12+D24</f>
        <v>294815118</v>
      </c>
      <c r="E25" s="30">
        <f t="shared" si="2"/>
        <v>225554000</v>
      </c>
      <c r="F25" s="31">
        <f t="shared" si="2"/>
        <v>225554000</v>
      </c>
      <c r="G25" s="31">
        <f t="shared" si="2"/>
        <v>295782720</v>
      </c>
      <c r="H25" s="31">
        <f t="shared" si="2"/>
        <v>296451125</v>
      </c>
      <c r="I25" s="31">
        <f t="shared" si="2"/>
        <v>344781269</v>
      </c>
      <c r="J25" s="31">
        <f t="shared" si="2"/>
        <v>344781269</v>
      </c>
      <c r="K25" s="31">
        <f t="shared" si="2"/>
        <v>353406475</v>
      </c>
      <c r="L25" s="31">
        <f t="shared" si="2"/>
        <v>372283936</v>
      </c>
      <c r="M25" s="31">
        <f t="shared" si="2"/>
        <v>0</v>
      </c>
      <c r="N25" s="31">
        <f t="shared" si="2"/>
        <v>372283936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372283936</v>
      </c>
      <c r="X25" s="31">
        <f t="shared" si="2"/>
        <v>112777000</v>
      </c>
      <c r="Y25" s="31">
        <f t="shared" si="2"/>
        <v>259506936</v>
      </c>
      <c r="Z25" s="32">
        <f>+IF(X25&lt;&gt;0,+(Y25/X25)*100,0)</f>
        <v>230.10625925498994</v>
      </c>
      <c r="AA25" s="33">
        <f>+AA12+AA24</f>
        <v>225554000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19147711</v>
      </c>
      <c r="D32" s="18">
        <v>19147711</v>
      </c>
      <c r="E32" s="19">
        <v>7600000</v>
      </c>
      <c r="F32" s="20">
        <v>7600000</v>
      </c>
      <c r="G32" s="20">
        <v>34443014</v>
      </c>
      <c r="H32" s="20">
        <v>37405337</v>
      </c>
      <c r="I32" s="20">
        <v>30596850</v>
      </c>
      <c r="J32" s="20">
        <v>30596850</v>
      </c>
      <c r="K32" s="20">
        <v>44657328</v>
      </c>
      <c r="L32" s="20">
        <v>36227149</v>
      </c>
      <c r="M32" s="20"/>
      <c r="N32" s="20">
        <v>36227149</v>
      </c>
      <c r="O32" s="20"/>
      <c r="P32" s="20"/>
      <c r="Q32" s="20"/>
      <c r="R32" s="20"/>
      <c r="S32" s="20"/>
      <c r="T32" s="20"/>
      <c r="U32" s="20"/>
      <c r="V32" s="20"/>
      <c r="W32" s="20">
        <v>36227149</v>
      </c>
      <c r="X32" s="20">
        <v>3800000</v>
      </c>
      <c r="Y32" s="20">
        <v>32427149</v>
      </c>
      <c r="Z32" s="21">
        <v>853.35</v>
      </c>
      <c r="AA32" s="22">
        <v>7600000</v>
      </c>
    </row>
    <row r="33" spans="1:27" ht="13.5">
      <c r="A33" s="23" t="s">
        <v>58</v>
      </c>
      <c r="B33" s="17"/>
      <c r="C33" s="18">
        <v>3239664</v>
      </c>
      <c r="D33" s="18">
        <v>3239664</v>
      </c>
      <c r="E33" s="19">
        <v>1450000</v>
      </c>
      <c r="F33" s="20">
        <v>1450000</v>
      </c>
      <c r="G33" s="20">
        <v>11732196</v>
      </c>
      <c r="H33" s="20">
        <v>11998232</v>
      </c>
      <c r="I33" s="20">
        <v>25525579</v>
      </c>
      <c r="J33" s="20">
        <v>25525579</v>
      </c>
      <c r="K33" s="20">
        <v>25525578</v>
      </c>
      <c r="L33" s="20">
        <v>39659366</v>
      </c>
      <c r="M33" s="20"/>
      <c r="N33" s="20">
        <v>39659366</v>
      </c>
      <c r="O33" s="20"/>
      <c r="P33" s="20"/>
      <c r="Q33" s="20"/>
      <c r="R33" s="20"/>
      <c r="S33" s="20"/>
      <c r="T33" s="20"/>
      <c r="U33" s="20"/>
      <c r="V33" s="20"/>
      <c r="W33" s="20">
        <v>39659366</v>
      </c>
      <c r="X33" s="20">
        <v>725000</v>
      </c>
      <c r="Y33" s="20">
        <v>38934366</v>
      </c>
      <c r="Z33" s="21">
        <v>5370.26</v>
      </c>
      <c r="AA33" s="22">
        <v>1450000</v>
      </c>
    </row>
    <row r="34" spans="1:27" ht="13.5">
      <c r="A34" s="27" t="s">
        <v>59</v>
      </c>
      <c r="B34" s="28"/>
      <c r="C34" s="29">
        <f aca="true" t="shared" si="3" ref="C34:Y34">SUM(C29:C33)</f>
        <v>22387375</v>
      </c>
      <c r="D34" s="29">
        <f>SUM(D29:D33)</f>
        <v>22387375</v>
      </c>
      <c r="E34" s="30">
        <f t="shared" si="3"/>
        <v>9050000</v>
      </c>
      <c r="F34" s="31">
        <f t="shared" si="3"/>
        <v>9050000</v>
      </c>
      <c r="G34" s="31">
        <f t="shared" si="3"/>
        <v>46175210</v>
      </c>
      <c r="H34" s="31">
        <f t="shared" si="3"/>
        <v>49403569</v>
      </c>
      <c r="I34" s="31">
        <f t="shared" si="3"/>
        <v>56122429</v>
      </c>
      <c r="J34" s="31">
        <f t="shared" si="3"/>
        <v>56122429</v>
      </c>
      <c r="K34" s="31">
        <f t="shared" si="3"/>
        <v>70182906</v>
      </c>
      <c r="L34" s="31">
        <f t="shared" si="3"/>
        <v>75886515</v>
      </c>
      <c r="M34" s="31">
        <f t="shared" si="3"/>
        <v>0</v>
      </c>
      <c r="N34" s="31">
        <f t="shared" si="3"/>
        <v>75886515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75886515</v>
      </c>
      <c r="X34" s="31">
        <f t="shared" si="3"/>
        <v>4525000</v>
      </c>
      <c r="Y34" s="31">
        <f t="shared" si="3"/>
        <v>71361515</v>
      </c>
      <c r="Z34" s="32">
        <f>+IF(X34&lt;&gt;0,+(Y34/X34)*100,0)</f>
        <v>1577.050055248619</v>
      </c>
      <c r="AA34" s="33">
        <f>SUM(AA29:AA33)</f>
        <v>9050000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>
        <v>541000</v>
      </c>
      <c r="I38" s="20">
        <v>541000</v>
      </c>
      <c r="J38" s="20">
        <v>541000</v>
      </c>
      <c r="K38" s="20">
        <v>541000</v>
      </c>
      <c r="L38" s="20">
        <v>541000</v>
      </c>
      <c r="M38" s="20"/>
      <c r="N38" s="20">
        <v>541000</v>
      </c>
      <c r="O38" s="20"/>
      <c r="P38" s="20"/>
      <c r="Q38" s="20"/>
      <c r="R38" s="20"/>
      <c r="S38" s="20"/>
      <c r="T38" s="20"/>
      <c r="U38" s="20"/>
      <c r="V38" s="20"/>
      <c r="W38" s="20">
        <v>541000</v>
      </c>
      <c r="X38" s="20"/>
      <c r="Y38" s="20">
        <v>541000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541000</v>
      </c>
      <c r="I39" s="37">
        <f t="shared" si="4"/>
        <v>541000</v>
      </c>
      <c r="J39" s="37">
        <f t="shared" si="4"/>
        <v>541000</v>
      </c>
      <c r="K39" s="37">
        <f t="shared" si="4"/>
        <v>541000</v>
      </c>
      <c r="L39" s="37">
        <f t="shared" si="4"/>
        <v>541000</v>
      </c>
      <c r="M39" s="37">
        <f t="shared" si="4"/>
        <v>0</v>
      </c>
      <c r="N39" s="37">
        <f t="shared" si="4"/>
        <v>541000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541000</v>
      </c>
      <c r="X39" s="37">
        <f t="shared" si="4"/>
        <v>0</v>
      </c>
      <c r="Y39" s="37">
        <f t="shared" si="4"/>
        <v>541000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22387375</v>
      </c>
      <c r="D40" s="29">
        <f>+D34+D39</f>
        <v>22387375</v>
      </c>
      <c r="E40" s="30">
        <f t="shared" si="5"/>
        <v>9050000</v>
      </c>
      <c r="F40" s="31">
        <f t="shared" si="5"/>
        <v>9050000</v>
      </c>
      <c r="G40" s="31">
        <f t="shared" si="5"/>
        <v>46175210</v>
      </c>
      <c r="H40" s="31">
        <f t="shared" si="5"/>
        <v>49944569</v>
      </c>
      <c r="I40" s="31">
        <f t="shared" si="5"/>
        <v>56663429</v>
      </c>
      <c r="J40" s="31">
        <f t="shared" si="5"/>
        <v>56663429</v>
      </c>
      <c r="K40" s="31">
        <f t="shared" si="5"/>
        <v>70723906</v>
      </c>
      <c r="L40" s="31">
        <f t="shared" si="5"/>
        <v>76427515</v>
      </c>
      <c r="M40" s="31">
        <f t="shared" si="5"/>
        <v>0</v>
      </c>
      <c r="N40" s="31">
        <f t="shared" si="5"/>
        <v>76427515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76427515</v>
      </c>
      <c r="X40" s="31">
        <f t="shared" si="5"/>
        <v>4525000</v>
      </c>
      <c r="Y40" s="31">
        <f t="shared" si="5"/>
        <v>71902515</v>
      </c>
      <c r="Z40" s="32">
        <f>+IF(X40&lt;&gt;0,+(Y40/X40)*100,0)</f>
        <v>1589.005856353591</v>
      </c>
      <c r="AA40" s="33">
        <f>+AA34+AA39</f>
        <v>9050000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272427743</v>
      </c>
      <c r="D42" s="43">
        <f>+D25-D40</f>
        <v>272427743</v>
      </c>
      <c r="E42" s="44">
        <f t="shared" si="6"/>
        <v>216504000</v>
      </c>
      <c r="F42" s="45">
        <f t="shared" si="6"/>
        <v>216504000</v>
      </c>
      <c r="G42" s="45">
        <f t="shared" si="6"/>
        <v>249607510</v>
      </c>
      <c r="H42" s="45">
        <f t="shared" si="6"/>
        <v>246506556</v>
      </c>
      <c r="I42" s="45">
        <f t="shared" si="6"/>
        <v>288117840</v>
      </c>
      <c r="J42" s="45">
        <f t="shared" si="6"/>
        <v>288117840</v>
      </c>
      <c r="K42" s="45">
        <f t="shared" si="6"/>
        <v>282682569</v>
      </c>
      <c r="L42" s="45">
        <f t="shared" si="6"/>
        <v>295856421</v>
      </c>
      <c r="M42" s="45">
        <f t="shared" si="6"/>
        <v>0</v>
      </c>
      <c r="N42" s="45">
        <f t="shared" si="6"/>
        <v>295856421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295856421</v>
      </c>
      <c r="X42" s="45">
        <f t="shared" si="6"/>
        <v>108252000</v>
      </c>
      <c r="Y42" s="45">
        <f t="shared" si="6"/>
        <v>187604421</v>
      </c>
      <c r="Z42" s="46">
        <f>+IF(X42&lt;&gt;0,+(Y42/X42)*100,0)</f>
        <v>173.3034225695599</v>
      </c>
      <c r="AA42" s="47">
        <f>+AA25-AA40</f>
        <v>216504000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272427743</v>
      </c>
      <c r="D45" s="18">
        <v>272427743</v>
      </c>
      <c r="E45" s="19">
        <v>216504000</v>
      </c>
      <c r="F45" s="20">
        <v>216504000</v>
      </c>
      <c r="G45" s="20">
        <v>196255504</v>
      </c>
      <c r="H45" s="20">
        <v>193154550</v>
      </c>
      <c r="I45" s="20">
        <v>234765834</v>
      </c>
      <c r="J45" s="20">
        <v>234765834</v>
      </c>
      <c r="K45" s="20">
        <v>229330563</v>
      </c>
      <c r="L45" s="20">
        <v>242504415</v>
      </c>
      <c r="M45" s="20"/>
      <c r="N45" s="20">
        <v>242504415</v>
      </c>
      <c r="O45" s="20"/>
      <c r="P45" s="20"/>
      <c r="Q45" s="20"/>
      <c r="R45" s="20"/>
      <c r="S45" s="20"/>
      <c r="T45" s="20"/>
      <c r="U45" s="20"/>
      <c r="V45" s="20"/>
      <c r="W45" s="20">
        <v>242504415</v>
      </c>
      <c r="X45" s="20">
        <v>108252000</v>
      </c>
      <c r="Y45" s="20">
        <v>134252415</v>
      </c>
      <c r="Z45" s="48">
        <v>124.02</v>
      </c>
      <c r="AA45" s="22">
        <v>216504000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53352006</v>
      </c>
      <c r="H46" s="20">
        <v>53352006</v>
      </c>
      <c r="I46" s="20">
        <v>53352006</v>
      </c>
      <c r="J46" s="20">
        <v>53352006</v>
      </c>
      <c r="K46" s="20">
        <v>53352006</v>
      </c>
      <c r="L46" s="20">
        <v>53352006</v>
      </c>
      <c r="M46" s="20"/>
      <c r="N46" s="20">
        <v>53352006</v>
      </c>
      <c r="O46" s="20"/>
      <c r="P46" s="20"/>
      <c r="Q46" s="20"/>
      <c r="R46" s="20"/>
      <c r="S46" s="20"/>
      <c r="T46" s="20"/>
      <c r="U46" s="20"/>
      <c r="V46" s="20"/>
      <c r="W46" s="20">
        <v>53352006</v>
      </c>
      <c r="X46" s="20"/>
      <c r="Y46" s="20">
        <v>53352006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272427743</v>
      </c>
      <c r="D48" s="51">
        <f>SUM(D45:D47)</f>
        <v>272427743</v>
      </c>
      <c r="E48" s="52">
        <f t="shared" si="7"/>
        <v>216504000</v>
      </c>
      <c r="F48" s="53">
        <f t="shared" si="7"/>
        <v>216504000</v>
      </c>
      <c r="G48" s="53">
        <f t="shared" si="7"/>
        <v>249607510</v>
      </c>
      <c r="H48" s="53">
        <f t="shared" si="7"/>
        <v>246506556</v>
      </c>
      <c r="I48" s="53">
        <f t="shared" si="7"/>
        <v>288117840</v>
      </c>
      <c r="J48" s="53">
        <f t="shared" si="7"/>
        <v>288117840</v>
      </c>
      <c r="K48" s="53">
        <f t="shared" si="7"/>
        <v>282682569</v>
      </c>
      <c r="L48" s="53">
        <f t="shared" si="7"/>
        <v>295856421</v>
      </c>
      <c r="M48" s="53">
        <f t="shared" si="7"/>
        <v>0</v>
      </c>
      <c r="N48" s="53">
        <f t="shared" si="7"/>
        <v>295856421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295856421</v>
      </c>
      <c r="X48" s="53">
        <f t="shared" si="7"/>
        <v>108252000</v>
      </c>
      <c r="Y48" s="53">
        <f t="shared" si="7"/>
        <v>187604421</v>
      </c>
      <c r="Z48" s="54">
        <f>+IF(X48&lt;&gt;0,+(Y48/X48)*100,0)</f>
        <v>173.3034225695599</v>
      </c>
      <c r="AA48" s="55">
        <f>SUM(AA45:AA47)</f>
        <v>216504000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1030986</v>
      </c>
      <c r="D6" s="18">
        <v>1030986</v>
      </c>
      <c r="E6" s="19">
        <v>51422611</v>
      </c>
      <c r="F6" s="20">
        <v>51422611</v>
      </c>
      <c r="G6" s="20">
        <v>1030986</v>
      </c>
      <c r="H6" s="20">
        <v>30793702</v>
      </c>
      <c r="I6" s="20">
        <v>7114238</v>
      </c>
      <c r="J6" s="20">
        <v>7114238</v>
      </c>
      <c r="K6" s="20">
        <v>7114238</v>
      </c>
      <c r="L6" s="20">
        <v>10734972</v>
      </c>
      <c r="M6" s="20">
        <v>23274559</v>
      </c>
      <c r="N6" s="20">
        <v>23274559</v>
      </c>
      <c r="O6" s="20"/>
      <c r="P6" s="20"/>
      <c r="Q6" s="20"/>
      <c r="R6" s="20"/>
      <c r="S6" s="20"/>
      <c r="T6" s="20"/>
      <c r="U6" s="20"/>
      <c r="V6" s="20"/>
      <c r="W6" s="20">
        <v>23274559</v>
      </c>
      <c r="X6" s="20">
        <v>25711306</v>
      </c>
      <c r="Y6" s="20">
        <v>-2436747</v>
      </c>
      <c r="Z6" s="21">
        <v>-9.48</v>
      </c>
      <c r="AA6" s="22">
        <v>51422611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10619143</v>
      </c>
      <c r="D8" s="18">
        <v>10619143</v>
      </c>
      <c r="E8" s="19">
        <v>6983262</v>
      </c>
      <c r="F8" s="20">
        <v>6983262</v>
      </c>
      <c r="G8" s="20">
        <v>21691481</v>
      </c>
      <c r="H8" s="20">
        <v>22913395</v>
      </c>
      <c r="I8" s="20">
        <v>21556198</v>
      </c>
      <c r="J8" s="20">
        <v>21556198</v>
      </c>
      <c r="K8" s="20">
        <v>20505963</v>
      </c>
      <c r="L8" s="20">
        <v>18499458</v>
      </c>
      <c r="M8" s="20">
        <v>19160456</v>
      </c>
      <c r="N8" s="20">
        <v>19160456</v>
      </c>
      <c r="O8" s="20"/>
      <c r="P8" s="20"/>
      <c r="Q8" s="20"/>
      <c r="R8" s="20"/>
      <c r="S8" s="20"/>
      <c r="T8" s="20"/>
      <c r="U8" s="20"/>
      <c r="V8" s="20"/>
      <c r="W8" s="20">
        <v>19160456</v>
      </c>
      <c r="X8" s="20">
        <v>3491631</v>
      </c>
      <c r="Y8" s="20">
        <v>15668825</v>
      </c>
      <c r="Z8" s="21">
        <v>448.75</v>
      </c>
      <c r="AA8" s="22">
        <v>6983262</v>
      </c>
    </row>
    <row r="9" spans="1:27" ht="13.5">
      <c r="A9" s="23" t="s">
        <v>36</v>
      </c>
      <c r="B9" s="17"/>
      <c r="C9" s="18">
        <v>1065824</v>
      </c>
      <c r="D9" s="18">
        <v>1065824</v>
      </c>
      <c r="E9" s="19">
        <v>2375694</v>
      </c>
      <c r="F9" s="20">
        <v>2375694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1187847</v>
      </c>
      <c r="Y9" s="20">
        <v>-1187847</v>
      </c>
      <c r="Z9" s="21">
        <v>-100</v>
      </c>
      <c r="AA9" s="22">
        <v>2375694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91423</v>
      </c>
      <c r="D11" s="18">
        <v>91423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12807376</v>
      </c>
      <c r="D12" s="29">
        <f>SUM(D6:D11)</f>
        <v>12807376</v>
      </c>
      <c r="E12" s="30">
        <f t="shared" si="0"/>
        <v>60781567</v>
      </c>
      <c r="F12" s="31">
        <f t="shared" si="0"/>
        <v>60781567</v>
      </c>
      <c r="G12" s="31">
        <f t="shared" si="0"/>
        <v>22722467</v>
      </c>
      <c r="H12" s="31">
        <f t="shared" si="0"/>
        <v>53707097</v>
      </c>
      <c r="I12" s="31">
        <f t="shared" si="0"/>
        <v>28670436</v>
      </c>
      <c r="J12" s="31">
        <f t="shared" si="0"/>
        <v>28670436</v>
      </c>
      <c r="K12" s="31">
        <f t="shared" si="0"/>
        <v>27620201</v>
      </c>
      <c r="L12" s="31">
        <f t="shared" si="0"/>
        <v>29234430</v>
      </c>
      <c r="M12" s="31">
        <f t="shared" si="0"/>
        <v>42435015</v>
      </c>
      <c r="N12" s="31">
        <f t="shared" si="0"/>
        <v>42435015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42435015</v>
      </c>
      <c r="X12" s="31">
        <f t="shared" si="0"/>
        <v>30390784</v>
      </c>
      <c r="Y12" s="31">
        <f t="shared" si="0"/>
        <v>12044231</v>
      </c>
      <c r="Z12" s="32">
        <f>+IF(X12&lt;&gt;0,+(Y12/X12)*100,0)</f>
        <v>39.63119543082534</v>
      </c>
      <c r="AA12" s="33">
        <f>SUM(AA6:AA11)</f>
        <v>60781567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5895722</v>
      </c>
      <c r="D17" s="18">
        <v>5895722</v>
      </c>
      <c r="E17" s="19">
        <v>18000</v>
      </c>
      <c r="F17" s="20">
        <v>18000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9000</v>
      </c>
      <c r="Y17" s="20">
        <v>-9000</v>
      </c>
      <c r="Z17" s="21">
        <v>-100</v>
      </c>
      <c r="AA17" s="22">
        <v>18000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301173270</v>
      </c>
      <c r="D19" s="18">
        <v>301173270</v>
      </c>
      <c r="E19" s="19">
        <v>83854759</v>
      </c>
      <c r="F19" s="20">
        <v>83854759</v>
      </c>
      <c r="G19" s="20">
        <v>301173270</v>
      </c>
      <c r="H19" s="20">
        <v>301173270</v>
      </c>
      <c r="I19" s="20">
        <v>301173270</v>
      </c>
      <c r="J19" s="20">
        <v>301173270</v>
      </c>
      <c r="K19" s="20">
        <v>301173270</v>
      </c>
      <c r="L19" s="20">
        <v>301173270</v>
      </c>
      <c r="M19" s="20">
        <v>301173270</v>
      </c>
      <c r="N19" s="20">
        <v>301173270</v>
      </c>
      <c r="O19" s="20"/>
      <c r="P19" s="20"/>
      <c r="Q19" s="20"/>
      <c r="R19" s="20"/>
      <c r="S19" s="20"/>
      <c r="T19" s="20"/>
      <c r="U19" s="20"/>
      <c r="V19" s="20"/>
      <c r="W19" s="20">
        <v>301173270</v>
      </c>
      <c r="X19" s="20">
        <v>41927380</v>
      </c>
      <c r="Y19" s="20">
        <v>259245890</v>
      </c>
      <c r="Z19" s="21">
        <v>618.32</v>
      </c>
      <c r="AA19" s="22">
        <v>83854759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504587</v>
      </c>
      <c r="D22" s="18">
        <v>504587</v>
      </c>
      <c r="E22" s="19">
        <v>491112</v>
      </c>
      <c r="F22" s="20">
        <v>491112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245556</v>
      </c>
      <c r="Y22" s="20">
        <v>-245556</v>
      </c>
      <c r="Z22" s="21">
        <v>-100</v>
      </c>
      <c r="AA22" s="22">
        <v>491112</v>
      </c>
    </row>
    <row r="23" spans="1:27" ht="13.5">
      <c r="A23" s="23" t="s">
        <v>49</v>
      </c>
      <c r="B23" s="17"/>
      <c r="C23" s="18">
        <v>908000</v>
      </c>
      <c r="D23" s="18">
        <v>908000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308481579</v>
      </c>
      <c r="D24" s="29">
        <f>SUM(D15:D23)</f>
        <v>308481579</v>
      </c>
      <c r="E24" s="36">
        <f t="shared" si="1"/>
        <v>84363871</v>
      </c>
      <c r="F24" s="37">
        <f t="shared" si="1"/>
        <v>84363871</v>
      </c>
      <c r="G24" s="37">
        <f t="shared" si="1"/>
        <v>301173270</v>
      </c>
      <c r="H24" s="37">
        <f t="shared" si="1"/>
        <v>301173270</v>
      </c>
      <c r="I24" s="37">
        <f t="shared" si="1"/>
        <v>301173270</v>
      </c>
      <c r="J24" s="37">
        <f t="shared" si="1"/>
        <v>301173270</v>
      </c>
      <c r="K24" s="37">
        <f t="shared" si="1"/>
        <v>301173270</v>
      </c>
      <c r="L24" s="37">
        <f t="shared" si="1"/>
        <v>301173270</v>
      </c>
      <c r="M24" s="37">
        <f t="shared" si="1"/>
        <v>301173270</v>
      </c>
      <c r="N24" s="37">
        <f t="shared" si="1"/>
        <v>301173270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301173270</v>
      </c>
      <c r="X24" s="37">
        <f t="shared" si="1"/>
        <v>42181936</v>
      </c>
      <c r="Y24" s="37">
        <f t="shared" si="1"/>
        <v>258991334</v>
      </c>
      <c r="Z24" s="38">
        <f>+IF(X24&lt;&gt;0,+(Y24/X24)*100,0)</f>
        <v>613.9863613656804</v>
      </c>
      <c r="AA24" s="39">
        <f>SUM(AA15:AA23)</f>
        <v>84363871</v>
      </c>
    </row>
    <row r="25" spans="1:27" ht="13.5">
      <c r="A25" s="27" t="s">
        <v>51</v>
      </c>
      <c r="B25" s="28"/>
      <c r="C25" s="29">
        <f aca="true" t="shared" si="2" ref="C25:Y25">+C12+C24</f>
        <v>321288955</v>
      </c>
      <c r="D25" s="29">
        <f>+D12+D24</f>
        <v>321288955</v>
      </c>
      <c r="E25" s="30">
        <f t="shared" si="2"/>
        <v>145145438</v>
      </c>
      <c r="F25" s="31">
        <f t="shared" si="2"/>
        <v>145145438</v>
      </c>
      <c r="G25" s="31">
        <f t="shared" si="2"/>
        <v>323895737</v>
      </c>
      <c r="H25" s="31">
        <f t="shared" si="2"/>
        <v>354880367</v>
      </c>
      <c r="I25" s="31">
        <f t="shared" si="2"/>
        <v>329843706</v>
      </c>
      <c r="J25" s="31">
        <f t="shared" si="2"/>
        <v>329843706</v>
      </c>
      <c r="K25" s="31">
        <f t="shared" si="2"/>
        <v>328793471</v>
      </c>
      <c r="L25" s="31">
        <f t="shared" si="2"/>
        <v>330407700</v>
      </c>
      <c r="M25" s="31">
        <f t="shared" si="2"/>
        <v>343608285</v>
      </c>
      <c r="N25" s="31">
        <f t="shared" si="2"/>
        <v>343608285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343608285</v>
      </c>
      <c r="X25" s="31">
        <f t="shared" si="2"/>
        <v>72572720</v>
      </c>
      <c r="Y25" s="31">
        <f t="shared" si="2"/>
        <v>271035565</v>
      </c>
      <c r="Z25" s="32">
        <f>+IF(X25&lt;&gt;0,+(Y25/X25)*100,0)</f>
        <v>373.46755778204266</v>
      </c>
      <c r="AA25" s="33">
        <f>+AA12+AA24</f>
        <v>145145438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76000</v>
      </c>
      <c r="F31" s="20">
        <v>76000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38000</v>
      </c>
      <c r="Y31" s="20">
        <v>-38000</v>
      </c>
      <c r="Z31" s="21">
        <v>-100</v>
      </c>
      <c r="AA31" s="22">
        <v>76000</v>
      </c>
    </row>
    <row r="32" spans="1:27" ht="13.5">
      <c r="A32" s="23" t="s">
        <v>57</v>
      </c>
      <c r="B32" s="17"/>
      <c r="C32" s="18">
        <v>10564806</v>
      </c>
      <c r="D32" s="18">
        <v>10564806</v>
      </c>
      <c r="E32" s="19"/>
      <c r="F32" s="20"/>
      <c r="G32" s="20">
        <v>7291506</v>
      </c>
      <c r="H32" s="20">
        <v>11672667</v>
      </c>
      <c r="I32" s="20">
        <v>6022419</v>
      </c>
      <c r="J32" s="20">
        <v>6022419</v>
      </c>
      <c r="K32" s="20">
        <v>2382941</v>
      </c>
      <c r="L32" s="20">
        <v>2062355</v>
      </c>
      <c r="M32" s="20">
        <v>2062355</v>
      </c>
      <c r="N32" s="20">
        <v>2062355</v>
      </c>
      <c r="O32" s="20"/>
      <c r="P32" s="20"/>
      <c r="Q32" s="20"/>
      <c r="R32" s="20"/>
      <c r="S32" s="20"/>
      <c r="T32" s="20"/>
      <c r="U32" s="20"/>
      <c r="V32" s="20"/>
      <c r="W32" s="20">
        <v>2062355</v>
      </c>
      <c r="X32" s="20"/>
      <c r="Y32" s="20">
        <v>2062355</v>
      </c>
      <c r="Z32" s="21"/>
      <c r="AA32" s="22"/>
    </row>
    <row r="33" spans="1:27" ht="13.5">
      <c r="A33" s="23" t="s">
        <v>58</v>
      </c>
      <c r="B33" s="17"/>
      <c r="C33" s="18">
        <v>1777411</v>
      </c>
      <c r="D33" s="18">
        <v>1777411</v>
      </c>
      <c r="E33" s="19">
        <v>112572</v>
      </c>
      <c r="F33" s="20">
        <v>112572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56286</v>
      </c>
      <c r="Y33" s="20">
        <v>-56286</v>
      </c>
      <c r="Z33" s="21">
        <v>-100</v>
      </c>
      <c r="AA33" s="22">
        <v>112572</v>
      </c>
    </row>
    <row r="34" spans="1:27" ht="13.5">
      <c r="A34" s="27" t="s">
        <v>59</v>
      </c>
      <c r="B34" s="28"/>
      <c r="C34" s="29">
        <f aca="true" t="shared" si="3" ref="C34:Y34">SUM(C29:C33)</f>
        <v>12342217</v>
      </c>
      <c r="D34" s="29">
        <f>SUM(D29:D33)</f>
        <v>12342217</v>
      </c>
      <c r="E34" s="30">
        <f t="shared" si="3"/>
        <v>188572</v>
      </c>
      <c r="F34" s="31">
        <f t="shared" si="3"/>
        <v>188572</v>
      </c>
      <c r="G34" s="31">
        <f t="shared" si="3"/>
        <v>7291506</v>
      </c>
      <c r="H34" s="31">
        <f t="shared" si="3"/>
        <v>11672667</v>
      </c>
      <c r="I34" s="31">
        <f t="shared" si="3"/>
        <v>6022419</v>
      </c>
      <c r="J34" s="31">
        <f t="shared" si="3"/>
        <v>6022419</v>
      </c>
      <c r="K34" s="31">
        <f t="shared" si="3"/>
        <v>2382941</v>
      </c>
      <c r="L34" s="31">
        <f t="shared" si="3"/>
        <v>2062355</v>
      </c>
      <c r="M34" s="31">
        <f t="shared" si="3"/>
        <v>2062355</v>
      </c>
      <c r="N34" s="31">
        <f t="shared" si="3"/>
        <v>2062355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2062355</v>
      </c>
      <c r="X34" s="31">
        <f t="shared" si="3"/>
        <v>94286</v>
      </c>
      <c r="Y34" s="31">
        <f t="shared" si="3"/>
        <v>1968069</v>
      </c>
      <c r="Z34" s="32">
        <f>+IF(X34&lt;&gt;0,+(Y34/X34)*100,0)</f>
        <v>2087.339583819443</v>
      </c>
      <c r="AA34" s="33">
        <f>SUM(AA29:AA33)</f>
        <v>188572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4432934</v>
      </c>
      <c r="D38" s="18">
        <v>4432934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4432934</v>
      </c>
      <c r="D39" s="29">
        <f>SUM(D37:D38)</f>
        <v>4432934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16775151</v>
      </c>
      <c r="D40" s="29">
        <f>+D34+D39</f>
        <v>16775151</v>
      </c>
      <c r="E40" s="30">
        <f t="shared" si="5"/>
        <v>188572</v>
      </c>
      <c r="F40" s="31">
        <f t="shared" si="5"/>
        <v>188572</v>
      </c>
      <c r="G40" s="31">
        <f t="shared" si="5"/>
        <v>7291506</v>
      </c>
      <c r="H40" s="31">
        <f t="shared" si="5"/>
        <v>11672667</v>
      </c>
      <c r="I40" s="31">
        <f t="shared" si="5"/>
        <v>6022419</v>
      </c>
      <c r="J40" s="31">
        <f t="shared" si="5"/>
        <v>6022419</v>
      </c>
      <c r="K40" s="31">
        <f t="shared" si="5"/>
        <v>2382941</v>
      </c>
      <c r="L40" s="31">
        <f t="shared" si="5"/>
        <v>2062355</v>
      </c>
      <c r="M40" s="31">
        <f t="shared" si="5"/>
        <v>2062355</v>
      </c>
      <c r="N40" s="31">
        <f t="shared" si="5"/>
        <v>2062355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2062355</v>
      </c>
      <c r="X40" s="31">
        <f t="shared" si="5"/>
        <v>94286</v>
      </c>
      <c r="Y40" s="31">
        <f t="shared" si="5"/>
        <v>1968069</v>
      </c>
      <c r="Z40" s="32">
        <f>+IF(X40&lt;&gt;0,+(Y40/X40)*100,0)</f>
        <v>2087.339583819443</v>
      </c>
      <c r="AA40" s="33">
        <f>+AA34+AA39</f>
        <v>188572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304513804</v>
      </c>
      <c r="D42" s="43">
        <f>+D25-D40</f>
        <v>304513804</v>
      </c>
      <c r="E42" s="44">
        <f t="shared" si="6"/>
        <v>144956866</v>
      </c>
      <c r="F42" s="45">
        <f t="shared" si="6"/>
        <v>144956866</v>
      </c>
      <c r="G42" s="45">
        <f t="shared" si="6"/>
        <v>316604231</v>
      </c>
      <c r="H42" s="45">
        <f t="shared" si="6"/>
        <v>343207700</v>
      </c>
      <c r="I42" s="45">
        <f t="shared" si="6"/>
        <v>323821287</v>
      </c>
      <c r="J42" s="45">
        <f t="shared" si="6"/>
        <v>323821287</v>
      </c>
      <c r="K42" s="45">
        <f t="shared" si="6"/>
        <v>326410530</v>
      </c>
      <c r="L42" s="45">
        <f t="shared" si="6"/>
        <v>328345345</v>
      </c>
      <c r="M42" s="45">
        <f t="shared" si="6"/>
        <v>341545930</v>
      </c>
      <c r="N42" s="45">
        <f t="shared" si="6"/>
        <v>341545930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341545930</v>
      </c>
      <c r="X42" s="45">
        <f t="shared" si="6"/>
        <v>72478434</v>
      </c>
      <c r="Y42" s="45">
        <f t="shared" si="6"/>
        <v>269067496</v>
      </c>
      <c r="Z42" s="46">
        <f>+IF(X42&lt;&gt;0,+(Y42/X42)*100,0)</f>
        <v>371.2380099161635</v>
      </c>
      <c r="AA42" s="47">
        <f>+AA25-AA40</f>
        <v>144956866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304513804</v>
      </c>
      <c r="D45" s="18">
        <v>304513804</v>
      </c>
      <c r="E45" s="19">
        <v>144956866</v>
      </c>
      <c r="F45" s="20">
        <v>144956866</v>
      </c>
      <c r="G45" s="20">
        <v>316604231</v>
      </c>
      <c r="H45" s="20">
        <v>343207700</v>
      </c>
      <c r="I45" s="20">
        <v>323821287</v>
      </c>
      <c r="J45" s="20">
        <v>323821287</v>
      </c>
      <c r="K45" s="20">
        <v>326410530</v>
      </c>
      <c r="L45" s="20">
        <v>328345345</v>
      </c>
      <c r="M45" s="20">
        <v>341545930</v>
      </c>
      <c r="N45" s="20">
        <v>341545930</v>
      </c>
      <c r="O45" s="20"/>
      <c r="P45" s="20"/>
      <c r="Q45" s="20"/>
      <c r="R45" s="20"/>
      <c r="S45" s="20"/>
      <c r="T45" s="20"/>
      <c r="U45" s="20"/>
      <c r="V45" s="20"/>
      <c r="W45" s="20">
        <v>341545930</v>
      </c>
      <c r="X45" s="20">
        <v>72478433</v>
      </c>
      <c r="Y45" s="20">
        <v>269067497</v>
      </c>
      <c r="Z45" s="48">
        <v>371.24</v>
      </c>
      <c r="AA45" s="22">
        <v>144956866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304513804</v>
      </c>
      <c r="D48" s="51">
        <f>SUM(D45:D47)</f>
        <v>304513804</v>
      </c>
      <c r="E48" s="52">
        <f t="shared" si="7"/>
        <v>144956866</v>
      </c>
      <c r="F48" s="53">
        <f t="shared" si="7"/>
        <v>144956866</v>
      </c>
      <c r="G48" s="53">
        <f t="shared" si="7"/>
        <v>316604231</v>
      </c>
      <c r="H48" s="53">
        <f t="shared" si="7"/>
        <v>343207700</v>
      </c>
      <c r="I48" s="53">
        <f t="shared" si="7"/>
        <v>323821287</v>
      </c>
      <c r="J48" s="53">
        <f t="shared" si="7"/>
        <v>323821287</v>
      </c>
      <c r="K48" s="53">
        <f t="shared" si="7"/>
        <v>326410530</v>
      </c>
      <c r="L48" s="53">
        <f t="shared" si="7"/>
        <v>328345345</v>
      </c>
      <c r="M48" s="53">
        <f t="shared" si="7"/>
        <v>341545930</v>
      </c>
      <c r="N48" s="53">
        <f t="shared" si="7"/>
        <v>341545930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341545930</v>
      </c>
      <c r="X48" s="53">
        <f t="shared" si="7"/>
        <v>72478433</v>
      </c>
      <c r="Y48" s="53">
        <f t="shared" si="7"/>
        <v>269067497</v>
      </c>
      <c r="Z48" s="54">
        <f>+IF(X48&lt;&gt;0,+(Y48/X48)*100,0)</f>
        <v>371.2380164179322</v>
      </c>
      <c r="AA48" s="55">
        <f>SUM(AA45:AA47)</f>
        <v>144956866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38756277</v>
      </c>
      <c r="D6" s="18">
        <v>38756277</v>
      </c>
      <c r="E6" s="19">
        <v>23490000</v>
      </c>
      <c r="F6" s="20">
        <v>23490000</v>
      </c>
      <c r="G6" s="20">
        <v>134431429</v>
      </c>
      <c r="H6" s="20">
        <v>-56586025</v>
      </c>
      <c r="I6" s="20">
        <v>-27208607</v>
      </c>
      <c r="J6" s="20">
        <v>-27208607</v>
      </c>
      <c r="K6" s="20">
        <v>6612331</v>
      </c>
      <c r="L6" s="20">
        <v>162712865</v>
      </c>
      <c r="M6" s="20">
        <v>-161936280</v>
      </c>
      <c r="N6" s="20">
        <v>-161936280</v>
      </c>
      <c r="O6" s="20"/>
      <c r="P6" s="20"/>
      <c r="Q6" s="20"/>
      <c r="R6" s="20"/>
      <c r="S6" s="20"/>
      <c r="T6" s="20"/>
      <c r="U6" s="20"/>
      <c r="V6" s="20"/>
      <c r="W6" s="20">
        <v>-161936280</v>
      </c>
      <c r="X6" s="20">
        <v>11745000</v>
      </c>
      <c r="Y6" s="20">
        <v>-173681280</v>
      </c>
      <c r="Z6" s="21">
        <v>-1478.77</v>
      </c>
      <c r="AA6" s="22">
        <v>23490000</v>
      </c>
    </row>
    <row r="7" spans="1:27" ht="13.5">
      <c r="A7" s="23" t="s">
        <v>34</v>
      </c>
      <c r="B7" s="17"/>
      <c r="C7" s="18">
        <v>480000000</v>
      </c>
      <c r="D7" s="18">
        <v>480000000</v>
      </c>
      <c r="E7" s="19">
        <v>355000000</v>
      </c>
      <c r="F7" s="20">
        <v>355000000</v>
      </c>
      <c r="G7" s="20">
        <v>29964557</v>
      </c>
      <c r="H7" s="20">
        <v>30402439</v>
      </c>
      <c r="I7" s="20">
        <v>-10897388</v>
      </c>
      <c r="J7" s="20">
        <v>-10897388</v>
      </c>
      <c r="K7" s="20">
        <v>-49594812</v>
      </c>
      <c r="L7" s="20">
        <v>-90224734</v>
      </c>
      <c r="M7" s="20">
        <v>110224802</v>
      </c>
      <c r="N7" s="20">
        <v>110224802</v>
      </c>
      <c r="O7" s="20"/>
      <c r="P7" s="20"/>
      <c r="Q7" s="20"/>
      <c r="R7" s="20"/>
      <c r="S7" s="20"/>
      <c r="T7" s="20"/>
      <c r="U7" s="20"/>
      <c r="V7" s="20"/>
      <c r="W7" s="20">
        <v>110224802</v>
      </c>
      <c r="X7" s="20">
        <v>177500000</v>
      </c>
      <c r="Y7" s="20">
        <v>-67275198</v>
      </c>
      <c r="Z7" s="21">
        <v>-37.9</v>
      </c>
      <c r="AA7" s="22">
        <v>355000000</v>
      </c>
    </row>
    <row r="8" spans="1:27" ht="13.5">
      <c r="A8" s="23" t="s">
        <v>35</v>
      </c>
      <c r="B8" s="17"/>
      <c r="C8" s="18">
        <v>44203392</v>
      </c>
      <c r="D8" s="18">
        <v>44203392</v>
      </c>
      <c r="E8" s="19">
        <v>13775000</v>
      </c>
      <c r="F8" s="20">
        <v>13775300</v>
      </c>
      <c r="G8" s="20">
        <v>-18115</v>
      </c>
      <c r="H8" s="20">
        <v>1695318</v>
      </c>
      <c r="I8" s="20">
        <v>-130072</v>
      </c>
      <c r="J8" s="20">
        <v>-130072</v>
      </c>
      <c r="K8" s="20">
        <v>1573830</v>
      </c>
      <c r="L8" s="20">
        <v>-137340</v>
      </c>
      <c r="M8" s="20">
        <v>340715</v>
      </c>
      <c r="N8" s="20">
        <v>340715</v>
      </c>
      <c r="O8" s="20"/>
      <c r="P8" s="20"/>
      <c r="Q8" s="20"/>
      <c r="R8" s="20"/>
      <c r="S8" s="20"/>
      <c r="T8" s="20"/>
      <c r="U8" s="20"/>
      <c r="V8" s="20"/>
      <c r="W8" s="20">
        <v>340715</v>
      </c>
      <c r="X8" s="20">
        <v>6887650</v>
      </c>
      <c r="Y8" s="20">
        <v>-6546935</v>
      </c>
      <c r="Z8" s="21">
        <v>-95.05</v>
      </c>
      <c r="AA8" s="22">
        <v>13775300</v>
      </c>
    </row>
    <row r="9" spans="1:27" ht="13.5">
      <c r="A9" s="23" t="s">
        <v>36</v>
      </c>
      <c r="B9" s="17"/>
      <c r="C9" s="18">
        <v>20412540</v>
      </c>
      <c r="D9" s="18">
        <v>20412540</v>
      </c>
      <c r="E9" s="19">
        <v>9633000</v>
      </c>
      <c r="F9" s="20">
        <v>9632325</v>
      </c>
      <c r="G9" s="20">
        <v>-21738</v>
      </c>
      <c r="H9" s="20">
        <v>926153</v>
      </c>
      <c r="I9" s="20">
        <v>59072</v>
      </c>
      <c r="J9" s="20">
        <v>59072</v>
      </c>
      <c r="K9" s="20">
        <v>-19066</v>
      </c>
      <c r="L9" s="20">
        <v>19191</v>
      </c>
      <c r="M9" s="20">
        <v>-7622</v>
      </c>
      <c r="N9" s="20">
        <v>-7622</v>
      </c>
      <c r="O9" s="20"/>
      <c r="P9" s="20"/>
      <c r="Q9" s="20"/>
      <c r="R9" s="20"/>
      <c r="S9" s="20"/>
      <c r="T9" s="20"/>
      <c r="U9" s="20"/>
      <c r="V9" s="20"/>
      <c r="W9" s="20">
        <v>-7622</v>
      </c>
      <c r="X9" s="20">
        <v>4816163</v>
      </c>
      <c r="Y9" s="20">
        <v>-4823785</v>
      </c>
      <c r="Z9" s="21">
        <v>-100.16</v>
      </c>
      <c r="AA9" s="22">
        <v>9632325</v>
      </c>
    </row>
    <row r="10" spans="1:27" ht="13.5">
      <c r="A10" s="23" t="s">
        <v>37</v>
      </c>
      <c r="B10" s="17"/>
      <c r="C10" s="18">
        <v>39281</v>
      </c>
      <c r="D10" s="18">
        <v>39281</v>
      </c>
      <c r="E10" s="19">
        <v>40000</v>
      </c>
      <c r="F10" s="20">
        <v>40262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20131</v>
      </c>
      <c r="Y10" s="24">
        <v>-20131</v>
      </c>
      <c r="Z10" s="25">
        <v>-100</v>
      </c>
      <c r="AA10" s="26">
        <v>40262</v>
      </c>
    </row>
    <row r="11" spans="1:27" ht="13.5">
      <c r="A11" s="23" t="s">
        <v>38</v>
      </c>
      <c r="B11" s="17"/>
      <c r="C11" s="18">
        <v>6552046</v>
      </c>
      <c r="D11" s="18">
        <v>6552046</v>
      </c>
      <c r="E11" s="19">
        <v>8493000</v>
      </c>
      <c r="F11" s="20">
        <v>8493000</v>
      </c>
      <c r="G11" s="20">
        <v>-144874</v>
      </c>
      <c r="H11" s="20">
        <v>-16423</v>
      </c>
      <c r="I11" s="20">
        <v>522411</v>
      </c>
      <c r="J11" s="20">
        <v>522411</v>
      </c>
      <c r="K11" s="20">
        <v>903708</v>
      </c>
      <c r="L11" s="20">
        <v>-74613</v>
      </c>
      <c r="M11" s="20">
        <v>150865</v>
      </c>
      <c r="N11" s="20">
        <v>150865</v>
      </c>
      <c r="O11" s="20"/>
      <c r="P11" s="20"/>
      <c r="Q11" s="20"/>
      <c r="R11" s="20"/>
      <c r="S11" s="20"/>
      <c r="T11" s="20"/>
      <c r="U11" s="20"/>
      <c r="V11" s="20"/>
      <c r="W11" s="20">
        <v>150865</v>
      </c>
      <c r="X11" s="20">
        <v>4246500</v>
      </c>
      <c r="Y11" s="20">
        <v>-4095635</v>
      </c>
      <c r="Z11" s="21">
        <v>-96.45</v>
      </c>
      <c r="AA11" s="22">
        <v>8493000</v>
      </c>
    </row>
    <row r="12" spans="1:27" ht="13.5">
      <c r="A12" s="27" t="s">
        <v>39</v>
      </c>
      <c r="B12" s="28"/>
      <c r="C12" s="29">
        <f aca="true" t="shared" si="0" ref="C12:Y12">SUM(C6:C11)</f>
        <v>589963536</v>
      </c>
      <c r="D12" s="29">
        <f>SUM(D6:D11)</f>
        <v>589963536</v>
      </c>
      <c r="E12" s="30">
        <f t="shared" si="0"/>
        <v>410431000</v>
      </c>
      <c r="F12" s="31">
        <f t="shared" si="0"/>
        <v>410430887</v>
      </c>
      <c r="G12" s="31">
        <f t="shared" si="0"/>
        <v>164211259</v>
      </c>
      <c r="H12" s="31">
        <f t="shared" si="0"/>
        <v>-23578538</v>
      </c>
      <c r="I12" s="31">
        <f t="shared" si="0"/>
        <v>-37654584</v>
      </c>
      <c r="J12" s="31">
        <f t="shared" si="0"/>
        <v>-37654584</v>
      </c>
      <c r="K12" s="31">
        <f t="shared" si="0"/>
        <v>-40524009</v>
      </c>
      <c r="L12" s="31">
        <f t="shared" si="0"/>
        <v>72295369</v>
      </c>
      <c r="M12" s="31">
        <f t="shared" si="0"/>
        <v>-51227520</v>
      </c>
      <c r="N12" s="31">
        <f t="shared" si="0"/>
        <v>-51227520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-51227520</v>
      </c>
      <c r="X12" s="31">
        <f t="shared" si="0"/>
        <v>205215444</v>
      </c>
      <c r="Y12" s="31">
        <f t="shared" si="0"/>
        <v>-256442964</v>
      </c>
      <c r="Z12" s="32">
        <f>+IF(X12&lt;&gt;0,+(Y12/X12)*100,0)</f>
        <v>-124.96279958344655</v>
      </c>
      <c r="AA12" s="33">
        <f>SUM(AA6:AA11)</f>
        <v>410430887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392637</v>
      </c>
      <c r="D15" s="18">
        <v>392637</v>
      </c>
      <c r="E15" s="19">
        <v>354000</v>
      </c>
      <c r="F15" s="20">
        <v>354113</v>
      </c>
      <c r="G15" s="20">
        <v>-3387</v>
      </c>
      <c r="H15" s="20">
        <v>-3405</v>
      </c>
      <c r="I15" s="20">
        <v>-3424</v>
      </c>
      <c r="J15" s="20">
        <v>-3424</v>
      </c>
      <c r="K15" s="20">
        <v>-3442</v>
      </c>
      <c r="L15" s="20">
        <v>-3424</v>
      </c>
      <c r="M15" s="20">
        <v>-3443</v>
      </c>
      <c r="N15" s="20">
        <v>-3443</v>
      </c>
      <c r="O15" s="20"/>
      <c r="P15" s="20"/>
      <c r="Q15" s="20"/>
      <c r="R15" s="20"/>
      <c r="S15" s="20"/>
      <c r="T15" s="20"/>
      <c r="U15" s="20"/>
      <c r="V15" s="20"/>
      <c r="W15" s="20">
        <v>-3443</v>
      </c>
      <c r="X15" s="20">
        <v>177057</v>
      </c>
      <c r="Y15" s="20">
        <v>-180500</v>
      </c>
      <c r="Z15" s="21">
        <v>-101.94</v>
      </c>
      <c r="AA15" s="22">
        <v>354113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>
        <v>23004474</v>
      </c>
      <c r="D18" s="18">
        <v>23004474</v>
      </c>
      <c r="E18" s="19">
        <v>19755000</v>
      </c>
      <c r="F18" s="20">
        <v>19755000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9877500</v>
      </c>
      <c r="Y18" s="20">
        <v>-9877500</v>
      </c>
      <c r="Z18" s="21">
        <v>-100</v>
      </c>
      <c r="AA18" s="22">
        <v>19755000</v>
      </c>
    </row>
    <row r="19" spans="1:27" ht="13.5">
      <c r="A19" s="23" t="s">
        <v>45</v>
      </c>
      <c r="B19" s="17"/>
      <c r="C19" s="18">
        <v>1342633792</v>
      </c>
      <c r="D19" s="18">
        <v>1342633792</v>
      </c>
      <c r="E19" s="19">
        <v>1997112000</v>
      </c>
      <c r="F19" s="20">
        <v>2091283000</v>
      </c>
      <c r="G19" s="20">
        <v>135610</v>
      </c>
      <c r="H19" s="20">
        <v>8747727</v>
      </c>
      <c r="I19" s="20">
        <v>-2483634</v>
      </c>
      <c r="J19" s="20">
        <v>-2483634</v>
      </c>
      <c r="K19" s="20">
        <v>9806942</v>
      </c>
      <c r="L19" s="20">
        <v>9497946</v>
      </c>
      <c r="M19" s="20">
        <v>4181900</v>
      </c>
      <c r="N19" s="20">
        <v>4181900</v>
      </c>
      <c r="O19" s="20"/>
      <c r="P19" s="20"/>
      <c r="Q19" s="20"/>
      <c r="R19" s="20"/>
      <c r="S19" s="20"/>
      <c r="T19" s="20"/>
      <c r="U19" s="20"/>
      <c r="V19" s="20"/>
      <c r="W19" s="20">
        <v>4181900</v>
      </c>
      <c r="X19" s="20">
        <v>1045641500</v>
      </c>
      <c r="Y19" s="20">
        <v>-1041459600</v>
      </c>
      <c r="Z19" s="21">
        <v>-99.6</v>
      </c>
      <c r="AA19" s="22">
        <v>2091283000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931975</v>
      </c>
      <c r="D22" s="18">
        <v>931975</v>
      </c>
      <c r="E22" s="19">
        <v>1828000</v>
      </c>
      <c r="F22" s="20">
        <v>1828000</v>
      </c>
      <c r="G22" s="20"/>
      <c r="H22" s="20"/>
      <c r="I22" s="20">
        <v>-140531</v>
      </c>
      <c r="J22" s="20">
        <v>-140531</v>
      </c>
      <c r="K22" s="20">
        <v>-46844</v>
      </c>
      <c r="L22" s="20">
        <v>12575</v>
      </c>
      <c r="M22" s="20">
        <v>-57001</v>
      </c>
      <c r="N22" s="20">
        <v>-57001</v>
      </c>
      <c r="O22" s="20"/>
      <c r="P22" s="20"/>
      <c r="Q22" s="20"/>
      <c r="R22" s="20"/>
      <c r="S22" s="20"/>
      <c r="T22" s="20"/>
      <c r="U22" s="20"/>
      <c r="V22" s="20"/>
      <c r="W22" s="20">
        <v>-57001</v>
      </c>
      <c r="X22" s="20">
        <v>914000</v>
      </c>
      <c r="Y22" s="20">
        <v>-971001</v>
      </c>
      <c r="Z22" s="21">
        <v>-106.24</v>
      </c>
      <c r="AA22" s="22">
        <v>1828000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1366962878</v>
      </c>
      <c r="D24" s="29">
        <f>SUM(D15:D23)</f>
        <v>1366962878</v>
      </c>
      <c r="E24" s="36">
        <f t="shared" si="1"/>
        <v>2019049000</v>
      </c>
      <c r="F24" s="37">
        <f t="shared" si="1"/>
        <v>2113220113</v>
      </c>
      <c r="G24" s="37">
        <f t="shared" si="1"/>
        <v>132223</v>
      </c>
      <c r="H24" s="37">
        <f t="shared" si="1"/>
        <v>8744322</v>
      </c>
      <c r="I24" s="37">
        <f t="shared" si="1"/>
        <v>-2627589</v>
      </c>
      <c r="J24" s="37">
        <f t="shared" si="1"/>
        <v>-2627589</v>
      </c>
      <c r="K24" s="37">
        <f t="shared" si="1"/>
        <v>9756656</v>
      </c>
      <c r="L24" s="37">
        <f t="shared" si="1"/>
        <v>9507097</v>
      </c>
      <c r="M24" s="37">
        <f t="shared" si="1"/>
        <v>4121456</v>
      </c>
      <c r="N24" s="37">
        <f t="shared" si="1"/>
        <v>4121456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4121456</v>
      </c>
      <c r="X24" s="37">
        <f t="shared" si="1"/>
        <v>1056610057</v>
      </c>
      <c r="Y24" s="37">
        <f t="shared" si="1"/>
        <v>-1052488601</v>
      </c>
      <c r="Z24" s="38">
        <f>+IF(X24&lt;&gt;0,+(Y24/X24)*100,0)</f>
        <v>-99.60993594820573</v>
      </c>
      <c r="AA24" s="39">
        <f>SUM(AA15:AA23)</f>
        <v>2113220113</v>
      </c>
    </row>
    <row r="25" spans="1:27" ht="13.5">
      <c r="A25" s="27" t="s">
        <v>51</v>
      </c>
      <c r="B25" s="28"/>
      <c r="C25" s="29">
        <f aca="true" t="shared" si="2" ref="C25:Y25">+C12+C24</f>
        <v>1956926414</v>
      </c>
      <c r="D25" s="29">
        <f>+D12+D24</f>
        <v>1956926414</v>
      </c>
      <c r="E25" s="30">
        <f t="shared" si="2"/>
        <v>2429480000</v>
      </c>
      <c r="F25" s="31">
        <f t="shared" si="2"/>
        <v>2523651000</v>
      </c>
      <c r="G25" s="31">
        <f t="shared" si="2"/>
        <v>164343482</v>
      </c>
      <c r="H25" s="31">
        <f t="shared" si="2"/>
        <v>-14834216</v>
      </c>
      <c r="I25" s="31">
        <f t="shared" si="2"/>
        <v>-40282173</v>
      </c>
      <c r="J25" s="31">
        <f t="shared" si="2"/>
        <v>-40282173</v>
      </c>
      <c r="K25" s="31">
        <f t="shared" si="2"/>
        <v>-30767353</v>
      </c>
      <c r="L25" s="31">
        <f t="shared" si="2"/>
        <v>81802466</v>
      </c>
      <c r="M25" s="31">
        <f t="shared" si="2"/>
        <v>-47106064</v>
      </c>
      <c r="N25" s="31">
        <f t="shared" si="2"/>
        <v>-47106064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-47106064</v>
      </c>
      <c r="X25" s="31">
        <f t="shared" si="2"/>
        <v>1261825501</v>
      </c>
      <c r="Y25" s="31">
        <f t="shared" si="2"/>
        <v>-1308931565</v>
      </c>
      <c r="Z25" s="32">
        <f>+IF(X25&lt;&gt;0,+(Y25/X25)*100,0)</f>
        <v>-103.73316785583017</v>
      </c>
      <c r="AA25" s="33">
        <f>+AA12+AA24</f>
        <v>2523651000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12035986</v>
      </c>
      <c r="D30" s="18">
        <v>12035986</v>
      </c>
      <c r="E30" s="19">
        <v>13654000</v>
      </c>
      <c r="F30" s="20">
        <v>13654000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6827000</v>
      </c>
      <c r="Y30" s="20">
        <v>-6827000</v>
      </c>
      <c r="Z30" s="21">
        <v>-100</v>
      </c>
      <c r="AA30" s="22">
        <v>13654000</v>
      </c>
    </row>
    <row r="31" spans="1:27" ht="13.5">
      <c r="A31" s="23" t="s">
        <v>56</v>
      </c>
      <c r="B31" s="17"/>
      <c r="C31" s="18">
        <v>9661373</v>
      </c>
      <c r="D31" s="18">
        <v>9661373</v>
      </c>
      <c r="E31" s="19">
        <v>8655000</v>
      </c>
      <c r="F31" s="20">
        <v>8655000</v>
      </c>
      <c r="G31" s="20">
        <v>-58702</v>
      </c>
      <c r="H31" s="20">
        <v>-56824</v>
      </c>
      <c r="I31" s="20">
        <v>-48224</v>
      </c>
      <c r="J31" s="20">
        <v>-48224</v>
      </c>
      <c r="K31" s="20">
        <v>-3842</v>
      </c>
      <c r="L31" s="20">
        <v>-37682</v>
      </c>
      <c r="M31" s="20">
        <v>-12682</v>
      </c>
      <c r="N31" s="20">
        <v>-12682</v>
      </c>
      <c r="O31" s="20"/>
      <c r="P31" s="20"/>
      <c r="Q31" s="20"/>
      <c r="R31" s="20"/>
      <c r="S31" s="20"/>
      <c r="T31" s="20"/>
      <c r="U31" s="20"/>
      <c r="V31" s="20"/>
      <c r="W31" s="20">
        <v>-12682</v>
      </c>
      <c r="X31" s="20">
        <v>4327500</v>
      </c>
      <c r="Y31" s="20">
        <v>-4340182</v>
      </c>
      <c r="Z31" s="21">
        <v>-100.29</v>
      </c>
      <c r="AA31" s="22">
        <v>8655000</v>
      </c>
    </row>
    <row r="32" spans="1:27" ht="13.5">
      <c r="A32" s="23" t="s">
        <v>57</v>
      </c>
      <c r="B32" s="17"/>
      <c r="C32" s="18">
        <v>214755856</v>
      </c>
      <c r="D32" s="18">
        <v>214755856</v>
      </c>
      <c r="E32" s="19">
        <v>95209000</v>
      </c>
      <c r="F32" s="20">
        <v>95209000</v>
      </c>
      <c r="G32" s="20">
        <v>35613559</v>
      </c>
      <c r="H32" s="20">
        <v>-1122762</v>
      </c>
      <c r="I32" s="20">
        <v>9289501</v>
      </c>
      <c r="J32" s="20">
        <v>9289501</v>
      </c>
      <c r="K32" s="20">
        <v>-4982412</v>
      </c>
      <c r="L32" s="20">
        <v>-57263564</v>
      </c>
      <c r="M32" s="20">
        <v>-20859529</v>
      </c>
      <c r="N32" s="20">
        <v>-20859529</v>
      </c>
      <c r="O32" s="20"/>
      <c r="P32" s="20"/>
      <c r="Q32" s="20"/>
      <c r="R32" s="20"/>
      <c r="S32" s="20"/>
      <c r="T32" s="20"/>
      <c r="U32" s="20"/>
      <c r="V32" s="20"/>
      <c r="W32" s="20">
        <v>-20859529</v>
      </c>
      <c r="X32" s="20">
        <v>47604500</v>
      </c>
      <c r="Y32" s="20">
        <v>-68464029</v>
      </c>
      <c r="Z32" s="21">
        <v>-143.82</v>
      </c>
      <c r="AA32" s="22">
        <v>95209000</v>
      </c>
    </row>
    <row r="33" spans="1:27" ht="13.5">
      <c r="A33" s="23" t="s">
        <v>58</v>
      </c>
      <c r="B33" s="17"/>
      <c r="C33" s="18">
        <v>4561006</v>
      </c>
      <c r="D33" s="18">
        <v>4561006</v>
      </c>
      <c r="E33" s="19">
        <v>2473000</v>
      </c>
      <c r="F33" s="20">
        <v>2473000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1236500</v>
      </c>
      <c r="Y33" s="20">
        <v>-1236500</v>
      </c>
      <c r="Z33" s="21">
        <v>-100</v>
      </c>
      <c r="AA33" s="22">
        <v>2473000</v>
      </c>
    </row>
    <row r="34" spans="1:27" ht="13.5">
      <c r="A34" s="27" t="s">
        <v>59</v>
      </c>
      <c r="B34" s="28"/>
      <c r="C34" s="29">
        <f aca="true" t="shared" si="3" ref="C34:Y34">SUM(C29:C33)</f>
        <v>241014221</v>
      </c>
      <c r="D34" s="29">
        <f>SUM(D29:D33)</f>
        <v>241014221</v>
      </c>
      <c r="E34" s="30">
        <f t="shared" si="3"/>
        <v>119991000</v>
      </c>
      <c r="F34" s="31">
        <f t="shared" si="3"/>
        <v>119991000</v>
      </c>
      <c r="G34" s="31">
        <f t="shared" si="3"/>
        <v>35554857</v>
      </c>
      <c r="H34" s="31">
        <f t="shared" si="3"/>
        <v>-1179586</v>
      </c>
      <c r="I34" s="31">
        <f t="shared" si="3"/>
        <v>9241277</v>
      </c>
      <c r="J34" s="31">
        <f t="shared" si="3"/>
        <v>9241277</v>
      </c>
      <c r="K34" s="31">
        <f t="shared" si="3"/>
        <v>-4986254</v>
      </c>
      <c r="L34" s="31">
        <f t="shared" si="3"/>
        <v>-57301246</v>
      </c>
      <c r="M34" s="31">
        <f t="shared" si="3"/>
        <v>-20872211</v>
      </c>
      <c r="N34" s="31">
        <f t="shared" si="3"/>
        <v>-20872211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-20872211</v>
      </c>
      <c r="X34" s="31">
        <f t="shared" si="3"/>
        <v>59995500</v>
      </c>
      <c r="Y34" s="31">
        <f t="shared" si="3"/>
        <v>-80867711</v>
      </c>
      <c r="Z34" s="32">
        <f>+IF(X34&lt;&gt;0,+(Y34/X34)*100,0)</f>
        <v>-134.7896275554</v>
      </c>
      <c r="AA34" s="33">
        <f>SUM(AA29:AA33)</f>
        <v>119991000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72486892</v>
      </c>
      <c r="D37" s="18">
        <v>72486892</v>
      </c>
      <c r="E37" s="19">
        <v>63931000</v>
      </c>
      <c r="F37" s="20">
        <v>63931000</v>
      </c>
      <c r="G37" s="20"/>
      <c r="H37" s="20"/>
      <c r="I37" s="20"/>
      <c r="J37" s="20"/>
      <c r="K37" s="20"/>
      <c r="L37" s="20">
        <v>-23526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31965500</v>
      </c>
      <c r="Y37" s="20">
        <v>-31965500</v>
      </c>
      <c r="Z37" s="21">
        <v>-100</v>
      </c>
      <c r="AA37" s="22">
        <v>63931000</v>
      </c>
    </row>
    <row r="38" spans="1:27" ht="13.5">
      <c r="A38" s="23" t="s">
        <v>58</v>
      </c>
      <c r="B38" s="17"/>
      <c r="C38" s="18">
        <v>80175204</v>
      </c>
      <c r="D38" s="18">
        <v>80175204</v>
      </c>
      <c r="E38" s="19">
        <v>96516000</v>
      </c>
      <c r="F38" s="20">
        <v>96516000</v>
      </c>
      <c r="G38" s="20"/>
      <c r="H38" s="20"/>
      <c r="I38" s="20">
        <v>-1552379</v>
      </c>
      <c r="J38" s="20">
        <v>-1552379</v>
      </c>
      <c r="K38" s="20">
        <v>-1730075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48258000</v>
      </c>
      <c r="Y38" s="20">
        <v>-48258000</v>
      </c>
      <c r="Z38" s="21">
        <v>-100</v>
      </c>
      <c r="AA38" s="22">
        <v>96516000</v>
      </c>
    </row>
    <row r="39" spans="1:27" ht="13.5">
      <c r="A39" s="27" t="s">
        <v>61</v>
      </c>
      <c r="B39" s="35"/>
      <c r="C39" s="29">
        <f aca="true" t="shared" si="4" ref="C39:Y39">SUM(C37:C38)</f>
        <v>152662096</v>
      </c>
      <c r="D39" s="29">
        <f>SUM(D37:D38)</f>
        <v>152662096</v>
      </c>
      <c r="E39" s="36">
        <f t="shared" si="4"/>
        <v>160447000</v>
      </c>
      <c r="F39" s="37">
        <f t="shared" si="4"/>
        <v>160447000</v>
      </c>
      <c r="G39" s="37">
        <f t="shared" si="4"/>
        <v>0</v>
      </c>
      <c r="H39" s="37">
        <f t="shared" si="4"/>
        <v>0</v>
      </c>
      <c r="I39" s="37">
        <f t="shared" si="4"/>
        <v>-1552379</v>
      </c>
      <c r="J39" s="37">
        <f t="shared" si="4"/>
        <v>-1552379</v>
      </c>
      <c r="K39" s="37">
        <f t="shared" si="4"/>
        <v>-1730075</v>
      </c>
      <c r="L39" s="37">
        <f t="shared" si="4"/>
        <v>-23526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80223500</v>
      </c>
      <c r="Y39" s="37">
        <f t="shared" si="4"/>
        <v>-80223500</v>
      </c>
      <c r="Z39" s="38">
        <f>+IF(X39&lt;&gt;0,+(Y39/X39)*100,0)</f>
        <v>-100</v>
      </c>
      <c r="AA39" s="39">
        <f>SUM(AA37:AA38)</f>
        <v>160447000</v>
      </c>
    </row>
    <row r="40" spans="1:27" ht="13.5">
      <c r="A40" s="27" t="s">
        <v>62</v>
      </c>
      <c r="B40" s="28"/>
      <c r="C40" s="29">
        <f aca="true" t="shared" si="5" ref="C40:Y40">+C34+C39</f>
        <v>393676317</v>
      </c>
      <c r="D40" s="29">
        <f>+D34+D39</f>
        <v>393676317</v>
      </c>
      <c r="E40" s="30">
        <f t="shared" si="5"/>
        <v>280438000</v>
      </c>
      <c r="F40" s="31">
        <f t="shared" si="5"/>
        <v>280438000</v>
      </c>
      <c r="G40" s="31">
        <f t="shared" si="5"/>
        <v>35554857</v>
      </c>
      <c r="H40" s="31">
        <f t="shared" si="5"/>
        <v>-1179586</v>
      </c>
      <c r="I40" s="31">
        <f t="shared" si="5"/>
        <v>7688898</v>
      </c>
      <c r="J40" s="31">
        <f t="shared" si="5"/>
        <v>7688898</v>
      </c>
      <c r="K40" s="31">
        <f t="shared" si="5"/>
        <v>-6716329</v>
      </c>
      <c r="L40" s="31">
        <f t="shared" si="5"/>
        <v>-57324772</v>
      </c>
      <c r="M40" s="31">
        <f t="shared" si="5"/>
        <v>-20872211</v>
      </c>
      <c r="N40" s="31">
        <f t="shared" si="5"/>
        <v>-20872211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-20872211</v>
      </c>
      <c r="X40" s="31">
        <f t="shared" si="5"/>
        <v>140219000</v>
      </c>
      <c r="Y40" s="31">
        <f t="shared" si="5"/>
        <v>-161091211</v>
      </c>
      <c r="Z40" s="32">
        <f>+IF(X40&lt;&gt;0,+(Y40/X40)*100,0)</f>
        <v>-114.88543706630342</v>
      </c>
      <c r="AA40" s="33">
        <f>+AA34+AA39</f>
        <v>280438000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1563250097</v>
      </c>
      <c r="D42" s="43">
        <f>+D25-D40</f>
        <v>1563250097</v>
      </c>
      <c r="E42" s="44">
        <f t="shared" si="6"/>
        <v>2149042000</v>
      </c>
      <c r="F42" s="45">
        <f t="shared" si="6"/>
        <v>2243213000</v>
      </c>
      <c r="G42" s="45">
        <f t="shared" si="6"/>
        <v>128788625</v>
      </c>
      <c r="H42" s="45">
        <f t="shared" si="6"/>
        <v>-13654630</v>
      </c>
      <c r="I42" s="45">
        <f t="shared" si="6"/>
        <v>-47971071</v>
      </c>
      <c r="J42" s="45">
        <f t="shared" si="6"/>
        <v>-47971071</v>
      </c>
      <c r="K42" s="45">
        <f t="shared" si="6"/>
        <v>-24051024</v>
      </c>
      <c r="L42" s="45">
        <f t="shared" si="6"/>
        <v>139127238</v>
      </c>
      <c r="M42" s="45">
        <f t="shared" si="6"/>
        <v>-26233853</v>
      </c>
      <c r="N42" s="45">
        <f t="shared" si="6"/>
        <v>-26233853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-26233853</v>
      </c>
      <c r="X42" s="45">
        <f t="shared" si="6"/>
        <v>1121606501</v>
      </c>
      <c r="Y42" s="45">
        <f t="shared" si="6"/>
        <v>-1147840354</v>
      </c>
      <c r="Z42" s="46">
        <f>+IF(X42&lt;&gt;0,+(Y42/X42)*100,0)</f>
        <v>-102.33895336524981</v>
      </c>
      <c r="AA42" s="47">
        <f>+AA25-AA40</f>
        <v>2243213000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1563250097</v>
      </c>
      <c r="D45" s="18">
        <v>1563250097</v>
      </c>
      <c r="E45" s="19">
        <v>1884050000</v>
      </c>
      <c r="F45" s="20">
        <v>1978221000</v>
      </c>
      <c r="G45" s="20">
        <v>128788625</v>
      </c>
      <c r="H45" s="20">
        <v>-13654630</v>
      </c>
      <c r="I45" s="20">
        <v>-47971071</v>
      </c>
      <c r="J45" s="20">
        <v>-47971071</v>
      </c>
      <c r="K45" s="20">
        <v>-24051024</v>
      </c>
      <c r="L45" s="20">
        <v>139127238</v>
      </c>
      <c r="M45" s="20">
        <v>-26233853</v>
      </c>
      <c r="N45" s="20">
        <v>-26233853</v>
      </c>
      <c r="O45" s="20"/>
      <c r="P45" s="20"/>
      <c r="Q45" s="20"/>
      <c r="R45" s="20"/>
      <c r="S45" s="20"/>
      <c r="T45" s="20"/>
      <c r="U45" s="20"/>
      <c r="V45" s="20"/>
      <c r="W45" s="20">
        <v>-26233853</v>
      </c>
      <c r="X45" s="20">
        <v>989110500</v>
      </c>
      <c r="Y45" s="20">
        <v>-1015344353</v>
      </c>
      <c r="Z45" s="48">
        <v>-102.65</v>
      </c>
      <c r="AA45" s="22">
        <v>1978221000</v>
      </c>
    </row>
    <row r="46" spans="1:27" ht="13.5">
      <c r="A46" s="23" t="s">
        <v>67</v>
      </c>
      <c r="B46" s="17"/>
      <c r="C46" s="18"/>
      <c r="D46" s="18"/>
      <c r="E46" s="19">
        <v>264992000</v>
      </c>
      <c r="F46" s="20">
        <v>264992000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132496000</v>
      </c>
      <c r="Y46" s="20">
        <v>-132496000</v>
      </c>
      <c r="Z46" s="48">
        <v>-100</v>
      </c>
      <c r="AA46" s="22">
        <v>264992000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1563250097</v>
      </c>
      <c r="D48" s="51">
        <f>SUM(D45:D47)</f>
        <v>1563250097</v>
      </c>
      <c r="E48" s="52">
        <f t="shared" si="7"/>
        <v>2149042000</v>
      </c>
      <c r="F48" s="53">
        <f t="shared" si="7"/>
        <v>2243213000</v>
      </c>
      <c r="G48" s="53">
        <f t="shared" si="7"/>
        <v>128788625</v>
      </c>
      <c r="H48" s="53">
        <f t="shared" si="7"/>
        <v>-13654630</v>
      </c>
      <c r="I48" s="53">
        <f t="shared" si="7"/>
        <v>-47971071</v>
      </c>
      <c r="J48" s="53">
        <f t="shared" si="7"/>
        <v>-47971071</v>
      </c>
      <c r="K48" s="53">
        <f t="shared" si="7"/>
        <v>-24051024</v>
      </c>
      <c r="L48" s="53">
        <f t="shared" si="7"/>
        <v>139127238</v>
      </c>
      <c r="M48" s="53">
        <f t="shared" si="7"/>
        <v>-26233853</v>
      </c>
      <c r="N48" s="53">
        <f t="shared" si="7"/>
        <v>-26233853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-26233853</v>
      </c>
      <c r="X48" s="53">
        <f t="shared" si="7"/>
        <v>1121606500</v>
      </c>
      <c r="Y48" s="53">
        <f t="shared" si="7"/>
        <v>-1147840353</v>
      </c>
      <c r="Z48" s="54">
        <f>+IF(X48&lt;&gt;0,+(Y48/X48)*100,0)</f>
        <v>-102.33895336733517</v>
      </c>
      <c r="AA48" s="55">
        <f>SUM(AA45:AA47)</f>
        <v>2243213000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618524</v>
      </c>
      <c r="D6" s="18">
        <v>618524</v>
      </c>
      <c r="E6" s="19">
        <v>5000000</v>
      </c>
      <c r="F6" s="20">
        <v>5000000</v>
      </c>
      <c r="G6" s="20">
        <v>75494831</v>
      </c>
      <c r="H6" s="20">
        <v>75494831</v>
      </c>
      <c r="I6" s="20">
        <v>75494831</v>
      </c>
      <c r="J6" s="20">
        <v>75494831</v>
      </c>
      <c r="K6" s="20">
        <v>75494831</v>
      </c>
      <c r="L6" s="20"/>
      <c r="M6" s="20"/>
      <c r="N6" s="20">
        <v>75494831</v>
      </c>
      <c r="O6" s="20"/>
      <c r="P6" s="20"/>
      <c r="Q6" s="20"/>
      <c r="R6" s="20"/>
      <c r="S6" s="20"/>
      <c r="T6" s="20"/>
      <c r="U6" s="20"/>
      <c r="V6" s="20"/>
      <c r="W6" s="20">
        <v>75494831</v>
      </c>
      <c r="X6" s="20">
        <v>2500000</v>
      </c>
      <c r="Y6" s="20">
        <v>72994831</v>
      </c>
      <c r="Z6" s="21">
        <v>2919.79</v>
      </c>
      <c r="AA6" s="22">
        <v>5000000</v>
      </c>
    </row>
    <row r="7" spans="1:27" ht="13.5">
      <c r="A7" s="23" t="s">
        <v>34</v>
      </c>
      <c r="B7" s="17"/>
      <c r="C7" s="18">
        <v>60286785</v>
      </c>
      <c r="D7" s="18">
        <v>60286785</v>
      </c>
      <c r="E7" s="19">
        <v>48711000</v>
      </c>
      <c r="F7" s="20">
        <v>48711000</v>
      </c>
      <c r="G7" s="20">
        <v>6340543</v>
      </c>
      <c r="H7" s="20">
        <v>6340543</v>
      </c>
      <c r="I7" s="20">
        <v>6340543</v>
      </c>
      <c r="J7" s="20">
        <v>6340543</v>
      </c>
      <c r="K7" s="20">
        <v>6340543</v>
      </c>
      <c r="L7" s="20"/>
      <c r="M7" s="20"/>
      <c r="N7" s="20">
        <v>6340543</v>
      </c>
      <c r="O7" s="20"/>
      <c r="P7" s="20"/>
      <c r="Q7" s="20"/>
      <c r="R7" s="20"/>
      <c r="S7" s="20"/>
      <c r="T7" s="20"/>
      <c r="U7" s="20"/>
      <c r="V7" s="20"/>
      <c r="W7" s="20">
        <v>6340543</v>
      </c>
      <c r="X7" s="20">
        <v>24355500</v>
      </c>
      <c r="Y7" s="20">
        <v>-18014957</v>
      </c>
      <c r="Z7" s="21">
        <v>-73.97</v>
      </c>
      <c r="AA7" s="22">
        <v>48711000</v>
      </c>
    </row>
    <row r="8" spans="1:27" ht="13.5">
      <c r="A8" s="23" t="s">
        <v>35</v>
      </c>
      <c r="B8" s="17"/>
      <c r="C8" s="18">
        <v>11029342</v>
      </c>
      <c r="D8" s="18">
        <v>11029342</v>
      </c>
      <c r="E8" s="19">
        <v>37000000</v>
      </c>
      <c r="F8" s="20">
        <v>37000000</v>
      </c>
      <c r="G8" s="20">
        <v>43227177</v>
      </c>
      <c r="H8" s="20">
        <v>43227177</v>
      </c>
      <c r="I8" s="20">
        <v>43227177</v>
      </c>
      <c r="J8" s="20">
        <v>43227177</v>
      </c>
      <c r="K8" s="20">
        <v>43227177</v>
      </c>
      <c r="L8" s="20"/>
      <c r="M8" s="20"/>
      <c r="N8" s="20">
        <v>43227177</v>
      </c>
      <c r="O8" s="20"/>
      <c r="P8" s="20"/>
      <c r="Q8" s="20"/>
      <c r="R8" s="20"/>
      <c r="S8" s="20"/>
      <c r="T8" s="20"/>
      <c r="U8" s="20"/>
      <c r="V8" s="20"/>
      <c r="W8" s="20">
        <v>43227177</v>
      </c>
      <c r="X8" s="20">
        <v>18500000</v>
      </c>
      <c r="Y8" s="20">
        <v>24727177</v>
      </c>
      <c r="Z8" s="21">
        <v>133.66</v>
      </c>
      <c r="AA8" s="22">
        <v>37000000</v>
      </c>
    </row>
    <row r="9" spans="1:27" ht="13.5">
      <c r="A9" s="23" t="s">
        <v>36</v>
      </c>
      <c r="B9" s="17"/>
      <c r="C9" s="18">
        <v>18317516</v>
      </c>
      <c r="D9" s="18">
        <v>18317516</v>
      </c>
      <c r="E9" s="19">
        <v>3000000</v>
      </c>
      <c r="F9" s="20">
        <v>3000000</v>
      </c>
      <c r="G9" s="20">
        <v>920345</v>
      </c>
      <c r="H9" s="20">
        <v>920345</v>
      </c>
      <c r="I9" s="20">
        <v>920345</v>
      </c>
      <c r="J9" s="20">
        <v>920345</v>
      </c>
      <c r="K9" s="20">
        <v>920345</v>
      </c>
      <c r="L9" s="20"/>
      <c r="M9" s="20"/>
      <c r="N9" s="20">
        <v>920345</v>
      </c>
      <c r="O9" s="20"/>
      <c r="P9" s="20"/>
      <c r="Q9" s="20"/>
      <c r="R9" s="20"/>
      <c r="S9" s="20"/>
      <c r="T9" s="20"/>
      <c r="U9" s="20"/>
      <c r="V9" s="20"/>
      <c r="W9" s="20">
        <v>920345</v>
      </c>
      <c r="X9" s="20">
        <v>1500000</v>
      </c>
      <c r="Y9" s="20">
        <v>-579655</v>
      </c>
      <c r="Z9" s="21">
        <v>-38.64</v>
      </c>
      <c r="AA9" s="22">
        <v>3000000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666865</v>
      </c>
      <c r="D11" s="18">
        <v>666865</v>
      </c>
      <c r="E11" s="19"/>
      <c r="F11" s="20"/>
      <c r="G11" s="20">
        <v>699538</v>
      </c>
      <c r="H11" s="20">
        <v>699538</v>
      </c>
      <c r="I11" s="20">
        <v>699538</v>
      </c>
      <c r="J11" s="20">
        <v>699538</v>
      </c>
      <c r="K11" s="20">
        <v>699538</v>
      </c>
      <c r="L11" s="20"/>
      <c r="M11" s="20"/>
      <c r="N11" s="20">
        <v>699538</v>
      </c>
      <c r="O11" s="20"/>
      <c r="P11" s="20"/>
      <c r="Q11" s="20"/>
      <c r="R11" s="20"/>
      <c r="S11" s="20"/>
      <c r="T11" s="20"/>
      <c r="U11" s="20"/>
      <c r="V11" s="20"/>
      <c r="W11" s="20">
        <v>699538</v>
      </c>
      <c r="X11" s="20"/>
      <c r="Y11" s="20">
        <v>699538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90919032</v>
      </c>
      <c r="D12" s="29">
        <f>SUM(D6:D11)</f>
        <v>90919032</v>
      </c>
      <c r="E12" s="30">
        <f t="shared" si="0"/>
        <v>93711000</v>
      </c>
      <c r="F12" s="31">
        <f t="shared" si="0"/>
        <v>93711000</v>
      </c>
      <c r="G12" s="31">
        <f t="shared" si="0"/>
        <v>126682434</v>
      </c>
      <c r="H12" s="31">
        <f t="shared" si="0"/>
        <v>126682434</v>
      </c>
      <c r="I12" s="31">
        <f t="shared" si="0"/>
        <v>126682434</v>
      </c>
      <c r="J12" s="31">
        <f t="shared" si="0"/>
        <v>126682434</v>
      </c>
      <c r="K12" s="31">
        <f t="shared" si="0"/>
        <v>126682434</v>
      </c>
      <c r="L12" s="31">
        <f t="shared" si="0"/>
        <v>0</v>
      </c>
      <c r="M12" s="31">
        <f t="shared" si="0"/>
        <v>0</v>
      </c>
      <c r="N12" s="31">
        <f t="shared" si="0"/>
        <v>126682434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126682434</v>
      </c>
      <c r="X12" s="31">
        <f t="shared" si="0"/>
        <v>46855500</v>
      </c>
      <c r="Y12" s="31">
        <f t="shared" si="0"/>
        <v>79826934</v>
      </c>
      <c r="Z12" s="32">
        <f>+IF(X12&lt;&gt;0,+(Y12/X12)*100,0)</f>
        <v>170.36833242628933</v>
      </c>
      <c r="AA12" s="33">
        <f>SUM(AA6:AA11)</f>
        <v>93711000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46606200</v>
      </c>
      <c r="D17" s="18">
        <v>46606200</v>
      </c>
      <c r="E17" s="19">
        <v>23211000</v>
      </c>
      <c r="F17" s="20">
        <v>23211000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11605500</v>
      </c>
      <c r="Y17" s="20">
        <v>-11605500</v>
      </c>
      <c r="Z17" s="21">
        <v>-100</v>
      </c>
      <c r="AA17" s="22">
        <v>23211000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260709998</v>
      </c>
      <c r="D19" s="18">
        <v>260709998</v>
      </c>
      <c r="E19" s="19">
        <v>292391000</v>
      </c>
      <c r="F19" s="20">
        <v>292391000</v>
      </c>
      <c r="G19" s="20">
        <v>258605218</v>
      </c>
      <c r="H19" s="20">
        <v>258605218</v>
      </c>
      <c r="I19" s="20">
        <v>258605218</v>
      </c>
      <c r="J19" s="20">
        <v>258605218</v>
      </c>
      <c r="K19" s="20">
        <v>258605218</v>
      </c>
      <c r="L19" s="20"/>
      <c r="M19" s="20"/>
      <c r="N19" s="20">
        <v>258605218</v>
      </c>
      <c r="O19" s="20"/>
      <c r="P19" s="20"/>
      <c r="Q19" s="20"/>
      <c r="R19" s="20"/>
      <c r="S19" s="20"/>
      <c r="T19" s="20"/>
      <c r="U19" s="20"/>
      <c r="V19" s="20"/>
      <c r="W19" s="20">
        <v>258605218</v>
      </c>
      <c r="X19" s="20">
        <v>146195500</v>
      </c>
      <c r="Y19" s="20">
        <v>112409718</v>
      </c>
      <c r="Z19" s="21">
        <v>76.89</v>
      </c>
      <c r="AA19" s="22">
        <v>292391000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68863</v>
      </c>
      <c r="D22" s="18">
        <v>68863</v>
      </c>
      <c r="E22" s="19">
        <v>73000</v>
      </c>
      <c r="F22" s="20">
        <v>73000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36500</v>
      </c>
      <c r="Y22" s="20">
        <v>-36500</v>
      </c>
      <c r="Z22" s="21">
        <v>-100</v>
      </c>
      <c r="AA22" s="22">
        <v>73000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307385061</v>
      </c>
      <c r="D24" s="29">
        <f>SUM(D15:D23)</f>
        <v>307385061</v>
      </c>
      <c r="E24" s="36">
        <f t="shared" si="1"/>
        <v>315675000</v>
      </c>
      <c r="F24" s="37">
        <f t="shared" si="1"/>
        <v>315675000</v>
      </c>
      <c r="G24" s="37">
        <f t="shared" si="1"/>
        <v>258605218</v>
      </c>
      <c r="H24" s="37">
        <f t="shared" si="1"/>
        <v>258605218</v>
      </c>
      <c r="I24" s="37">
        <f t="shared" si="1"/>
        <v>258605218</v>
      </c>
      <c r="J24" s="37">
        <f t="shared" si="1"/>
        <v>258605218</v>
      </c>
      <c r="K24" s="37">
        <f t="shared" si="1"/>
        <v>258605218</v>
      </c>
      <c r="L24" s="37">
        <f t="shared" si="1"/>
        <v>0</v>
      </c>
      <c r="M24" s="37">
        <f t="shared" si="1"/>
        <v>0</v>
      </c>
      <c r="N24" s="37">
        <f t="shared" si="1"/>
        <v>258605218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258605218</v>
      </c>
      <c r="X24" s="37">
        <f t="shared" si="1"/>
        <v>157837500</v>
      </c>
      <c r="Y24" s="37">
        <f t="shared" si="1"/>
        <v>100767718</v>
      </c>
      <c r="Z24" s="38">
        <f>+IF(X24&lt;&gt;0,+(Y24/X24)*100,0)</f>
        <v>63.84269771125366</v>
      </c>
      <c r="AA24" s="39">
        <f>SUM(AA15:AA23)</f>
        <v>315675000</v>
      </c>
    </row>
    <row r="25" spans="1:27" ht="13.5">
      <c r="A25" s="27" t="s">
        <v>51</v>
      </c>
      <c r="B25" s="28"/>
      <c r="C25" s="29">
        <f aca="true" t="shared" si="2" ref="C25:Y25">+C12+C24</f>
        <v>398304093</v>
      </c>
      <c r="D25" s="29">
        <f>+D12+D24</f>
        <v>398304093</v>
      </c>
      <c r="E25" s="30">
        <f t="shared" si="2"/>
        <v>409386000</v>
      </c>
      <c r="F25" s="31">
        <f t="shared" si="2"/>
        <v>409386000</v>
      </c>
      <c r="G25" s="31">
        <f t="shared" si="2"/>
        <v>385287652</v>
      </c>
      <c r="H25" s="31">
        <f t="shared" si="2"/>
        <v>385287652</v>
      </c>
      <c r="I25" s="31">
        <f t="shared" si="2"/>
        <v>385287652</v>
      </c>
      <c r="J25" s="31">
        <f t="shared" si="2"/>
        <v>385287652</v>
      </c>
      <c r="K25" s="31">
        <f t="shared" si="2"/>
        <v>385287652</v>
      </c>
      <c r="L25" s="31">
        <f t="shared" si="2"/>
        <v>0</v>
      </c>
      <c r="M25" s="31">
        <f t="shared" si="2"/>
        <v>0</v>
      </c>
      <c r="N25" s="31">
        <f t="shared" si="2"/>
        <v>385287652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385287652</v>
      </c>
      <c r="X25" s="31">
        <f t="shared" si="2"/>
        <v>204693000</v>
      </c>
      <c r="Y25" s="31">
        <f t="shared" si="2"/>
        <v>180594652</v>
      </c>
      <c r="Z25" s="32">
        <f>+IF(X25&lt;&gt;0,+(Y25/X25)*100,0)</f>
        <v>88.22707762356309</v>
      </c>
      <c r="AA25" s="33">
        <f>+AA12+AA24</f>
        <v>409386000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1535215</v>
      </c>
      <c r="D31" s="18">
        <v>1535215</v>
      </c>
      <c r="E31" s="19">
        <v>1220000</v>
      </c>
      <c r="F31" s="20">
        <v>1220000</v>
      </c>
      <c r="G31" s="20">
        <v>1446592</v>
      </c>
      <c r="H31" s="20">
        <v>1446592</v>
      </c>
      <c r="I31" s="20">
        <v>1446592</v>
      </c>
      <c r="J31" s="20">
        <v>1446592</v>
      </c>
      <c r="K31" s="20">
        <v>1446592</v>
      </c>
      <c r="L31" s="20"/>
      <c r="M31" s="20"/>
      <c r="N31" s="20">
        <v>1446592</v>
      </c>
      <c r="O31" s="20"/>
      <c r="P31" s="20"/>
      <c r="Q31" s="20"/>
      <c r="R31" s="20"/>
      <c r="S31" s="20"/>
      <c r="T31" s="20"/>
      <c r="U31" s="20"/>
      <c r="V31" s="20"/>
      <c r="W31" s="20">
        <v>1446592</v>
      </c>
      <c r="X31" s="20">
        <v>610000</v>
      </c>
      <c r="Y31" s="20">
        <v>836592</v>
      </c>
      <c r="Z31" s="21">
        <v>137.15</v>
      </c>
      <c r="AA31" s="22">
        <v>1220000</v>
      </c>
    </row>
    <row r="32" spans="1:27" ht="13.5">
      <c r="A32" s="23" t="s">
        <v>57</v>
      </c>
      <c r="B32" s="17"/>
      <c r="C32" s="18">
        <v>22970249</v>
      </c>
      <c r="D32" s="18">
        <v>22970249</v>
      </c>
      <c r="E32" s="19">
        <v>7500000</v>
      </c>
      <c r="F32" s="20">
        <v>7500000</v>
      </c>
      <c r="G32" s="20">
        <v>22480766</v>
      </c>
      <c r="H32" s="20">
        <v>22480766</v>
      </c>
      <c r="I32" s="20">
        <v>22480766</v>
      </c>
      <c r="J32" s="20">
        <v>22480766</v>
      </c>
      <c r="K32" s="20">
        <v>22480766</v>
      </c>
      <c r="L32" s="20"/>
      <c r="M32" s="20"/>
      <c r="N32" s="20">
        <v>22480766</v>
      </c>
      <c r="O32" s="20"/>
      <c r="P32" s="20"/>
      <c r="Q32" s="20"/>
      <c r="R32" s="20"/>
      <c r="S32" s="20"/>
      <c r="T32" s="20"/>
      <c r="U32" s="20"/>
      <c r="V32" s="20"/>
      <c r="W32" s="20">
        <v>22480766</v>
      </c>
      <c r="X32" s="20">
        <v>3750000</v>
      </c>
      <c r="Y32" s="20">
        <v>18730766</v>
      </c>
      <c r="Z32" s="21">
        <v>499.49</v>
      </c>
      <c r="AA32" s="22">
        <v>7500000</v>
      </c>
    </row>
    <row r="33" spans="1:27" ht="13.5">
      <c r="A33" s="23" t="s">
        <v>58</v>
      </c>
      <c r="B33" s="17"/>
      <c r="C33" s="18">
        <v>871738</v>
      </c>
      <c r="D33" s="18">
        <v>871738</v>
      </c>
      <c r="E33" s="19">
        <v>4488000</v>
      </c>
      <c r="F33" s="20">
        <v>4488000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2244000</v>
      </c>
      <c r="Y33" s="20">
        <v>-2244000</v>
      </c>
      <c r="Z33" s="21">
        <v>-100</v>
      </c>
      <c r="AA33" s="22">
        <v>4488000</v>
      </c>
    </row>
    <row r="34" spans="1:27" ht="13.5">
      <c r="A34" s="27" t="s">
        <v>59</v>
      </c>
      <c r="B34" s="28"/>
      <c r="C34" s="29">
        <f aca="true" t="shared" si="3" ref="C34:Y34">SUM(C29:C33)</f>
        <v>25377202</v>
      </c>
      <c r="D34" s="29">
        <f>SUM(D29:D33)</f>
        <v>25377202</v>
      </c>
      <c r="E34" s="30">
        <f t="shared" si="3"/>
        <v>13208000</v>
      </c>
      <c r="F34" s="31">
        <f t="shared" si="3"/>
        <v>13208000</v>
      </c>
      <c r="G34" s="31">
        <f t="shared" si="3"/>
        <v>23927358</v>
      </c>
      <c r="H34" s="31">
        <f t="shared" si="3"/>
        <v>23927358</v>
      </c>
      <c r="I34" s="31">
        <f t="shared" si="3"/>
        <v>23927358</v>
      </c>
      <c r="J34" s="31">
        <f t="shared" si="3"/>
        <v>23927358</v>
      </c>
      <c r="K34" s="31">
        <f t="shared" si="3"/>
        <v>23927358</v>
      </c>
      <c r="L34" s="31">
        <f t="shared" si="3"/>
        <v>0</v>
      </c>
      <c r="M34" s="31">
        <f t="shared" si="3"/>
        <v>0</v>
      </c>
      <c r="N34" s="31">
        <f t="shared" si="3"/>
        <v>23927358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23927358</v>
      </c>
      <c r="X34" s="31">
        <f t="shared" si="3"/>
        <v>6604000</v>
      </c>
      <c r="Y34" s="31">
        <f t="shared" si="3"/>
        <v>17323358</v>
      </c>
      <c r="Z34" s="32">
        <f>+IF(X34&lt;&gt;0,+(Y34/X34)*100,0)</f>
        <v>262.3161417322835</v>
      </c>
      <c r="AA34" s="33">
        <f>SUM(AA29:AA33)</f>
        <v>13208000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11391128</v>
      </c>
      <c r="D38" s="18">
        <v>11391128</v>
      </c>
      <c r="E38" s="19">
        <v>10000000</v>
      </c>
      <c r="F38" s="20">
        <v>10000000</v>
      </c>
      <c r="G38" s="20">
        <v>9730505</v>
      </c>
      <c r="H38" s="20">
        <v>9730505</v>
      </c>
      <c r="I38" s="20">
        <v>9730505</v>
      </c>
      <c r="J38" s="20">
        <v>9730505</v>
      </c>
      <c r="K38" s="20">
        <v>9730505</v>
      </c>
      <c r="L38" s="20"/>
      <c r="M38" s="20"/>
      <c r="N38" s="20">
        <v>9730505</v>
      </c>
      <c r="O38" s="20"/>
      <c r="P38" s="20"/>
      <c r="Q38" s="20"/>
      <c r="R38" s="20"/>
      <c r="S38" s="20"/>
      <c r="T38" s="20"/>
      <c r="U38" s="20"/>
      <c r="V38" s="20"/>
      <c r="W38" s="20">
        <v>9730505</v>
      </c>
      <c r="X38" s="20">
        <v>5000000</v>
      </c>
      <c r="Y38" s="20">
        <v>4730505</v>
      </c>
      <c r="Z38" s="21">
        <v>94.61</v>
      </c>
      <c r="AA38" s="22">
        <v>10000000</v>
      </c>
    </row>
    <row r="39" spans="1:27" ht="13.5">
      <c r="A39" s="27" t="s">
        <v>61</v>
      </c>
      <c r="B39" s="35"/>
      <c r="C39" s="29">
        <f aca="true" t="shared" si="4" ref="C39:Y39">SUM(C37:C38)</f>
        <v>11391128</v>
      </c>
      <c r="D39" s="29">
        <f>SUM(D37:D38)</f>
        <v>11391128</v>
      </c>
      <c r="E39" s="36">
        <f t="shared" si="4"/>
        <v>10000000</v>
      </c>
      <c r="F39" s="37">
        <f t="shared" si="4"/>
        <v>10000000</v>
      </c>
      <c r="G39" s="37">
        <f t="shared" si="4"/>
        <v>9730505</v>
      </c>
      <c r="H39" s="37">
        <f t="shared" si="4"/>
        <v>9730505</v>
      </c>
      <c r="I39" s="37">
        <f t="shared" si="4"/>
        <v>9730505</v>
      </c>
      <c r="J39" s="37">
        <f t="shared" si="4"/>
        <v>9730505</v>
      </c>
      <c r="K39" s="37">
        <f t="shared" si="4"/>
        <v>9730505</v>
      </c>
      <c r="L39" s="37">
        <f t="shared" si="4"/>
        <v>0</v>
      </c>
      <c r="M39" s="37">
        <f t="shared" si="4"/>
        <v>0</v>
      </c>
      <c r="N39" s="37">
        <f t="shared" si="4"/>
        <v>9730505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9730505</v>
      </c>
      <c r="X39" s="37">
        <f t="shared" si="4"/>
        <v>5000000</v>
      </c>
      <c r="Y39" s="37">
        <f t="shared" si="4"/>
        <v>4730505</v>
      </c>
      <c r="Z39" s="38">
        <f>+IF(X39&lt;&gt;0,+(Y39/X39)*100,0)</f>
        <v>94.6101</v>
      </c>
      <c r="AA39" s="39">
        <f>SUM(AA37:AA38)</f>
        <v>10000000</v>
      </c>
    </row>
    <row r="40" spans="1:27" ht="13.5">
      <c r="A40" s="27" t="s">
        <v>62</v>
      </c>
      <c r="B40" s="28"/>
      <c r="C40" s="29">
        <f aca="true" t="shared" si="5" ref="C40:Y40">+C34+C39</f>
        <v>36768330</v>
      </c>
      <c r="D40" s="29">
        <f>+D34+D39</f>
        <v>36768330</v>
      </c>
      <c r="E40" s="30">
        <f t="shared" si="5"/>
        <v>23208000</v>
      </c>
      <c r="F40" s="31">
        <f t="shared" si="5"/>
        <v>23208000</v>
      </c>
      <c r="G40" s="31">
        <f t="shared" si="5"/>
        <v>33657863</v>
      </c>
      <c r="H40" s="31">
        <f t="shared" si="5"/>
        <v>33657863</v>
      </c>
      <c r="I40" s="31">
        <f t="shared" si="5"/>
        <v>33657863</v>
      </c>
      <c r="J40" s="31">
        <f t="shared" si="5"/>
        <v>33657863</v>
      </c>
      <c r="K40" s="31">
        <f t="shared" si="5"/>
        <v>33657863</v>
      </c>
      <c r="L40" s="31">
        <f t="shared" si="5"/>
        <v>0</v>
      </c>
      <c r="M40" s="31">
        <f t="shared" si="5"/>
        <v>0</v>
      </c>
      <c r="N40" s="31">
        <f t="shared" si="5"/>
        <v>33657863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33657863</v>
      </c>
      <c r="X40" s="31">
        <f t="shared" si="5"/>
        <v>11604000</v>
      </c>
      <c r="Y40" s="31">
        <f t="shared" si="5"/>
        <v>22053863</v>
      </c>
      <c r="Z40" s="32">
        <f>+IF(X40&lt;&gt;0,+(Y40/X40)*100,0)</f>
        <v>190.05397276801105</v>
      </c>
      <c r="AA40" s="33">
        <f>+AA34+AA39</f>
        <v>23208000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361535763</v>
      </c>
      <c r="D42" s="43">
        <f>+D25-D40</f>
        <v>361535763</v>
      </c>
      <c r="E42" s="44">
        <f t="shared" si="6"/>
        <v>386178000</v>
      </c>
      <c r="F42" s="45">
        <f t="shared" si="6"/>
        <v>386178000</v>
      </c>
      <c r="G42" s="45">
        <f t="shared" si="6"/>
        <v>351629789</v>
      </c>
      <c r="H42" s="45">
        <f t="shared" si="6"/>
        <v>351629789</v>
      </c>
      <c r="I42" s="45">
        <f t="shared" si="6"/>
        <v>351629789</v>
      </c>
      <c r="J42" s="45">
        <f t="shared" si="6"/>
        <v>351629789</v>
      </c>
      <c r="K42" s="45">
        <f t="shared" si="6"/>
        <v>351629789</v>
      </c>
      <c r="L42" s="45">
        <f t="shared" si="6"/>
        <v>0</v>
      </c>
      <c r="M42" s="45">
        <f t="shared" si="6"/>
        <v>0</v>
      </c>
      <c r="N42" s="45">
        <f t="shared" si="6"/>
        <v>351629789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351629789</v>
      </c>
      <c r="X42" s="45">
        <f t="shared" si="6"/>
        <v>193089000</v>
      </c>
      <c r="Y42" s="45">
        <f t="shared" si="6"/>
        <v>158540789</v>
      </c>
      <c r="Z42" s="46">
        <f>+IF(X42&lt;&gt;0,+(Y42/X42)*100,0)</f>
        <v>82.1076234275386</v>
      </c>
      <c r="AA42" s="47">
        <f>+AA25-AA40</f>
        <v>386178000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359812657</v>
      </c>
      <c r="D45" s="18">
        <v>359812657</v>
      </c>
      <c r="E45" s="19">
        <v>385178000</v>
      </c>
      <c r="F45" s="20">
        <v>385178000</v>
      </c>
      <c r="G45" s="20">
        <v>172592957</v>
      </c>
      <c r="H45" s="20">
        <v>172592957</v>
      </c>
      <c r="I45" s="20">
        <v>172592957</v>
      </c>
      <c r="J45" s="20">
        <v>172592957</v>
      </c>
      <c r="K45" s="20">
        <v>172592957</v>
      </c>
      <c r="L45" s="20"/>
      <c r="M45" s="20"/>
      <c r="N45" s="20">
        <v>172592957</v>
      </c>
      <c r="O45" s="20"/>
      <c r="P45" s="20"/>
      <c r="Q45" s="20"/>
      <c r="R45" s="20"/>
      <c r="S45" s="20"/>
      <c r="T45" s="20"/>
      <c r="U45" s="20"/>
      <c r="V45" s="20"/>
      <c r="W45" s="20">
        <v>172592957</v>
      </c>
      <c r="X45" s="20">
        <v>192589000</v>
      </c>
      <c r="Y45" s="20">
        <v>-19996043</v>
      </c>
      <c r="Z45" s="48">
        <v>-10.38</v>
      </c>
      <c r="AA45" s="22">
        <v>385178000</v>
      </c>
    </row>
    <row r="46" spans="1:27" ht="13.5">
      <c r="A46" s="23" t="s">
        <v>67</v>
      </c>
      <c r="B46" s="17"/>
      <c r="C46" s="18">
        <v>1723106</v>
      </c>
      <c r="D46" s="18">
        <v>1723106</v>
      </c>
      <c r="E46" s="19">
        <v>1000000</v>
      </c>
      <c r="F46" s="20">
        <v>1000000</v>
      </c>
      <c r="G46" s="20">
        <v>179036830</v>
      </c>
      <c r="H46" s="20">
        <v>179036830</v>
      </c>
      <c r="I46" s="20">
        <v>179036830</v>
      </c>
      <c r="J46" s="20">
        <v>179036830</v>
      </c>
      <c r="K46" s="20">
        <v>179036830</v>
      </c>
      <c r="L46" s="20"/>
      <c r="M46" s="20"/>
      <c r="N46" s="20">
        <v>179036830</v>
      </c>
      <c r="O46" s="20"/>
      <c r="P46" s="20"/>
      <c r="Q46" s="20"/>
      <c r="R46" s="20"/>
      <c r="S46" s="20"/>
      <c r="T46" s="20"/>
      <c r="U46" s="20"/>
      <c r="V46" s="20"/>
      <c r="W46" s="20">
        <v>179036830</v>
      </c>
      <c r="X46" s="20">
        <v>500000</v>
      </c>
      <c r="Y46" s="20">
        <v>178536830</v>
      </c>
      <c r="Z46" s="48">
        <v>35707.37</v>
      </c>
      <c r="AA46" s="22">
        <v>1000000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361535763</v>
      </c>
      <c r="D48" s="51">
        <f>SUM(D45:D47)</f>
        <v>361535763</v>
      </c>
      <c r="E48" s="52">
        <f t="shared" si="7"/>
        <v>386178000</v>
      </c>
      <c r="F48" s="53">
        <f t="shared" si="7"/>
        <v>386178000</v>
      </c>
      <c r="G48" s="53">
        <f t="shared" si="7"/>
        <v>351629787</v>
      </c>
      <c r="H48" s="53">
        <f t="shared" si="7"/>
        <v>351629787</v>
      </c>
      <c r="I48" s="53">
        <f t="shared" si="7"/>
        <v>351629787</v>
      </c>
      <c r="J48" s="53">
        <f t="shared" si="7"/>
        <v>351629787</v>
      </c>
      <c r="K48" s="53">
        <f t="shared" si="7"/>
        <v>351629787</v>
      </c>
      <c r="L48" s="53">
        <f t="shared" si="7"/>
        <v>0</v>
      </c>
      <c r="M48" s="53">
        <f t="shared" si="7"/>
        <v>0</v>
      </c>
      <c r="N48" s="53">
        <f t="shared" si="7"/>
        <v>351629787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351629787</v>
      </c>
      <c r="X48" s="53">
        <f t="shared" si="7"/>
        <v>193089000</v>
      </c>
      <c r="Y48" s="53">
        <f t="shared" si="7"/>
        <v>158540787</v>
      </c>
      <c r="Z48" s="54">
        <f>+IF(X48&lt;&gt;0,+(Y48/X48)*100,0)</f>
        <v>82.10762239174682</v>
      </c>
      <c r="AA48" s="55">
        <f>SUM(AA45:AA47)</f>
        <v>386178000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183171110</v>
      </c>
      <c r="D6" s="18">
        <v>183171110</v>
      </c>
      <c r="E6" s="19">
        <v>11296032</v>
      </c>
      <c r="F6" s="20">
        <v>11296032</v>
      </c>
      <c r="G6" s="20">
        <v>190013427</v>
      </c>
      <c r="H6" s="20">
        <v>185433933</v>
      </c>
      <c r="I6" s="20">
        <v>143474936</v>
      </c>
      <c r="J6" s="20">
        <v>143474936</v>
      </c>
      <c r="K6" s="20">
        <v>151706866</v>
      </c>
      <c r="L6" s="20">
        <v>215407642</v>
      </c>
      <c r="M6" s="20">
        <v>216262216</v>
      </c>
      <c r="N6" s="20">
        <v>216262216</v>
      </c>
      <c r="O6" s="20"/>
      <c r="P6" s="20"/>
      <c r="Q6" s="20"/>
      <c r="R6" s="20"/>
      <c r="S6" s="20"/>
      <c r="T6" s="20"/>
      <c r="U6" s="20"/>
      <c r="V6" s="20"/>
      <c r="W6" s="20">
        <v>216262216</v>
      </c>
      <c r="X6" s="20">
        <v>5648016</v>
      </c>
      <c r="Y6" s="20">
        <v>210614200</v>
      </c>
      <c r="Z6" s="21">
        <v>3728.99</v>
      </c>
      <c r="AA6" s="22">
        <v>11296032</v>
      </c>
    </row>
    <row r="7" spans="1:27" ht="13.5">
      <c r="A7" s="23" t="s">
        <v>34</v>
      </c>
      <c r="B7" s="17"/>
      <c r="C7" s="18">
        <v>359199583</v>
      </c>
      <c r="D7" s="18">
        <v>359199583</v>
      </c>
      <c r="E7" s="19">
        <v>213130942</v>
      </c>
      <c r="F7" s="20">
        <v>213130942</v>
      </c>
      <c r="G7" s="20">
        <v>358514933</v>
      </c>
      <c r="H7" s="20">
        <v>332427836</v>
      </c>
      <c r="I7" s="20">
        <v>336349013</v>
      </c>
      <c r="J7" s="20">
        <v>336349013</v>
      </c>
      <c r="K7" s="20">
        <v>335005262</v>
      </c>
      <c r="L7" s="20">
        <v>305136895</v>
      </c>
      <c r="M7" s="20">
        <v>334077099</v>
      </c>
      <c r="N7" s="20">
        <v>334077099</v>
      </c>
      <c r="O7" s="20"/>
      <c r="P7" s="20"/>
      <c r="Q7" s="20"/>
      <c r="R7" s="20"/>
      <c r="S7" s="20"/>
      <c r="T7" s="20"/>
      <c r="U7" s="20"/>
      <c r="V7" s="20"/>
      <c r="W7" s="20">
        <v>334077099</v>
      </c>
      <c r="X7" s="20">
        <v>106565471</v>
      </c>
      <c r="Y7" s="20">
        <v>227511628</v>
      </c>
      <c r="Z7" s="21">
        <v>213.49</v>
      </c>
      <c r="AA7" s="22">
        <v>213130942</v>
      </c>
    </row>
    <row r="8" spans="1:27" ht="13.5">
      <c r="A8" s="23" t="s">
        <v>35</v>
      </c>
      <c r="B8" s="17"/>
      <c r="C8" s="18"/>
      <c r="D8" s="18"/>
      <c r="E8" s="19">
        <v>102238301</v>
      </c>
      <c r="F8" s="20">
        <v>102238301</v>
      </c>
      <c r="G8" s="20">
        <v>49705200</v>
      </c>
      <c r="H8" s="20">
        <v>54796853</v>
      </c>
      <c r="I8" s="20">
        <v>57655951</v>
      </c>
      <c r="J8" s="20">
        <v>57655951</v>
      </c>
      <c r="K8" s="20">
        <v>54688577</v>
      </c>
      <c r="L8" s="20">
        <v>56468635</v>
      </c>
      <c r="M8" s="20">
        <v>46931373</v>
      </c>
      <c r="N8" s="20">
        <v>46931373</v>
      </c>
      <c r="O8" s="20"/>
      <c r="P8" s="20"/>
      <c r="Q8" s="20"/>
      <c r="R8" s="20"/>
      <c r="S8" s="20"/>
      <c r="T8" s="20"/>
      <c r="U8" s="20"/>
      <c r="V8" s="20"/>
      <c r="W8" s="20">
        <v>46931373</v>
      </c>
      <c r="X8" s="20">
        <v>51119151</v>
      </c>
      <c r="Y8" s="20">
        <v>-4187778</v>
      </c>
      <c r="Z8" s="21">
        <v>-8.19</v>
      </c>
      <c r="AA8" s="22">
        <v>102238301</v>
      </c>
    </row>
    <row r="9" spans="1:27" ht="13.5">
      <c r="A9" s="23" t="s">
        <v>36</v>
      </c>
      <c r="B9" s="17"/>
      <c r="C9" s="18">
        <v>106615919</v>
      </c>
      <c r="D9" s="18">
        <v>106615919</v>
      </c>
      <c r="E9" s="19">
        <v>60850524</v>
      </c>
      <c r="F9" s="20">
        <v>60850524</v>
      </c>
      <c r="G9" s="20">
        <v>36072036</v>
      </c>
      <c r="H9" s="20">
        <v>30190694</v>
      </c>
      <c r="I9" s="20">
        <v>26394637</v>
      </c>
      <c r="J9" s="20">
        <v>26394637</v>
      </c>
      <c r="K9" s="20">
        <v>50430079</v>
      </c>
      <c r="L9" s="20">
        <v>38193195</v>
      </c>
      <c r="M9" s="20">
        <v>29306572</v>
      </c>
      <c r="N9" s="20">
        <v>29306572</v>
      </c>
      <c r="O9" s="20"/>
      <c r="P9" s="20"/>
      <c r="Q9" s="20"/>
      <c r="R9" s="20"/>
      <c r="S9" s="20"/>
      <c r="T9" s="20"/>
      <c r="U9" s="20"/>
      <c r="V9" s="20"/>
      <c r="W9" s="20">
        <v>29306572</v>
      </c>
      <c r="X9" s="20">
        <v>30425262</v>
      </c>
      <c r="Y9" s="20">
        <v>-1118690</v>
      </c>
      <c r="Z9" s="21">
        <v>-3.68</v>
      </c>
      <c r="AA9" s="22">
        <v>60850524</v>
      </c>
    </row>
    <row r="10" spans="1:27" ht="13.5">
      <c r="A10" s="23" t="s">
        <v>37</v>
      </c>
      <c r="B10" s="17"/>
      <c r="C10" s="18">
        <v>6109</v>
      </c>
      <c r="D10" s="18">
        <v>6109</v>
      </c>
      <c r="E10" s="19">
        <v>4414931</v>
      </c>
      <c r="F10" s="20">
        <v>4414931</v>
      </c>
      <c r="G10" s="24">
        <v>4700842</v>
      </c>
      <c r="H10" s="24">
        <v>7450465</v>
      </c>
      <c r="I10" s="24">
        <v>12731466</v>
      </c>
      <c r="J10" s="20">
        <v>12731466</v>
      </c>
      <c r="K10" s="24">
        <v>16073658</v>
      </c>
      <c r="L10" s="24">
        <v>6109</v>
      </c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2207466</v>
      </c>
      <c r="Y10" s="24">
        <v>-2207466</v>
      </c>
      <c r="Z10" s="25">
        <v>-100</v>
      </c>
      <c r="AA10" s="26">
        <v>4414931</v>
      </c>
    </row>
    <row r="11" spans="1:27" ht="13.5">
      <c r="A11" s="23" t="s">
        <v>38</v>
      </c>
      <c r="B11" s="17"/>
      <c r="C11" s="18">
        <v>5761340</v>
      </c>
      <c r="D11" s="18">
        <v>5761340</v>
      </c>
      <c r="E11" s="19">
        <v>2582889</v>
      </c>
      <c r="F11" s="20">
        <v>2582889</v>
      </c>
      <c r="G11" s="20">
        <v>4629625</v>
      </c>
      <c r="H11" s="20">
        <v>4888842</v>
      </c>
      <c r="I11" s="20">
        <v>4806377</v>
      </c>
      <c r="J11" s="20">
        <v>4806377</v>
      </c>
      <c r="K11" s="20">
        <v>4611064</v>
      </c>
      <c r="L11" s="20">
        <v>4773029</v>
      </c>
      <c r="M11" s="20">
        <v>5262459</v>
      </c>
      <c r="N11" s="20">
        <v>5262459</v>
      </c>
      <c r="O11" s="20"/>
      <c r="P11" s="20"/>
      <c r="Q11" s="20"/>
      <c r="R11" s="20"/>
      <c r="S11" s="20"/>
      <c r="T11" s="20"/>
      <c r="U11" s="20"/>
      <c r="V11" s="20"/>
      <c r="W11" s="20">
        <v>5262459</v>
      </c>
      <c r="X11" s="20">
        <v>1291445</v>
      </c>
      <c r="Y11" s="20">
        <v>3971014</v>
      </c>
      <c r="Z11" s="21">
        <v>307.49</v>
      </c>
      <c r="AA11" s="22">
        <v>2582889</v>
      </c>
    </row>
    <row r="12" spans="1:27" ht="13.5">
      <c r="A12" s="27" t="s">
        <v>39</v>
      </c>
      <c r="B12" s="28"/>
      <c r="C12" s="29">
        <f aca="true" t="shared" si="0" ref="C12:Y12">SUM(C6:C11)</f>
        <v>654754061</v>
      </c>
      <c r="D12" s="29">
        <f>SUM(D6:D11)</f>
        <v>654754061</v>
      </c>
      <c r="E12" s="30">
        <f t="shared" si="0"/>
        <v>394513619</v>
      </c>
      <c r="F12" s="31">
        <f t="shared" si="0"/>
        <v>394513619</v>
      </c>
      <c r="G12" s="31">
        <f t="shared" si="0"/>
        <v>643636063</v>
      </c>
      <c r="H12" s="31">
        <f t="shared" si="0"/>
        <v>615188623</v>
      </c>
      <c r="I12" s="31">
        <f t="shared" si="0"/>
        <v>581412380</v>
      </c>
      <c r="J12" s="31">
        <f t="shared" si="0"/>
        <v>581412380</v>
      </c>
      <c r="K12" s="31">
        <f t="shared" si="0"/>
        <v>612515506</v>
      </c>
      <c r="L12" s="31">
        <f t="shared" si="0"/>
        <v>619985505</v>
      </c>
      <c r="M12" s="31">
        <f t="shared" si="0"/>
        <v>631839719</v>
      </c>
      <c r="N12" s="31">
        <f t="shared" si="0"/>
        <v>631839719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631839719</v>
      </c>
      <c r="X12" s="31">
        <f t="shared" si="0"/>
        <v>197256811</v>
      </c>
      <c r="Y12" s="31">
        <f t="shared" si="0"/>
        <v>434582908</v>
      </c>
      <c r="Z12" s="32">
        <f>+IF(X12&lt;&gt;0,+(Y12/X12)*100,0)</f>
        <v>220.31325853686238</v>
      </c>
      <c r="AA12" s="33">
        <f>SUM(AA6:AA11)</f>
        <v>394513619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987337</v>
      </c>
      <c r="D15" s="18">
        <v>987337</v>
      </c>
      <c r="E15" s="19">
        <v>1151290</v>
      </c>
      <c r="F15" s="20">
        <v>1151290</v>
      </c>
      <c r="G15" s="20">
        <v>986521</v>
      </c>
      <c r="H15" s="20">
        <v>985696</v>
      </c>
      <c r="I15" s="20">
        <v>956502</v>
      </c>
      <c r="J15" s="20">
        <v>956502</v>
      </c>
      <c r="K15" s="20">
        <v>955659</v>
      </c>
      <c r="L15" s="20">
        <v>954806</v>
      </c>
      <c r="M15" s="20">
        <v>4733781</v>
      </c>
      <c r="N15" s="20">
        <v>4733781</v>
      </c>
      <c r="O15" s="20"/>
      <c r="P15" s="20"/>
      <c r="Q15" s="20"/>
      <c r="R15" s="20"/>
      <c r="S15" s="20"/>
      <c r="T15" s="20"/>
      <c r="U15" s="20"/>
      <c r="V15" s="20"/>
      <c r="W15" s="20">
        <v>4733781</v>
      </c>
      <c r="X15" s="20">
        <v>575645</v>
      </c>
      <c r="Y15" s="20">
        <v>4158136</v>
      </c>
      <c r="Z15" s="21">
        <v>722.34</v>
      </c>
      <c r="AA15" s="22">
        <v>1151290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80230000</v>
      </c>
      <c r="D17" s="18">
        <v>80230000</v>
      </c>
      <c r="E17" s="19">
        <v>65285000</v>
      </c>
      <c r="F17" s="20">
        <v>65285000</v>
      </c>
      <c r="G17" s="20">
        <v>80230000</v>
      </c>
      <c r="H17" s="20">
        <v>80230000</v>
      </c>
      <c r="I17" s="20">
        <v>80230000</v>
      </c>
      <c r="J17" s="20">
        <v>80230000</v>
      </c>
      <c r="K17" s="20">
        <v>80230000</v>
      </c>
      <c r="L17" s="20">
        <v>80230000</v>
      </c>
      <c r="M17" s="20">
        <v>80230000</v>
      </c>
      <c r="N17" s="20">
        <v>80230000</v>
      </c>
      <c r="O17" s="20"/>
      <c r="P17" s="20"/>
      <c r="Q17" s="20"/>
      <c r="R17" s="20"/>
      <c r="S17" s="20"/>
      <c r="T17" s="20"/>
      <c r="U17" s="20"/>
      <c r="V17" s="20"/>
      <c r="W17" s="20">
        <v>80230000</v>
      </c>
      <c r="X17" s="20">
        <v>32642500</v>
      </c>
      <c r="Y17" s="20">
        <v>47587500</v>
      </c>
      <c r="Z17" s="21">
        <v>145.78</v>
      </c>
      <c r="AA17" s="22">
        <v>65285000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1056124086</v>
      </c>
      <c r="D19" s="18">
        <v>1056124086</v>
      </c>
      <c r="E19" s="19">
        <v>1428794668</v>
      </c>
      <c r="F19" s="20">
        <v>1428794668</v>
      </c>
      <c r="G19" s="20">
        <v>1062536566</v>
      </c>
      <c r="H19" s="20">
        <v>1069557251</v>
      </c>
      <c r="I19" s="20">
        <v>1087326313</v>
      </c>
      <c r="J19" s="20">
        <v>1087326313</v>
      </c>
      <c r="K19" s="20">
        <v>1106049381</v>
      </c>
      <c r="L19" s="20">
        <v>1120809151</v>
      </c>
      <c r="M19" s="20">
        <v>1127207870</v>
      </c>
      <c r="N19" s="20">
        <v>1127207870</v>
      </c>
      <c r="O19" s="20"/>
      <c r="P19" s="20"/>
      <c r="Q19" s="20"/>
      <c r="R19" s="20"/>
      <c r="S19" s="20"/>
      <c r="T19" s="20"/>
      <c r="U19" s="20"/>
      <c r="V19" s="20"/>
      <c r="W19" s="20">
        <v>1127207870</v>
      </c>
      <c r="X19" s="20">
        <v>714397334</v>
      </c>
      <c r="Y19" s="20">
        <v>412810536</v>
      </c>
      <c r="Z19" s="21">
        <v>57.78</v>
      </c>
      <c r="AA19" s="22">
        <v>1428794668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11549526</v>
      </c>
      <c r="D22" s="18">
        <v>11549526</v>
      </c>
      <c r="E22" s="19">
        <v>13702174</v>
      </c>
      <c r="F22" s="20">
        <v>13702174</v>
      </c>
      <c r="G22" s="20">
        <v>13320315</v>
      </c>
      <c r="H22" s="20">
        <v>11549524</v>
      </c>
      <c r="I22" s="20">
        <v>10941011</v>
      </c>
      <c r="J22" s="20">
        <v>10941011</v>
      </c>
      <c r="K22" s="20">
        <v>11549524</v>
      </c>
      <c r="L22" s="20">
        <v>11549524</v>
      </c>
      <c r="M22" s="20">
        <v>10315858</v>
      </c>
      <c r="N22" s="20">
        <v>10315858</v>
      </c>
      <c r="O22" s="20"/>
      <c r="P22" s="20"/>
      <c r="Q22" s="20"/>
      <c r="R22" s="20"/>
      <c r="S22" s="20"/>
      <c r="T22" s="20"/>
      <c r="U22" s="20"/>
      <c r="V22" s="20"/>
      <c r="W22" s="20">
        <v>10315858</v>
      </c>
      <c r="X22" s="20">
        <v>6851087</v>
      </c>
      <c r="Y22" s="20">
        <v>3464771</v>
      </c>
      <c r="Z22" s="21">
        <v>50.57</v>
      </c>
      <c r="AA22" s="22">
        <v>13702174</v>
      </c>
    </row>
    <row r="23" spans="1:27" ht="13.5">
      <c r="A23" s="23" t="s">
        <v>49</v>
      </c>
      <c r="B23" s="17"/>
      <c r="C23" s="18">
        <v>18346</v>
      </c>
      <c r="D23" s="18">
        <v>18346</v>
      </c>
      <c r="E23" s="19">
        <v>18346</v>
      </c>
      <c r="F23" s="20">
        <v>18346</v>
      </c>
      <c r="G23" s="24">
        <v>18346</v>
      </c>
      <c r="H23" s="24">
        <v>18346</v>
      </c>
      <c r="I23" s="24">
        <v>18346</v>
      </c>
      <c r="J23" s="20">
        <v>18346</v>
      </c>
      <c r="K23" s="24">
        <v>18346</v>
      </c>
      <c r="L23" s="24">
        <v>18345</v>
      </c>
      <c r="M23" s="20">
        <v>18346</v>
      </c>
      <c r="N23" s="24">
        <v>18346</v>
      </c>
      <c r="O23" s="24"/>
      <c r="P23" s="24"/>
      <c r="Q23" s="20"/>
      <c r="R23" s="24"/>
      <c r="S23" s="24"/>
      <c r="T23" s="20"/>
      <c r="U23" s="24"/>
      <c r="V23" s="24"/>
      <c r="W23" s="24">
        <v>18346</v>
      </c>
      <c r="X23" s="20">
        <v>9173</v>
      </c>
      <c r="Y23" s="24">
        <v>9173</v>
      </c>
      <c r="Z23" s="25">
        <v>100</v>
      </c>
      <c r="AA23" s="26">
        <v>18346</v>
      </c>
    </row>
    <row r="24" spans="1:27" ht="13.5">
      <c r="A24" s="27" t="s">
        <v>50</v>
      </c>
      <c r="B24" s="35"/>
      <c r="C24" s="29">
        <f aca="true" t="shared" si="1" ref="C24:Y24">SUM(C15:C23)</f>
        <v>1148909295</v>
      </c>
      <c r="D24" s="29">
        <f>SUM(D15:D23)</f>
        <v>1148909295</v>
      </c>
      <c r="E24" s="36">
        <f t="shared" si="1"/>
        <v>1508951478</v>
      </c>
      <c r="F24" s="37">
        <f t="shared" si="1"/>
        <v>1508951478</v>
      </c>
      <c r="G24" s="37">
        <f t="shared" si="1"/>
        <v>1157091748</v>
      </c>
      <c r="H24" s="37">
        <f t="shared" si="1"/>
        <v>1162340817</v>
      </c>
      <c r="I24" s="37">
        <f t="shared" si="1"/>
        <v>1179472172</v>
      </c>
      <c r="J24" s="37">
        <f t="shared" si="1"/>
        <v>1179472172</v>
      </c>
      <c r="K24" s="37">
        <f t="shared" si="1"/>
        <v>1198802910</v>
      </c>
      <c r="L24" s="37">
        <f t="shared" si="1"/>
        <v>1213561826</v>
      </c>
      <c r="M24" s="37">
        <f t="shared" si="1"/>
        <v>1222505855</v>
      </c>
      <c r="N24" s="37">
        <f t="shared" si="1"/>
        <v>1222505855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1222505855</v>
      </c>
      <c r="X24" s="37">
        <f t="shared" si="1"/>
        <v>754475739</v>
      </c>
      <c r="Y24" s="37">
        <f t="shared" si="1"/>
        <v>468030116</v>
      </c>
      <c r="Z24" s="38">
        <f>+IF(X24&lt;&gt;0,+(Y24/X24)*100,0)</f>
        <v>62.03381922132291</v>
      </c>
      <c r="AA24" s="39">
        <f>SUM(AA15:AA23)</f>
        <v>1508951478</v>
      </c>
    </row>
    <row r="25" spans="1:27" ht="13.5">
      <c r="A25" s="27" t="s">
        <v>51</v>
      </c>
      <c r="B25" s="28"/>
      <c r="C25" s="29">
        <f aca="true" t="shared" si="2" ref="C25:Y25">+C12+C24</f>
        <v>1803663356</v>
      </c>
      <c r="D25" s="29">
        <f>+D12+D24</f>
        <v>1803663356</v>
      </c>
      <c r="E25" s="30">
        <f t="shared" si="2"/>
        <v>1903465097</v>
      </c>
      <c r="F25" s="31">
        <f t="shared" si="2"/>
        <v>1903465097</v>
      </c>
      <c r="G25" s="31">
        <f t="shared" si="2"/>
        <v>1800727811</v>
      </c>
      <c r="H25" s="31">
        <f t="shared" si="2"/>
        <v>1777529440</v>
      </c>
      <c r="I25" s="31">
        <f t="shared" si="2"/>
        <v>1760884552</v>
      </c>
      <c r="J25" s="31">
        <f t="shared" si="2"/>
        <v>1760884552</v>
      </c>
      <c r="K25" s="31">
        <f t="shared" si="2"/>
        <v>1811318416</v>
      </c>
      <c r="L25" s="31">
        <f t="shared" si="2"/>
        <v>1833547331</v>
      </c>
      <c r="M25" s="31">
        <f t="shared" si="2"/>
        <v>1854345574</v>
      </c>
      <c r="N25" s="31">
        <f t="shared" si="2"/>
        <v>1854345574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1854345574</v>
      </c>
      <c r="X25" s="31">
        <f t="shared" si="2"/>
        <v>951732550</v>
      </c>
      <c r="Y25" s="31">
        <f t="shared" si="2"/>
        <v>902613024</v>
      </c>
      <c r="Z25" s="32">
        <f>+IF(X25&lt;&gt;0,+(Y25/X25)*100,0)</f>
        <v>94.83893600150589</v>
      </c>
      <c r="AA25" s="33">
        <f>+AA12+AA24</f>
        <v>1903465097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13305361</v>
      </c>
      <c r="D30" s="18">
        <v>13305361</v>
      </c>
      <c r="E30" s="19">
        <v>9440154</v>
      </c>
      <c r="F30" s="20">
        <v>9440154</v>
      </c>
      <c r="G30" s="20">
        <v>13279531</v>
      </c>
      <c r="H30" s="20">
        <v>13318832</v>
      </c>
      <c r="I30" s="20">
        <v>13318831</v>
      </c>
      <c r="J30" s="20">
        <v>13318831</v>
      </c>
      <c r="K30" s="20">
        <v>13318832</v>
      </c>
      <c r="L30" s="20">
        <v>16672022</v>
      </c>
      <c r="M30" s="20">
        <v>13133204</v>
      </c>
      <c r="N30" s="20">
        <v>13133204</v>
      </c>
      <c r="O30" s="20"/>
      <c r="P30" s="20"/>
      <c r="Q30" s="20"/>
      <c r="R30" s="20"/>
      <c r="S30" s="20"/>
      <c r="T30" s="20"/>
      <c r="U30" s="20"/>
      <c r="V30" s="20"/>
      <c r="W30" s="20">
        <v>13133204</v>
      </c>
      <c r="X30" s="20">
        <v>4720077</v>
      </c>
      <c r="Y30" s="20">
        <v>8413127</v>
      </c>
      <c r="Z30" s="21">
        <v>178.24</v>
      </c>
      <c r="AA30" s="22">
        <v>9440154</v>
      </c>
    </row>
    <row r="31" spans="1:27" ht="13.5">
      <c r="A31" s="23" t="s">
        <v>56</v>
      </c>
      <c r="B31" s="17"/>
      <c r="C31" s="18">
        <v>24237783</v>
      </c>
      <c r="D31" s="18">
        <v>24237783</v>
      </c>
      <c r="E31" s="19">
        <v>24808067</v>
      </c>
      <c r="F31" s="20">
        <v>24808067</v>
      </c>
      <c r="G31" s="20">
        <v>34451234</v>
      </c>
      <c r="H31" s="20">
        <v>24567351</v>
      </c>
      <c r="I31" s="20">
        <v>24789963</v>
      </c>
      <c r="J31" s="20">
        <v>24789963</v>
      </c>
      <c r="K31" s="20">
        <v>24901411</v>
      </c>
      <c r="L31" s="20">
        <v>25166788</v>
      </c>
      <c r="M31" s="20">
        <v>25131636</v>
      </c>
      <c r="N31" s="20">
        <v>25131636</v>
      </c>
      <c r="O31" s="20"/>
      <c r="P31" s="20"/>
      <c r="Q31" s="20"/>
      <c r="R31" s="20"/>
      <c r="S31" s="20"/>
      <c r="T31" s="20"/>
      <c r="U31" s="20"/>
      <c r="V31" s="20"/>
      <c r="W31" s="20">
        <v>25131636</v>
      </c>
      <c r="X31" s="20">
        <v>12404034</v>
      </c>
      <c r="Y31" s="20">
        <v>12727602</v>
      </c>
      <c r="Z31" s="21">
        <v>102.61</v>
      </c>
      <c r="AA31" s="22">
        <v>24808067</v>
      </c>
    </row>
    <row r="32" spans="1:27" ht="13.5">
      <c r="A32" s="23" t="s">
        <v>57</v>
      </c>
      <c r="B32" s="17"/>
      <c r="C32" s="18">
        <v>248108142</v>
      </c>
      <c r="D32" s="18">
        <v>248108142</v>
      </c>
      <c r="E32" s="19">
        <v>216013946</v>
      </c>
      <c r="F32" s="20">
        <v>216013946</v>
      </c>
      <c r="G32" s="20">
        <v>196332112</v>
      </c>
      <c r="H32" s="20">
        <v>194389527</v>
      </c>
      <c r="I32" s="20">
        <v>178265245</v>
      </c>
      <c r="J32" s="20">
        <v>178265245</v>
      </c>
      <c r="K32" s="20">
        <v>199511553</v>
      </c>
      <c r="L32" s="20">
        <v>214309344</v>
      </c>
      <c r="M32" s="20">
        <v>184074448</v>
      </c>
      <c r="N32" s="20">
        <v>184074448</v>
      </c>
      <c r="O32" s="20"/>
      <c r="P32" s="20"/>
      <c r="Q32" s="20"/>
      <c r="R32" s="20"/>
      <c r="S32" s="20"/>
      <c r="T32" s="20"/>
      <c r="U32" s="20"/>
      <c r="V32" s="20"/>
      <c r="W32" s="20">
        <v>184074448</v>
      </c>
      <c r="X32" s="20">
        <v>108006973</v>
      </c>
      <c r="Y32" s="20">
        <v>76067475</v>
      </c>
      <c r="Z32" s="21">
        <v>70.43</v>
      </c>
      <c r="AA32" s="22">
        <v>216013946</v>
      </c>
    </row>
    <row r="33" spans="1:27" ht="13.5">
      <c r="A33" s="23" t="s">
        <v>58</v>
      </c>
      <c r="B33" s="17"/>
      <c r="C33" s="18">
        <v>1284404</v>
      </c>
      <c r="D33" s="18">
        <v>1284404</v>
      </c>
      <c r="E33" s="19">
        <v>7998629</v>
      </c>
      <c r="F33" s="20">
        <v>7998629</v>
      </c>
      <c r="G33" s="20">
        <v>7707854</v>
      </c>
      <c r="H33" s="20">
        <v>7607854</v>
      </c>
      <c r="I33" s="20">
        <v>7607854</v>
      </c>
      <c r="J33" s="20">
        <v>7607854</v>
      </c>
      <c r="K33" s="20">
        <v>7607854</v>
      </c>
      <c r="L33" s="20">
        <v>7607854</v>
      </c>
      <c r="M33" s="20">
        <v>1284404</v>
      </c>
      <c r="N33" s="20">
        <v>1284404</v>
      </c>
      <c r="O33" s="20"/>
      <c r="P33" s="20"/>
      <c r="Q33" s="20"/>
      <c r="R33" s="20"/>
      <c r="S33" s="20"/>
      <c r="T33" s="20"/>
      <c r="U33" s="20"/>
      <c r="V33" s="20"/>
      <c r="W33" s="20">
        <v>1284404</v>
      </c>
      <c r="X33" s="20">
        <v>3999315</v>
      </c>
      <c r="Y33" s="20">
        <v>-2714911</v>
      </c>
      <c r="Z33" s="21">
        <v>-67.88</v>
      </c>
      <c r="AA33" s="22">
        <v>7998629</v>
      </c>
    </row>
    <row r="34" spans="1:27" ht="13.5">
      <c r="A34" s="27" t="s">
        <v>59</v>
      </c>
      <c r="B34" s="28"/>
      <c r="C34" s="29">
        <f aca="true" t="shared" si="3" ref="C34:Y34">SUM(C29:C33)</f>
        <v>286935690</v>
      </c>
      <c r="D34" s="29">
        <f>SUM(D29:D33)</f>
        <v>286935690</v>
      </c>
      <c r="E34" s="30">
        <f t="shared" si="3"/>
        <v>258260796</v>
      </c>
      <c r="F34" s="31">
        <f t="shared" si="3"/>
        <v>258260796</v>
      </c>
      <c r="G34" s="31">
        <f t="shared" si="3"/>
        <v>251770731</v>
      </c>
      <c r="H34" s="31">
        <f t="shared" si="3"/>
        <v>239883564</v>
      </c>
      <c r="I34" s="31">
        <f t="shared" si="3"/>
        <v>223981893</v>
      </c>
      <c r="J34" s="31">
        <f t="shared" si="3"/>
        <v>223981893</v>
      </c>
      <c r="K34" s="31">
        <f t="shared" si="3"/>
        <v>245339650</v>
      </c>
      <c r="L34" s="31">
        <f t="shared" si="3"/>
        <v>263756008</v>
      </c>
      <c r="M34" s="31">
        <f t="shared" si="3"/>
        <v>223623692</v>
      </c>
      <c r="N34" s="31">
        <f t="shared" si="3"/>
        <v>223623692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223623692</v>
      </c>
      <c r="X34" s="31">
        <f t="shared" si="3"/>
        <v>129130399</v>
      </c>
      <c r="Y34" s="31">
        <f t="shared" si="3"/>
        <v>94493293</v>
      </c>
      <c r="Z34" s="32">
        <f>+IF(X34&lt;&gt;0,+(Y34/X34)*100,0)</f>
        <v>73.1766444863227</v>
      </c>
      <c r="AA34" s="33">
        <f>SUM(AA29:AA33)</f>
        <v>258260796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147831834</v>
      </c>
      <c r="D37" s="18">
        <v>147831834</v>
      </c>
      <c r="E37" s="19">
        <v>278188766</v>
      </c>
      <c r="F37" s="20">
        <v>278188766</v>
      </c>
      <c r="G37" s="20">
        <v>166722064</v>
      </c>
      <c r="H37" s="20">
        <v>166238177</v>
      </c>
      <c r="I37" s="20">
        <v>164435811</v>
      </c>
      <c r="J37" s="20">
        <v>164435811</v>
      </c>
      <c r="K37" s="20">
        <v>179236809</v>
      </c>
      <c r="L37" s="20">
        <v>178756816</v>
      </c>
      <c r="M37" s="20">
        <v>193213384</v>
      </c>
      <c r="N37" s="20">
        <v>193213384</v>
      </c>
      <c r="O37" s="20"/>
      <c r="P37" s="20"/>
      <c r="Q37" s="20"/>
      <c r="R37" s="20"/>
      <c r="S37" s="20"/>
      <c r="T37" s="20"/>
      <c r="U37" s="20"/>
      <c r="V37" s="20"/>
      <c r="W37" s="20">
        <v>193213384</v>
      </c>
      <c r="X37" s="20">
        <v>139094383</v>
      </c>
      <c r="Y37" s="20">
        <v>54119001</v>
      </c>
      <c r="Z37" s="21">
        <v>38.91</v>
      </c>
      <c r="AA37" s="22">
        <v>278188766</v>
      </c>
    </row>
    <row r="38" spans="1:27" ht="13.5">
      <c r="A38" s="23" t="s">
        <v>58</v>
      </c>
      <c r="B38" s="17"/>
      <c r="C38" s="18">
        <v>84323991</v>
      </c>
      <c r="D38" s="18">
        <v>84323991</v>
      </c>
      <c r="E38" s="19">
        <v>128091183</v>
      </c>
      <c r="F38" s="20">
        <v>128091183</v>
      </c>
      <c r="G38" s="20">
        <v>105559029</v>
      </c>
      <c r="H38" s="20">
        <v>105559029</v>
      </c>
      <c r="I38" s="20">
        <v>105559029</v>
      </c>
      <c r="J38" s="20">
        <v>105559029</v>
      </c>
      <c r="K38" s="20">
        <v>78000540</v>
      </c>
      <c r="L38" s="20">
        <v>78000540</v>
      </c>
      <c r="M38" s="20">
        <v>84323991</v>
      </c>
      <c r="N38" s="20">
        <v>84323991</v>
      </c>
      <c r="O38" s="20"/>
      <c r="P38" s="20"/>
      <c r="Q38" s="20"/>
      <c r="R38" s="20"/>
      <c r="S38" s="20"/>
      <c r="T38" s="20"/>
      <c r="U38" s="20"/>
      <c r="V38" s="20"/>
      <c r="W38" s="20">
        <v>84323991</v>
      </c>
      <c r="X38" s="20">
        <v>64045592</v>
      </c>
      <c r="Y38" s="20">
        <v>20278399</v>
      </c>
      <c r="Z38" s="21">
        <v>31.66</v>
      </c>
      <c r="AA38" s="22">
        <v>128091183</v>
      </c>
    </row>
    <row r="39" spans="1:27" ht="13.5">
      <c r="A39" s="27" t="s">
        <v>61</v>
      </c>
      <c r="B39" s="35"/>
      <c r="C39" s="29">
        <f aca="true" t="shared" si="4" ref="C39:Y39">SUM(C37:C38)</f>
        <v>232155825</v>
      </c>
      <c r="D39" s="29">
        <f>SUM(D37:D38)</f>
        <v>232155825</v>
      </c>
      <c r="E39" s="36">
        <f t="shared" si="4"/>
        <v>406279949</v>
      </c>
      <c r="F39" s="37">
        <f t="shared" si="4"/>
        <v>406279949</v>
      </c>
      <c r="G39" s="37">
        <f t="shared" si="4"/>
        <v>272281093</v>
      </c>
      <c r="H39" s="37">
        <f t="shared" si="4"/>
        <v>271797206</v>
      </c>
      <c r="I39" s="37">
        <f t="shared" si="4"/>
        <v>269994840</v>
      </c>
      <c r="J39" s="37">
        <f t="shared" si="4"/>
        <v>269994840</v>
      </c>
      <c r="K39" s="37">
        <f t="shared" si="4"/>
        <v>257237349</v>
      </c>
      <c r="L39" s="37">
        <f t="shared" si="4"/>
        <v>256757356</v>
      </c>
      <c r="M39" s="37">
        <f t="shared" si="4"/>
        <v>277537375</v>
      </c>
      <c r="N39" s="37">
        <f t="shared" si="4"/>
        <v>277537375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277537375</v>
      </c>
      <c r="X39" s="37">
        <f t="shared" si="4"/>
        <v>203139975</v>
      </c>
      <c r="Y39" s="37">
        <f t="shared" si="4"/>
        <v>74397400</v>
      </c>
      <c r="Z39" s="38">
        <f>+IF(X39&lt;&gt;0,+(Y39/X39)*100,0)</f>
        <v>36.62371229493358</v>
      </c>
      <c r="AA39" s="39">
        <f>SUM(AA37:AA38)</f>
        <v>406279949</v>
      </c>
    </row>
    <row r="40" spans="1:27" ht="13.5">
      <c r="A40" s="27" t="s">
        <v>62</v>
      </c>
      <c r="B40" s="28"/>
      <c r="C40" s="29">
        <f aca="true" t="shared" si="5" ref="C40:Y40">+C34+C39</f>
        <v>519091515</v>
      </c>
      <c r="D40" s="29">
        <f>+D34+D39</f>
        <v>519091515</v>
      </c>
      <c r="E40" s="30">
        <f t="shared" si="5"/>
        <v>664540745</v>
      </c>
      <c r="F40" s="31">
        <f t="shared" si="5"/>
        <v>664540745</v>
      </c>
      <c r="G40" s="31">
        <f t="shared" si="5"/>
        <v>524051824</v>
      </c>
      <c r="H40" s="31">
        <f t="shared" si="5"/>
        <v>511680770</v>
      </c>
      <c r="I40" s="31">
        <f t="shared" si="5"/>
        <v>493976733</v>
      </c>
      <c r="J40" s="31">
        <f t="shared" si="5"/>
        <v>493976733</v>
      </c>
      <c r="K40" s="31">
        <f t="shared" si="5"/>
        <v>502576999</v>
      </c>
      <c r="L40" s="31">
        <f t="shared" si="5"/>
        <v>520513364</v>
      </c>
      <c r="M40" s="31">
        <f t="shared" si="5"/>
        <v>501161067</v>
      </c>
      <c r="N40" s="31">
        <f t="shared" si="5"/>
        <v>501161067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501161067</v>
      </c>
      <c r="X40" s="31">
        <f t="shared" si="5"/>
        <v>332270374</v>
      </c>
      <c r="Y40" s="31">
        <f t="shared" si="5"/>
        <v>168890693</v>
      </c>
      <c r="Z40" s="32">
        <f>+IF(X40&lt;&gt;0,+(Y40/X40)*100,0)</f>
        <v>50.829296324805654</v>
      </c>
      <c r="AA40" s="33">
        <f>+AA34+AA39</f>
        <v>664540745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1284571841</v>
      </c>
      <c r="D42" s="43">
        <f>+D25-D40</f>
        <v>1284571841</v>
      </c>
      <c r="E42" s="44">
        <f t="shared" si="6"/>
        <v>1238924352</v>
      </c>
      <c r="F42" s="45">
        <f t="shared" si="6"/>
        <v>1238924352</v>
      </c>
      <c r="G42" s="45">
        <f t="shared" si="6"/>
        <v>1276675987</v>
      </c>
      <c r="H42" s="45">
        <f t="shared" si="6"/>
        <v>1265848670</v>
      </c>
      <c r="I42" s="45">
        <f t="shared" si="6"/>
        <v>1266907819</v>
      </c>
      <c r="J42" s="45">
        <f t="shared" si="6"/>
        <v>1266907819</v>
      </c>
      <c r="K42" s="45">
        <f t="shared" si="6"/>
        <v>1308741417</v>
      </c>
      <c r="L42" s="45">
        <f t="shared" si="6"/>
        <v>1313033967</v>
      </c>
      <c r="M42" s="45">
        <f t="shared" si="6"/>
        <v>1353184507</v>
      </c>
      <c r="N42" s="45">
        <f t="shared" si="6"/>
        <v>1353184507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1353184507</v>
      </c>
      <c r="X42" s="45">
        <f t="shared" si="6"/>
        <v>619462176</v>
      </c>
      <c r="Y42" s="45">
        <f t="shared" si="6"/>
        <v>733722331</v>
      </c>
      <c r="Z42" s="46">
        <f>+IF(X42&lt;&gt;0,+(Y42/X42)*100,0)</f>
        <v>118.44505757200581</v>
      </c>
      <c r="AA42" s="47">
        <f>+AA25-AA40</f>
        <v>1238924352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1266030548</v>
      </c>
      <c r="D45" s="18">
        <v>1266030548</v>
      </c>
      <c r="E45" s="19">
        <v>1220383059</v>
      </c>
      <c r="F45" s="20">
        <v>1220383059</v>
      </c>
      <c r="G45" s="20">
        <v>1258134692</v>
      </c>
      <c r="H45" s="20">
        <v>1247307377</v>
      </c>
      <c r="I45" s="20">
        <v>1248366524</v>
      </c>
      <c r="J45" s="20">
        <v>1248366524</v>
      </c>
      <c r="K45" s="20">
        <v>1290200124</v>
      </c>
      <c r="L45" s="20">
        <v>1294492674</v>
      </c>
      <c r="M45" s="20">
        <v>1334643214</v>
      </c>
      <c r="N45" s="20">
        <v>1334643214</v>
      </c>
      <c r="O45" s="20"/>
      <c r="P45" s="20"/>
      <c r="Q45" s="20"/>
      <c r="R45" s="20"/>
      <c r="S45" s="20"/>
      <c r="T45" s="20"/>
      <c r="U45" s="20"/>
      <c r="V45" s="20"/>
      <c r="W45" s="20">
        <v>1334643214</v>
      </c>
      <c r="X45" s="20">
        <v>610191530</v>
      </c>
      <c r="Y45" s="20">
        <v>724451684</v>
      </c>
      <c r="Z45" s="48">
        <v>118.73</v>
      </c>
      <c r="AA45" s="22">
        <v>1220383059</v>
      </c>
    </row>
    <row r="46" spans="1:27" ht="13.5">
      <c r="A46" s="23" t="s">
        <v>67</v>
      </c>
      <c r="B46" s="17"/>
      <c r="C46" s="18">
        <v>18541293</v>
      </c>
      <c r="D46" s="18">
        <v>18541293</v>
      </c>
      <c r="E46" s="19">
        <v>18541293</v>
      </c>
      <c r="F46" s="20">
        <v>18541293</v>
      </c>
      <c r="G46" s="20">
        <v>18541293</v>
      </c>
      <c r="H46" s="20">
        <v>18541293</v>
      </c>
      <c r="I46" s="20">
        <v>18541293</v>
      </c>
      <c r="J46" s="20">
        <v>18541293</v>
      </c>
      <c r="K46" s="20">
        <v>18541293</v>
      </c>
      <c r="L46" s="20">
        <v>18541293</v>
      </c>
      <c r="M46" s="20">
        <v>18541293</v>
      </c>
      <c r="N46" s="20">
        <v>18541293</v>
      </c>
      <c r="O46" s="20"/>
      <c r="P46" s="20"/>
      <c r="Q46" s="20"/>
      <c r="R46" s="20"/>
      <c r="S46" s="20"/>
      <c r="T46" s="20"/>
      <c r="U46" s="20"/>
      <c r="V46" s="20"/>
      <c r="W46" s="20">
        <v>18541293</v>
      </c>
      <c r="X46" s="20">
        <v>9270647</v>
      </c>
      <c r="Y46" s="20">
        <v>9270646</v>
      </c>
      <c r="Z46" s="48">
        <v>100</v>
      </c>
      <c r="AA46" s="22">
        <v>18541293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1284571841</v>
      </c>
      <c r="D48" s="51">
        <f>SUM(D45:D47)</f>
        <v>1284571841</v>
      </c>
      <c r="E48" s="52">
        <f t="shared" si="7"/>
        <v>1238924352</v>
      </c>
      <c r="F48" s="53">
        <f t="shared" si="7"/>
        <v>1238924352</v>
      </c>
      <c r="G48" s="53">
        <f t="shared" si="7"/>
        <v>1276675985</v>
      </c>
      <c r="H48" s="53">
        <f t="shared" si="7"/>
        <v>1265848670</v>
      </c>
      <c r="I48" s="53">
        <f t="shared" si="7"/>
        <v>1266907817</v>
      </c>
      <c r="J48" s="53">
        <f t="shared" si="7"/>
        <v>1266907817</v>
      </c>
      <c r="K48" s="53">
        <f t="shared" si="7"/>
        <v>1308741417</v>
      </c>
      <c r="L48" s="53">
        <f t="shared" si="7"/>
        <v>1313033967</v>
      </c>
      <c r="M48" s="53">
        <f t="shared" si="7"/>
        <v>1353184507</v>
      </c>
      <c r="N48" s="53">
        <f t="shared" si="7"/>
        <v>1353184507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1353184507</v>
      </c>
      <c r="X48" s="53">
        <f t="shared" si="7"/>
        <v>619462177</v>
      </c>
      <c r="Y48" s="53">
        <f t="shared" si="7"/>
        <v>733722330</v>
      </c>
      <c r="Z48" s="54">
        <f>+IF(X48&lt;&gt;0,+(Y48/X48)*100,0)</f>
        <v>118.44505721936918</v>
      </c>
      <c r="AA48" s="55">
        <f>SUM(AA45:AA47)</f>
        <v>1238924352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57173767</v>
      </c>
      <c r="D6" s="18">
        <v>57173767</v>
      </c>
      <c r="E6" s="19">
        <v>2369000</v>
      </c>
      <c r="F6" s="20">
        <v>2369000</v>
      </c>
      <c r="G6" s="20">
        <v>1000</v>
      </c>
      <c r="H6" s="20">
        <v>1000</v>
      </c>
      <c r="I6" s="20">
        <v>2900920</v>
      </c>
      <c r="J6" s="20">
        <v>2900920</v>
      </c>
      <c r="K6" s="20">
        <v>12542486</v>
      </c>
      <c r="L6" s="20">
        <v>29747693</v>
      </c>
      <c r="M6" s="20"/>
      <c r="N6" s="20">
        <v>29747693</v>
      </c>
      <c r="O6" s="20"/>
      <c r="P6" s="20"/>
      <c r="Q6" s="20"/>
      <c r="R6" s="20"/>
      <c r="S6" s="20"/>
      <c r="T6" s="20"/>
      <c r="U6" s="20"/>
      <c r="V6" s="20"/>
      <c r="W6" s="20">
        <v>29747693</v>
      </c>
      <c r="X6" s="20">
        <v>1184500</v>
      </c>
      <c r="Y6" s="20">
        <v>28563193</v>
      </c>
      <c r="Z6" s="21">
        <v>2411.41</v>
      </c>
      <c r="AA6" s="22">
        <v>2369000</v>
      </c>
    </row>
    <row r="7" spans="1:27" ht="13.5">
      <c r="A7" s="23" t="s">
        <v>34</v>
      </c>
      <c r="B7" s="17"/>
      <c r="C7" s="18"/>
      <c r="D7" s="18"/>
      <c r="E7" s="19">
        <v>35526000</v>
      </c>
      <c r="F7" s="20">
        <v>35526000</v>
      </c>
      <c r="G7" s="20">
        <v>94591408</v>
      </c>
      <c r="H7" s="20">
        <v>85661705</v>
      </c>
      <c r="I7" s="20">
        <v>77815505</v>
      </c>
      <c r="J7" s="20">
        <v>77815505</v>
      </c>
      <c r="K7" s="20">
        <v>68884205</v>
      </c>
      <c r="L7" s="20">
        <v>88275786</v>
      </c>
      <c r="M7" s="20"/>
      <c r="N7" s="20">
        <v>88275786</v>
      </c>
      <c r="O7" s="20"/>
      <c r="P7" s="20"/>
      <c r="Q7" s="20"/>
      <c r="R7" s="20"/>
      <c r="S7" s="20"/>
      <c r="T7" s="20"/>
      <c r="U7" s="20"/>
      <c r="V7" s="20"/>
      <c r="W7" s="20">
        <v>88275786</v>
      </c>
      <c r="X7" s="20">
        <v>17763000</v>
      </c>
      <c r="Y7" s="20">
        <v>70512786</v>
      </c>
      <c r="Z7" s="21">
        <v>396.96</v>
      </c>
      <c r="AA7" s="22">
        <v>35526000</v>
      </c>
    </row>
    <row r="8" spans="1:27" ht="13.5">
      <c r="A8" s="23" t="s">
        <v>35</v>
      </c>
      <c r="B8" s="17"/>
      <c r="C8" s="18">
        <v>2232699</v>
      </c>
      <c r="D8" s="18">
        <v>2232699</v>
      </c>
      <c r="E8" s="19">
        <v>4003000</v>
      </c>
      <c r="F8" s="20">
        <v>4003000</v>
      </c>
      <c r="G8" s="20">
        <v>2232699</v>
      </c>
      <c r="H8" s="20">
        <v>2232699</v>
      </c>
      <c r="I8" s="20">
        <v>2232699</v>
      </c>
      <c r="J8" s="20">
        <v>2232699</v>
      </c>
      <c r="K8" s="20">
        <v>5083762</v>
      </c>
      <c r="L8" s="20">
        <v>4602660</v>
      </c>
      <c r="M8" s="20"/>
      <c r="N8" s="20">
        <v>4602660</v>
      </c>
      <c r="O8" s="20"/>
      <c r="P8" s="20"/>
      <c r="Q8" s="20"/>
      <c r="R8" s="20"/>
      <c r="S8" s="20"/>
      <c r="T8" s="20"/>
      <c r="U8" s="20"/>
      <c r="V8" s="20"/>
      <c r="W8" s="20">
        <v>4602660</v>
      </c>
      <c r="X8" s="20">
        <v>2001500</v>
      </c>
      <c r="Y8" s="20">
        <v>2601160</v>
      </c>
      <c r="Z8" s="21">
        <v>129.96</v>
      </c>
      <c r="AA8" s="22">
        <v>4003000</v>
      </c>
    </row>
    <row r="9" spans="1:27" ht="13.5">
      <c r="A9" s="23" t="s">
        <v>36</v>
      </c>
      <c r="B9" s="17"/>
      <c r="C9" s="18">
        <v>5645884</v>
      </c>
      <c r="D9" s="18">
        <v>5645884</v>
      </c>
      <c r="E9" s="19"/>
      <c r="F9" s="20"/>
      <c r="G9" s="20">
        <v>6008884</v>
      </c>
      <c r="H9" s="20">
        <v>6944629</v>
      </c>
      <c r="I9" s="20">
        <v>6476992</v>
      </c>
      <c r="J9" s="20">
        <v>6476992</v>
      </c>
      <c r="K9" s="20">
        <v>3085805</v>
      </c>
      <c r="L9" s="20">
        <v>5287333</v>
      </c>
      <c r="M9" s="20"/>
      <c r="N9" s="20">
        <v>5287333</v>
      </c>
      <c r="O9" s="20"/>
      <c r="P9" s="20"/>
      <c r="Q9" s="20"/>
      <c r="R9" s="20"/>
      <c r="S9" s="20"/>
      <c r="T9" s="20"/>
      <c r="U9" s="20"/>
      <c r="V9" s="20"/>
      <c r="W9" s="20">
        <v>5287333</v>
      </c>
      <c r="X9" s="20"/>
      <c r="Y9" s="20">
        <v>5287333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65052350</v>
      </c>
      <c r="D12" s="29">
        <f>SUM(D6:D11)</f>
        <v>65052350</v>
      </c>
      <c r="E12" s="30">
        <f t="shared" si="0"/>
        <v>41898000</v>
      </c>
      <c r="F12" s="31">
        <f t="shared" si="0"/>
        <v>41898000</v>
      </c>
      <c r="G12" s="31">
        <f t="shared" si="0"/>
        <v>102833991</v>
      </c>
      <c r="H12" s="31">
        <f t="shared" si="0"/>
        <v>94840033</v>
      </c>
      <c r="I12" s="31">
        <f t="shared" si="0"/>
        <v>89426116</v>
      </c>
      <c r="J12" s="31">
        <f t="shared" si="0"/>
        <v>89426116</v>
      </c>
      <c r="K12" s="31">
        <f t="shared" si="0"/>
        <v>89596258</v>
      </c>
      <c r="L12" s="31">
        <f t="shared" si="0"/>
        <v>127913472</v>
      </c>
      <c r="M12" s="31">
        <f t="shared" si="0"/>
        <v>0</v>
      </c>
      <c r="N12" s="31">
        <f t="shared" si="0"/>
        <v>127913472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127913472</v>
      </c>
      <c r="X12" s="31">
        <f t="shared" si="0"/>
        <v>20949000</v>
      </c>
      <c r="Y12" s="31">
        <f t="shared" si="0"/>
        <v>106964472</v>
      </c>
      <c r="Z12" s="32">
        <f>+IF(X12&lt;&gt;0,+(Y12/X12)*100,0)</f>
        <v>510.5946441357583</v>
      </c>
      <c r="AA12" s="33">
        <f>SUM(AA6:AA11)</f>
        <v>41898000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166449727</v>
      </c>
      <c r="D19" s="18">
        <v>166449727</v>
      </c>
      <c r="E19" s="19">
        <v>154259000</v>
      </c>
      <c r="F19" s="20">
        <v>154259000</v>
      </c>
      <c r="G19" s="20">
        <v>166449727</v>
      </c>
      <c r="H19" s="20">
        <v>166449727</v>
      </c>
      <c r="I19" s="20">
        <v>166449727</v>
      </c>
      <c r="J19" s="20">
        <v>166449727</v>
      </c>
      <c r="K19" s="20">
        <v>166449726</v>
      </c>
      <c r="L19" s="20">
        <v>166449726</v>
      </c>
      <c r="M19" s="20"/>
      <c r="N19" s="20">
        <v>166449726</v>
      </c>
      <c r="O19" s="20"/>
      <c r="P19" s="20"/>
      <c r="Q19" s="20"/>
      <c r="R19" s="20"/>
      <c r="S19" s="20"/>
      <c r="T19" s="20"/>
      <c r="U19" s="20"/>
      <c r="V19" s="20"/>
      <c r="W19" s="20">
        <v>166449726</v>
      </c>
      <c r="X19" s="20">
        <v>77129500</v>
      </c>
      <c r="Y19" s="20">
        <v>89320226</v>
      </c>
      <c r="Z19" s="21">
        <v>115.81</v>
      </c>
      <c r="AA19" s="22">
        <v>154259000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49359</v>
      </c>
      <c r="D22" s="18">
        <v>49359</v>
      </c>
      <c r="E22" s="19"/>
      <c r="F22" s="20"/>
      <c r="G22" s="20">
        <v>49359</v>
      </c>
      <c r="H22" s="20">
        <v>49359</v>
      </c>
      <c r="I22" s="20">
        <v>49359</v>
      </c>
      <c r="J22" s="20">
        <v>49359</v>
      </c>
      <c r="K22" s="20">
        <v>49359</v>
      </c>
      <c r="L22" s="20">
        <v>49359</v>
      </c>
      <c r="M22" s="20"/>
      <c r="N22" s="20">
        <v>49359</v>
      </c>
      <c r="O22" s="20"/>
      <c r="P22" s="20"/>
      <c r="Q22" s="20"/>
      <c r="R22" s="20"/>
      <c r="S22" s="20"/>
      <c r="T22" s="20"/>
      <c r="U22" s="20"/>
      <c r="V22" s="20"/>
      <c r="W22" s="20">
        <v>49359</v>
      </c>
      <c r="X22" s="20"/>
      <c r="Y22" s="20">
        <v>49359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166499086</v>
      </c>
      <c r="D24" s="29">
        <f>SUM(D15:D23)</f>
        <v>166499086</v>
      </c>
      <c r="E24" s="36">
        <f t="shared" si="1"/>
        <v>154259000</v>
      </c>
      <c r="F24" s="37">
        <f t="shared" si="1"/>
        <v>154259000</v>
      </c>
      <c r="G24" s="37">
        <f t="shared" si="1"/>
        <v>166499086</v>
      </c>
      <c r="H24" s="37">
        <f t="shared" si="1"/>
        <v>166499086</v>
      </c>
      <c r="I24" s="37">
        <f t="shared" si="1"/>
        <v>166499086</v>
      </c>
      <c r="J24" s="37">
        <f t="shared" si="1"/>
        <v>166499086</v>
      </c>
      <c r="K24" s="37">
        <f t="shared" si="1"/>
        <v>166499085</v>
      </c>
      <c r="L24" s="37">
        <f t="shared" si="1"/>
        <v>166499085</v>
      </c>
      <c r="M24" s="37">
        <f t="shared" si="1"/>
        <v>0</v>
      </c>
      <c r="N24" s="37">
        <f t="shared" si="1"/>
        <v>166499085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166499085</v>
      </c>
      <c r="X24" s="37">
        <f t="shared" si="1"/>
        <v>77129500</v>
      </c>
      <c r="Y24" s="37">
        <f t="shared" si="1"/>
        <v>89369585</v>
      </c>
      <c r="Z24" s="38">
        <f>+IF(X24&lt;&gt;0,+(Y24/X24)*100,0)</f>
        <v>115.86952463065363</v>
      </c>
      <c r="AA24" s="39">
        <f>SUM(AA15:AA23)</f>
        <v>154259000</v>
      </c>
    </row>
    <row r="25" spans="1:27" ht="13.5">
      <c r="A25" s="27" t="s">
        <v>51</v>
      </c>
      <c r="B25" s="28"/>
      <c r="C25" s="29">
        <f aca="true" t="shared" si="2" ref="C25:Y25">+C12+C24</f>
        <v>231551436</v>
      </c>
      <c r="D25" s="29">
        <f>+D12+D24</f>
        <v>231551436</v>
      </c>
      <c r="E25" s="30">
        <f t="shared" si="2"/>
        <v>196157000</v>
      </c>
      <c r="F25" s="31">
        <f t="shared" si="2"/>
        <v>196157000</v>
      </c>
      <c r="G25" s="31">
        <f t="shared" si="2"/>
        <v>269333077</v>
      </c>
      <c r="H25" s="31">
        <f t="shared" si="2"/>
        <v>261339119</v>
      </c>
      <c r="I25" s="31">
        <f t="shared" si="2"/>
        <v>255925202</v>
      </c>
      <c r="J25" s="31">
        <f t="shared" si="2"/>
        <v>255925202</v>
      </c>
      <c r="K25" s="31">
        <f t="shared" si="2"/>
        <v>256095343</v>
      </c>
      <c r="L25" s="31">
        <f t="shared" si="2"/>
        <v>294412557</v>
      </c>
      <c r="M25" s="31">
        <f t="shared" si="2"/>
        <v>0</v>
      </c>
      <c r="N25" s="31">
        <f t="shared" si="2"/>
        <v>294412557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294412557</v>
      </c>
      <c r="X25" s="31">
        <f t="shared" si="2"/>
        <v>98078500</v>
      </c>
      <c r="Y25" s="31">
        <f t="shared" si="2"/>
        <v>196334057</v>
      </c>
      <c r="Z25" s="32">
        <f>+IF(X25&lt;&gt;0,+(Y25/X25)*100,0)</f>
        <v>200.18052580331062</v>
      </c>
      <c r="AA25" s="33">
        <f>+AA12+AA24</f>
        <v>196157000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266639</v>
      </c>
      <c r="D30" s="18">
        <v>266639</v>
      </c>
      <c r="E30" s="19">
        <v>959000</v>
      </c>
      <c r="F30" s="20">
        <v>959000</v>
      </c>
      <c r="G30" s="20">
        <v>287252</v>
      </c>
      <c r="H30" s="20">
        <v>287252</v>
      </c>
      <c r="I30" s="20">
        <v>335730</v>
      </c>
      <c r="J30" s="20">
        <v>335730</v>
      </c>
      <c r="K30" s="20">
        <v>176119</v>
      </c>
      <c r="L30" s="20">
        <v>176119</v>
      </c>
      <c r="M30" s="20"/>
      <c r="N30" s="20">
        <v>176119</v>
      </c>
      <c r="O30" s="20"/>
      <c r="P30" s="20"/>
      <c r="Q30" s="20"/>
      <c r="R30" s="20"/>
      <c r="S30" s="20"/>
      <c r="T30" s="20"/>
      <c r="U30" s="20"/>
      <c r="V30" s="20"/>
      <c r="W30" s="20">
        <v>176119</v>
      </c>
      <c r="X30" s="20">
        <v>479500</v>
      </c>
      <c r="Y30" s="20">
        <v>-303381</v>
      </c>
      <c r="Z30" s="21">
        <v>-63.27</v>
      </c>
      <c r="AA30" s="22">
        <v>959000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43508532</v>
      </c>
      <c r="D32" s="18">
        <v>43508532</v>
      </c>
      <c r="E32" s="19">
        <v>46373000</v>
      </c>
      <c r="F32" s="20">
        <v>46373000</v>
      </c>
      <c r="G32" s="20">
        <v>50845697</v>
      </c>
      <c r="H32" s="20">
        <v>49684745</v>
      </c>
      <c r="I32" s="20">
        <v>49030010</v>
      </c>
      <c r="J32" s="20">
        <v>49030010</v>
      </c>
      <c r="K32" s="20">
        <v>60488504</v>
      </c>
      <c r="L32" s="20">
        <v>72561297</v>
      </c>
      <c r="M32" s="20"/>
      <c r="N32" s="20">
        <v>72561297</v>
      </c>
      <c r="O32" s="20"/>
      <c r="P32" s="20"/>
      <c r="Q32" s="20"/>
      <c r="R32" s="20"/>
      <c r="S32" s="20"/>
      <c r="T32" s="20"/>
      <c r="U32" s="20"/>
      <c r="V32" s="20"/>
      <c r="W32" s="20">
        <v>72561297</v>
      </c>
      <c r="X32" s="20">
        <v>23186500</v>
      </c>
      <c r="Y32" s="20">
        <v>49374797</v>
      </c>
      <c r="Z32" s="21">
        <v>212.95</v>
      </c>
      <c r="AA32" s="22">
        <v>46373000</v>
      </c>
    </row>
    <row r="33" spans="1:27" ht="13.5">
      <c r="A33" s="23" t="s">
        <v>58</v>
      </c>
      <c r="B33" s="17"/>
      <c r="C33" s="18">
        <v>2043293</v>
      </c>
      <c r="D33" s="18">
        <v>2043293</v>
      </c>
      <c r="E33" s="19"/>
      <c r="F33" s="20"/>
      <c r="G33" s="20">
        <v>2043293</v>
      </c>
      <c r="H33" s="20">
        <v>2043293</v>
      </c>
      <c r="I33" s="20">
        <v>2043293</v>
      </c>
      <c r="J33" s="20">
        <v>2043293</v>
      </c>
      <c r="K33" s="20">
        <v>2475317</v>
      </c>
      <c r="L33" s="20">
        <v>2475317</v>
      </c>
      <c r="M33" s="20"/>
      <c r="N33" s="20">
        <v>2475317</v>
      </c>
      <c r="O33" s="20"/>
      <c r="P33" s="20"/>
      <c r="Q33" s="20"/>
      <c r="R33" s="20"/>
      <c r="S33" s="20"/>
      <c r="T33" s="20"/>
      <c r="U33" s="20"/>
      <c r="V33" s="20"/>
      <c r="W33" s="20">
        <v>2475317</v>
      </c>
      <c r="X33" s="20"/>
      <c r="Y33" s="20">
        <v>2475317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45818464</v>
      </c>
      <c r="D34" s="29">
        <f>SUM(D29:D33)</f>
        <v>45818464</v>
      </c>
      <c r="E34" s="30">
        <f t="shared" si="3"/>
        <v>47332000</v>
      </c>
      <c r="F34" s="31">
        <f t="shared" si="3"/>
        <v>47332000</v>
      </c>
      <c r="G34" s="31">
        <f t="shared" si="3"/>
        <v>53176242</v>
      </c>
      <c r="H34" s="31">
        <f t="shared" si="3"/>
        <v>52015290</v>
      </c>
      <c r="I34" s="31">
        <f t="shared" si="3"/>
        <v>51409033</v>
      </c>
      <c r="J34" s="31">
        <f t="shared" si="3"/>
        <v>51409033</v>
      </c>
      <c r="K34" s="31">
        <f t="shared" si="3"/>
        <v>63139940</v>
      </c>
      <c r="L34" s="31">
        <f t="shared" si="3"/>
        <v>75212733</v>
      </c>
      <c r="M34" s="31">
        <f t="shared" si="3"/>
        <v>0</v>
      </c>
      <c r="N34" s="31">
        <f t="shared" si="3"/>
        <v>75212733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75212733</v>
      </c>
      <c r="X34" s="31">
        <f t="shared" si="3"/>
        <v>23666000</v>
      </c>
      <c r="Y34" s="31">
        <f t="shared" si="3"/>
        <v>51546733</v>
      </c>
      <c r="Z34" s="32">
        <f>+IF(X34&lt;&gt;0,+(Y34/X34)*100,0)</f>
        <v>217.80923265444096</v>
      </c>
      <c r="AA34" s="33">
        <f>SUM(AA29:AA33)</f>
        <v>47332000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132646</v>
      </c>
      <c r="D37" s="18">
        <v>132646</v>
      </c>
      <c r="E37" s="19">
        <v>7391000</v>
      </c>
      <c r="F37" s="20">
        <v>7391000</v>
      </c>
      <c r="G37" s="20">
        <v>132646</v>
      </c>
      <c r="H37" s="20">
        <v>132646</v>
      </c>
      <c r="I37" s="20">
        <v>132646</v>
      </c>
      <c r="J37" s="20">
        <v>132646</v>
      </c>
      <c r="K37" s="20">
        <v>132646</v>
      </c>
      <c r="L37" s="20">
        <v>132646</v>
      </c>
      <c r="M37" s="20"/>
      <c r="N37" s="20">
        <v>132646</v>
      </c>
      <c r="O37" s="20"/>
      <c r="P37" s="20"/>
      <c r="Q37" s="20"/>
      <c r="R37" s="20"/>
      <c r="S37" s="20"/>
      <c r="T37" s="20"/>
      <c r="U37" s="20"/>
      <c r="V37" s="20"/>
      <c r="W37" s="20">
        <v>132646</v>
      </c>
      <c r="X37" s="20">
        <v>3695500</v>
      </c>
      <c r="Y37" s="20">
        <v>-3562854</v>
      </c>
      <c r="Z37" s="21">
        <v>-96.41</v>
      </c>
      <c r="AA37" s="22">
        <v>7391000</v>
      </c>
    </row>
    <row r="38" spans="1:27" ht="13.5">
      <c r="A38" s="23" t="s">
        <v>58</v>
      </c>
      <c r="B38" s="17"/>
      <c r="C38" s="18">
        <v>721279</v>
      </c>
      <c r="D38" s="18">
        <v>721279</v>
      </c>
      <c r="E38" s="19">
        <v>661000</v>
      </c>
      <c r="F38" s="20">
        <v>661000</v>
      </c>
      <c r="G38" s="20">
        <v>721279</v>
      </c>
      <c r="H38" s="20">
        <v>721279</v>
      </c>
      <c r="I38" s="20">
        <v>721279</v>
      </c>
      <c r="J38" s="20">
        <v>721279</v>
      </c>
      <c r="K38" s="20">
        <v>721279</v>
      </c>
      <c r="L38" s="20">
        <v>721279</v>
      </c>
      <c r="M38" s="20"/>
      <c r="N38" s="20">
        <v>721279</v>
      </c>
      <c r="O38" s="20"/>
      <c r="P38" s="20"/>
      <c r="Q38" s="20"/>
      <c r="R38" s="20"/>
      <c r="S38" s="20"/>
      <c r="T38" s="20"/>
      <c r="U38" s="20"/>
      <c r="V38" s="20"/>
      <c r="W38" s="20">
        <v>721279</v>
      </c>
      <c r="X38" s="20">
        <v>330500</v>
      </c>
      <c r="Y38" s="20">
        <v>390779</v>
      </c>
      <c r="Z38" s="21">
        <v>118.24</v>
      </c>
      <c r="AA38" s="22">
        <v>661000</v>
      </c>
    </row>
    <row r="39" spans="1:27" ht="13.5">
      <c r="A39" s="27" t="s">
        <v>61</v>
      </c>
      <c r="B39" s="35"/>
      <c r="C39" s="29">
        <f aca="true" t="shared" si="4" ref="C39:Y39">SUM(C37:C38)</f>
        <v>853925</v>
      </c>
      <c r="D39" s="29">
        <f>SUM(D37:D38)</f>
        <v>853925</v>
      </c>
      <c r="E39" s="36">
        <f t="shared" si="4"/>
        <v>8052000</v>
      </c>
      <c r="F39" s="37">
        <f t="shared" si="4"/>
        <v>8052000</v>
      </c>
      <c r="G39" s="37">
        <f t="shared" si="4"/>
        <v>853925</v>
      </c>
      <c r="H39" s="37">
        <f t="shared" si="4"/>
        <v>853925</v>
      </c>
      <c r="I39" s="37">
        <f t="shared" si="4"/>
        <v>853925</v>
      </c>
      <c r="J39" s="37">
        <f t="shared" si="4"/>
        <v>853925</v>
      </c>
      <c r="K39" s="37">
        <f t="shared" si="4"/>
        <v>853925</v>
      </c>
      <c r="L39" s="37">
        <f t="shared" si="4"/>
        <v>853925</v>
      </c>
      <c r="M39" s="37">
        <f t="shared" si="4"/>
        <v>0</v>
      </c>
      <c r="N39" s="37">
        <f t="shared" si="4"/>
        <v>853925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853925</v>
      </c>
      <c r="X39" s="37">
        <f t="shared" si="4"/>
        <v>4026000</v>
      </c>
      <c r="Y39" s="37">
        <f t="shared" si="4"/>
        <v>-3172075</v>
      </c>
      <c r="Z39" s="38">
        <f>+IF(X39&lt;&gt;0,+(Y39/X39)*100,0)</f>
        <v>-78.78974167908595</v>
      </c>
      <c r="AA39" s="39">
        <f>SUM(AA37:AA38)</f>
        <v>8052000</v>
      </c>
    </row>
    <row r="40" spans="1:27" ht="13.5">
      <c r="A40" s="27" t="s">
        <v>62</v>
      </c>
      <c r="B40" s="28"/>
      <c r="C40" s="29">
        <f aca="true" t="shared" si="5" ref="C40:Y40">+C34+C39</f>
        <v>46672389</v>
      </c>
      <c r="D40" s="29">
        <f>+D34+D39</f>
        <v>46672389</v>
      </c>
      <c r="E40" s="30">
        <f t="shared" si="5"/>
        <v>55384000</v>
      </c>
      <c r="F40" s="31">
        <f t="shared" si="5"/>
        <v>55384000</v>
      </c>
      <c r="G40" s="31">
        <f t="shared" si="5"/>
        <v>54030167</v>
      </c>
      <c r="H40" s="31">
        <f t="shared" si="5"/>
        <v>52869215</v>
      </c>
      <c r="I40" s="31">
        <f t="shared" si="5"/>
        <v>52262958</v>
      </c>
      <c r="J40" s="31">
        <f t="shared" si="5"/>
        <v>52262958</v>
      </c>
      <c r="K40" s="31">
        <f t="shared" si="5"/>
        <v>63993865</v>
      </c>
      <c r="L40" s="31">
        <f t="shared" si="5"/>
        <v>76066658</v>
      </c>
      <c r="M40" s="31">
        <f t="shared" si="5"/>
        <v>0</v>
      </c>
      <c r="N40" s="31">
        <f t="shared" si="5"/>
        <v>76066658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76066658</v>
      </c>
      <c r="X40" s="31">
        <f t="shared" si="5"/>
        <v>27692000</v>
      </c>
      <c r="Y40" s="31">
        <f t="shared" si="5"/>
        <v>48374658</v>
      </c>
      <c r="Z40" s="32">
        <f>+IF(X40&lt;&gt;0,+(Y40/X40)*100,0)</f>
        <v>174.68820598006644</v>
      </c>
      <c r="AA40" s="33">
        <f>+AA34+AA39</f>
        <v>55384000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184879047</v>
      </c>
      <c r="D42" s="43">
        <f>+D25-D40</f>
        <v>184879047</v>
      </c>
      <c r="E42" s="44">
        <f t="shared" si="6"/>
        <v>140773000</v>
      </c>
      <c r="F42" s="45">
        <f t="shared" si="6"/>
        <v>140773000</v>
      </c>
      <c r="G42" s="45">
        <f t="shared" si="6"/>
        <v>215302910</v>
      </c>
      <c r="H42" s="45">
        <f t="shared" si="6"/>
        <v>208469904</v>
      </c>
      <c r="I42" s="45">
        <f t="shared" si="6"/>
        <v>203662244</v>
      </c>
      <c r="J42" s="45">
        <f t="shared" si="6"/>
        <v>203662244</v>
      </c>
      <c r="K42" s="45">
        <f t="shared" si="6"/>
        <v>192101478</v>
      </c>
      <c r="L42" s="45">
        <f t="shared" si="6"/>
        <v>218345899</v>
      </c>
      <c r="M42" s="45">
        <f t="shared" si="6"/>
        <v>0</v>
      </c>
      <c r="N42" s="45">
        <f t="shared" si="6"/>
        <v>218345899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218345899</v>
      </c>
      <c r="X42" s="45">
        <f t="shared" si="6"/>
        <v>70386500</v>
      </c>
      <c r="Y42" s="45">
        <f t="shared" si="6"/>
        <v>147959399</v>
      </c>
      <c r="Z42" s="46">
        <f>+IF(X42&lt;&gt;0,+(Y42/X42)*100,0)</f>
        <v>210.2099109914543</v>
      </c>
      <c r="AA42" s="47">
        <f>+AA25-AA40</f>
        <v>140773000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23746446</v>
      </c>
      <c r="D45" s="18">
        <v>23746446</v>
      </c>
      <c r="E45" s="19"/>
      <c r="F45" s="20"/>
      <c r="G45" s="20">
        <v>30423863</v>
      </c>
      <c r="H45" s="20">
        <v>23590857</v>
      </c>
      <c r="I45" s="20">
        <v>18783197</v>
      </c>
      <c r="J45" s="20">
        <v>18783197</v>
      </c>
      <c r="K45" s="20">
        <v>9199160</v>
      </c>
      <c r="L45" s="20">
        <v>35443581</v>
      </c>
      <c r="M45" s="20"/>
      <c r="N45" s="20">
        <v>35443581</v>
      </c>
      <c r="O45" s="20"/>
      <c r="P45" s="20"/>
      <c r="Q45" s="20"/>
      <c r="R45" s="20"/>
      <c r="S45" s="20"/>
      <c r="T45" s="20"/>
      <c r="U45" s="20"/>
      <c r="V45" s="20"/>
      <c r="W45" s="20">
        <v>35443581</v>
      </c>
      <c r="X45" s="20"/>
      <c r="Y45" s="20">
        <v>35443581</v>
      </c>
      <c r="Z45" s="48"/>
      <c r="AA45" s="22"/>
    </row>
    <row r="46" spans="1:27" ht="13.5">
      <c r="A46" s="23" t="s">
        <v>67</v>
      </c>
      <c r="B46" s="17"/>
      <c r="C46" s="18">
        <v>161132601</v>
      </c>
      <c r="D46" s="18">
        <v>161132601</v>
      </c>
      <c r="E46" s="19">
        <v>140773000</v>
      </c>
      <c r="F46" s="20">
        <v>140773000</v>
      </c>
      <c r="G46" s="20">
        <v>184879047</v>
      </c>
      <c r="H46" s="20">
        <v>184879047</v>
      </c>
      <c r="I46" s="20">
        <v>184879047</v>
      </c>
      <c r="J46" s="20">
        <v>184879047</v>
      </c>
      <c r="K46" s="20">
        <v>182902318</v>
      </c>
      <c r="L46" s="20">
        <v>182902318</v>
      </c>
      <c r="M46" s="20"/>
      <c r="N46" s="20">
        <v>182902318</v>
      </c>
      <c r="O46" s="20"/>
      <c r="P46" s="20"/>
      <c r="Q46" s="20"/>
      <c r="R46" s="20"/>
      <c r="S46" s="20"/>
      <c r="T46" s="20"/>
      <c r="U46" s="20"/>
      <c r="V46" s="20"/>
      <c r="W46" s="20">
        <v>182902318</v>
      </c>
      <c r="X46" s="20">
        <v>70386500</v>
      </c>
      <c r="Y46" s="20">
        <v>112515818</v>
      </c>
      <c r="Z46" s="48">
        <v>159.85</v>
      </c>
      <c r="AA46" s="22">
        <v>140773000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184879047</v>
      </c>
      <c r="D48" s="51">
        <f>SUM(D45:D47)</f>
        <v>184879047</v>
      </c>
      <c r="E48" s="52">
        <f t="shared" si="7"/>
        <v>140773000</v>
      </c>
      <c r="F48" s="53">
        <f t="shared" si="7"/>
        <v>140773000</v>
      </c>
      <c r="G48" s="53">
        <f t="shared" si="7"/>
        <v>215302910</v>
      </c>
      <c r="H48" s="53">
        <f t="shared" si="7"/>
        <v>208469904</v>
      </c>
      <c r="I48" s="53">
        <f t="shared" si="7"/>
        <v>203662244</v>
      </c>
      <c r="J48" s="53">
        <f t="shared" si="7"/>
        <v>203662244</v>
      </c>
      <c r="K48" s="53">
        <f t="shared" si="7"/>
        <v>192101478</v>
      </c>
      <c r="L48" s="53">
        <f t="shared" si="7"/>
        <v>218345899</v>
      </c>
      <c r="M48" s="53">
        <f t="shared" si="7"/>
        <v>0</v>
      </c>
      <c r="N48" s="53">
        <f t="shared" si="7"/>
        <v>218345899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218345899</v>
      </c>
      <c r="X48" s="53">
        <f t="shared" si="7"/>
        <v>70386500</v>
      </c>
      <c r="Y48" s="53">
        <f t="shared" si="7"/>
        <v>147959399</v>
      </c>
      <c r="Z48" s="54">
        <f>+IF(X48&lt;&gt;0,+(Y48/X48)*100,0)</f>
        <v>210.2099109914543</v>
      </c>
      <c r="AA48" s="55">
        <f>SUM(AA45:AA47)</f>
        <v>140773000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35039152</v>
      </c>
      <c r="D6" s="18">
        <v>35039152</v>
      </c>
      <c r="E6" s="19">
        <v>7786484</v>
      </c>
      <c r="F6" s="20">
        <v>7786484</v>
      </c>
      <c r="G6" s="20">
        <v>27862184</v>
      </c>
      <c r="H6" s="20">
        <v>2429029</v>
      </c>
      <c r="I6" s="20">
        <v>21370786</v>
      </c>
      <c r="J6" s="20">
        <v>21370786</v>
      </c>
      <c r="K6" s="20">
        <v>19912704</v>
      </c>
      <c r="L6" s="20">
        <v>22976246</v>
      </c>
      <c r="M6" s="20">
        <v>19727015</v>
      </c>
      <c r="N6" s="20">
        <v>19727015</v>
      </c>
      <c r="O6" s="20"/>
      <c r="P6" s="20"/>
      <c r="Q6" s="20"/>
      <c r="R6" s="20"/>
      <c r="S6" s="20"/>
      <c r="T6" s="20"/>
      <c r="U6" s="20"/>
      <c r="V6" s="20"/>
      <c r="W6" s="20">
        <v>19727015</v>
      </c>
      <c r="X6" s="20">
        <v>3893242</v>
      </c>
      <c r="Y6" s="20">
        <v>15833773</v>
      </c>
      <c r="Z6" s="21">
        <v>406.7</v>
      </c>
      <c r="AA6" s="22">
        <v>7786484</v>
      </c>
    </row>
    <row r="7" spans="1:27" ht="13.5">
      <c r="A7" s="23" t="s">
        <v>34</v>
      </c>
      <c r="B7" s="17"/>
      <c r="C7" s="18"/>
      <c r="D7" s="18"/>
      <c r="E7" s="19">
        <v>23315000</v>
      </c>
      <c r="F7" s="20">
        <v>23315000</v>
      </c>
      <c r="G7" s="20">
        <v>30918090</v>
      </c>
      <c r="H7" s="20">
        <v>51017818</v>
      </c>
      <c r="I7" s="20">
        <v>17480258</v>
      </c>
      <c r="J7" s="20">
        <v>17480258</v>
      </c>
      <c r="K7" s="20">
        <v>10988975</v>
      </c>
      <c r="L7" s="20">
        <v>12292755</v>
      </c>
      <c r="M7" s="20">
        <v>12302578</v>
      </c>
      <c r="N7" s="20">
        <v>12302578</v>
      </c>
      <c r="O7" s="20"/>
      <c r="P7" s="20"/>
      <c r="Q7" s="20"/>
      <c r="R7" s="20"/>
      <c r="S7" s="20"/>
      <c r="T7" s="20"/>
      <c r="U7" s="20"/>
      <c r="V7" s="20"/>
      <c r="W7" s="20">
        <v>12302578</v>
      </c>
      <c r="X7" s="20">
        <v>11657500</v>
      </c>
      <c r="Y7" s="20">
        <v>645078</v>
      </c>
      <c r="Z7" s="21">
        <v>5.53</v>
      </c>
      <c r="AA7" s="22">
        <v>23315000</v>
      </c>
    </row>
    <row r="8" spans="1:27" ht="13.5">
      <c r="A8" s="23" t="s">
        <v>35</v>
      </c>
      <c r="B8" s="17"/>
      <c r="C8" s="18">
        <v>136752</v>
      </c>
      <c r="D8" s="18">
        <v>136752</v>
      </c>
      <c r="E8" s="19">
        <v>2050000</v>
      </c>
      <c r="F8" s="20">
        <v>2050000</v>
      </c>
      <c r="G8" s="20">
        <v>10034193</v>
      </c>
      <c r="H8" s="20">
        <v>11437371</v>
      </c>
      <c r="I8" s="20">
        <v>13760372</v>
      </c>
      <c r="J8" s="20">
        <v>13760372</v>
      </c>
      <c r="K8" s="20">
        <v>14848660</v>
      </c>
      <c r="L8" s="20">
        <v>115052</v>
      </c>
      <c r="M8" s="20">
        <v>754363</v>
      </c>
      <c r="N8" s="20">
        <v>754363</v>
      </c>
      <c r="O8" s="20"/>
      <c r="P8" s="20"/>
      <c r="Q8" s="20"/>
      <c r="R8" s="20"/>
      <c r="S8" s="20"/>
      <c r="T8" s="20"/>
      <c r="U8" s="20"/>
      <c r="V8" s="20"/>
      <c r="W8" s="20">
        <v>754363</v>
      </c>
      <c r="X8" s="20">
        <v>1025000</v>
      </c>
      <c r="Y8" s="20">
        <v>-270637</v>
      </c>
      <c r="Z8" s="21">
        <v>-26.4</v>
      </c>
      <c r="AA8" s="22">
        <v>2050000</v>
      </c>
    </row>
    <row r="9" spans="1:27" ht="13.5">
      <c r="A9" s="23" t="s">
        <v>36</v>
      </c>
      <c r="B9" s="17"/>
      <c r="C9" s="18">
        <v>1034179</v>
      </c>
      <c r="D9" s="18">
        <v>1034179</v>
      </c>
      <c r="E9" s="19">
        <v>1961301</v>
      </c>
      <c r="F9" s="20">
        <v>1961301</v>
      </c>
      <c r="G9" s="20">
        <v>870818</v>
      </c>
      <c r="H9" s="20">
        <v>4283095</v>
      </c>
      <c r="I9" s="20">
        <v>4778887</v>
      </c>
      <c r="J9" s="20">
        <v>4778887</v>
      </c>
      <c r="K9" s="20">
        <v>3879423</v>
      </c>
      <c r="L9" s="20">
        <v>5741749</v>
      </c>
      <c r="M9" s="20">
        <v>6814960</v>
      </c>
      <c r="N9" s="20">
        <v>6814960</v>
      </c>
      <c r="O9" s="20"/>
      <c r="P9" s="20"/>
      <c r="Q9" s="20"/>
      <c r="R9" s="20"/>
      <c r="S9" s="20"/>
      <c r="T9" s="20"/>
      <c r="U9" s="20"/>
      <c r="V9" s="20"/>
      <c r="W9" s="20">
        <v>6814960</v>
      </c>
      <c r="X9" s="20">
        <v>980651</v>
      </c>
      <c r="Y9" s="20">
        <v>5834309</v>
      </c>
      <c r="Z9" s="21">
        <v>594.94</v>
      </c>
      <c r="AA9" s="22">
        <v>1961301</v>
      </c>
    </row>
    <row r="10" spans="1:27" ht="13.5">
      <c r="A10" s="23" t="s">
        <v>37</v>
      </c>
      <c r="B10" s="17"/>
      <c r="C10" s="18">
        <v>6988971</v>
      </c>
      <c r="D10" s="18">
        <v>6988971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43199054</v>
      </c>
      <c r="D12" s="29">
        <f>SUM(D6:D11)</f>
        <v>43199054</v>
      </c>
      <c r="E12" s="30">
        <f t="shared" si="0"/>
        <v>35112785</v>
      </c>
      <c r="F12" s="31">
        <f t="shared" si="0"/>
        <v>35112785</v>
      </c>
      <c r="G12" s="31">
        <f t="shared" si="0"/>
        <v>69685285</v>
      </c>
      <c r="H12" s="31">
        <f t="shared" si="0"/>
        <v>69167313</v>
      </c>
      <c r="I12" s="31">
        <f t="shared" si="0"/>
        <v>57390303</v>
      </c>
      <c r="J12" s="31">
        <f t="shared" si="0"/>
        <v>57390303</v>
      </c>
      <c r="K12" s="31">
        <f t="shared" si="0"/>
        <v>49629762</v>
      </c>
      <c r="L12" s="31">
        <f t="shared" si="0"/>
        <v>41125802</v>
      </c>
      <c r="M12" s="31">
        <f t="shared" si="0"/>
        <v>39598916</v>
      </c>
      <c r="N12" s="31">
        <f t="shared" si="0"/>
        <v>39598916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39598916</v>
      </c>
      <c r="X12" s="31">
        <f t="shared" si="0"/>
        <v>17556393</v>
      </c>
      <c r="Y12" s="31">
        <f t="shared" si="0"/>
        <v>22042523</v>
      </c>
      <c r="Z12" s="32">
        <f>+IF(X12&lt;&gt;0,+(Y12/X12)*100,0)</f>
        <v>125.55268613547213</v>
      </c>
      <c r="AA12" s="33">
        <f>SUM(AA6:AA11)</f>
        <v>35112785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75590</v>
      </c>
      <c r="D15" s="18">
        <v>75590</v>
      </c>
      <c r="E15" s="19">
        <v>75000</v>
      </c>
      <c r="F15" s="20">
        <v>75000</v>
      </c>
      <c r="G15" s="20"/>
      <c r="H15" s="20">
        <v>75590</v>
      </c>
      <c r="I15" s="20">
        <v>75590</v>
      </c>
      <c r="J15" s="20">
        <v>75590</v>
      </c>
      <c r="K15" s="20">
        <v>75590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37500</v>
      </c>
      <c r="Y15" s="20">
        <v>-37500</v>
      </c>
      <c r="Z15" s="21">
        <v>-100</v>
      </c>
      <c r="AA15" s="22">
        <v>75000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>
        <v>349898</v>
      </c>
      <c r="I16" s="24">
        <v>349898</v>
      </c>
      <c r="J16" s="20">
        <v>349898</v>
      </c>
      <c r="K16" s="24">
        <v>349898</v>
      </c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13123593</v>
      </c>
      <c r="D17" s="18">
        <v>13123593</v>
      </c>
      <c r="E17" s="19">
        <v>12889450</v>
      </c>
      <c r="F17" s="20">
        <v>12889450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6444725</v>
      </c>
      <c r="Y17" s="20">
        <v>-6444725</v>
      </c>
      <c r="Z17" s="21">
        <v>-100</v>
      </c>
      <c r="AA17" s="22">
        <v>12889450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129075361</v>
      </c>
      <c r="D19" s="18">
        <v>129075361</v>
      </c>
      <c r="E19" s="19">
        <v>194117200</v>
      </c>
      <c r="F19" s="20">
        <v>194117200</v>
      </c>
      <c r="G19" s="20">
        <v>118237495</v>
      </c>
      <c r="H19" s="20">
        <v>164919216</v>
      </c>
      <c r="I19" s="20">
        <v>167389726</v>
      </c>
      <c r="J19" s="20">
        <v>167389726</v>
      </c>
      <c r="K19" s="20">
        <v>170201096</v>
      </c>
      <c r="L19" s="20">
        <v>28251110</v>
      </c>
      <c r="M19" s="20">
        <v>30616734</v>
      </c>
      <c r="N19" s="20">
        <v>30616734</v>
      </c>
      <c r="O19" s="20"/>
      <c r="P19" s="20"/>
      <c r="Q19" s="20"/>
      <c r="R19" s="20"/>
      <c r="S19" s="20"/>
      <c r="T19" s="20"/>
      <c r="U19" s="20"/>
      <c r="V19" s="20"/>
      <c r="W19" s="20">
        <v>30616734</v>
      </c>
      <c r="X19" s="20">
        <v>97058600</v>
      </c>
      <c r="Y19" s="20">
        <v>-66441866</v>
      </c>
      <c r="Z19" s="21">
        <v>-68.46</v>
      </c>
      <c r="AA19" s="22">
        <v>194117200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397715</v>
      </c>
      <c r="D22" s="18">
        <v>397715</v>
      </c>
      <c r="E22" s="19">
        <v>370000</v>
      </c>
      <c r="F22" s="20">
        <v>370000</v>
      </c>
      <c r="G22" s="20"/>
      <c r="H22" s="20"/>
      <c r="I22" s="20"/>
      <c r="J22" s="20"/>
      <c r="K22" s="20"/>
      <c r="L22" s="20"/>
      <c r="M22" s="20">
        <v>31739</v>
      </c>
      <c r="N22" s="20">
        <v>31739</v>
      </c>
      <c r="O22" s="20"/>
      <c r="P22" s="20"/>
      <c r="Q22" s="20"/>
      <c r="R22" s="20"/>
      <c r="S22" s="20"/>
      <c r="T22" s="20"/>
      <c r="U22" s="20"/>
      <c r="V22" s="20"/>
      <c r="W22" s="20">
        <v>31739</v>
      </c>
      <c r="X22" s="20">
        <v>185000</v>
      </c>
      <c r="Y22" s="20">
        <v>-153261</v>
      </c>
      <c r="Z22" s="21">
        <v>-82.84</v>
      </c>
      <c r="AA22" s="22">
        <v>370000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75590</v>
      </c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142672259</v>
      </c>
      <c r="D24" s="29">
        <f>SUM(D15:D23)</f>
        <v>142672259</v>
      </c>
      <c r="E24" s="36">
        <f t="shared" si="1"/>
        <v>207451650</v>
      </c>
      <c r="F24" s="37">
        <f t="shared" si="1"/>
        <v>207451650</v>
      </c>
      <c r="G24" s="37">
        <f t="shared" si="1"/>
        <v>118313085</v>
      </c>
      <c r="H24" s="37">
        <f t="shared" si="1"/>
        <v>165344704</v>
      </c>
      <c r="I24" s="37">
        <f t="shared" si="1"/>
        <v>167815214</v>
      </c>
      <c r="J24" s="37">
        <f t="shared" si="1"/>
        <v>167815214</v>
      </c>
      <c r="K24" s="37">
        <f t="shared" si="1"/>
        <v>170626584</v>
      </c>
      <c r="L24" s="37">
        <f t="shared" si="1"/>
        <v>28251110</v>
      </c>
      <c r="M24" s="37">
        <f t="shared" si="1"/>
        <v>30648473</v>
      </c>
      <c r="N24" s="37">
        <f t="shared" si="1"/>
        <v>30648473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30648473</v>
      </c>
      <c r="X24" s="37">
        <f t="shared" si="1"/>
        <v>103725825</v>
      </c>
      <c r="Y24" s="37">
        <f t="shared" si="1"/>
        <v>-73077352</v>
      </c>
      <c r="Z24" s="38">
        <f>+IF(X24&lt;&gt;0,+(Y24/X24)*100,0)</f>
        <v>-70.45241818997341</v>
      </c>
      <c r="AA24" s="39">
        <f>SUM(AA15:AA23)</f>
        <v>207451650</v>
      </c>
    </row>
    <row r="25" spans="1:27" ht="13.5">
      <c r="A25" s="27" t="s">
        <v>51</v>
      </c>
      <c r="B25" s="28"/>
      <c r="C25" s="29">
        <f aca="true" t="shared" si="2" ref="C25:Y25">+C12+C24</f>
        <v>185871313</v>
      </c>
      <c r="D25" s="29">
        <f>+D12+D24</f>
        <v>185871313</v>
      </c>
      <c r="E25" s="30">
        <f t="shared" si="2"/>
        <v>242564435</v>
      </c>
      <c r="F25" s="31">
        <f t="shared" si="2"/>
        <v>242564435</v>
      </c>
      <c r="G25" s="31">
        <f t="shared" si="2"/>
        <v>187998370</v>
      </c>
      <c r="H25" s="31">
        <f t="shared" si="2"/>
        <v>234512017</v>
      </c>
      <c r="I25" s="31">
        <f t="shared" si="2"/>
        <v>225205517</v>
      </c>
      <c r="J25" s="31">
        <f t="shared" si="2"/>
        <v>225205517</v>
      </c>
      <c r="K25" s="31">
        <f t="shared" si="2"/>
        <v>220256346</v>
      </c>
      <c r="L25" s="31">
        <f t="shared" si="2"/>
        <v>69376912</v>
      </c>
      <c r="M25" s="31">
        <f t="shared" si="2"/>
        <v>70247389</v>
      </c>
      <c r="N25" s="31">
        <f t="shared" si="2"/>
        <v>70247389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70247389</v>
      </c>
      <c r="X25" s="31">
        <f t="shared" si="2"/>
        <v>121282218</v>
      </c>
      <c r="Y25" s="31">
        <f t="shared" si="2"/>
        <v>-51034829</v>
      </c>
      <c r="Z25" s="32">
        <f>+IF(X25&lt;&gt;0,+(Y25/X25)*100,0)</f>
        <v>-42.07939947140479</v>
      </c>
      <c r="AA25" s="33">
        <f>+AA12+AA24</f>
        <v>242564435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5156</v>
      </c>
      <c r="F29" s="20">
        <v>5156</v>
      </c>
      <c r="G29" s="20"/>
      <c r="H29" s="20"/>
      <c r="I29" s="20"/>
      <c r="J29" s="20"/>
      <c r="K29" s="20"/>
      <c r="L29" s="20">
        <v>13001484</v>
      </c>
      <c r="M29" s="20">
        <v>12698509</v>
      </c>
      <c r="N29" s="20">
        <v>12698509</v>
      </c>
      <c r="O29" s="20"/>
      <c r="P29" s="20"/>
      <c r="Q29" s="20"/>
      <c r="R29" s="20"/>
      <c r="S29" s="20"/>
      <c r="T29" s="20"/>
      <c r="U29" s="20"/>
      <c r="V29" s="20"/>
      <c r="W29" s="20">
        <v>12698509</v>
      </c>
      <c r="X29" s="20">
        <v>2578</v>
      </c>
      <c r="Y29" s="20">
        <v>12695931</v>
      </c>
      <c r="Z29" s="21">
        <v>492472.11</v>
      </c>
      <c r="AA29" s="22">
        <v>5156</v>
      </c>
    </row>
    <row r="30" spans="1:27" ht="13.5">
      <c r="A30" s="23" t="s">
        <v>55</v>
      </c>
      <c r="B30" s="17"/>
      <c r="C30" s="18">
        <v>1788020</v>
      </c>
      <c r="D30" s="18">
        <v>1788020</v>
      </c>
      <c r="E30" s="19">
        <v>1956320</v>
      </c>
      <c r="F30" s="20">
        <v>1956320</v>
      </c>
      <c r="G30" s="20">
        <v>1706175</v>
      </c>
      <c r="H30" s="20">
        <v>1611034</v>
      </c>
      <c r="I30" s="20">
        <v>1554877</v>
      </c>
      <c r="J30" s="20">
        <v>1554877</v>
      </c>
      <c r="K30" s="20">
        <v>14809</v>
      </c>
      <c r="L30" s="20">
        <v>16995120</v>
      </c>
      <c r="M30" s="20">
        <v>16995120</v>
      </c>
      <c r="N30" s="20">
        <v>16995120</v>
      </c>
      <c r="O30" s="20"/>
      <c r="P30" s="20"/>
      <c r="Q30" s="20"/>
      <c r="R30" s="20"/>
      <c r="S30" s="20"/>
      <c r="T30" s="20"/>
      <c r="U30" s="20"/>
      <c r="V30" s="20"/>
      <c r="W30" s="20">
        <v>16995120</v>
      </c>
      <c r="X30" s="20">
        <v>978160</v>
      </c>
      <c r="Y30" s="20">
        <v>16016960</v>
      </c>
      <c r="Z30" s="21">
        <v>1637.46</v>
      </c>
      <c r="AA30" s="22">
        <v>1956320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39281708</v>
      </c>
      <c r="D32" s="18">
        <v>39281708</v>
      </c>
      <c r="E32" s="19">
        <v>11720789</v>
      </c>
      <c r="F32" s="20">
        <v>11720789</v>
      </c>
      <c r="G32" s="20">
        <v>21013251</v>
      </c>
      <c r="H32" s="20">
        <v>51518088</v>
      </c>
      <c r="I32" s="20">
        <v>51453533</v>
      </c>
      <c r="J32" s="20">
        <v>51453533</v>
      </c>
      <c r="K32" s="20">
        <v>52748773</v>
      </c>
      <c r="L32" s="20">
        <v>12900559</v>
      </c>
      <c r="M32" s="20">
        <v>23543132</v>
      </c>
      <c r="N32" s="20">
        <v>23543132</v>
      </c>
      <c r="O32" s="20"/>
      <c r="P32" s="20"/>
      <c r="Q32" s="20"/>
      <c r="R32" s="20"/>
      <c r="S32" s="20"/>
      <c r="T32" s="20"/>
      <c r="U32" s="20"/>
      <c r="V32" s="20"/>
      <c r="W32" s="20">
        <v>23543132</v>
      </c>
      <c r="X32" s="20">
        <v>5860395</v>
      </c>
      <c r="Y32" s="20">
        <v>17682737</v>
      </c>
      <c r="Z32" s="21">
        <v>301.73</v>
      </c>
      <c r="AA32" s="22">
        <v>11720789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>
        <v>3666662</v>
      </c>
      <c r="M33" s="20">
        <v>3678689</v>
      </c>
      <c r="N33" s="20">
        <v>3678689</v>
      </c>
      <c r="O33" s="20"/>
      <c r="P33" s="20"/>
      <c r="Q33" s="20"/>
      <c r="R33" s="20"/>
      <c r="S33" s="20"/>
      <c r="T33" s="20"/>
      <c r="U33" s="20"/>
      <c r="V33" s="20"/>
      <c r="W33" s="20">
        <v>3678689</v>
      </c>
      <c r="X33" s="20"/>
      <c r="Y33" s="20">
        <v>3678689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41069728</v>
      </c>
      <c r="D34" s="29">
        <f>SUM(D29:D33)</f>
        <v>41069728</v>
      </c>
      <c r="E34" s="30">
        <f t="shared" si="3"/>
        <v>13682265</v>
      </c>
      <c r="F34" s="31">
        <f t="shared" si="3"/>
        <v>13682265</v>
      </c>
      <c r="G34" s="31">
        <f t="shared" si="3"/>
        <v>22719426</v>
      </c>
      <c r="H34" s="31">
        <f t="shared" si="3"/>
        <v>53129122</v>
      </c>
      <c r="I34" s="31">
        <f t="shared" si="3"/>
        <v>53008410</v>
      </c>
      <c r="J34" s="31">
        <f t="shared" si="3"/>
        <v>53008410</v>
      </c>
      <c r="K34" s="31">
        <f t="shared" si="3"/>
        <v>52763582</v>
      </c>
      <c r="L34" s="31">
        <f t="shared" si="3"/>
        <v>46563825</v>
      </c>
      <c r="M34" s="31">
        <f t="shared" si="3"/>
        <v>56915450</v>
      </c>
      <c r="N34" s="31">
        <f t="shared" si="3"/>
        <v>56915450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56915450</v>
      </c>
      <c r="X34" s="31">
        <f t="shared" si="3"/>
        <v>6841133</v>
      </c>
      <c r="Y34" s="31">
        <f t="shared" si="3"/>
        <v>50074317</v>
      </c>
      <c r="Z34" s="32">
        <f>+IF(X34&lt;&gt;0,+(Y34/X34)*100,0)</f>
        <v>731.9594137403848</v>
      </c>
      <c r="AA34" s="33">
        <f>SUM(AA29:AA33)</f>
        <v>13682265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5244750</v>
      </c>
      <c r="D37" s="18">
        <v>5244750</v>
      </c>
      <c r="E37" s="19">
        <v>21471170</v>
      </c>
      <c r="F37" s="20">
        <v>21471170</v>
      </c>
      <c r="G37" s="20">
        <v>99231312</v>
      </c>
      <c r="H37" s="20">
        <v>22265088</v>
      </c>
      <c r="I37" s="20">
        <v>22265088</v>
      </c>
      <c r="J37" s="20">
        <v>22265088</v>
      </c>
      <c r="K37" s="20">
        <v>22250279</v>
      </c>
      <c r="L37" s="20">
        <v>2020012</v>
      </c>
      <c r="M37" s="20">
        <v>1992497</v>
      </c>
      <c r="N37" s="20">
        <v>1992497</v>
      </c>
      <c r="O37" s="20"/>
      <c r="P37" s="20"/>
      <c r="Q37" s="20"/>
      <c r="R37" s="20"/>
      <c r="S37" s="20"/>
      <c r="T37" s="20"/>
      <c r="U37" s="20"/>
      <c r="V37" s="20"/>
      <c r="W37" s="20">
        <v>1992497</v>
      </c>
      <c r="X37" s="20">
        <v>10735585</v>
      </c>
      <c r="Y37" s="20">
        <v>-8743088</v>
      </c>
      <c r="Z37" s="21">
        <v>-81.44</v>
      </c>
      <c r="AA37" s="22">
        <v>21471170</v>
      </c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5244750</v>
      </c>
      <c r="D39" s="29">
        <f>SUM(D37:D38)</f>
        <v>5244750</v>
      </c>
      <c r="E39" s="36">
        <f t="shared" si="4"/>
        <v>21471170</v>
      </c>
      <c r="F39" s="37">
        <f t="shared" si="4"/>
        <v>21471170</v>
      </c>
      <c r="G39" s="37">
        <f t="shared" si="4"/>
        <v>99231312</v>
      </c>
      <c r="H39" s="37">
        <f t="shared" si="4"/>
        <v>22265088</v>
      </c>
      <c r="I39" s="37">
        <f t="shared" si="4"/>
        <v>22265088</v>
      </c>
      <c r="J39" s="37">
        <f t="shared" si="4"/>
        <v>22265088</v>
      </c>
      <c r="K39" s="37">
        <f t="shared" si="4"/>
        <v>22250279</v>
      </c>
      <c r="L39" s="37">
        <f t="shared" si="4"/>
        <v>2020012</v>
      </c>
      <c r="M39" s="37">
        <f t="shared" si="4"/>
        <v>1992497</v>
      </c>
      <c r="N39" s="37">
        <f t="shared" si="4"/>
        <v>1992497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1992497</v>
      </c>
      <c r="X39" s="37">
        <f t="shared" si="4"/>
        <v>10735585</v>
      </c>
      <c r="Y39" s="37">
        <f t="shared" si="4"/>
        <v>-8743088</v>
      </c>
      <c r="Z39" s="38">
        <f>+IF(X39&lt;&gt;0,+(Y39/X39)*100,0)</f>
        <v>-81.44025686536878</v>
      </c>
      <c r="AA39" s="39">
        <f>SUM(AA37:AA38)</f>
        <v>21471170</v>
      </c>
    </row>
    <row r="40" spans="1:27" ht="13.5">
      <c r="A40" s="27" t="s">
        <v>62</v>
      </c>
      <c r="B40" s="28"/>
      <c r="C40" s="29">
        <f aca="true" t="shared" si="5" ref="C40:Y40">+C34+C39</f>
        <v>46314478</v>
      </c>
      <c r="D40" s="29">
        <f>+D34+D39</f>
        <v>46314478</v>
      </c>
      <c r="E40" s="30">
        <f t="shared" si="5"/>
        <v>35153435</v>
      </c>
      <c r="F40" s="31">
        <f t="shared" si="5"/>
        <v>35153435</v>
      </c>
      <c r="G40" s="31">
        <f t="shared" si="5"/>
        <v>121950738</v>
      </c>
      <c r="H40" s="31">
        <f t="shared" si="5"/>
        <v>75394210</v>
      </c>
      <c r="I40" s="31">
        <f t="shared" si="5"/>
        <v>75273498</v>
      </c>
      <c r="J40" s="31">
        <f t="shared" si="5"/>
        <v>75273498</v>
      </c>
      <c r="K40" s="31">
        <f t="shared" si="5"/>
        <v>75013861</v>
      </c>
      <c r="L40" s="31">
        <f t="shared" si="5"/>
        <v>48583837</v>
      </c>
      <c r="M40" s="31">
        <f t="shared" si="5"/>
        <v>58907947</v>
      </c>
      <c r="N40" s="31">
        <f t="shared" si="5"/>
        <v>58907947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58907947</v>
      </c>
      <c r="X40" s="31">
        <f t="shared" si="5"/>
        <v>17576718</v>
      </c>
      <c r="Y40" s="31">
        <f t="shared" si="5"/>
        <v>41331229</v>
      </c>
      <c r="Z40" s="32">
        <f>+IF(X40&lt;&gt;0,+(Y40/X40)*100,0)</f>
        <v>235.1475912624871</v>
      </c>
      <c r="AA40" s="33">
        <f>+AA34+AA39</f>
        <v>35153435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139556835</v>
      </c>
      <c r="D42" s="43">
        <f>+D25-D40</f>
        <v>139556835</v>
      </c>
      <c r="E42" s="44">
        <f t="shared" si="6"/>
        <v>207411000</v>
      </c>
      <c r="F42" s="45">
        <f t="shared" si="6"/>
        <v>207411000</v>
      </c>
      <c r="G42" s="45">
        <f t="shared" si="6"/>
        <v>66047632</v>
      </c>
      <c r="H42" s="45">
        <f t="shared" si="6"/>
        <v>159117807</v>
      </c>
      <c r="I42" s="45">
        <f t="shared" si="6"/>
        <v>149932019</v>
      </c>
      <c r="J42" s="45">
        <f t="shared" si="6"/>
        <v>149932019</v>
      </c>
      <c r="K42" s="45">
        <f t="shared" si="6"/>
        <v>145242485</v>
      </c>
      <c r="L42" s="45">
        <f t="shared" si="6"/>
        <v>20793075</v>
      </c>
      <c r="M42" s="45">
        <f t="shared" si="6"/>
        <v>11339442</v>
      </c>
      <c r="N42" s="45">
        <f t="shared" si="6"/>
        <v>11339442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11339442</v>
      </c>
      <c r="X42" s="45">
        <f t="shared" si="6"/>
        <v>103705500</v>
      </c>
      <c r="Y42" s="45">
        <f t="shared" si="6"/>
        <v>-92366058</v>
      </c>
      <c r="Z42" s="46">
        <f>+IF(X42&lt;&gt;0,+(Y42/X42)*100,0)</f>
        <v>-89.0657274686492</v>
      </c>
      <c r="AA42" s="47">
        <f>+AA25-AA40</f>
        <v>207411000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139556835</v>
      </c>
      <c r="D45" s="18">
        <v>139556835</v>
      </c>
      <c r="E45" s="19">
        <v>207411000</v>
      </c>
      <c r="F45" s="20">
        <v>207411000</v>
      </c>
      <c r="G45" s="20">
        <v>66047632</v>
      </c>
      <c r="H45" s="20">
        <v>159117807</v>
      </c>
      <c r="I45" s="20">
        <v>149932019</v>
      </c>
      <c r="J45" s="20">
        <v>149932019</v>
      </c>
      <c r="K45" s="20">
        <v>145242485</v>
      </c>
      <c r="L45" s="20">
        <v>20793075</v>
      </c>
      <c r="M45" s="20">
        <v>11339442</v>
      </c>
      <c r="N45" s="20">
        <v>11339442</v>
      </c>
      <c r="O45" s="20"/>
      <c r="P45" s="20"/>
      <c r="Q45" s="20"/>
      <c r="R45" s="20"/>
      <c r="S45" s="20"/>
      <c r="T45" s="20"/>
      <c r="U45" s="20"/>
      <c r="V45" s="20"/>
      <c r="W45" s="20">
        <v>11339442</v>
      </c>
      <c r="X45" s="20">
        <v>103705500</v>
      </c>
      <c r="Y45" s="20">
        <v>-92366058</v>
      </c>
      <c r="Z45" s="48">
        <v>-89.07</v>
      </c>
      <c r="AA45" s="22">
        <v>207411000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139556835</v>
      </c>
      <c r="D48" s="51">
        <f>SUM(D45:D47)</f>
        <v>139556835</v>
      </c>
      <c r="E48" s="52">
        <f t="shared" si="7"/>
        <v>207411000</v>
      </c>
      <c r="F48" s="53">
        <f t="shared" si="7"/>
        <v>207411000</v>
      </c>
      <c r="G48" s="53">
        <f t="shared" si="7"/>
        <v>66047632</v>
      </c>
      <c r="H48" s="53">
        <f t="shared" si="7"/>
        <v>159117807</v>
      </c>
      <c r="I48" s="53">
        <f t="shared" si="7"/>
        <v>149932019</v>
      </c>
      <c r="J48" s="53">
        <f t="shared" si="7"/>
        <v>149932019</v>
      </c>
      <c r="K48" s="53">
        <f t="shared" si="7"/>
        <v>145242485</v>
      </c>
      <c r="L48" s="53">
        <f t="shared" si="7"/>
        <v>20793075</v>
      </c>
      <c r="M48" s="53">
        <f t="shared" si="7"/>
        <v>11339442</v>
      </c>
      <c r="N48" s="53">
        <f t="shared" si="7"/>
        <v>11339442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11339442</v>
      </c>
      <c r="X48" s="53">
        <f t="shared" si="7"/>
        <v>103705500</v>
      </c>
      <c r="Y48" s="53">
        <f t="shared" si="7"/>
        <v>-92366058</v>
      </c>
      <c r="Z48" s="54">
        <f>+IF(X48&lt;&gt;0,+(Y48/X48)*100,0)</f>
        <v>-89.0657274686492</v>
      </c>
      <c r="AA48" s="55">
        <f>SUM(AA45:AA47)</f>
        <v>207411000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47056819</v>
      </c>
      <c r="D6" s="18">
        <v>47056819</v>
      </c>
      <c r="E6" s="19">
        <v>17451613</v>
      </c>
      <c r="F6" s="20">
        <v>17451613</v>
      </c>
      <c r="G6" s="20">
        <v>118942057</v>
      </c>
      <c r="H6" s="20">
        <v>87720563</v>
      </c>
      <c r="I6" s="20">
        <v>78051957</v>
      </c>
      <c r="J6" s="20">
        <v>78051957</v>
      </c>
      <c r="K6" s="20">
        <v>47207229</v>
      </c>
      <c r="L6" s="20">
        <v>47207229</v>
      </c>
      <c r="M6" s="20">
        <v>28795841</v>
      </c>
      <c r="N6" s="20">
        <v>28795841</v>
      </c>
      <c r="O6" s="20"/>
      <c r="P6" s="20"/>
      <c r="Q6" s="20"/>
      <c r="R6" s="20"/>
      <c r="S6" s="20"/>
      <c r="T6" s="20"/>
      <c r="U6" s="20"/>
      <c r="V6" s="20"/>
      <c r="W6" s="20">
        <v>28795841</v>
      </c>
      <c r="X6" s="20">
        <v>8725807</v>
      </c>
      <c r="Y6" s="20">
        <v>20070034</v>
      </c>
      <c r="Z6" s="21">
        <v>230.01</v>
      </c>
      <c r="AA6" s="22">
        <v>17451613</v>
      </c>
    </row>
    <row r="7" spans="1:27" ht="13.5">
      <c r="A7" s="23" t="s">
        <v>34</v>
      </c>
      <c r="B7" s="17"/>
      <c r="C7" s="18"/>
      <c r="D7" s="18"/>
      <c r="E7" s="19">
        <v>148248995</v>
      </c>
      <c r="F7" s="20">
        <v>148248995</v>
      </c>
      <c r="G7" s="20">
        <v>5571127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74124498</v>
      </c>
      <c r="Y7" s="20">
        <v>-74124498</v>
      </c>
      <c r="Z7" s="21">
        <v>-100</v>
      </c>
      <c r="AA7" s="22">
        <v>148248995</v>
      </c>
    </row>
    <row r="8" spans="1:27" ht="13.5">
      <c r="A8" s="23" t="s">
        <v>35</v>
      </c>
      <c r="B8" s="17"/>
      <c r="C8" s="18">
        <v>110814810</v>
      </c>
      <c r="D8" s="18">
        <v>110814810</v>
      </c>
      <c r="E8" s="19">
        <v>39680337</v>
      </c>
      <c r="F8" s="20">
        <v>39680337</v>
      </c>
      <c r="G8" s="20">
        <v>98125935</v>
      </c>
      <c r="H8" s="20">
        <v>114318388</v>
      </c>
      <c r="I8" s="20">
        <v>119713147</v>
      </c>
      <c r="J8" s="20">
        <v>119713147</v>
      </c>
      <c r="K8" s="20">
        <v>111232080</v>
      </c>
      <c r="L8" s="20">
        <v>111232080</v>
      </c>
      <c r="M8" s="20">
        <v>109515289</v>
      </c>
      <c r="N8" s="20">
        <v>109515289</v>
      </c>
      <c r="O8" s="20"/>
      <c r="P8" s="20"/>
      <c r="Q8" s="20"/>
      <c r="R8" s="20"/>
      <c r="S8" s="20"/>
      <c r="T8" s="20"/>
      <c r="U8" s="20"/>
      <c r="V8" s="20"/>
      <c r="W8" s="20">
        <v>109515289</v>
      </c>
      <c r="X8" s="20">
        <v>19840169</v>
      </c>
      <c r="Y8" s="20">
        <v>89675120</v>
      </c>
      <c r="Z8" s="21">
        <v>451.99</v>
      </c>
      <c r="AA8" s="22">
        <v>39680337</v>
      </c>
    </row>
    <row r="9" spans="1:27" ht="13.5">
      <c r="A9" s="23" t="s">
        <v>36</v>
      </c>
      <c r="B9" s="17"/>
      <c r="C9" s="18">
        <v>19446509</v>
      </c>
      <c r="D9" s="18">
        <v>19446509</v>
      </c>
      <c r="E9" s="19">
        <v>7169798</v>
      </c>
      <c r="F9" s="20">
        <v>7169798</v>
      </c>
      <c r="G9" s="20">
        <v>6772269</v>
      </c>
      <c r="H9" s="20">
        <v>34162234</v>
      </c>
      <c r="I9" s="20">
        <v>40716974</v>
      </c>
      <c r="J9" s="20">
        <v>40716974</v>
      </c>
      <c r="K9" s="20">
        <v>44929822</v>
      </c>
      <c r="L9" s="20">
        <v>44929822</v>
      </c>
      <c r="M9" s="20">
        <v>26569361</v>
      </c>
      <c r="N9" s="20">
        <v>26569361</v>
      </c>
      <c r="O9" s="20"/>
      <c r="P9" s="20"/>
      <c r="Q9" s="20"/>
      <c r="R9" s="20"/>
      <c r="S9" s="20"/>
      <c r="T9" s="20"/>
      <c r="U9" s="20"/>
      <c r="V9" s="20"/>
      <c r="W9" s="20">
        <v>26569361</v>
      </c>
      <c r="X9" s="20">
        <v>3584899</v>
      </c>
      <c r="Y9" s="20">
        <v>22984462</v>
      </c>
      <c r="Z9" s="21">
        <v>641.15</v>
      </c>
      <c r="AA9" s="22">
        <v>7169798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7088189</v>
      </c>
      <c r="D11" s="18">
        <v>7088189</v>
      </c>
      <c r="E11" s="19">
        <v>5905804</v>
      </c>
      <c r="F11" s="20">
        <v>5905804</v>
      </c>
      <c r="G11" s="20">
        <v>7870975</v>
      </c>
      <c r="H11" s="20">
        <v>6004847</v>
      </c>
      <c r="I11" s="20">
        <v>6590458</v>
      </c>
      <c r="J11" s="20">
        <v>6590458</v>
      </c>
      <c r="K11" s="20">
        <v>7257242</v>
      </c>
      <c r="L11" s="20">
        <v>7257242</v>
      </c>
      <c r="M11" s="20">
        <v>8353386</v>
      </c>
      <c r="N11" s="20">
        <v>8353386</v>
      </c>
      <c r="O11" s="20"/>
      <c r="P11" s="20"/>
      <c r="Q11" s="20"/>
      <c r="R11" s="20"/>
      <c r="S11" s="20"/>
      <c r="T11" s="20"/>
      <c r="U11" s="20"/>
      <c r="V11" s="20"/>
      <c r="W11" s="20">
        <v>8353386</v>
      </c>
      <c r="X11" s="20">
        <v>2952902</v>
      </c>
      <c r="Y11" s="20">
        <v>5400484</v>
      </c>
      <c r="Z11" s="21">
        <v>182.89</v>
      </c>
      <c r="AA11" s="22">
        <v>5905804</v>
      </c>
    </row>
    <row r="12" spans="1:27" ht="13.5">
      <c r="A12" s="27" t="s">
        <v>39</v>
      </c>
      <c r="B12" s="28"/>
      <c r="C12" s="29">
        <f aca="true" t="shared" si="0" ref="C12:Y12">SUM(C6:C11)</f>
        <v>184406327</v>
      </c>
      <c r="D12" s="29">
        <f>SUM(D6:D11)</f>
        <v>184406327</v>
      </c>
      <c r="E12" s="30">
        <f t="shared" si="0"/>
        <v>218456547</v>
      </c>
      <c r="F12" s="31">
        <f t="shared" si="0"/>
        <v>218456547</v>
      </c>
      <c r="G12" s="31">
        <f t="shared" si="0"/>
        <v>237282363</v>
      </c>
      <c r="H12" s="31">
        <f t="shared" si="0"/>
        <v>242206032</v>
      </c>
      <c r="I12" s="31">
        <f t="shared" si="0"/>
        <v>245072536</v>
      </c>
      <c r="J12" s="31">
        <f t="shared" si="0"/>
        <v>245072536</v>
      </c>
      <c r="K12" s="31">
        <f t="shared" si="0"/>
        <v>210626373</v>
      </c>
      <c r="L12" s="31">
        <f t="shared" si="0"/>
        <v>210626373</v>
      </c>
      <c r="M12" s="31">
        <f t="shared" si="0"/>
        <v>173233877</v>
      </c>
      <c r="N12" s="31">
        <f t="shared" si="0"/>
        <v>173233877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173233877</v>
      </c>
      <c r="X12" s="31">
        <f t="shared" si="0"/>
        <v>109228275</v>
      </c>
      <c r="Y12" s="31">
        <f t="shared" si="0"/>
        <v>64005602</v>
      </c>
      <c r="Z12" s="32">
        <f>+IF(X12&lt;&gt;0,+(Y12/X12)*100,0)</f>
        <v>58.59801594413169</v>
      </c>
      <c r="AA12" s="33">
        <f>SUM(AA6:AA11)</f>
        <v>218456547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17307</v>
      </c>
      <c r="D15" s="18">
        <v>17307</v>
      </c>
      <c r="E15" s="19"/>
      <c r="F15" s="20"/>
      <c r="G15" s="20">
        <v>29387</v>
      </c>
      <c r="H15" s="20">
        <v>9056</v>
      </c>
      <c r="I15" s="20">
        <v>9056</v>
      </c>
      <c r="J15" s="20">
        <v>9056</v>
      </c>
      <c r="K15" s="20">
        <v>806</v>
      </c>
      <c r="L15" s="20">
        <v>806</v>
      </c>
      <c r="M15" s="20">
        <v>679</v>
      </c>
      <c r="N15" s="20">
        <v>679</v>
      </c>
      <c r="O15" s="20"/>
      <c r="P15" s="20"/>
      <c r="Q15" s="20"/>
      <c r="R15" s="20"/>
      <c r="S15" s="20"/>
      <c r="T15" s="20"/>
      <c r="U15" s="20"/>
      <c r="V15" s="20"/>
      <c r="W15" s="20">
        <v>679</v>
      </c>
      <c r="X15" s="20"/>
      <c r="Y15" s="20">
        <v>679</v>
      </c>
      <c r="Z15" s="21"/>
      <c r="AA15" s="22"/>
    </row>
    <row r="16" spans="1:27" ht="13.5">
      <c r="A16" s="23" t="s">
        <v>42</v>
      </c>
      <c r="B16" s="17"/>
      <c r="C16" s="18">
        <v>21549063</v>
      </c>
      <c r="D16" s="18">
        <v>21549063</v>
      </c>
      <c r="E16" s="19">
        <v>23068535</v>
      </c>
      <c r="F16" s="20">
        <v>23068535</v>
      </c>
      <c r="G16" s="24">
        <v>21191705</v>
      </c>
      <c r="H16" s="24">
        <v>21792538</v>
      </c>
      <c r="I16" s="24">
        <v>21910349</v>
      </c>
      <c r="J16" s="20">
        <v>21910349</v>
      </c>
      <c r="K16" s="24">
        <v>22032086</v>
      </c>
      <c r="L16" s="24">
        <v>22032086</v>
      </c>
      <c r="M16" s="20">
        <v>22271634</v>
      </c>
      <c r="N16" s="24">
        <v>22271634</v>
      </c>
      <c r="O16" s="24"/>
      <c r="P16" s="24"/>
      <c r="Q16" s="20"/>
      <c r="R16" s="24"/>
      <c r="S16" s="24"/>
      <c r="T16" s="20"/>
      <c r="U16" s="24"/>
      <c r="V16" s="24"/>
      <c r="W16" s="24">
        <v>22271634</v>
      </c>
      <c r="X16" s="20">
        <v>11534268</v>
      </c>
      <c r="Y16" s="24">
        <v>10737366</v>
      </c>
      <c r="Z16" s="25">
        <v>93.09</v>
      </c>
      <c r="AA16" s="26">
        <v>23068535</v>
      </c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>
        <v>100</v>
      </c>
      <c r="H18" s="20">
        <v>100</v>
      </c>
      <c r="I18" s="20">
        <v>100</v>
      </c>
      <c r="J18" s="20">
        <v>100</v>
      </c>
      <c r="K18" s="20">
        <v>100</v>
      </c>
      <c r="L18" s="20">
        <v>100</v>
      </c>
      <c r="M18" s="20">
        <v>100</v>
      </c>
      <c r="N18" s="20">
        <v>100</v>
      </c>
      <c r="O18" s="20"/>
      <c r="P18" s="20"/>
      <c r="Q18" s="20"/>
      <c r="R18" s="20"/>
      <c r="S18" s="20"/>
      <c r="T18" s="20"/>
      <c r="U18" s="20"/>
      <c r="V18" s="20"/>
      <c r="W18" s="20">
        <v>100</v>
      </c>
      <c r="X18" s="20"/>
      <c r="Y18" s="20">
        <v>100</v>
      </c>
      <c r="Z18" s="21"/>
      <c r="AA18" s="22"/>
    </row>
    <row r="19" spans="1:27" ht="13.5">
      <c r="A19" s="23" t="s">
        <v>45</v>
      </c>
      <c r="B19" s="17"/>
      <c r="C19" s="18">
        <v>1125519353</v>
      </c>
      <c r="D19" s="18">
        <v>1125519353</v>
      </c>
      <c r="E19" s="19">
        <v>1693071904</v>
      </c>
      <c r="F19" s="20">
        <v>1693071904</v>
      </c>
      <c r="G19" s="20">
        <v>1340409202</v>
      </c>
      <c r="H19" s="20">
        <v>1130829377</v>
      </c>
      <c r="I19" s="20">
        <v>1138390006</v>
      </c>
      <c r="J19" s="20">
        <v>1138390006</v>
      </c>
      <c r="K19" s="20">
        <v>1164412889</v>
      </c>
      <c r="L19" s="20">
        <v>1164412889</v>
      </c>
      <c r="M19" s="20">
        <v>1233537861</v>
      </c>
      <c r="N19" s="20">
        <v>1233537861</v>
      </c>
      <c r="O19" s="20"/>
      <c r="P19" s="20"/>
      <c r="Q19" s="20"/>
      <c r="R19" s="20"/>
      <c r="S19" s="20"/>
      <c r="T19" s="20"/>
      <c r="U19" s="20"/>
      <c r="V19" s="20"/>
      <c r="W19" s="20">
        <v>1233537861</v>
      </c>
      <c r="X19" s="20">
        <v>846535952</v>
      </c>
      <c r="Y19" s="20">
        <v>387001909</v>
      </c>
      <c r="Z19" s="21">
        <v>45.72</v>
      </c>
      <c r="AA19" s="22">
        <v>1693071904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2018320</v>
      </c>
      <c r="D21" s="18">
        <v>2018320</v>
      </c>
      <c r="E21" s="19">
        <v>1500000</v>
      </c>
      <c r="F21" s="20">
        <v>1500000</v>
      </c>
      <c r="G21" s="20"/>
      <c r="H21" s="20"/>
      <c r="I21" s="20"/>
      <c r="J21" s="20"/>
      <c r="K21" s="20"/>
      <c r="L21" s="20"/>
      <c r="M21" s="20">
        <v>2018320</v>
      </c>
      <c r="N21" s="20">
        <v>2018320</v>
      </c>
      <c r="O21" s="20"/>
      <c r="P21" s="20"/>
      <c r="Q21" s="20"/>
      <c r="R21" s="20"/>
      <c r="S21" s="20"/>
      <c r="T21" s="20"/>
      <c r="U21" s="20"/>
      <c r="V21" s="20"/>
      <c r="W21" s="20">
        <v>2018320</v>
      </c>
      <c r="X21" s="20">
        <v>750000</v>
      </c>
      <c r="Y21" s="20">
        <v>1268320</v>
      </c>
      <c r="Z21" s="21">
        <v>169.11</v>
      </c>
      <c r="AA21" s="22">
        <v>1500000</v>
      </c>
    </row>
    <row r="22" spans="1:27" ht="13.5">
      <c r="A22" s="23" t="s">
        <v>48</v>
      </c>
      <c r="B22" s="17"/>
      <c r="C22" s="18">
        <v>6025785</v>
      </c>
      <c r="D22" s="18">
        <v>6025785</v>
      </c>
      <c r="E22" s="19">
        <v>1964676</v>
      </c>
      <c r="F22" s="20">
        <v>1964676</v>
      </c>
      <c r="G22" s="20">
        <v>5800773</v>
      </c>
      <c r="H22" s="20">
        <v>5728361</v>
      </c>
      <c r="I22" s="20">
        <v>6618406</v>
      </c>
      <c r="J22" s="20">
        <v>6618406</v>
      </c>
      <c r="K22" s="20">
        <v>6501436</v>
      </c>
      <c r="L22" s="20">
        <v>6501436</v>
      </c>
      <c r="M22" s="20">
        <v>6476270</v>
      </c>
      <c r="N22" s="20">
        <v>6476270</v>
      </c>
      <c r="O22" s="20"/>
      <c r="P22" s="20"/>
      <c r="Q22" s="20"/>
      <c r="R22" s="20"/>
      <c r="S22" s="20"/>
      <c r="T22" s="20"/>
      <c r="U22" s="20"/>
      <c r="V22" s="20"/>
      <c r="W22" s="20">
        <v>6476270</v>
      </c>
      <c r="X22" s="20">
        <v>982338</v>
      </c>
      <c r="Y22" s="20">
        <v>5493932</v>
      </c>
      <c r="Z22" s="21">
        <v>559.27</v>
      </c>
      <c r="AA22" s="22">
        <v>1964676</v>
      </c>
    </row>
    <row r="23" spans="1:27" ht="13.5">
      <c r="A23" s="23" t="s">
        <v>49</v>
      </c>
      <c r="B23" s="17"/>
      <c r="C23" s="18">
        <v>205577</v>
      </c>
      <c r="D23" s="18">
        <v>205577</v>
      </c>
      <c r="E23" s="19"/>
      <c r="F23" s="20"/>
      <c r="G23" s="24">
        <v>205578</v>
      </c>
      <c r="H23" s="24">
        <v>205578</v>
      </c>
      <c r="I23" s="24">
        <v>205578</v>
      </c>
      <c r="J23" s="20">
        <v>205578</v>
      </c>
      <c r="K23" s="24">
        <v>205578</v>
      </c>
      <c r="L23" s="24">
        <v>205578</v>
      </c>
      <c r="M23" s="20">
        <v>205578</v>
      </c>
      <c r="N23" s="24">
        <v>205578</v>
      </c>
      <c r="O23" s="24"/>
      <c r="P23" s="24"/>
      <c r="Q23" s="20"/>
      <c r="R23" s="24"/>
      <c r="S23" s="24"/>
      <c r="T23" s="20"/>
      <c r="U23" s="24"/>
      <c r="V23" s="24"/>
      <c r="W23" s="24">
        <v>205578</v>
      </c>
      <c r="X23" s="20"/>
      <c r="Y23" s="24">
        <v>205578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1155335405</v>
      </c>
      <c r="D24" s="29">
        <f>SUM(D15:D23)</f>
        <v>1155335405</v>
      </c>
      <c r="E24" s="36">
        <f t="shared" si="1"/>
        <v>1719605115</v>
      </c>
      <c r="F24" s="37">
        <f t="shared" si="1"/>
        <v>1719605115</v>
      </c>
      <c r="G24" s="37">
        <f t="shared" si="1"/>
        <v>1367636745</v>
      </c>
      <c r="H24" s="37">
        <f t="shared" si="1"/>
        <v>1158565010</v>
      </c>
      <c r="I24" s="37">
        <f t="shared" si="1"/>
        <v>1167133495</v>
      </c>
      <c r="J24" s="37">
        <f t="shared" si="1"/>
        <v>1167133495</v>
      </c>
      <c r="K24" s="37">
        <f t="shared" si="1"/>
        <v>1193152895</v>
      </c>
      <c r="L24" s="37">
        <f t="shared" si="1"/>
        <v>1193152895</v>
      </c>
      <c r="M24" s="37">
        <f t="shared" si="1"/>
        <v>1264510442</v>
      </c>
      <c r="N24" s="37">
        <f t="shared" si="1"/>
        <v>1264510442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1264510442</v>
      </c>
      <c r="X24" s="37">
        <f t="shared" si="1"/>
        <v>859802558</v>
      </c>
      <c r="Y24" s="37">
        <f t="shared" si="1"/>
        <v>404707884</v>
      </c>
      <c r="Z24" s="38">
        <f>+IF(X24&lt;&gt;0,+(Y24/X24)*100,0)</f>
        <v>47.06986275330435</v>
      </c>
      <c r="AA24" s="39">
        <f>SUM(AA15:AA23)</f>
        <v>1719605115</v>
      </c>
    </row>
    <row r="25" spans="1:27" ht="13.5">
      <c r="A25" s="27" t="s">
        <v>51</v>
      </c>
      <c r="B25" s="28"/>
      <c r="C25" s="29">
        <f aca="true" t="shared" si="2" ref="C25:Y25">+C12+C24</f>
        <v>1339741732</v>
      </c>
      <c r="D25" s="29">
        <f>+D12+D24</f>
        <v>1339741732</v>
      </c>
      <c r="E25" s="30">
        <f t="shared" si="2"/>
        <v>1938061662</v>
      </c>
      <c r="F25" s="31">
        <f t="shared" si="2"/>
        <v>1938061662</v>
      </c>
      <c r="G25" s="31">
        <f t="shared" si="2"/>
        <v>1604919108</v>
      </c>
      <c r="H25" s="31">
        <f t="shared" si="2"/>
        <v>1400771042</v>
      </c>
      <c r="I25" s="31">
        <f t="shared" si="2"/>
        <v>1412206031</v>
      </c>
      <c r="J25" s="31">
        <f t="shared" si="2"/>
        <v>1412206031</v>
      </c>
      <c r="K25" s="31">
        <f t="shared" si="2"/>
        <v>1403779268</v>
      </c>
      <c r="L25" s="31">
        <f t="shared" si="2"/>
        <v>1403779268</v>
      </c>
      <c r="M25" s="31">
        <f t="shared" si="2"/>
        <v>1437744319</v>
      </c>
      <c r="N25" s="31">
        <f t="shared" si="2"/>
        <v>1437744319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1437744319</v>
      </c>
      <c r="X25" s="31">
        <f t="shared" si="2"/>
        <v>969030833</v>
      </c>
      <c r="Y25" s="31">
        <f t="shared" si="2"/>
        <v>468713486</v>
      </c>
      <c r="Z25" s="32">
        <f>+IF(X25&lt;&gt;0,+(Y25/X25)*100,0)</f>
        <v>48.369305706085825</v>
      </c>
      <c r="AA25" s="33">
        <f>+AA12+AA24</f>
        <v>1938061662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3115127</v>
      </c>
      <c r="D30" s="18">
        <v>3115127</v>
      </c>
      <c r="E30" s="19">
        <v>3017652</v>
      </c>
      <c r="F30" s="20">
        <v>3017652</v>
      </c>
      <c r="G30" s="20">
        <v>3115127</v>
      </c>
      <c r="H30" s="20">
        <v>3115127</v>
      </c>
      <c r="I30" s="20">
        <v>1516041</v>
      </c>
      <c r="J30" s="20">
        <v>1516041</v>
      </c>
      <c r="K30" s="20">
        <v>1516042</v>
      </c>
      <c r="L30" s="20">
        <v>1516042</v>
      </c>
      <c r="M30" s="20">
        <v>1516042</v>
      </c>
      <c r="N30" s="20">
        <v>1516042</v>
      </c>
      <c r="O30" s="20"/>
      <c r="P30" s="20"/>
      <c r="Q30" s="20"/>
      <c r="R30" s="20"/>
      <c r="S30" s="20"/>
      <c r="T30" s="20"/>
      <c r="U30" s="20"/>
      <c r="V30" s="20"/>
      <c r="W30" s="20">
        <v>1516042</v>
      </c>
      <c r="X30" s="20">
        <v>1508826</v>
      </c>
      <c r="Y30" s="20">
        <v>7216</v>
      </c>
      <c r="Z30" s="21">
        <v>0.48</v>
      </c>
      <c r="AA30" s="22">
        <v>3017652</v>
      </c>
    </row>
    <row r="31" spans="1:27" ht="13.5">
      <c r="A31" s="23" t="s">
        <v>56</v>
      </c>
      <c r="B31" s="17"/>
      <c r="C31" s="18"/>
      <c r="D31" s="18"/>
      <c r="E31" s="19">
        <v>3963424</v>
      </c>
      <c r="F31" s="20">
        <v>3963424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1981712</v>
      </c>
      <c r="Y31" s="20">
        <v>-1981712</v>
      </c>
      <c r="Z31" s="21">
        <v>-100</v>
      </c>
      <c r="AA31" s="22">
        <v>3963424</v>
      </c>
    </row>
    <row r="32" spans="1:27" ht="13.5">
      <c r="A32" s="23" t="s">
        <v>57</v>
      </c>
      <c r="B32" s="17"/>
      <c r="C32" s="18">
        <v>212931829</v>
      </c>
      <c r="D32" s="18">
        <v>212931829</v>
      </c>
      <c r="E32" s="19">
        <v>48094186</v>
      </c>
      <c r="F32" s="20">
        <v>48094186</v>
      </c>
      <c r="G32" s="20">
        <v>181063993</v>
      </c>
      <c r="H32" s="20">
        <v>213355269</v>
      </c>
      <c r="I32" s="20">
        <v>232004497</v>
      </c>
      <c r="J32" s="20">
        <v>232004497</v>
      </c>
      <c r="K32" s="20">
        <v>219540248</v>
      </c>
      <c r="L32" s="20">
        <v>219540248</v>
      </c>
      <c r="M32" s="20">
        <v>309609860</v>
      </c>
      <c r="N32" s="20">
        <v>309609860</v>
      </c>
      <c r="O32" s="20"/>
      <c r="P32" s="20"/>
      <c r="Q32" s="20"/>
      <c r="R32" s="20"/>
      <c r="S32" s="20"/>
      <c r="T32" s="20"/>
      <c r="U32" s="20"/>
      <c r="V32" s="20"/>
      <c r="W32" s="20">
        <v>309609860</v>
      </c>
      <c r="X32" s="20">
        <v>24047093</v>
      </c>
      <c r="Y32" s="20">
        <v>285562767</v>
      </c>
      <c r="Z32" s="21">
        <v>1187.51</v>
      </c>
      <c r="AA32" s="22">
        <v>48094186</v>
      </c>
    </row>
    <row r="33" spans="1:27" ht="13.5">
      <c r="A33" s="23" t="s">
        <v>58</v>
      </c>
      <c r="B33" s="17"/>
      <c r="C33" s="18">
        <v>2023292</v>
      </c>
      <c r="D33" s="18">
        <v>2023292</v>
      </c>
      <c r="E33" s="19">
        <v>4622539</v>
      </c>
      <c r="F33" s="20">
        <v>4622539</v>
      </c>
      <c r="G33" s="20">
        <v>1347894</v>
      </c>
      <c r="H33" s="20">
        <v>2023293</v>
      </c>
      <c r="I33" s="20">
        <v>2023292</v>
      </c>
      <c r="J33" s="20">
        <v>2023292</v>
      </c>
      <c r="K33" s="20">
        <v>2023292</v>
      </c>
      <c r="L33" s="20">
        <v>2023292</v>
      </c>
      <c r="M33" s="20">
        <v>2023292</v>
      </c>
      <c r="N33" s="20">
        <v>2023292</v>
      </c>
      <c r="O33" s="20"/>
      <c r="P33" s="20"/>
      <c r="Q33" s="20"/>
      <c r="R33" s="20"/>
      <c r="S33" s="20"/>
      <c r="T33" s="20"/>
      <c r="U33" s="20"/>
      <c r="V33" s="20"/>
      <c r="W33" s="20">
        <v>2023292</v>
      </c>
      <c r="X33" s="20">
        <v>2311270</v>
      </c>
      <c r="Y33" s="20">
        <v>-287978</v>
      </c>
      <c r="Z33" s="21">
        <v>-12.46</v>
      </c>
      <c r="AA33" s="22">
        <v>4622539</v>
      </c>
    </row>
    <row r="34" spans="1:27" ht="13.5">
      <c r="A34" s="27" t="s">
        <v>59</v>
      </c>
      <c r="B34" s="28"/>
      <c r="C34" s="29">
        <f aca="true" t="shared" si="3" ref="C34:Y34">SUM(C29:C33)</f>
        <v>218070248</v>
      </c>
      <c r="D34" s="29">
        <f>SUM(D29:D33)</f>
        <v>218070248</v>
      </c>
      <c r="E34" s="30">
        <f t="shared" si="3"/>
        <v>59697801</v>
      </c>
      <c r="F34" s="31">
        <f t="shared" si="3"/>
        <v>59697801</v>
      </c>
      <c r="G34" s="31">
        <f t="shared" si="3"/>
        <v>185527014</v>
      </c>
      <c r="H34" s="31">
        <f t="shared" si="3"/>
        <v>218493689</v>
      </c>
      <c r="I34" s="31">
        <f t="shared" si="3"/>
        <v>235543830</v>
      </c>
      <c r="J34" s="31">
        <f t="shared" si="3"/>
        <v>235543830</v>
      </c>
      <c r="K34" s="31">
        <f t="shared" si="3"/>
        <v>223079582</v>
      </c>
      <c r="L34" s="31">
        <f t="shared" si="3"/>
        <v>223079582</v>
      </c>
      <c r="M34" s="31">
        <f t="shared" si="3"/>
        <v>313149194</v>
      </c>
      <c r="N34" s="31">
        <f t="shared" si="3"/>
        <v>313149194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313149194</v>
      </c>
      <c r="X34" s="31">
        <f t="shared" si="3"/>
        <v>29848901</v>
      </c>
      <c r="Y34" s="31">
        <f t="shared" si="3"/>
        <v>283300293</v>
      </c>
      <c r="Z34" s="32">
        <f>+IF(X34&lt;&gt;0,+(Y34/X34)*100,0)</f>
        <v>949.114652495916</v>
      </c>
      <c r="AA34" s="33">
        <f>SUM(AA29:AA33)</f>
        <v>59697801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86268717</v>
      </c>
      <c r="D37" s="18">
        <v>86268717</v>
      </c>
      <c r="E37" s="19">
        <v>83033316</v>
      </c>
      <c r="F37" s="20">
        <v>83033316</v>
      </c>
      <c r="G37" s="20">
        <v>86268717</v>
      </c>
      <c r="H37" s="20">
        <v>86268718</v>
      </c>
      <c r="I37" s="20">
        <v>86351763</v>
      </c>
      <c r="J37" s="20">
        <v>86351763</v>
      </c>
      <c r="K37" s="20">
        <v>86351763</v>
      </c>
      <c r="L37" s="20">
        <v>86351763</v>
      </c>
      <c r="M37" s="20">
        <v>87157078</v>
      </c>
      <c r="N37" s="20">
        <v>87157078</v>
      </c>
      <c r="O37" s="20"/>
      <c r="P37" s="20"/>
      <c r="Q37" s="20"/>
      <c r="R37" s="20"/>
      <c r="S37" s="20"/>
      <c r="T37" s="20"/>
      <c r="U37" s="20"/>
      <c r="V37" s="20"/>
      <c r="W37" s="20">
        <v>87157078</v>
      </c>
      <c r="X37" s="20">
        <v>41516658</v>
      </c>
      <c r="Y37" s="20">
        <v>45640420</v>
      </c>
      <c r="Z37" s="21">
        <v>109.93</v>
      </c>
      <c r="AA37" s="22">
        <v>83033316</v>
      </c>
    </row>
    <row r="38" spans="1:27" ht="13.5">
      <c r="A38" s="23" t="s">
        <v>58</v>
      </c>
      <c r="B38" s="17"/>
      <c r="C38" s="18">
        <v>6555046</v>
      </c>
      <c r="D38" s="18">
        <v>6555046</v>
      </c>
      <c r="E38" s="19">
        <v>10410447</v>
      </c>
      <c r="F38" s="20">
        <v>10410447</v>
      </c>
      <c r="G38" s="20">
        <v>6352694</v>
      </c>
      <c r="H38" s="20">
        <v>6755964</v>
      </c>
      <c r="I38" s="20">
        <v>6856423</v>
      </c>
      <c r="J38" s="20">
        <v>6856423</v>
      </c>
      <c r="K38" s="20">
        <v>6856423</v>
      </c>
      <c r="L38" s="20">
        <v>6856423</v>
      </c>
      <c r="M38" s="20">
        <v>7157800</v>
      </c>
      <c r="N38" s="20">
        <v>7157800</v>
      </c>
      <c r="O38" s="20"/>
      <c r="P38" s="20"/>
      <c r="Q38" s="20"/>
      <c r="R38" s="20"/>
      <c r="S38" s="20"/>
      <c r="T38" s="20"/>
      <c r="U38" s="20"/>
      <c r="V38" s="20"/>
      <c r="W38" s="20">
        <v>7157800</v>
      </c>
      <c r="X38" s="20">
        <v>5205224</v>
      </c>
      <c r="Y38" s="20">
        <v>1952576</v>
      </c>
      <c r="Z38" s="21">
        <v>37.51</v>
      </c>
      <c r="AA38" s="22">
        <v>10410447</v>
      </c>
    </row>
    <row r="39" spans="1:27" ht="13.5">
      <c r="A39" s="27" t="s">
        <v>61</v>
      </c>
      <c r="B39" s="35"/>
      <c r="C39" s="29">
        <f aca="true" t="shared" si="4" ref="C39:Y39">SUM(C37:C38)</f>
        <v>92823763</v>
      </c>
      <c r="D39" s="29">
        <f>SUM(D37:D38)</f>
        <v>92823763</v>
      </c>
      <c r="E39" s="36">
        <f t="shared" si="4"/>
        <v>93443763</v>
      </c>
      <c r="F39" s="37">
        <f t="shared" si="4"/>
        <v>93443763</v>
      </c>
      <c r="G39" s="37">
        <f t="shared" si="4"/>
        <v>92621411</v>
      </c>
      <c r="H39" s="37">
        <f t="shared" si="4"/>
        <v>93024682</v>
      </c>
      <c r="I39" s="37">
        <f t="shared" si="4"/>
        <v>93208186</v>
      </c>
      <c r="J39" s="37">
        <f t="shared" si="4"/>
        <v>93208186</v>
      </c>
      <c r="K39" s="37">
        <f t="shared" si="4"/>
        <v>93208186</v>
      </c>
      <c r="L39" s="37">
        <f t="shared" si="4"/>
        <v>93208186</v>
      </c>
      <c r="M39" s="37">
        <f t="shared" si="4"/>
        <v>94314878</v>
      </c>
      <c r="N39" s="37">
        <f t="shared" si="4"/>
        <v>94314878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94314878</v>
      </c>
      <c r="X39" s="37">
        <f t="shared" si="4"/>
        <v>46721882</v>
      </c>
      <c r="Y39" s="37">
        <f t="shared" si="4"/>
        <v>47592996</v>
      </c>
      <c r="Z39" s="38">
        <f>+IF(X39&lt;&gt;0,+(Y39/X39)*100,0)</f>
        <v>101.8644668466052</v>
      </c>
      <c r="AA39" s="39">
        <f>SUM(AA37:AA38)</f>
        <v>93443763</v>
      </c>
    </row>
    <row r="40" spans="1:27" ht="13.5">
      <c r="A40" s="27" t="s">
        <v>62</v>
      </c>
      <c r="B40" s="28"/>
      <c r="C40" s="29">
        <f aca="true" t="shared" si="5" ref="C40:Y40">+C34+C39</f>
        <v>310894011</v>
      </c>
      <c r="D40" s="29">
        <f>+D34+D39</f>
        <v>310894011</v>
      </c>
      <c r="E40" s="30">
        <f t="shared" si="5"/>
        <v>153141564</v>
      </c>
      <c r="F40" s="31">
        <f t="shared" si="5"/>
        <v>153141564</v>
      </c>
      <c r="G40" s="31">
        <f t="shared" si="5"/>
        <v>278148425</v>
      </c>
      <c r="H40" s="31">
        <f t="shared" si="5"/>
        <v>311518371</v>
      </c>
      <c r="I40" s="31">
        <f t="shared" si="5"/>
        <v>328752016</v>
      </c>
      <c r="J40" s="31">
        <f t="shared" si="5"/>
        <v>328752016</v>
      </c>
      <c r="K40" s="31">
        <f t="shared" si="5"/>
        <v>316287768</v>
      </c>
      <c r="L40" s="31">
        <f t="shared" si="5"/>
        <v>316287768</v>
      </c>
      <c r="M40" s="31">
        <f t="shared" si="5"/>
        <v>407464072</v>
      </c>
      <c r="N40" s="31">
        <f t="shared" si="5"/>
        <v>407464072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407464072</v>
      </c>
      <c r="X40" s="31">
        <f t="shared" si="5"/>
        <v>76570783</v>
      </c>
      <c r="Y40" s="31">
        <f t="shared" si="5"/>
        <v>330893289</v>
      </c>
      <c r="Z40" s="32">
        <f>+IF(X40&lt;&gt;0,+(Y40/X40)*100,0)</f>
        <v>432.1404013852124</v>
      </c>
      <c r="AA40" s="33">
        <f>+AA34+AA39</f>
        <v>153141564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1028847721</v>
      </c>
      <c r="D42" s="43">
        <f>+D25-D40</f>
        <v>1028847721</v>
      </c>
      <c r="E42" s="44">
        <f t="shared" si="6"/>
        <v>1784920098</v>
      </c>
      <c r="F42" s="45">
        <f t="shared" si="6"/>
        <v>1784920098</v>
      </c>
      <c r="G42" s="45">
        <f t="shared" si="6"/>
        <v>1326770683</v>
      </c>
      <c r="H42" s="45">
        <f t="shared" si="6"/>
        <v>1089252671</v>
      </c>
      <c r="I42" s="45">
        <f t="shared" si="6"/>
        <v>1083454015</v>
      </c>
      <c r="J42" s="45">
        <f t="shared" si="6"/>
        <v>1083454015</v>
      </c>
      <c r="K42" s="45">
        <f t="shared" si="6"/>
        <v>1087491500</v>
      </c>
      <c r="L42" s="45">
        <f t="shared" si="6"/>
        <v>1087491500</v>
      </c>
      <c r="M42" s="45">
        <f t="shared" si="6"/>
        <v>1030280247</v>
      </c>
      <c r="N42" s="45">
        <f t="shared" si="6"/>
        <v>1030280247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1030280247</v>
      </c>
      <c r="X42" s="45">
        <f t="shared" si="6"/>
        <v>892460050</v>
      </c>
      <c r="Y42" s="45">
        <f t="shared" si="6"/>
        <v>137820197</v>
      </c>
      <c r="Z42" s="46">
        <f>+IF(X42&lt;&gt;0,+(Y42/X42)*100,0)</f>
        <v>15.442730125566964</v>
      </c>
      <c r="AA42" s="47">
        <f>+AA25-AA40</f>
        <v>1784920098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1028847721</v>
      </c>
      <c r="D45" s="18">
        <v>1028847721</v>
      </c>
      <c r="E45" s="19">
        <v>1784920099</v>
      </c>
      <c r="F45" s="20">
        <v>1784920099</v>
      </c>
      <c r="G45" s="20">
        <v>1326770683</v>
      </c>
      <c r="H45" s="20">
        <v>1089252671</v>
      </c>
      <c r="I45" s="20">
        <v>1083454015</v>
      </c>
      <c r="J45" s="20">
        <v>1083454015</v>
      </c>
      <c r="K45" s="20">
        <v>1087491500</v>
      </c>
      <c r="L45" s="20">
        <v>1087491500</v>
      </c>
      <c r="M45" s="20">
        <v>1030280247</v>
      </c>
      <c r="N45" s="20">
        <v>1030280247</v>
      </c>
      <c r="O45" s="20"/>
      <c r="P45" s="20"/>
      <c r="Q45" s="20"/>
      <c r="R45" s="20"/>
      <c r="S45" s="20"/>
      <c r="T45" s="20"/>
      <c r="U45" s="20"/>
      <c r="V45" s="20"/>
      <c r="W45" s="20">
        <v>1030280247</v>
      </c>
      <c r="X45" s="20">
        <v>892460050</v>
      </c>
      <c r="Y45" s="20">
        <v>137820197</v>
      </c>
      <c r="Z45" s="48">
        <v>15.44</v>
      </c>
      <c r="AA45" s="22">
        <v>1784920099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1028847721</v>
      </c>
      <c r="D48" s="51">
        <f>SUM(D45:D47)</f>
        <v>1028847721</v>
      </c>
      <c r="E48" s="52">
        <f t="shared" si="7"/>
        <v>1784920099</v>
      </c>
      <c r="F48" s="53">
        <f t="shared" si="7"/>
        <v>1784920099</v>
      </c>
      <c r="G48" s="53">
        <f t="shared" si="7"/>
        <v>1326770683</v>
      </c>
      <c r="H48" s="53">
        <f t="shared" si="7"/>
        <v>1089252671</v>
      </c>
      <c r="I48" s="53">
        <f t="shared" si="7"/>
        <v>1083454015</v>
      </c>
      <c r="J48" s="53">
        <f t="shared" si="7"/>
        <v>1083454015</v>
      </c>
      <c r="K48" s="53">
        <f t="shared" si="7"/>
        <v>1087491500</v>
      </c>
      <c r="L48" s="53">
        <f t="shared" si="7"/>
        <v>1087491500</v>
      </c>
      <c r="M48" s="53">
        <f t="shared" si="7"/>
        <v>1030280247</v>
      </c>
      <c r="N48" s="53">
        <f t="shared" si="7"/>
        <v>1030280247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1030280247</v>
      </c>
      <c r="X48" s="53">
        <f t="shared" si="7"/>
        <v>892460050</v>
      </c>
      <c r="Y48" s="53">
        <f t="shared" si="7"/>
        <v>137820197</v>
      </c>
      <c r="Z48" s="54">
        <f>+IF(X48&lt;&gt;0,+(Y48/X48)*100,0)</f>
        <v>15.442730125566964</v>
      </c>
      <c r="AA48" s="55">
        <f>SUM(AA45:AA47)</f>
        <v>1784920099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52420265</v>
      </c>
      <c r="D6" s="18">
        <v>52420265</v>
      </c>
      <c r="E6" s="19">
        <v>85233000</v>
      </c>
      <c r="F6" s="20">
        <v>85233000</v>
      </c>
      <c r="G6" s="20">
        <v>1465434</v>
      </c>
      <c r="H6" s="20">
        <v>652553</v>
      </c>
      <c r="I6" s="20">
        <v>6205164</v>
      </c>
      <c r="J6" s="20">
        <v>6205164</v>
      </c>
      <c r="K6" s="20">
        <v>1079038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42616500</v>
      </c>
      <c r="Y6" s="20">
        <v>-42616500</v>
      </c>
      <c r="Z6" s="21">
        <v>-100</v>
      </c>
      <c r="AA6" s="22">
        <v>85233000</v>
      </c>
    </row>
    <row r="7" spans="1:27" ht="13.5">
      <c r="A7" s="23" t="s">
        <v>34</v>
      </c>
      <c r="B7" s="17"/>
      <c r="C7" s="18"/>
      <c r="D7" s="18"/>
      <c r="E7" s="19">
        <v>7850000</v>
      </c>
      <c r="F7" s="20">
        <v>7850000</v>
      </c>
      <c r="G7" s="20">
        <v>25362841</v>
      </c>
      <c r="H7" s="20">
        <v>87307632</v>
      </c>
      <c r="I7" s="20">
        <v>15657932</v>
      </c>
      <c r="J7" s="20">
        <v>15657932</v>
      </c>
      <c r="K7" s="20">
        <v>13943823</v>
      </c>
      <c r="L7" s="20">
        <v>11977589</v>
      </c>
      <c r="M7" s="20">
        <v>17512247</v>
      </c>
      <c r="N7" s="20">
        <v>17512247</v>
      </c>
      <c r="O7" s="20"/>
      <c r="P7" s="20"/>
      <c r="Q7" s="20"/>
      <c r="R7" s="20"/>
      <c r="S7" s="20"/>
      <c r="T7" s="20"/>
      <c r="U7" s="20"/>
      <c r="V7" s="20"/>
      <c r="W7" s="20">
        <v>17512247</v>
      </c>
      <c r="X7" s="20">
        <v>3925000</v>
      </c>
      <c r="Y7" s="20">
        <v>13587247</v>
      </c>
      <c r="Z7" s="21">
        <v>346.17</v>
      </c>
      <c r="AA7" s="22">
        <v>7850000</v>
      </c>
    </row>
    <row r="8" spans="1:27" ht="13.5">
      <c r="A8" s="23" t="s">
        <v>35</v>
      </c>
      <c r="B8" s="17"/>
      <c r="C8" s="18"/>
      <c r="D8" s="18"/>
      <c r="E8" s="19">
        <v>1158000</v>
      </c>
      <c r="F8" s="20">
        <v>1158000</v>
      </c>
      <c r="G8" s="20">
        <v>5045899</v>
      </c>
      <c r="H8" s="20">
        <v>258033</v>
      </c>
      <c r="I8" s="20">
        <v>4515667</v>
      </c>
      <c r="J8" s="20">
        <v>4515667</v>
      </c>
      <c r="K8" s="20">
        <v>3976556</v>
      </c>
      <c r="L8" s="20">
        <v>2772154</v>
      </c>
      <c r="M8" s="20">
        <v>2519365</v>
      </c>
      <c r="N8" s="20">
        <v>2519365</v>
      </c>
      <c r="O8" s="20"/>
      <c r="P8" s="20"/>
      <c r="Q8" s="20"/>
      <c r="R8" s="20"/>
      <c r="S8" s="20"/>
      <c r="T8" s="20"/>
      <c r="U8" s="20"/>
      <c r="V8" s="20"/>
      <c r="W8" s="20">
        <v>2519365</v>
      </c>
      <c r="X8" s="20">
        <v>579000</v>
      </c>
      <c r="Y8" s="20">
        <v>1940365</v>
      </c>
      <c r="Z8" s="21">
        <v>335.12</v>
      </c>
      <c r="AA8" s="22">
        <v>1158000</v>
      </c>
    </row>
    <row r="9" spans="1:27" ht="13.5">
      <c r="A9" s="23" t="s">
        <v>36</v>
      </c>
      <c r="B9" s="17"/>
      <c r="C9" s="18">
        <v>2561315</v>
      </c>
      <c r="D9" s="18">
        <v>2561315</v>
      </c>
      <c r="E9" s="19">
        <v>265000</v>
      </c>
      <c r="F9" s="20">
        <v>265000</v>
      </c>
      <c r="G9" s="20"/>
      <c r="H9" s="20"/>
      <c r="I9" s="20"/>
      <c r="J9" s="20"/>
      <c r="K9" s="20">
        <v>93890</v>
      </c>
      <c r="L9" s="20">
        <v>135010</v>
      </c>
      <c r="M9" s="20">
        <v>120930</v>
      </c>
      <c r="N9" s="20">
        <v>120930</v>
      </c>
      <c r="O9" s="20"/>
      <c r="P9" s="20"/>
      <c r="Q9" s="20"/>
      <c r="R9" s="20"/>
      <c r="S9" s="20"/>
      <c r="T9" s="20"/>
      <c r="U9" s="20"/>
      <c r="V9" s="20"/>
      <c r="W9" s="20">
        <v>120930</v>
      </c>
      <c r="X9" s="20">
        <v>132500</v>
      </c>
      <c r="Y9" s="20">
        <v>-11570</v>
      </c>
      <c r="Z9" s="21">
        <v>-8.73</v>
      </c>
      <c r="AA9" s="22">
        <v>265000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54981580</v>
      </c>
      <c r="D12" s="29">
        <f>SUM(D6:D11)</f>
        <v>54981580</v>
      </c>
      <c r="E12" s="30">
        <f t="shared" si="0"/>
        <v>94506000</v>
      </c>
      <c r="F12" s="31">
        <f t="shared" si="0"/>
        <v>94506000</v>
      </c>
      <c r="G12" s="31">
        <f t="shared" si="0"/>
        <v>31874174</v>
      </c>
      <c r="H12" s="31">
        <f t="shared" si="0"/>
        <v>88218218</v>
      </c>
      <c r="I12" s="31">
        <f t="shared" si="0"/>
        <v>26378763</v>
      </c>
      <c r="J12" s="31">
        <f t="shared" si="0"/>
        <v>26378763</v>
      </c>
      <c r="K12" s="31">
        <f t="shared" si="0"/>
        <v>19093307</v>
      </c>
      <c r="L12" s="31">
        <f t="shared" si="0"/>
        <v>14884753</v>
      </c>
      <c r="M12" s="31">
        <f t="shared" si="0"/>
        <v>20152542</v>
      </c>
      <c r="N12" s="31">
        <f t="shared" si="0"/>
        <v>20152542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20152542</v>
      </c>
      <c r="X12" s="31">
        <f t="shared" si="0"/>
        <v>47253000</v>
      </c>
      <c r="Y12" s="31">
        <f t="shared" si="0"/>
        <v>-27100458</v>
      </c>
      <c r="Z12" s="32">
        <f>+IF(X12&lt;&gt;0,+(Y12/X12)*100,0)</f>
        <v>-57.35182528093454</v>
      </c>
      <c r="AA12" s="33">
        <f>SUM(AA6:AA11)</f>
        <v>94506000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>
        <v>731000</v>
      </c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565000</v>
      </c>
      <c r="D17" s="18">
        <v>565000</v>
      </c>
      <c r="E17" s="19">
        <v>725000</v>
      </c>
      <c r="F17" s="20">
        <v>725000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362500</v>
      </c>
      <c r="Y17" s="20">
        <v>-362500</v>
      </c>
      <c r="Z17" s="21">
        <v>-100</v>
      </c>
      <c r="AA17" s="22">
        <v>725000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148724602</v>
      </c>
      <c r="D19" s="18">
        <v>148724602</v>
      </c>
      <c r="E19" s="19">
        <v>185536000</v>
      </c>
      <c r="F19" s="20">
        <v>185536000</v>
      </c>
      <c r="G19" s="20">
        <v>938469</v>
      </c>
      <c r="H19" s="20">
        <v>116907303</v>
      </c>
      <c r="I19" s="20">
        <v>-50347</v>
      </c>
      <c r="J19" s="20">
        <v>-50347</v>
      </c>
      <c r="K19" s="20">
        <v>828563</v>
      </c>
      <c r="L19" s="20">
        <v>1991392</v>
      </c>
      <c r="M19" s="20">
        <v>8037853</v>
      </c>
      <c r="N19" s="20">
        <v>8037853</v>
      </c>
      <c r="O19" s="20"/>
      <c r="P19" s="20"/>
      <c r="Q19" s="20"/>
      <c r="R19" s="20"/>
      <c r="S19" s="20"/>
      <c r="T19" s="20"/>
      <c r="U19" s="20"/>
      <c r="V19" s="20"/>
      <c r="W19" s="20">
        <v>8037853</v>
      </c>
      <c r="X19" s="20">
        <v>92768000</v>
      </c>
      <c r="Y19" s="20">
        <v>-84730147</v>
      </c>
      <c r="Z19" s="21">
        <v>-91.34</v>
      </c>
      <c r="AA19" s="22">
        <v>185536000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178780</v>
      </c>
      <c r="D22" s="18">
        <v>178780</v>
      </c>
      <c r="E22" s="19">
        <v>262000</v>
      </c>
      <c r="F22" s="20">
        <v>262000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131000</v>
      </c>
      <c r="Y22" s="20">
        <v>-131000</v>
      </c>
      <c r="Z22" s="21">
        <v>-100</v>
      </c>
      <c r="AA22" s="22">
        <v>262000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32563</v>
      </c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149468382</v>
      </c>
      <c r="D24" s="29">
        <f>SUM(D15:D23)</f>
        <v>149468382</v>
      </c>
      <c r="E24" s="36">
        <f t="shared" si="1"/>
        <v>186523000</v>
      </c>
      <c r="F24" s="37">
        <f t="shared" si="1"/>
        <v>186523000</v>
      </c>
      <c r="G24" s="37">
        <f t="shared" si="1"/>
        <v>971032</v>
      </c>
      <c r="H24" s="37">
        <f t="shared" si="1"/>
        <v>117638303</v>
      </c>
      <c r="I24" s="37">
        <f t="shared" si="1"/>
        <v>-50347</v>
      </c>
      <c r="J24" s="37">
        <f t="shared" si="1"/>
        <v>-50347</v>
      </c>
      <c r="K24" s="37">
        <f t="shared" si="1"/>
        <v>828563</v>
      </c>
      <c r="L24" s="37">
        <f t="shared" si="1"/>
        <v>1991392</v>
      </c>
      <c r="M24" s="37">
        <f t="shared" si="1"/>
        <v>8037853</v>
      </c>
      <c r="N24" s="37">
        <f t="shared" si="1"/>
        <v>8037853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8037853</v>
      </c>
      <c r="X24" s="37">
        <f t="shared" si="1"/>
        <v>93261500</v>
      </c>
      <c r="Y24" s="37">
        <f t="shared" si="1"/>
        <v>-85223647</v>
      </c>
      <c r="Z24" s="38">
        <f>+IF(X24&lt;&gt;0,+(Y24/X24)*100,0)</f>
        <v>-91.38138138460137</v>
      </c>
      <c r="AA24" s="39">
        <f>SUM(AA15:AA23)</f>
        <v>186523000</v>
      </c>
    </row>
    <row r="25" spans="1:27" ht="13.5">
      <c r="A25" s="27" t="s">
        <v>51</v>
      </c>
      <c r="B25" s="28"/>
      <c r="C25" s="29">
        <f aca="true" t="shared" si="2" ref="C25:Y25">+C12+C24</f>
        <v>204449962</v>
      </c>
      <c r="D25" s="29">
        <f>+D12+D24</f>
        <v>204449962</v>
      </c>
      <c r="E25" s="30">
        <f t="shared" si="2"/>
        <v>281029000</v>
      </c>
      <c r="F25" s="31">
        <f t="shared" si="2"/>
        <v>281029000</v>
      </c>
      <c r="G25" s="31">
        <f t="shared" si="2"/>
        <v>32845206</v>
      </c>
      <c r="H25" s="31">
        <f t="shared" si="2"/>
        <v>205856521</v>
      </c>
      <c r="I25" s="31">
        <f t="shared" si="2"/>
        <v>26328416</v>
      </c>
      <c r="J25" s="31">
        <f t="shared" si="2"/>
        <v>26328416</v>
      </c>
      <c r="K25" s="31">
        <f t="shared" si="2"/>
        <v>19921870</v>
      </c>
      <c r="L25" s="31">
        <f t="shared" si="2"/>
        <v>16876145</v>
      </c>
      <c r="M25" s="31">
        <f t="shared" si="2"/>
        <v>28190395</v>
      </c>
      <c r="N25" s="31">
        <f t="shared" si="2"/>
        <v>28190395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28190395</v>
      </c>
      <c r="X25" s="31">
        <f t="shared" si="2"/>
        <v>140514500</v>
      </c>
      <c r="Y25" s="31">
        <f t="shared" si="2"/>
        <v>-112324105</v>
      </c>
      <c r="Z25" s="32">
        <f>+IF(X25&lt;&gt;0,+(Y25/X25)*100,0)</f>
        <v>-79.93773240484077</v>
      </c>
      <c r="AA25" s="33">
        <f>+AA12+AA24</f>
        <v>281029000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>
        <v>1675956</v>
      </c>
      <c r="M29" s="20">
        <v>1536656</v>
      </c>
      <c r="N29" s="20">
        <v>1536656</v>
      </c>
      <c r="O29" s="20"/>
      <c r="P29" s="20"/>
      <c r="Q29" s="20"/>
      <c r="R29" s="20"/>
      <c r="S29" s="20"/>
      <c r="T29" s="20"/>
      <c r="U29" s="20"/>
      <c r="V29" s="20"/>
      <c r="W29" s="20">
        <v>1536656</v>
      </c>
      <c r="X29" s="20"/>
      <c r="Y29" s="20">
        <v>1536656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2634000</v>
      </c>
      <c r="F30" s="20">
        <v>2634000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1317000</v>
      </c>
      <c r="Y30" s="20">
        <v>-1317000</v>
      </c>
      <c r="Z30" s="21">
        <v>-100</v>
      </c>
      <c r="AA30" s="22">
        <v>2634000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>
        <v>923806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17531974</v>
      </c>
      <c r="D32" s="18">
        <v>17531974</v>
      </c>
      <c r="E32" s="19">
        <v>15100000</v>
      </c>
      <c r="F32" s="20">
        <v>15100000</v>
      </c>
      <c r="G32" s="20">
        <v>8027421</v>
      </c>
      <c r="H32" s="20">
        <v>15140487</v>
      </c>
      <c r="I32" s="20">
        <v>5163603</v>
      </c>
      <c r="J32" s="20">
        <v>5163603</v>
      </c>
      <c r="K32" s="20">
        <v>3280057</v>
      </c>
      <c r="L32" s="20">
        <v>2410485</v>
      </c>
      <c r="M32" s="20">
        <v>-4473353</v>
      </c>
      <c r="N32" s="20">
        <v>-4473353</v>
      </c>
      <c r="O32" s="20"/>
      <c r="P32" s="20"/>
      <c r="Q32" s="20"/>
      <c r="R32" s="20"/>
      <c r="S32" s="20"/>
      <c r="T32" s="20"/>
      <c r="U32" s="20"/>
      <c r="V32" s="20"/>
      <c r="W32" s="20">
        <v>-4473353</v>
      </c>
      <c r="X32" s="20">
        <v>7550000</v>
      </c>
      <c r="Y32" s="20">
        <v>-12023353</v>
      </c>
      <c r="Z32" s="21">
        <v>-159.25</v>
      </c>
      <c r="AA32" s="22">
        <v>15100000</v>
      </c>
    </row>
    <row r="33" spans="1:27" ht="13.5">
      <c r="A33" s="23" t="s">
        <v>58</v>
      </c>
      <c r="B33" s="17"/>
      <c r="C33" s="18">
        <v>52152</v>
      </c>
      <c r="D33" s="18">
        <v>52152</v>
      </c>
      <c r="E33" s="19"/>
      <c r="F33" s="20"/>
      <c r="G33" s="20">
        <v>14713</v>
      </c>
      <c r="H33" s="20">
        <v>1677401</v>
      </c>
      <c r="I33" s="20">
        <v>-39927</v>
      </c>
      <c r="J33" s="20">
        <v>-39927</v>
      </c>
      <c r="K33" s="20">
        <v>-39927</v>
      </c>
      <c r="L33" s="20">
        <v>-39927</v>
      </c>
      <c r="M33" s="20">
        <v>-39927</v>
      </c>
      <c r="N33" s="20">
        <v>-39927</v>
      </c>
      <c r="O33" s="20"/>
      <c r="P33" s="20"/>
      <c r="Q33" s="20"/>
      <c r="R33" s="20"/>
      <c r="S33" s="20"/>
      <c r="T33" s="20"/>
      <c r="U33" s="20"/>
      <c r="V33" s="20"/>
      <c r="W33" s="20">
        <v>-39927</v>
      </c>
      <c r="X33" s="20"/>
      <c r="Y33" s="20">
        <v>-39927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17584126</v>
      </c>
      <c r="D34" s="29">
        <f>SUM(D29:D33)</f>
        <v>17584126</v>
      </c>
      <c r="E34" s="30">
        <f t="shared" si="3"/>
        <v>17734000</v>
      </c>
      <c r="F34" s="31">
        <f t="shared" si="3"/>
        <v>17734000</v>
      </c>
      <c r="G34" s="31">
        <f t="shared" si="3"/>
        <v>8965940</v>
      </c>
      <c r="H34" s="31">
        <f t="shared" si="3"/>
        <v>16817888</v>
      </c>
      <c r="I34" s="31">
        <f t="shared" si="3"/>
        <v>5123676</v>
      </c>
      <c r="J34" s="31">
        <f t="shared" si="3"/>
        <v>5123676</v>
      </c>
      <c r="K34" s="31">
        <f t="shared" si="3"/>
        <v>3240130</v>
      </c>
      <c r="L34" s="31">
        <f t="shared" si="3"/>
        <v>4046514</v>
      </c>
      <c r="M34" s="31">
        <f t="shared" si="3"/>
        <v>-2976624</v>
      </c>
      <c r="N34" s="31">
        <f t="shared" si="3"/>
        <v>-2976624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-2976624</v>
      </c>
      <c r="X34" s="31">
        <f t="shared" si="3"/>
        <v>8867000</v>
      </c>
      <c r="Y34" s="31">
        <f t="shared" si="3"/>
        <v>-11843624</v>
      </c>
      <c r="Z34" s="32">
        <f>+IF(X34&lt;&gt;0,+(Y34/X34)*100,0)</f>
        <v>-133.5696853501748</v>
      </c>
      <c r="AA34" s="33">
        <f>SUM(AA29:AA33)</f>
        <v>17734000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237956</v>
      </c>
      <c r="D37" s="18">
        <v>237956</v>
      </c>
      <c r="E37" s="19">
        <v>426000</v>
      </c>
      <c r="F37" s="20">
        <v>426000</v>
      </c>
      <c r="G37" s="20"/>
      <c r="H37" s="20">
        <v>2656410</v>
      </c>
      <c r="I37" s="20">
        <v>-5829</v>
      </c>
      <c r="J37" s="20">
        <v>-5829</v>
      </c>
      <c r="K37" s="20">
        <v>-8607</v>
      </c>
      <c r="L37" s="20">
        <v>-12214</v>
      </c>
      <c r="M37" s="20">
        <v>-19364</v>
      </c>
      <c r="N37" s="20">
        <v>-19364</v>
      </c>
      <c r="O37" s="20"/>
      <c r="P37" s="20"/>
      <c r="Q37" s="20"/>
      <c r="R37" s="20"/>
      <c r="S37" s="20"/>
      <c r="T37" s="20"/>
      <c r="U37" s="20"/>
      <c r="V37" s="20"/>
      <c r="W37" s="20">
        <v>-19364</v>
      </c>
      <c r="X37" s="20">
        <v>213000</v>
      </c>
      <c r="Y37" s="20">
        <v>-232364</v>
      </c>
      <c r="Z37" s="21">
        <v>-109.09</v>
      </c>
      <c r="AA37" s="22">
        <v>426000</v>
      </c>
    </row>
    <row r="38" spans="1:27" ht="13.5">
      <c r="A38" s="23" t="s">
        <v>58</v>
      </c>
      <c r="B38" s="17"/>
      <c r="C38" s="18">
        <v>958909</v>
      </c>
      <c r="D38" s="18">
        <v>958909</v>
      </c>
      <c r="E38" s="19">
        <v>1701000</v>
      </c>
      <c r="F38" s="20">
        <v>1701000</v>
      </c>
      <c r="G38" s="20"/>
      <c r="H38" s="20">
        <v>1838349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850500</v>
      </c>
      <c r="Y38" s="20">
        <v>-850500</v>
      </c>
      <c r="Z38" s="21">
        <v>-100</v>
      </c>
      <c r="AA38" s="22">
        <v>1701000</v>
      </c>
    </row>
    <row r="39" spans="1:27" ht="13.5">
      <c r="A39" s="27" t="s">
        <v>61</v>
      </c>
      <c r="B39" s="35"/>
      <c r="C39" s="29">
        <f aca="true" t="shared" si="4" ref="C39:Y39">SUM(C37:C38)</f>
        <v>1196865</v>
      </c>
      <c r="D39" s="29">
        <f>SUM(D37:D38)</f>
        <v>1196865</v>
      </c>
      <c r="E39" s="36">
        <f t="shared" si="4"/>
        <v>2127000</v>
      </c>
      <c r="F39" s="37">
        <f t="shared" si="4"/>
        <v>2127000</v>
      </c>
      <c r="G39" s="37">
        <f t="shared" si="4"/>
        <v>0</v>
      </c>
      <c r="H39" s="37">
        <f t="shared" si="4"/>
        <v>4494759</v>
      </c>
      <c r="I39" s="37">
        <f t="shared" si="4"/>
        <v>-5829</v>
      </c>
      <c r="J39" s="37">
        <f t="shared" si="4"/>
        <v>-5829</v>
      </c>
      <c r="K39" s="37">
        <f t="shared" si="4"/>
        <v>-8607</v>
      </c>
      <c r="L39" s="37">
        <f t="shared" si="4"/>
        <v>-12214</v>
      </c>
      <c r="M39" s="37">
        <f t="shared" si="4"/>
        <v>-19364</v>
      </c>
      <c r="N39" s="37">
        <f t="shared" si="4"/>
        <v>-19364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-19364</v>
      </c>
      <c r="X39" s="37">
        <f t="shared" si="4"/>
        <v>1063500</v>
      </c>
      <c r="Y39" s="37">
        <f t="shared" si="4"/>
        <v>-1082864</v>
      </c>
      <c r="Z39" s="38">
        <f>+IF(X39&lt;&gt;0,+(Y39/X39)*100,0)</f>
        <v>-101.820780441937</v>
      </c>
      <c r="AA39" s="39">
        <f>SUM(AA37:AA38)</f>
        <v>2127000</v>
      </c>
    </row>
    <row r="40" spans="1:27" ht="13.5">
      <c r="A40" s="27" t="s">
        <v>62</v>
      </c>
      <c r="B40" s="28"/>
      <c r="C40" s="29">
        <f aca="true" t="shared" si="5" ref="C40:Y40">+C34+C39</f>
        <v>18780991</v>
      </c>
      <c r="D40" s="29">
        <f>+D34+D39</f>
        <v>18780991</v>
      </c>
      <c r="E40" s="30">
        <f t="shared" si="5"/>
        <v>19861000</v>
      </c>
      <c r="F40" s="31">
        <f t="shared" si="5"/>
        <v>19861000</v>
      </c>
      <c r="G40" s="31">
        <f t="shared" si="5"/>
        <v>8965940</v>
      </c>
      <c r="H40" s="31">
        <f t="shared" si="5"/>
        <v>21312647</v>
      </c>
      <c r="I40" s="31">
        <f t="shared" si="5"/>
        <v>5117847</v>
      </c>
      <c r="J40" s="31">
        <f t="shared" si="5"/>
        <v>5117847</v>
      </c>
      <c r="K40" s="31">
        <f t="shared" si="5"/>
        <v>3231523</v>
      </c>
      <c r="L40" s="31">
        <f t="shared" si="5"/>
        <v>4034300</v>
      </c>
      <c r="M40" s="31">
        <f t="shared" si="5"/>
        <v>-2995988</v>
      </c>
      <c r="N40" s="31">
        <f t="shared" si="5"/>
        <v>-2995988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-2995988</v>
      </c>
      <c r="X40" s="31">
        <f t="shared" si="5"/>
        <v>9930500</v>
      </c>
      <c r="Y40" s="31">
        <f t="shared" si="5"/>
        <v>-12926488</v>
      </c>
      <c r="Z40" s="32">
        <f>+IF(X40&lt;&gt;0,+(Y40/X40)*100,0)</f>
        <v>-130.16955843109614</v>
      </c>
      <c r="AA40" s="33">
        <f>+AA34+AA39</f>
        <v>19861000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185668971</v>
      </c>
      <c r="D42" s="43">
        <f>+D25-D40</f>
        <v>185668971</v>
      </c>
      <c r="E42" s="44">
        <f t="shared" si="6"/>
        <v>261168000</v>
      </c>
      <c r="F42" s="45">
        <f t="shared" si="6"/>
        <v>261168000</v>
      </c>
      <c r="G42" s="45">
        <f t="shared" si="6"/>
        <v>23879266</v>
      </c>
      <c r="H42" s="45">
        <f t="shared" si="6"/>
        <v>184543874</v>
      </c>
      <c r="I42" s="45">
        <f t="shared" si="6"/>
        <v>21210569</v>
      </c>
      <c r="J42" s="45">
        <f t="shared" si="6"/>
        <v>21210569</v>
      </c>
      <c r="K42" s="45">
        <f t="shared" si="6"/>
        <v>16690347</v>
      </c>
      <c r="L42" s="45">
        <f t="shared" si="6"/>
        <v>12841845</v>
      </c>
      <c r="M42" s="45">
        <f t="shared" si="6"/>
        <v>31186383</v>
      </c>
      <c r="N42" s="45">
        <f t="shared" si="6"/>
        <v>31186383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31186383</v>
      </c>
      <c r="X42" s="45">
        <f t="shared" si="6"/>
        <v>130584000</v>
      </c>
      <c r="Y42" s="45">
        <f t="shared" si="6"/>
        <v>-99397617</v>
      </c>
      <c r="Z42" s="46">
        <f>+IF(X42&lt;&gt;0,+(Y42/X42)*100,0)</f>
        <v>-76.11776098143723</v>
      </c>
      <c r="AA42" s="47">
        <f>+AA25-AA40</f>
        <v>261168000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185668971</v>
      </c>
      <c r="D45" s="18">
        <v>185668971</v>
      </c>
      <c r="E45" s="19">
        <v>261168000</v>
      </c>
      <c r="F45" s="20">
        <v>261168000</v>
      </c>
      <c r="G45" s="20">
        <v>23879266</v>
      </c>
      <c r="H45" s="20">
        <v>184543874</v>
      </c>
      <c r="I45" s="20">
        <v>21210570</v>
      </c>
      <c r="J45" s="20">
        <v>21210570</v>
      </c>
      <c r="K45" s="20">
        <v>16690345</v>
      </c>
      <c r="L45" s="20">
        <v>12841845</v>
      </c>
      <c r="M45" s="20">
        <v>30186384</v>
      </c>
      <c r="N45" s="20">
        <v>30186384</v>
      </c>
      <c r="O45" s="20"/>
      <c r="P45" s="20"/>
      <c r="Q45" s="20"/>
      <c r="R45" s="20"/>
      <c r="S45" s="20"/>
      <c r="T45" s="20"/>
      <c r="U45" s="20"/>
      <c r="V45" s="20"/>
      <c r="W45" s="20">
        <v>30186384</v>
      </c>
      <c r="X45" s="20">
        <v>130584000</v>
      </c>
      <c r="Y45" s="20">
        <v>-100397616</v>
      </c>
      <c r="Z45" s="48">
        <v>-76.88</v>
      </c>
      <c r="AA45" s="22">
        <v>261168000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>
        <v>1000000</v>
      </c>
      <c r="N46" s="20">
        <v>1000000</v>
      </c>
      <c r="O46" s="20"/>
      <c r="P46" s="20"/>
      <c r="Q46" s="20"/>
      <c r="R46" s="20"/>
      <c r="S46" s="20"/>
      <c r="T46" s="20"/>
      <c r="U46" s="20"/>
      <c r="V46" s="20"/>
      <c r="W46" s="20">
        <v>1000000</v>
      </c>
      <c r="X46" s="20"/>
      <c r="Y46" s="20">
        <v>1000000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185668971</v>
      </c>
      <c r="D48" s="51">
        <f>SUM(D45:D47)</f>
        <v>185668971</v>
      </c>
      <c r="E48" s="52">
        <f t="shared" si="7"/>
        <v>261168000</v>
      </c>
      <c r="F48" s="53">
        <f t="shared" si="7"/>
        <v>261168000</v>
      </c>
      <c r="G48" s="53">
        <f t="shared" si="7"/>
        <v>23879266</v>
      </c>
      <c r="H48" s="53">
        <f t="shared" si="7"/>
        <v>184543874</v>
      </c>
      <c r="I48" s="53">
        <f t="shared" si="7"/>
        <v>21210570</v>
      </c>
      <c r="J48" s="53">
        <f t="shared" si="7"/>
        <v>21210570</v>
      </c>
      <c r="K48" s="53">
        <f t="shared" si="7"/>
        <v>16690345</v>
      </c>
      <c r="L48" s="53">
        <f t="shared" si="7"/>
        <v>12841845</v>
      </c>
      <c r="M48" s="53">
        <f t="shared" si="7"/>
        <v>31186384</v>
      </c>
      <c r="N48" s="53">
        <f t="shared" si="7"/>
        <v>31186384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31186384</v>
      </c>
      <c r="X48" s="53">
        <f t="shared" si="7"/>
        <v>130584000</v>
      </c>
      <c r="Y48" s="53">
        <f t="shared" si="7"/>
        <v>-99397616</v>
      </c>
      <c r="Z48" s="54">
        <f>+IF(X48&lt;&gt;0,+(Y48/X48)*100,0)</f>
        <v>-76.11776021564664</v>
      </c>
      <c r="AA48" s="55">
        <f>SUM(AA45:AA47)</f>
        <v>261168000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26023970</v>
      </c>
      <c r="D6" s="18">
        <v>26023970</v>
      </c>
      <c r="E6" s="19">
        <v>5247301</v>
      </c>
      <c r="F6" s="20">
        <v>5247301</v>
      </c>
      <c r="G6" s="20">
        <v>34548419</v>
      </c>
      <c r="H6" s="20">
        <v>33276627</v>
      </c>
      <c r="I6" s="20">
        <v>30988346</v>
      </c>
      <c r="J6" s="20">
        <v>30988346</v>
      </c>
      <c r="K6" s="20">
        <v>28568046</v>
      </c>
      <c r="L6" s="20">
        <v>29842220</v>
      </c>
      <c r="M6" s="20">
        <v>26971018</v>
      </c>
      <c r="N6" s="20">
        <v>26971018</v>
      </c>
      <c r="O6" s="20"/>
      <c r="P6" s="20"/>
      <c r="Q6" s="20"/>
      <c r="R6" s="20"/>
      <c r="S6" s="20"/>
      <c r="T6" s="20"/>
      <c r="U6" s="20"/>
      <c r="V6" s="20"/>
      <c r="W6" s="20">
        <v>26971018</v>
      </c>
      <c r="X6" s="20">
        <v>2623651</v>
      </c>
      <c r="Y6" s="20">
        <v>24347367</v>
      </c>
      <c r="Z6" s="21">
        <v>928</v>
      </c>
      <c r="AA6" s="22">
        <v>5247301</v>
      </c>
    </row>
    <row r="7" spans="1:27" ht="13.5">
      <c r="A7" s="23" t="s">
        <v>34</v>
      </c>
      <c r="B7" s="17"/>
      <c r="C7" s="18"/>
      <c r="D7" s="18"/>
      <c r="E7" s="19">
        <v>17847240</v>
      </c>
      <c r="F7" s="20">
        <v>17847240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8923620</v>
      </c>
      <c r="Y7" s="20">
        <v>-8923620</v>
      </c>
      <c r="Z7" s="21">
        <v>-100</v>
      </c>
      <c r="AA7" s="22">
        <v>17847240</v>
      </c>
    </row>
    <row r="8" spans="1:27" ht="13.5">
      <c r="A8" s="23" t="s">
        <v>35</v>
      </c>
      <c r="B8" s="17"/>
      <c r="C8" s="18">
        <v>3331111</v>
      </c>
      <c r="D8" s="18">
        <v>3331111</v>
      </c>
      <c r="E8" s="19">
        <v>4583000</v>
      </c>
      <c r="F8" s="20">
        <v>4583000</v>
      </c>
      <c r="G8" s="20">
        <v>6311979</v>
      </c>
      <c r="H8" s="20">
        <v>3691443</v>
      </c>
      <c r="I8" s="20">
        <v>1637742</v>
      </c>
      <c r="J8" s="20">
        <v>1637742</v>
      </c>
      <c r="K8" s="20">
        <v>1447146</v>
      </c>
      <c r="L8" s="20">
        <v>9651255</v>
      </c>
      <c r="M8" s="20">
        <v>10095524</v>
      </c>
      <c r="N8" s="20">
        <v>10095524</v>
      </c>
      <c r="O8" s="20"/>
      <c r="P8" s="20"/>
      <c r="Q8" s="20"/>
      <c r="R8" s="20"/>
      <c r="S8" s="20"/>
      <c r="T8" s="20"/>
      <c r="U8" s="20"/>
      <c r="V8" s="20"/>
      <c r="W8" s="20">
        <v>10095524</v>
      </c>
      <c r="X8" s="20">
        <v>2291500</v>
      </c>
      <c r="Y8" s="20">
        <v>7804024</v>
      </c>
      <c r="Z8" s="21">
        <v>340.56</v>
      </c>
      <c r="AA8" s="22">
        <v>4583000</v>
      </c>
    </row>
    <row r="9" spans="1:27" ht="13.5">
      <c r="A9" s="23" t="s">
        <v>36</v>
      </c>
      <c r="B9" s="17"/>
      <c r="C9" s="18">
        <v>1882505</v>
      </c>
      <c r="D9" s="18">
        <v>1882505</v>
      </c>
      <c r="E9" s="19">
        <v>2178000</v>
      </c>
      <c r="F9" s="20">
        <v>2178000</v>
      </c>
      <c r="G9" s="20"/>
      <c r="H9" s="20"/>
      <c r="I9" s="20"/>
      <c r="J9" s="20"/>
      <c r="K9" s="20"/>
      <c r="L9" s="20"/>
      <c r="M9" s="20">
        <v>1190218</v>
      </c>
      <c r="N9" s="20">
        <v>1190218</v>
      </c>
      <c r="O9" s="20"/>
      <c r="P9" s="20"/>
      <c r="Q9" s="20"/>
      <c r="R9" s="20"/>
      <c r="S9" s="20"/>
      <c r="T9" s="20"/>
      <c r="U9" s="20"/>
      <c r="V9" s="20"/>
      <c r="W9" s="20">
        <v>1190218</v>
      </c>
      <c r="X9" s="20">
        <v>1089000</v>
      </c>
      <c r="Y9" s="20">
        <v>101218</v>
      </c>
      <c r="Z9" s="21">
        <v>9.29</v>
      </c>
      <c r="AA9" s="22">
        <v>2178000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6485</v>
      </c>
      <c r="D11" s="18">
        <v>6485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31244071</v>
      </c>
      <c r="D12" s="29">
        <f>SUM(D6:D11)</f>
        <v>31244071</v>
      </c>
      <c r="E12" s="30">
        <f t="shared" si="0"/>
        <v>29855541</v>
      </c>
      <c r="F12" s="31">
        <f t="shared" si="0"/>
        <v>29855541</v>
      </c>
      <c r="G12" s="31">
        <f t="shared" si="0"/>
        <v>40860398</v>
      </c>
      <c r="H12" s="31">
        <f t="shared" si="0"/>
        <v>36968070</v>
      </c>
      <c r="I12" s="31">
        <f t="shared" si="0"/>
        <v>32626088</v>
      </c>
      <c r="J12" s="31">
        <f t="shared" si="0"/>
        <v>32626088</v>
      </c>
      <c r="K12" s="31">
        <f t="shared" si="0"/>
        <v>30015192</v>
      </c>
      <c r="L12" s="31">
        <f t="shared" si="0"/>
        <v>39493475</v>
      </c>
      <c r="M12" s="31">
        <f t="shared" si="0"/>
        <v>38256760</v>
      </c>
      <c r="N12" s="31">
        <f t="shared" si="0"/>
        <v>38256760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38256760</v>
      </c>
      <c r="X12" s="31">
        <f t="shared" si="0"/>
        <v>14927771</v>
      </c>
      <c r="Y12" s="31">
        <f t="shared" si="0"/>
        <v>23328989</v>
      </c>
      <c r="Z12" s="32">
        <f>+IF(X12&lt;&gt;0,+(Y12/X12)*100,0)</f>
        <v>156.27911896558436</v>
      </c>
      <c r="AA12" s="33">
        <f>SUM(AA6:AA11)</f>
        <v>29855541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10661000</v>
      </c>
      <c r="D17" s="18">
        <v>10661000</v>
      </c>
      <c r="E17" s="19">
        <v>10661000</v>
      </c>
      <c r="F17" s="20">
        <v>10661000</v>
      </c>
      <c r="G17" s="20">
        <v>10661000</v>
      </c>
      <c r="H17" s="20">
        <v>10661000</v>
      </c>
      <c r="I17" s="20">
        <v>10661000</v>
      </c>
      <c r="J17" s="20">
        <v>10661000</v>
      </c>
      <c r="K17" s="20">
        <v>10661000</v>
      </c>
      <c r="L17" s="20">
        <v>10661000</v>
      </c>
      <c r="M17" s="20">
        <v>10661000</v>
      </c>
      <c r="N17" s="20">
        <v>10661000</v>
      </c>
      <c r="O17" s="20"/>
      <c r="P17" s="20"/>
      <c r="Q17" s="20"/>
      <c r="R17" s="20"/>
      <c r="S17" s="20"/>
      <c r="T17" s="20"/>
      <c r="U17" s="20"/>
      <c r="V17" s="20"/>
      <c r="W17" s="20">
        <v>10661000</v>
      </c>
      <c r="X17" s="20">
        <v>5330500</v>
      </c>
      <c r="Y17" s="20">
        <v>5330500</v>
      </c>
      <c r="Z17" s="21">
        <v>100</v>
      </c>
      <c r="AA17" s="22">
        <v>10661000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57934275</v>
      </c>
      <c r="D19" s="18">
        <v>57934275</v>
      </c>
      <c r="E19" s="19">
        <v>76119107</v>
      </c>
      <c r="F19" s="20">
        <v>76119107</v>
      </c>
      <c r="G19" s="20">
        <v>67050918</v>
      </c>
      <c r="H19" s="20">
        <v>78063065</v>
      </c>
      <c r="I19" s="20">
        <v>74085945</v>
      </c>
      <c r="J19" s="20">
        <v>74085945</v>
      </c>
      <c r="K19" s="20">
        <v>71454724</v>
      </c>
      <c r="L19" s="20">
        <v>73222948</v>
      </c>
      <c r="M19" s="20">
        <v>62034108</v>
      </c>
      <c r="N19" s="20">
        <v>62034108</v>
      </c>
      <c r="O19" s="20"/>
      <c r="P19" s="20"/>
      <c r="Q19" s="20"/>
      <c r="R19" s="20"/>
      <c r="S19" s="20"/>
      <c r="T19" s="20"/>
      <c r="U19" s="20"/>
      <c r="V19" s="20"/>
      <c r="W19" s="20">
        <v>62034108</v>
      </c>
      <c r="X19" s="20">
        <v>38059554</v>
      </c>
      <c r="Y19" s="20">
        <v>23974554</v>
      </c>
      <c r="Z19" s="21">
        <v>62.99</v>
      </c>
      <c r="AA19" s="22">
        <v>76119107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76894</v>
      </c>
      <c r="D22" s="18">
        <v>76894</v>
      </c>
      <c r="E22" s="19">
        <v>73400</v>
      </c>
      <c r="F22" s="20">
        <v>73400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36700</v>
      </c>
      <c r="Y22" s="20">
        <v>-36700</v>
      </c>
      <c r="Z22" s="21">
        <v>-100</v>
      </c>
      <c r="AA22" s="22">
        <v>73400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68672169</v>
      </c>
      <c r="D24" s="29">
        <f>SUM(D15:D23)</f>
        <v>68672169</v>
      </c>
      <c r="E24" s="36">
        <f t="shared" si="1"/>
        <v>86853507</v>
      </c>
      <c r="F24" s="37">
        <f t="shared" si="1"/>
        <v>86853507</v>
      </c>
      <c r="G24" s="37">
        <f t="shared" si="1"/>
        <v>77711918</v>
      </c>
      <c r="H24" s="37">
        <f t="shared" si="1"/>
        <v>88724065</v>
      </c>
      <c r="I24" s="37">
        <f t="shared" si="1"/>
        <v>84746945</v>
      </c>
      <c r="J24" s="37">
        <f t="shared" si="1"/>
        <v>84746945</v>
      </c>
      <c r="K24" s="37">
        <f t="shared" si="1"/>
        <v>82115724</v>
      </c>
      <c r="L24" s="37">
        <f t="shared" si="1"/>
        <v>83883948</v>
      </c>
      <c r="M24" s="37">
        <f t="shared" si="1"/>
        <v>72695108</v>
      </c>
      <c r="N24" s="37">
        <f t="shared" si="1"/>
        <v>72695108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72695108</v>
      </c>
      <c r="X24" s="37">
        <f t="shared" si="1"/>
        <v>43426754</v>
      </c>
      <c r="Y24" s="37">
        <f t="shared" si="1"/>
        <v>29268354</v>
      </c>
      <c r="Z24" s="38">
        <f>+IF(X24&lt;&gt;0,+(Y24/X24)*100,0)</f>
        <v>67.3970566623515</v>
      </c>
      <c r="AA24" s="39">
        <f>SUM(AA15:AA23)</f>
        <v>86853507</v>
      </c>
    </row>
    <row r="25" spans="1:27" ht="13.5">
      <c r="A25" s="27" t="s">
        <v>51</v>
      </c>
      <c r="B25" s="28"/>
      <c r="C25" s="29">
        <f aca="true" t="shared" si="2" ref="C25:Y25">+C12+C24</f>
        <v>99916240</v>
      </c>
      <c r="D25" s="29">
        <f>+D12+D24</f>
        <v>99916240</v>
      </c>
      <c r="E25" s="30">
        <f t="shared" si="2"/>
        <v>116709048</v>
      </c>
      <c r="F25" s="31">
        <f t="shared" si="2"/>
        <v>116709048</v>
      </c>
      <c r="G25" s="31">
        <f t="shared" si="2"/>
        <v>118572316</v>
      </c>
      <c r="H25" s="31">
        <f t="shared" si="2"/>
        <v>125692135</v>
      </c>
      <c r="I25" s="31">
        <f t="shared" si="2"/>
        <v>117373033</v>
      </c>
      <c r="J25" s="31">
        <f t="shared" si="2"/>
        <v>117373033</v>
      </c>
      <c r="K25" s="31">
        <f t="shared" si="2"/>
        <v>112130916</v>
      </c>
      <c r="L25" s="31">
        <f t="shared" si="2"/>
        <v>123377423</v>
      </c>
      <c r="M25" s="31">
        <f t="shared" si="2"/>
        <v>110951868</v>
      </c>
      <c r="N25" s="31">
        <f t="shared" si="2"/>
        <v>110951868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110951868</v>
      </c>
      <c r="X25" s="31">
        <f t="shared" si="2"/>
        <v>58354525</v>
      </c>
      <c r="Y25" s="31">
        <f t="shared" si="2"/>
        <v>52597343</v>
      </c>
      <c r="Z25" s="32">
        <f>+IF(X25&lt;&gt;0,+(Y25/X25)*100,0)</f>
        <v>90.13412927275134</v>
      </c>
      <c r="AA25" s="33">
        <f>+AA12+AA24</f>
        <v>116709048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817316</v>
      </c>
      <c r="D30" s="18">
        <v>817316</v>
      </c>
      <c r="E30" s="19">
        <v>823461</v>
      </c>
      <c r="F30" s="20">
        <v>823461</v>
      </c>
      <c r="G30" s="20">
        <v>727730</v>
      </c>
      <c r="H30" s="20">
        <v>727730</v>
      </c>
      <c r="I30" s="20">
        <v>727730</v>
      </c>
      <c r="J30" s="20">
        <v>727730</v>
      </c>
      <c r="K30" s="20">
        <v>727730</v>
      </c>
      <c r="L30" s="20">
        <v>727730</v>
      </c>
      <c r="M30" s="20">
        <v>727730</v>
      </c>
      <c r="N30" s="20">
        <v>727730</v>
      </c>
      <c r="O30" s="20"/>
      <c r="P30" s="20"/>
      <c r="Q30" s="20"/>
      <c r="R30" s="20"/>
      <c r="S30" s="20"/>
      <c r="T30" s="20"/>
      <c r="U30" s="20"/>
      <c r="V30" s="20"/>
      <c r="W30" s="20">
        <v>727730</v>
      </c>
      <c r="X30" s="20">
        <v>411731</v>
      </c>
      <c r="Y30" s="20">
        <v>315999</v>
      </c>
      <c r="Z30" s="21">
        <v>76.75</v>
      </c>
      <c r="AA30" s="22">
        <v>823461</v>
      </c>
    </row>
    <row r="31" spans="1:27" ht="13.5">
      <c r="A31" s="23" t="s">
        <v>56</v>
      </c>
      <c r="B31" s="17"/>
      <c r="C31" s="18">
        <v>6406</v>
      </c>
      <c r="D31" s="18">
        <v>6406</v>
      </c>
      <c r="E31" s="19">
        <v>6406</v>
      </c>
      <c r="F31" s="20">
        <v>6406</v>
      </c>
      <c r="G31" s="20">
        <v>6406</v>
      </c>
      <c r="H31" s="20">
        <v>6406</v>
      </c>
      <c r="I31" s="20">
        <v>6406</v>
      </c>
      <c r="J31" s="20">
        <v>6406</v>
      </c>
      <c r="K31" s="20">
        <v>6406</v>
      </c>
      <c r="L31" s="20">
        <v>6406</v>
      </c>
      <c r="M31" s="20">
        <v>6406</v>
      </c>
      <c r="N31" s="20">
        <v>6406</v>
      </c>
      <c r="O31" s="20"/>
      <c r="P31" s="20"/>
      <c r="Q31" s="20"/>
      <c r="R31" s="20"/>
      <c r="S31" s="20"/>
      <c r="T31" s="20"/>
      <c r="U31" s="20"/>
      <c r="V31" s="20"/>
      <c r="W31" s="20">
        <v>6406</v>
      </c>
      <c r="X31" s="20">
        <v>3203</v>
      </c>
      <c r="Y31" s="20">
        <v>3203</v>
      </c>
      <c r="Z31" s="21">
        <v>100</v>
      </c>
      <c r="AA31" s="22">
        <v>6406</v>
      </c>
    </row>
    <row r="32" spans="1:27" ht="13.5">
      <c r="A32" s="23" t="s">
        <v>57</v>
      </c>
      <c r="B32" s="17"/>
      <c r="C32" s="18">
        <v>15816231</v>
      </c>
      <c r="D32" s="18">
        <v>15816231</v>
      </c>
      <c r="E32" s="19">
        <v>9208300</v>
      </c>
      <c r="F32" s="20">
        <v>9208300</v>
      </c>
      <c r="G32" s="20">
        <v>25253419</v>
      </c>
      <c r="H32" s="20">
        <v>25136362</v>
      </c>
      <c r="I32" s="20">
        <v>20265273</v>
      </c>
      <c r="J32" s="20">
        <v>20265273</v>
      </c>
      <c r="K32" s="20">
        <v>23077610</v>
      </c>
      <c r="L32" s="20">
        <v>18187843</v>
      </c>
      <c r="M32" s="20">
        <v>12588566</v>
      </c>
      <c r="N32" s="20">
        <v>12588566</v>
      </c>
      <c r="O32" s="20"/>
      <c r="P32" s="20"/>
      <c r="Q32" s="20"/>
      <c r="R32" s="20"/>
      <c r="S32" s="20"/>
      <c r="T32" s="20"/>
      <c r="U32" s="20"/>
      <c r="V32" s="20"/>
      <c r="W32" s="20">
        <v>12588566</v>
      </c>
      <c r="X32" s="20">
        <v>4604150</v>
      </c>
      <c r="Y32" s="20">
        <v>7984416</v>
      </c>
      <c r="Z32" s="21">
        <v>173.42</v>
      </c>
      <c r="AA32" s="22">
        <v>9208300</v>
      </c>
    </row>
    <row r="33" spans="1:27" ht="13.5">
      <c r="A33" s="23" t="s">
        <v>58</v>
      </c>
      <c r="B33" s="17"/>
      <c r="C33" s="18">
        <v>4910429</v>
      </c>
      <c r="D33" s="18">
        <v>4910429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21550382</v>
      </c>
      <c r="D34" s="29">
        <f>SUM(D29:D33)</f>
        <v>21550382</v>
      </c>
      <c r="E34" s="30">
        <f t="shared" si="3"/>
        <v>10038167</v>
      </c>
      <c r="F34" s="31">
        <f t="shared" si="3"/>
        <v>10038167</v>
      </c>
      <c r="G34" s="31">
        <f t="shared" si="3"/>
        <v>25987555</v>
      </c>
      <c r="H34" s="31">
        <f t="shared" si="3"/>
        <v>25870498</v>
      </c>
      <c r="I34" s="31">
        <f t="shared" si="3"/>
        <v>20999409</v>
      </c>
      <c r="J34" s="31">
        <f t="shared" si="3"/>
        <v>20999409</v>
      </c>
      <c r="K34" s="31">
        <f t="shared" si="3"/>
        <v>23811746</v>
      </c>
      <c r="L34" s="31">
        <f t="shared" si="3"/>
        <v>18921979</v>
      </c>
      <c r="M34" s="31">
        <f t="shared" si="3"/>
        <v>13322702</v>
      </c>
      <c r="N34" s="31">
        <f t="shared" si="3"/>
        <v>13322702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13322702</v>
      </c>
      <c r="X34" s="31">
        <f t="shared" si="3"/>
        <v>5019084</v>
      </c>
      <c r="Y34" s="31">
        <f t="shared" si="3"/>
        <v>8303618</v>
      </c>
      <c r="Z34" s="32">
        <f>+IF(X34&lt;&gt;0,+(Y34/X34)*100,0)</f>
        <v>165.44090515321122</v>
      </c>
      <c r="AA34" s="33">
        <f>SUM(AA29:AA33)</f>
        <v>10038167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1392168</v>
      </c>
      <c r="D37" s="18">
        <v>1392168</v>
      </c>
      <c r="E37" s="19">
        <v>1169983</v>
      </c>
      <c r="F37" s="20">
        <v>1169983</v>
      </c>
      <c r="G37" s="20"/>
      <c r="H37" s="20"/>
      <c r="I37" s="20">
        <v>681002</v>
      </c>
      <c r="J37" s="20">
        <v>681002</v>
      </c>
      <c r="K37" s="20">
        <v>681002</v>
      </c>
      <c r="L37" s="20">
        <v>681002</v>
      </c>
      <c r="M37" s="20">
        <v>1208260</v>
      </c>
      <c r="N37" s="20">
        <v>1208260</v>
      </c>
      <c r="O37" s="20"/>
      <c r="P37" s="20"/>
      <c r="Q37" s="20"/>
      <c r="R37" s="20"/>
      <c r="S37" s="20"/>
      <c r="T37" s="20"/>
      <c r="U37" s="20"/>
      <c r="V37" s="20"/>
      <c r="W37" s="20">
        <v>1208260</v>
      </c>
      <c r="X37" s="20">
        <v>584992</v>
      </c>
      <c r="Y37" s="20">
        <v>623268</v>
      </c>
      <c r="Z37" s="21">
        <v>106.54</v>
      </c>
      <c r="AA37" s="22">
        <v>1169983</v>
      </c>
    </row>
    <row r="38" spans="1:27" ht="13.5">
      <c r="A38" s="23" t="s">
        <v>58</v>
      </c>
      <c r="B38" s="17"/>
      <c r="C38" s="18"/>
      <c r="D38" s="18"/>
      <c r="E38" s="19">
        <v>2497000</v>
      </c>
      <c r="F38" s="20">
        <v>2497000</v>
      </c>
      <c r="G38" s="20">
        <v>506223</v>
      </c>
      <c r="H38" s="20">
        <v>506223</v>
      </c>
      <c r="I38" s="20">
        <v>506223</v>
      </c>
      <c r="J38" s="20">
        <v>506223</v>
      </c>
      <c r="K38" s="20">
        <v>506223</v>
      </c>
      <c r="L38" s="20">
        <v>506223</v>
      </c>
      <c r="M38" s="20">
        <v>506223</v>
      </c>
      <c r="N38" s="20">
        <v>506223</v>
      </c>
      <c r="O38" s="20"/>
      <c r="P38" s="20"/>
      <c r="Q38" s="20"/>
      <c r="R38" s="20"/>
      <c r="S38" s="20"/>
      <c r="T38" s="20"/>
      <c r="U38" s="20"/>
      <c r="V38" s="20"/>
      <c r="W38" s="20">
        <v>506223</v>
      </c>
      <c r="X38" s="20">
        <v>1248500</v>
      </c>
      <c r="Y38" s="20">
        <v>-742277</v>
      </c>
      <c r="Z38" s="21">
        <v>-59.45</v>
      </c>
      <c r="AA38" s="22">
        <v>2497000</v>
      </c>
    </row>
    <row r="39" spans="1:27" ht="13.5">
      <c r="A39" s="27" t="s">
        <v>61</v>
      </c>
      <c r="B39" s="35"/>
      <c r="C39" s="29">
        <f aca="true" t="shared" si="4" ref="C39:Y39">SUM(C37:C38)</f>
        <v>1392168</v>
      </c>
      <c r="D39" s="29">
        <f>SUM(D37:D38)</f>
        <v>1392168</v>
      </c>
      <c r="E39" s="36">
        <f t="shared" si="4"/>
        <v>3666983</v>
      </c>
      <c r="F39" s="37">
        <f t="shared" si="4"/>
        <v>3666983</v>
      </c>
      <c r="G39" s="37">
        <f t="shared" si="4"/>
        <v>506223</v>
      </c>
      <c r="H39" s="37">
        <f t="shared" si="4"/>
        <v>506223</v>
      </c>
      <c r="I39" s="37">
        <f t="shared" si="4"/>
        <v>1187225</v>
      </c>
      <c r="J39" s="37">
        <f t="shared" si="4"/>
        <v>1187225</v>
      </c>
      <c r="K39" s="37">
        <f t="shared" si="4"/>
        <v>1187225</v>
      </c>
      <c r="L39" s="37">
        <f t="shared" si="4"/>
        <v>1187225</v>
      </c>
      <c r="M39" s="37">
        <f t="shared" si="4"/>
        <v>1714483</v>
      </c>
      <c r="N39" s="37">
        <f t="shared" si="4"/>
        <v>1714483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1714483</v>
      </c>
      <c r="X39" s="37">
        <f t="shared" si="4"/>
        <v>1833492</v>
      </c>
      <c r="Y39" s="37">
        <f t="shared" si="4"/>
        <v>-119009</v>
      </c>
      <c r="Z39" s="38">
        <f>+IF(X39&lt;&gt;0,+(Y39/X39)*100,0)</f>
        <v>-6.4908382474534925</v>
      </c>
      <c r="AA39" s="39">
        <f>SUM(AA37:AA38)</f>
        <v>3666983</v>
      </c>
    </row>
    <row r="40" spans="1:27" ht="13.5">
      <c r="A40" s="27" t="s">
        <v>62</v>
      </c>
      <c r="B40" s="28"/>
      <c r="C40" s="29">
        <f aca="true" t="shared" si="5" ref="C40:Y40">+C34+C39</f>
        <v>22942550</v>
      </c>
      <c r="D40" s="29">
        <f>+D34+D39</f>
        <v>22942550</v>
      </c>
      <c r="E40" s="30">
        <f t="shared" si="5"/>
        <v>13705150</v>
      </c>
      <c r="F40" s="31">
        <f t="shared" si="5"/>
        <v>13705150</v>
      </c>
      <c r="G40" s="31">
        <f t="shared" si="5"/>
        <v>26493778</v>
      </c>
      <c r="H40" s="31">
        <f t="shared" si="5"/>
        <v>26376721</v>
      </c>
      <c r="I40" s="31">
        <f t="shared" si="5"/>
        <v>22186634</v>
      </c>
      <c r="J40" s="31">
        <f t="shared" si="5"/>
        <v>22186634</v>
      </c>
      <c r="K40" s="31">
        <f t="shared" si="5"/>
        <v>24998971</v>
      </c>
      <c r="L40" s="31">
        <f t="shared" si="5"/>
        <v>20109204</v>
      </c>
      <c r="M40" s="31">
        <f t="shared" si="5"/>
        <v>15037185</v>
      </c>
      <c r="N40" s="31">
        <f t="shared" si="5"/>
        <v>15037185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15037185</v>
      </c>
      <c r="X40" s="31">
        <f t="shared" si="5"/>
        <v>6852576</v>
      </c>
      <c r="Y40" s="31">
        <f t="shared" si="5"/>
        <v>8184609</v>
      </c>
      <c r="Z40" s="32">
        <f>+IF(X40&lt;&gt;0,+(Y40/X40)*100,0)</f>
        <v>119.43842724254354</v>
      </c>
      <c r="AA40" s="33">
        <f>+AA34+AA39</f>
        <v>13705150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76973690</v>
      </c>
      <c r="D42" s="43">
        <f>+D25-D40</f>
        <v>76973690</v>
      </c>
      <c r="E42" s="44">
        <f t="shared" si="6"/>
        <v>103003898</v>
      </c>
      <c r="F42" s="45">
        <f t="shared" si="6"/>
        <v>103003898</v>
      </c>
      <c r="G42" s="45">
        <f t="shared" si="6"/>
        <v>92078538</v>
      </c>
      <c r="H42" s="45">
        <f t="shared" si="6"/>
        <v>99315414</v>
      </c>
      <c r="I42" s="45">
        <f t="shared" si="6"/>
        <v>95186399</v>
      </c>
      <c r="J42" s="45">
        <f t="shared" si="6"/>
        <v>95186399</v>
      </c>
      <c r="K42" s="45">
        <f t="shared" si="6"/>
        <v>87131945</v>
      </c>
      <c r="L42" s="45">
        <f t="shared" si="6"/>
        <v>103268219</v>
      </c>
      <c r="M42" s="45">
        <f t="shared" si="6"/>
        <v>95914683</v>
      </c>
      <c r="N42" s="45">
        <f t="shared" si="6"/>
        <v>95914683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95914683</v>
      </c>
      <c r="X42" s="45">
        <f t="shared" si="6"/>
        <v>51501949</v>
      </c>
      <c r="Y42" s="45">
        <f t="shared" si="6"/>
        <v>44412734</v>
      </c>
      <c r="Z42" s="46">
        <f>+IF(X42&lt;&gt;0,+(Y42/X42)*100,0)</f>
        <v>86.23505491025205</v>
      </c>
      <c r="AA42" s="47">
        <f>+AA25-AA40</f>
        <v>103003898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74267987</v>
      </c>
      <c r="D45" s="18">
        <v>74267987</v>
      </c>
      <c r="E45" s="19">
        <v>99619334</v>
      </c>
      <c r="F45" s="20">
        <v>99619334</v>
      </c>
      <c r="G45" s="20">
        <v>89721879</v>
      </c>
      <c r="H45" s="20">
        <v>96609711</v>
      </c>
      <c r="I45" s="20">
        <v>92480696</v>
      </c>
      <c r="J45" s="20">
        <v>92480696</v>
      </c>
      <c r="K45" s="20">
        <v>84426242</v>
      </c>
      <c r="L45" s="20">
        <v>100562516</v>
      </c>
      <c r="M45" s="20">
        <v>93208980</v>
      </c>
      <c r="N45" s="20">
        <v>93208980</v>
      </c>
      <c r="O45" s="20"/>
      <c r="P45" s="20"/>
      <c r="Q45" s="20"/>
      <c r="R45" s="20"/>
      <c r="S45" s="20"/>
      <c r="T45" s="20"/>
      <c r="U45" s="20"/>
      <c r="V45" s="20"/>
      <c r="W45" s="20">
        <v>93208980</v>
      </c>
      <c r="X45" s="20">
        <v>49809667</v>
      </c>
      <c r="Y45" s="20">
        <v>43399313</v>
      </c>
      <c r="Z45" s="48">
        <v>87.13</v>
      </c>
      <c r="AA45" s="22">
        <v>99619334</v>
      </c>
    </row>
    <row r="46" spans="1:27" ht="13.5">
      <c r="A46" s="23" t="s">
        <v>67</v>
      </c>
      <c r="B46" s="17"/>
      <c r="C46" s="18">
        <v>2705703</v>
      </c>
      <c r="D46" s="18">
        <v>2705703</v>
      </c>
      <c r="E46" s="19">
        <v>3384564</v>
      </c>
      <c r="F46" s="20">
        <v>3384564</v>
      </c>
      <c r="G46" s="20">
        <v>2356659</v>
      </c>
      <c r="H46" s="20">
        <v>2705703</v>
      </c>
      <c r="I46" s="20">
        <v>2705703</v>
      </c>
      <c r="J46" s="20">
        <v>2705703</v>
      </c>
      <c r="K46" s="20">
        <v>2705703</v>
      </c>
      <c r="L46" s="20">
        <v>2705703</v>
      </c>
      <c r="M46" s="20">
        <v>2705703</v>
      </c>
      <c r="N46" s="20">
        <v>2705703</v>
      </c>
      <c r="O46" s="20"/>
      <c r="P46" s="20"/>
      <c r="Q46" s="20"/>
      <c r="R46" s="20"/>
      <c r="S46" s="20"/>
      <c r="T46" s="20"/>
      <c r="U46" s="20"/>
      <c r="V46" s="20"/>
      <c r="W46" s="20">
        <v>2705703</v>
      </c>
      <c r="X46" s="20">
        <v>1692282</v>
      </c>
      <c r="Y46" s="20">
        <v>1013421</v>
      </c>
      <c r="Z46" s="48">
        <v>59.88</v>
      </c>
      <c r="AA46" s="22">
        <v>3384564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76973690</v>
      </c>
      <c r="D48" s="51">
        <f>SUM(D45:D47)</f>
        <v>76973690</v>
      </c>
      <c r="E48" s="52">
        <f t="shared" si="7"/>
        <v>103003898</v>
      </c>
      <c r="F48" s="53">
        <f t="shared" si="7"/>
        <v>103003898</v>
      </c>
      <c r="G48" s="53">
        <f t="shared" si="7"/>
        <v>92078538</v>
      </c>
      <c r="H48" s="53">
        <f t="shared" si="7"/>
        <v>99315414</v>
      </c>
      <c r="I48" s="53">
        <f t="shared" si="7"/>
        <v>95186399</v>
      </c>
      <c r="J48" s="53">
        <f t="shared" si="7"/>
        <v>95186399</v>
      </c>
      <c r="K48" s="53">
        <f t="shared" si="7"/>
        <v>87131945</v>
      </c>
      <c r="L48" s="53">
        <f t="shared" si="7"/>
        <v>103268219</v>
      </c>
      <c r="M48" s="53">
        <f t="shared" si="7"/>
        <v>95914683</v>
      </c>
      <c r="N48" s="53">
        <f t="shared" si="7"/>
        <v>95914683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95914683</v>
      </c>
      <c r="X48" s="53">
        <f t="shared" si="7"/>
        <v>51501949</v>
      </c>
      <c r="Y48" s="53">
        <f t="shared" si="7"/>
        <v>44412734</v>
      </c>
      <c r="Z48" s="54">
        <f>+IF(X48&lt;&gt;0,+(Y48/X48)*100,0)</f>
        <v>86.23505491025205</v>
      </c>
      <c r="AA48" s="55">
        <f>SUM(AA45:AA47)</f>
        <v>103003898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4175261</v>
      </c>
      <c r="D6" s="18">
        <v>4175261</v>
      </c>
      <c r="E6" s="19">
        <v>4137000</v>
      </c>
      <c r="F6" s="20">
        <v>4137000</v>
      </c>
      <c r="G6" s="20">
        <v>2542783</v>
      </c>
      <c r="H6" s="20">
        <v>10596570</v>
      </c>
      <c r="I6" s="20">
        <v>8981348</v>
      </c>
      <c r="J6" s="20">
        <v>8981348</v>
      </c>
      <c r="K6" s="20">
        <v>29497269</v>
      </c>
      <c r="L6" s="20">
        <v>25570132</v>
      </c>
      <c r="M6" s="20">
        <v>15537549</v>
      </c>
      <c r="N6" s="20">
        <v>15537549</v>
      </c>
      <c r="O6" s="20"/>
      <c r="P6" s="20"/>
      <c r="Q6" s="20"/>
      <c r="R6" s="20"/>
      <c r="S6" s="20"/>
      <c r="T6" s="20"/>
      <c r="U6" s="20"/>
      <c r="V6" s="20"/>
      <c r="W6" s="20">
        <v>15537549</v>
      </c>
      <c r="X6" s="20">
        <v>2068500</v>
      </c>
      <c r="Y6" s="20">
        <v>13469049</v>
      </c>
      <c r="Z6" s="21">
        <v>651.15</v>
      </c>
      <c r="AA6" s="22">
        <v>4137000</v>
      </c>
    </row>
    <row r="7" spans="1:27" ht="13.5">
      <c r="A7" s="23" t="s">
        <v>34</v>
      </c>
      <c r="B7" s="17"/>
      <c r="C7" s="18">
        <v>9347286</v>
      </c>
      <c r="D7" s="18">
        <v>9347286</v>
      </c>
      <c r="E7" s="19">
        <v>3830000</v>
      </c>
      <c r="F7" s="20">
        <v>3830000</v>
      </c>
      <c r="G7" s="20">
        <v>12564934</v>
      </c>
      <c r="H7" s="20">
        <v>17702516</v>
      </c>
      <c r="I7" s="20">
        <v>19265507</v>
      </c>
      <c r="J7" s="20">
        <v>19265507</v>
      </c>
      <c r="K7" s="20">
        <v>26698238</v>
      </c>
      <c r="L7" s="20">
        <v>26251912</v>
      </c>
      <c r="M7" s="20">
        <v>55681508</v>
      </c>
      <c r="N7" s="20">
        <v>55681508</v>
      </c>
      <c r="O7" s="20"/>
      <c r="P7" s="20"/>
      <c r="Q7" s="20"/>
      <c r="R7" s="20"/>
      <c r="S7" s="20"/>
      <c r="T7" s="20"/>
      <c r="U7" s="20"/>
      <c r="V7" s="20"/>
      <c r="W7" s="20">
        <v>55681508</v>
      </c>
      <c r="X7" s="20">
        <v>1915000</v>
      </c>
      <c r="Y7" s="20">
        <v>53766508</v>
      </c>
      <c r="Z7" s="21">
        <v>2807.65</v>
      </c>
      <c r="AA7" s="22">
        <v>3830000</v>
      </c>
    </row>
    <row r="8" spans="1:27" ht="13.5">
      <c r="A8" s="23" t="s">
        <v>35</v>
      </c>
      <c r="B8" s="17"/>
      <c r="C8" s="18">
        <v>14616323</v>
      </c>
      <c r="D8" s="18">
        <v>14616323</v>
      </c>
      <c r="E8" s="19">
        <v>9412000</v>
      </c>
      <c r="F8" s="20">
        <v>9412000</v>
      </c>
      <c r="G8" s="20">
        <v>63994178</v>
      </c>
      <c r="H8" s="20">
        <v>63745769</v>
      </c>
      <c r="I8" s="20">
        <v>54766466</v>
      </c>
      <c r="J8" s="20">
        <v>54766466</v>
      </c>
      <c r="K8" s="20">
        <v>23926545</v>
      </c>
      <c r="L8" s="20">
        <v>23181799</v>
      </c>
      <c r="M8" s="20">
        <v>19709044</v>
      </c>
      <c r="N8" s="20">
        <v>19709044</v>
      </c>
      <c r="O8" s="20"/>
      <c r="P8" s="20"/>
      <c r="Q8" s="20"/>
      <c r="R8" s="20"/>
      <c r="S8" s="20"/>
      <c r="T8" s="20"/>
      <c r="U8" s="20"/>
      <c r="V8" s="20"/>
      <c r="W8" s="20">
        <v>19709044</v>
      </c>
      <c r="X8" s="20">
        <v>4706000</v>
      </c>
      <c r="Y8" s="20">
        <v>15003044</v>
      </c>
      <c r="Z8" s="21">
        <v>318.81</v>
      </c>
      <c r="AA8" s="22">
        <v>9412000</v>
      </c>
    </row>
    <row r="9" spans="1:27" ht="13.5">
      <c r="A9" s="23" t="s">
        <v>36</v>
      </c>
      <c r="B9" s="17"/>
      <c r="C9" s="18">
        <v>1537516</v>
      </c>
      <c r="D9" s="18">
        <v>1537516</v>
      </c>
      <c r="E9" s="19">
        <v>986000</v>
      </c>
      <c r="F9" s="20">
        <v>986000</v>
      </c>
      <c r="G9" s="20">
        <v>2137081</v>
      </c>
      <c r="H9" s="20">
        <v>3188440</v>
      </c>
      <c r="I9" s="20">
        <v>2179909</v>
      </c>
      <c r="J9" s="20">
        <v>2179909</v>
      </c>
      <c r="K9" s="20">
        <v>1728016</v>
      </c>
      <c r="L9" s="20">
        <v>1209639</v>
      </c>
      <c r="M9" s="20">
        <v>1385319</v>
      </c>
      <c r="N9" s="20">
        <v>1385319</v>
      </c>
      <c r="O9" s="20"/>
      <c r="P9" s="20"/>
      <c r="Q9" s="20"/>
      <c r="R9" s="20"/>
      <c r="S9" s="20"/>
      <c r="T9" s="20"/>
      <c r="U9" s="20"/>
      <c r="V9" s="20"/>
      <c r="W9" s="20">
        <v>1385319</v>
      </c>
      <c r="X9" s="20">
        <v>493000</v>
      </c>
      <c r="Y9" s="20">
        <v>892319</v>
      </c>
      <c r="Z9" s="21">
        <v>181</v>
      </c>
      <c r="AA9" s="22">
        <v>986000</v>
      </c>
    </row>
    <row r="10" spans="1:27" ht="13.5">
      <c r="A10" s="23" t="s">
        <v>37</v>
      </c>
      <c r="B10" s="17"/>
      <c r="C10" s="18">
        <v>1772337</v>
      </c>
      <c r="D10" s="18">
        <v>1772337</v>
      </c>
      <c r="E10" s="19"/>
      <c r="F10" s="20"/>
      <c r="G10" s="24"/>
      <c r="H10" s="24"/>
      <c r="I10" s="24"/>
      <c r="J10" s="20"/>
      <c r="K10" s="24"/>
      <c r="L10" s="24">
        <v>429905</v>
      </c>
      <c r="M10" s="20">
        <v>429905</v>
      </c>
      <c r="N10" s="24">
        <v>429905</v>
      </c>
      <c r="O10" s="24"/>
      <c r="P10" s="24"/>
      <c r="Q10" s="20"/>
      <c r="R10" s="24"/>
      <c r="S10" s="24"/>
      <c r="T10" s="20"/>
      <c r="U10" s="24"/>
      <c r="V10" s="24"/>
      <c r="W10" s="24">
        <v>429905</v>
      </c>
      <c r="X10" s="20"/>
      <c r="Y10" s="24">
        <v>429905</v>
      </c>
      <c r="Z10" s="25"/>
      <c r="AA10" s="26"/>
    </row>
    <row r="11" spans="1:27" ht="13.5">
      <c r="A11" s="23" t="s">
        <v>38</v>
      </c>
      <c r="B11" s="17"/>
      <c r="C11" s="18">
        <v>314230</v>
      </c>
      <c r="D11" s="18">
        <v>314230</v>
      </c>
      <c r="E11" s="19">
        <v>486000</v>
      </c>
      <c r="F11" s="20">
        <v>486000</v>
      </c>
      <c r="G11" s="20">
        <v>344934</v>
      </c>
      <c r="H11" s="20">
        <v>388591</v>
      </c>
      <c r="I11" s="20">
        <v>315655</v>
      </c>
      <c r="J11" s="20">
        <v>315655</v>
      </c>
      <c r="K11" s="20">
        <v>322091</v>
      </c>
      <c r="L11" s="20">
        <v>403956</v>
      </c>
      <c r="M11" s="20">
        <v>450081</v>
      </c>
      <c r="N11" s="20">
        <v>450081</v>
      </c>
      <c r="O11" s="20"/>
      <c r="P11" s="20"/>
      <c r="Q11" s="20"/>
      <c r="R11" s="20"/>
      <c r="S11" s="20"/>
      <c r="T11" s="20"/>
      <c r="U11" s="20"/>
      <c r="V11" s="20"/>
      <c r="W11" s="20">
        <v>450081</v>
      </c>
      <c r="X11" s="20">
        <v>243000</v>
      </c>
      <c r="Y11" s="20">
        <v>207081</v>
      </c>
      <c r="Z11" s="21">
        <v>85.22</v>
      </c>
      <c r="AA11" s="22">
        <v>486000</v>
      </c>
    </row>
    <row r="12" spans="1:27" ht="13.5">
      <c r="A12" s="27" t="s">
        <v>39</v>
      </c>
      <c r="B12" s="28"/>
      <c r="C12" s="29">
        <f aca="true" t="shared" si="0" ref="C12:Y12">SUM(C6:C11)</f>
        <v>31762953</v>
      </c>
      <c r="D12" s="29">
        <f>SUM(D6:D11)</f>
        <v>31762953</v>
      </c>
      <c r="E12" s="30">
        <f t="shared" si="0"/>
        <v>18851000</v>
      </c>
      <c r="F12" s="31">
        <f t="shared" si="0"/>
        <v>18851000</v>
      </c>
      <c r="G12" s="31">
        <f t="shared" si="0"/>
        <v>81583910</v>
      </c>
      <c r="H12" s="31">
        <f t="shared" si="0"/>
        <v>95621886</v>
      </c>
      <c r="I12" s="31">
        <f t="shared" si="0"/>
        <v>85508885</v>
      </c>
      <c r="J12" s="31">
        <f t="shared" si="0"/>
        <v>85508885</v>
      </c>
      <c r="K12" s="31">
        <f t="shared" si="0"/>
        <v>82172159</v>
      </c>
      <c r="L12" s="31">
        <f t="shared" si="0"/>
        <v>77047343</v>
      </c>
      <c r="M12" s="31">
        <f t="shared" si="0"/>
        <v>93193406</v>
      </c>
      <c r="N12" s="31">
        <f t="shared" si="0"/>
        <v>93193406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93193406</v>
      </c>
      <c r="X12" s="31">
        <f t="shared" si="0"/>
        <v>9425500</v>
      </c>
      <c r="Y12" s="31">
        <f t="shared" si="0"/>
        <v>83767906</v>
      </c>
      <c r="Z12" s="32">
        <f>+IF(X12&lt;&gt;0,+(Y12/X12)*100,0)</f>
        <v>888.7370006896185</v>
      </c>
      <c r="AA12" s="33">
        <f>SUM(AA6:AA11)</f>
        <v>18851000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22801496</v>
      </c>
      <c r="D17" s="18">
        <v>22801496</v>
      </c>
      <c r="E17" s="19">
        <v>22161000</v>
      </c>
      <c r="F17" s="20">
        <v>22161000</v>
      </c>
      <c r="G17" s="20">
        <v>22161250</v>
      </c>
      <c r="H17" s="20">
        <v>22161250</v>
      </c>
      <c r="I17" s="20">
        <v>22161250</v>
      </c>
      <c r="J17" s="20">
        <v>22161250</v>
      </c>
      <c r="K17" s="20">
        <v>22161250</v>
      </c>
      <c r="L17" s="20">
        <v>22801496</v>
      </c>
      <c r="M17" s="20">
        <v>22801496</v>
      </c>
      <c r="N17" s="20">
        <v>22801496</v>
      </c>
      <c r="O17" s="20"/>
      <c r="P17" s="20"/>
      <c r="Q17" s="20"/>
      <c r="R17" s="20"/>
      <c r="S17" s="20"/>
      <c r="T17" s="20"/>
      <c r="U17" s="20"/>
      <c r="V17" s="20"/>
      <c r="W17" s="20">
        <v>22801496</v>
      </c>
      <c r="X17" s="20">
        <v>11080500</v>
      </c>
      <c r="Y17" s="20">
        <v>11720996</v>
      </c>
      <c r="Z17" s="21">
        <v>105.78</v>
      </c>
      <c r="AA17" s="22">
        <v>22161000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481955661</v>
      </c>
      <c r="D19" s="18">
        <v>481955661</v>
      </c>
      <c r="E19" s="19">
        <v>451603000</v>
      </c>
      <c r="F19" s="20">
        <v>451603000</v>
      </c>
      <c r="G19" s="20">
        <v>482335321</v>
      </c>
      <c r="H19" s="20">
        <v>486715843</v>
      </c>
      <c r="I19" s="20">
        <v>488169175</v>
      </c>
      <c r="J19" s="20">
        <v>488169175</v>
      </c>
      <c r="K19" s="20">
        <v>485797395</v>
      </c>
      <c r="L19" s="20">
        <v>485397739</v>
      </c>
      <c r="M19" s="20">
        <v>489053749</v>
      </c>
      <c r="N19" s="20">
        <v>489053749</v>
      </c>
      <c r="O19" s="20"/>
      <c r="P19" s="20"/>
      <c r="Q19" s="20"/>
      <c r="R19" s="20"/>
      <c r="S19" s="20"/>
      <c r="T19" s="20"/>
      <c r="U19" s="20"/>
      <c r="V19" s="20"/>
      <c r="W19" s="20">
        <v>489053749</v>
      </c>
      <c r="X19" s="20">
        <v>225801500</v>
      </c>
      <c r="Y19" s="20">
        <v>263252249</v>
      </c>
      <c r="Z19" s="21">
        <v>116.59</v>
      </c>
      <c r="AA19" s="22">
        <v>451603000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1232000</v>
      </c>
      <c r="F21" s="20">
        <v>1232000</v>
      </c>
      <c r="G21" s="20">
        <v>1232325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616000</v>
      </c>
      <c r="Y21" s="20">
        <v>-616000</v>
      </c>
      <c r="Z21" s="21">
        <v>-100</v>
      </c>
      <c r="AA21" s="22">
        <v>1232000</v>
      </c>
    </row>
    <row r="22" spans="1:27" ht="13.5">
      <c r="A22" s="23" t="s">
        <v>48</v>
      </c>
      <c r="B22" s="17"/>
      <c r="C22" s="18">
        <v>25</v>
      </c>
      <c r="D22" s="18">
        <v>25</v>
      </c>
      <c r="E22" s="19">
        <v>39000</v>
      </c>
      <c r="F22" s="20">
        <v>39000</v>
      </c>
      <c r="G22" s="20">
        <v>25</v>
      </c>
      <c r="H22" s="20">
        <v>25</v>
      </c>
      <c r="I22" s="20">
        <v>25</v>
      </c>
      <c r="J22" s="20">
        <v>25</v>
      </c>
      <c r="K22" s="20">
        <v>25</v>
      </c>
      <c r="L22" s="20">
        <v>25</v>
      </c>
      <c r="M22" s="20">
        <v>25</v>
      </c>
      <c r="N22" s="20">
        <v>25</v>
      </c>
      <c r="O22" s="20"/>
      <c r="P22" s="20"/>
      <c r="Q22" s="20"/>
      <c r="R22" s="20"/>
      <c r="S22" s="20"/>
      <c r="T22" s="20"/>
      <c r="U22" s="20"/>
      <c r="V22" s="20"/>
      <c r="W22" s="20">
        <v>25</v>
      </c>
      <c r="X22" s="20">
        <v>19500</v>
      </c>
      <c r="Y22" s="20">
        <v>-19475</v>
      </c>
      <c r="Z22" s="21">
        <v>-99.87</v>
      </c>
      <c r="AA22" s="22">
        <v>39000</v>
      </c>
    </row>
    <row r="23" spans="1:27" ht="13.5">
      <c r="A23" s="23" t="s">
        <v>49</v>
      </c>
      <c r="B23" s="17"/>
      <c r="C23" s="18">
        <v>1973925</v>
      </c>
      <c r="D23" s="18">
        <v>1973925</v>
      </c>
      <c r="E23" s="19">
        <v>742000</v>
      </c>
      <c r="F23" s="20">
        <v>742000</v>
      </c>
      <c r="G23" s="24">
        <v>741600</v>
      </c>
      <c r="H23" s="24">
        <v>1973925</v>
      </c>
      <c r="I23" s="24">
        <v>1973925</v>
      </c>
      <c r="J23" s="20">
        <v>1973925</v>
      </c>
      <c r="K23" s="24">
        <v>1973925</v>
      </c>
      <c r="L23" s="24">
        <v>1973925</v>
      </c>
      <c r="M23" s="20">
        <v>1973925</v>
      </c>
      <c r="N23" s="24">
        <v>1973925</v>
      </c>
      <c r="O23" s="24"/>
      <c r="P23" s="24"/>
      <c r="Q23" s="20"/>
      <c r="R23" s="24"/>
      <c r="S23" s="24"/>
      <c r="T23" s="20"/>
      <c r="U23" s="24"/>
      <c r="V23" s="24"/>
      <c r="W23" s="24">
        <v>1973925</v>
      </c>
      <c r="X23" s="20">
        <v>371000</v>
      </c>
      <c r="Y23" s="24">
        <v>1602925</v>
      </c>
      <c r="Z23" s="25">
        <v>432.06</v>
      </c>
      <c r="AA23" s="26">
        <v>742000</v>
      </c>
    </row>
    <row r="24" spans="1:27" ht="13.5">
      <c r="A24" s="27" t="s">
        <v>50</v>
      </c>
      <c r="B24" s="35"/>
      <c r="C24" s="29">
        <f aca="true" t="shared" si="1" ref="C24:Y24">SUM(C15:C23)</f>
        <v>506731107</v>
      </c>
      <c r="D24" s="29">
        <f>SUM(D15:D23)</f>
        <v>506731107</v>
      </c>
      <c r="E24" s="36">
        <f t="shared" si="1"/>
        <v>475777000</v>
      </c>
      <c r="F24" s="37">
        <f t="shared" si="1"/>
        <v>475777000</v>
      </c>
      <c r="G24" s="37">
        <f t="shared" si="1"/>
        <v>506470521</v>
      </c>
      <c r="H24" s="37">
        <f t="shared" si="1"/>
        <v>510851043</v>
      </c>
      <c r="I24" s="37">
        <f t="shared" si="1"/>
        <v>512304375</v>
      </c>
      <c r="J24" s="37">
        <f t="shared" si="1"/>
        <v>512304375</v>
      </c>
      <c r="K24" s="37">
        <f t="shared" si="1"/>
        <v>509932595</v>
      </c>
      <c r="L24" s="37">
        <f t="shared" si="1"/>
        <v>510173185</v>
      </c>
      <c r="M24" s="37">
        <f t="shared" si="1"/>
        <v>513829195</v>
      </c>
      <c r="N24" s="37">
        <f t="shared" si="1"/>
        <v>513829195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513829195</v>
      </c>
      <c r="X24" s="37">
        <f t="shared" si="1"/>
        <v>237888500</v>
      </c>
      <c r="Y24" s="37">
        <f t="shared" si="1"/>
        <v>275940695</v>
      </c>
      <c r="Z24" s="38">
        <f>+IF(X24&lt;&gt;0,+(Y24/X24)*100,0)</f>
        <v>115.99581106274579</v>
      </c>
      <c r="AA24" s="39">
        <f>SUM(AA15:AA23)</f>
        <v>475777000</v>
      </c>
    </row>
    <row r="25" spans="1:27" ht="13.5">
      <c r="A25" s="27" t="s">
        <v>51</v>
      </c>
      <c r="B25" s="28"/>
      <c r="C25" s="29">
        <f aca="true" t="shared" si="2" ref="C25:Y25">+C12+C24</f>
        <v>538494060</v>
      </c>
      <c r="D25" s="29">
        <f>+D12+D24</f>
        <v>538494060</v>
      </c>
      <c r="E25" s="30">
        <f t="shared" si="2"/>
        <v>494628000</v>
      </c>
      <c r="F25" s="31">
        <f t="shared" si="2"/>
        <v>494628000</v>
      </c>
      <c r="G25" s="31">
        <f t="shared" si="2"/>
        <v>588054431</v>
      </c>
      <c r="H25" s="31">
        <f t="shared" si="2"/>
        <v>606472929</v>
      </c>
      <c r="I25" s="31">
        <f t="shared" si="2"/>
        <v>597813260</v>
      </c>
      <c r="J25" s="31">
        <f t="shared" si="2"/>
        <v>597813260</v>
      </c>
      <c r="K25" s="31">
        <f t="shared" si="2"/>
        <v>592104754</v>
      </c>
      <c r="L25" s="31">
        <f t="shared" si="2"/>
        <v>587220528</v>
      </c>
      <c r="M25" s="31">
        <f t="shared" si="2"/>
        <v>607022601</v>
      </c>
      <c r="N25" s="31">
        <f t="shared" si="2"/>
        <v>607022601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607022601</v>
      </c>
      <c r="X25" s="31">
        <f t="shared" si="2"/>
        <v>247314000</v>
      </c>
      <c r="Y25" s="31">
        <f t="shared" si="2"/>
        <v>359708601</v>
      </c>
      <c r="Z25" s="32">
        <f>+IF(X25&lt;&gt;0,+(Y25/X25)*100,0)</f>
        <v>145.44611344282976</v>
      </c>
      <c r="AA25" s="33">
        <f>+AA12+AA24</f>
        <v>494628000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8839560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2821895</v>
      </c>
      <c r="D30" s="18">
        <v>2821895</v>
      </c>
      <c r="E30" s="19">
        <v>798000</v>
      </c>
      <c r="F30" s="20">
        <v>798000</v>
      </c>
      <c r="G30" s="20">
        <v>7399806</v>
      </c>
      <c r="H30" s="20">
        <v>9457995</v>
      </c>
      <c r="I30" s="20">
        <v>9288949</v>
      </c>
      <c r="J30" s="20">
        <v>9288949</v>
      </c>
      <c r="K30" s="20">
        <v>3169054</v>
      </c>
      <c r="L30" s="20">
        <v>3189661</v>
      </c>
      <c r="M30" s="20">
        <v>3116410</v>
      </c>
      <c r="N30" s="20">
        <v>3116410</v>
      </c>
      <c r="O30" s="20"/>
      <c r="P30" s="20"/>
      <c r="Q30" s="20"/>
      <c r="R30" s="20"/>
      <c r="S30" s="20"/>
      <c r="T30" s="20"/>
      <c r="U30" s="20"/>
      <c r="V30" s="20"/>
      <c r="W30" s="20">
        <v>3116410</v>
      </c>
      <c r="X30" s="20">
        <v>399000</v>
      </c>
      <c r="Y30" s="20">
        <v>2717410</v>
      </c>
      <c r="Z30" s="21">
        <v>681.06</v>
      </c>
      <c r="AA30" s="22">
        <v>798000</v>
      </c>
    </row>
    <row r="31" spans="1:27" ht="13.5">
      <c r="A31" s="23" t="s">
        <v>56</v>
      </c>
      <c r="B31" s="17"/>
      <c r="C31" s="18">
        <v>3966281</v>
      </c>
      <c r="D31" s="18">
        <v>3966281</v>
      </c>
      <c r="E31" s="19">
        <v>3875000</v>
      </c>
      <c r="F31" s="20">
        <v>3875000</v>
      </c>
      <c r="G31" s="20">
        <v>3991412</v>
      </c>
      <c r="H31" s="20">
        <v>3977453</v>
      </c>
      <c r="I31" s="20">
        <v>3977771</v>
      </c>
      <c r="J31" s="20">
        <v>3977771</v>
      </c>
      <c r="K31" s="20">
        <v>3948527</v>
      </c>
      <c r="L31" s="20">
        <v>3946396</v>
      </c>
      <c r="M31" s="20">
        <v>3938890</v>
      </c>
      <c r="N31" s="20">
        <v>3938890</v>
      </c>
      <c r="O31" s="20"/>
      <c r="P31" s="20"/>
      <c r="Q31" s="20"/>
      <c r="R31" s="20"/>
      <c r="S31" s="20"/>
      <c r="T31" s="20"/>
      <c r="U31" s="20"/>
      <c r="V31" s="20"/>
      <c r="W31" s="20">
        <v>3938890</v>
      </c>
      <c r="X31" s="20">
        <v>1937500</v>
      </c>
      <c r="Y31" s="20">
        <v>2001390</v>
      </c>
      <c r="Z31" s="21">
        <v>103.3</v>
      </c>
      <c r="AA31" s="22">
        <v>3875000</v>
      </c>
    </row>
    <row r="32" spans="1:27" ht="13.5">
      <c r="A32" s="23" t="s">
        <v>57</v>
      </c>
      <c r="B32" s="17"/>
      <c r="C32" s="18">
        <v>32575365</v>
      </c>
      <c r="D32" s="18">
        <v>32575365</v>
      </c>
      <c r="E32" s="19">
        <v>9086000</v>
      </c>
      <c r="F32" s="20">
        <v>9086000</v>
      </c>
      <c r="G32" s="20">
        <v>30427506</v>
      </c>
      <c r="H32" s="20">
        <v>40406628</v>
      </c>
      <c r="I32" s="20">
        <v>34842567</v>
      </c>
      <c r="J32" s="20">
        <v>34842567</v>
      </c>
      <c r="K32" s="20">
        <v>33743375</v>
      </c>
      <c r="L32" s="20">
        <v>33835783</v>
      </c>
      <c r="M32" s="20">
        <v>38247782</v>
      </c>
      <c r="N32" s="20">
        <v>38247782</v>
      </c>
      <c r="O32" s="20"/>
      <c r="P32" s="20"/>
      <c r="Q32" s="20"/>
      <c r="R32" s="20"/>
      <c r="S32" s="20"/>
      <c r="T32" s="20"/>
      <c r="U32" s="20"/>
      <c r="V32" s="20"/>
      <c r="W32" s="20">
        <v>38247782</v>
      </c>
      <c r="X32" s="20">
        <v>4543000</v>
      </c>
      <c r="Y32" s="20">
        <v>33704782</v>
      </c>
      <c r="Z32" s="21">
        <v>741.91</v>
      </c>
      <c r="AA32" s="22">
        <v>9086000</v>
      </c>
    </row>
    <row r="33" spans="1:27" ht="13.5">
      <c r="A33" s="23" t="s">
        <v>58</v>
      </c>
      <c r="B33" s="17"/>
      <c r="C33" s="18">
        <v>5628768</v>
      </c>
      <c r="D33" s="18">
        <v>5628768</v>
      </c>
      <c r="E33" s="19">
        <v>5791000</v>
      </c>
      <c r="F33" s="20">
        <v>5791000</v>
      </c>
      <c r="G33" s="20">
        <v>1474458</v>
      </c>
      <c r="H33" s="20">
        <v>2724458</v>
      </c>
      <c r="I33" s="20">
        <v>1466266</v>
      </c>
      <c r="J33" s="20">
        <v>1466266</v>
      </c>
      <c r="K33" s="20">
        <v>216266</v>
      </c>
      <c r="L33" s="20">
        <v>216266</v>
      </c>
      <c r="M33" s="20">
        <v>216266</v>
      </c>
      <c r="N33" s="20">
        <v>216266</v>
      </c>
      <c r="O33" s="20"/>
      <c r="P33" s="20"/>
      <c r="Q33" s="20"/>
      <c r="R33" s="20"/>
      <c r="S33" s="20"/>
      <c r="T33" s="20"/>
      <c r="U33" s="20"/>
      <c r="V33" s="20"/>
      <c r="W33" s="20">
        <v>216266</v>
      </c>
      <c r="X33" s="20">
        <v>2895500</v>
      </c>
      <c r="Y33" s="20">
        <v>-2679234</v>
      </c>
      <c r="Z33" s="21">
        <v>-92.53</v>
      </c>
      <c r="AA33" s="22">
        <v>5791000</v>
      </c>
    </row>
    <row r="34" spans="1:27" ht="13.5">
      <c r="A34" s="27" t="s">
        <v>59</v>
      </c>
      <c r="B34" s="28"/>
      <c r="C34" s="29">
        <f aca="true" t="shared" si="3" ref="C34:Y34">SUM(C29:C33)</f>
        <v>44992309</v>
      </c>
      <c r="D34" s="29">
        <f>SUM(D29:D33)</f>
        <v>44992309</v>
      </c>
      <c r="E34" s="30">
        <f t="shared" si="3"/>
        <v>19550000</v>
      </c>
      <c r="F34" s="31">
        <f t="shared" si="3"/>
        <v>19550000</v>
      </c>
      <c r="G34" s="31">
        <f t="shared" si="3"/>
        <v>52132742</v>
      </c>
      <c r="H34" s="31">
        <f t="shared" si="3"/>
        <v>56566534</v>
      </c>
      <c r="I34" s="31">
        <f t="shared" si="3"/>
        <v>49575553</v>
      </c>
      <c r="J34" s="31">
        <f t="shared" si="3"/>
        <v>49575553</v>
      </c>
      <c r="K34" s="31">
        <f t="shared" si="3"/>
        <v>41077222</v>
      </c>
      <c r="L34" s="31">
        <f t="shared" si="3"/>
        <v>41188106</v>
      </c>
      <c r="M34" s="31">
        <f t="shared" si="3"/>
        <v>45519348</v>
      </c>
      <c r="N34" s="31">
        <f t="shared" si="3"/>
        <v>45519348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45519348</v>
      </c>
      <c r="X34" s="31">
        <f t="shared" si="3"/>
        <v>9775000</v>
      </c>
      <c r="Y34" s="31">
        <f t="shared" si="3"/>
        <v>35744348</v>
      </c>
      <c r="Z34" s="32">
        <f>+IF(X34&lt;&gt;0,+(Y34/X34)*100,0)</f>
        <v>365.6710792838875</v>
      </c>
      <c r="AA34" s="33">
        <f>SUM(AA29:AA33)</f>
        <v>19550000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6918440</v>
      </c>
      <c r="D37" s="18">
        <v>6918440</v>
      </c>
      <c r="E37" s="19">
        <v>7932000</v>
      </c>
      <c r="F37" s="20">
        <v>7932000</v>
      </c>
      <c r="G37" s="20"/>
      <c r="H37" s="20"/>
      <c r="I37" s="20"/>
      <c r="J37" s="20"/>
      <c r="K37" s="20">
        <v>1287682</v>
      </c>
      <c r="L37" s="20">
        <v>1287682</v>
      </c>
      <c r="M37" s="20">
        <v>901969</v>
      </c>
      <c r="N37" s="20">
        <v>901969</v>
      </c>
      <c r="O37" s="20"/>
      <c r="P37" s="20"/>
      <c r="Q37" s="20"/>
      <c r="R37" s="20"/>
      <c r="S37" s="20"/>
      <c r="T37" s="20"/>
      <c r="U37" s="20"/>
      <c r="V37" s="20"/>
      <c r="W37" s="20">
        <v>901969</v>
      </c>
      <c r="X37" s="20">
        <v>3966000</v>
      </c>
      <c r="Y37" s="20">
        <v>-3064031</v>
      </c>
      <c r="Z37" s="21">
        <v>-77.26</v>
      </c>
      <c r="AA37" s="22">
        <v>7932000</v>
      </c>
    </row>
    <row r="38" spans="1:27" ht="13.5">
      <c r="A38" s="23" t="s">
        <v>58</v>
      </c>
      <c r="B38" s="17"/>
      <c r="C38" s="18">
        <v>15998295</v>
      </c>
      <c r="D38" s="18">
        <v>15998295</v>
      </c>
      <c r="E38" s="19">
        <v>14099000</v>
      </c>
      <c r="F38" s="20">
        <v>14099000</v>
      </c>
      <c r="G38" s="20">
        <v>14274272</v>
      </c>
      <c r="H38" s="20">
        <v>15998295</v>
      </c>
      <c r="I38" s="20">
        <v>15998295</v>
      </c>
      <c r="J38" s="20">
        <v>15998295</v>
      </c>
      <c r="K38" s="20">
        <v>20619397</v>
      </c>
      <c r="L38" s="20">
        <v>20330854</v>
      </c>
      <c r="M38" s="20">
        <v>20226483</v>
      </c>
      <c r="N38" s="20">
        <v>20226483</v>
      </c>
      <c r="O38" s="20"/>
      <c r="P38" s="20"/>
      <c r="Q38" s="20"/>
      <c r="R38" s="20"/>
      <c r="S38" s="20"/>
      <c r="T38" s="20"/>
      <c r="U38" s="20"/>
      <c r="V38" s="20"/>
      <c r="W38" s="20">
        <v>20226483</v>
      </c>
      <c r="X38" s="20">
        <v>7049500</v>
      </c>
      <c r="Y38" s="20">
        <v>13176983</v>
      </c>
      <c r="Z38" s="21">
        <v>186.92</v>
      </c>
      <c r="AA38" s="22">
        <v>14099000</v>
      </c>
    </row>
    <row r="39" spans="1:27" ht="13.5">
      <c r="A39" s="27" t="s">
        <v>61</v>
      </c>
      <c r="B39" s="35"/>
      <c r="C39" s="29">
        <f aca="true" t="shared" si="4" ref="C39:Y39">SUM(C37:C38)</f>
        <v>22916735</v>
      </c>
      <c r="D39" s="29">
        <f>SUM(D37:D38)</f>
        <v>22916735</v>
      </c>
      <c r="E39" s="36">
        <f t="shared" si="4"/>
        <v>22031000</v>
      </c>
      <c r="F39" s="37">
        <f t="shared" si="4"/>
        <v>22031000</v>
      </c>
      <c r="G39" s="37">
        <f t="shared" si="4"/>
        <v>14274272</v>
      </c>
      <c r="H39" s="37">
        <f t="shared" si="4"/>
        <v>15998295</v>
      </c>
      <c r="I39" s="37">
        <f t="shared" si="4"/>
        <v>15998295</v>
      </c>
      <c r="J39" s="37">
        <f t="shared" si="4"/>
        <v>15998295</v>
      </c>
      <c r="K39" s="37">
        <f t="shared" si="4"/>
        <v>21907079</v>
      </c>
      <c r="L39" s="37">
        <f t="shared" si="4"/>
        <v>21618536</v>
      </c>
      <c r="M39" s="37">
        <f t="shared" si="4"/>
        <v>21128452</v>
      </c>
      <c r="N39" s="37">
        <f t="shared" si="4"/>
        <v>21128452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21128452</v>
      </c>
      <c r="X39" s="37">
        <f t="shared" si="4"/>
        <v>11015500</v>
      </c>
      <c r="Y39" s="37">
        <f t="shared" si="4"/>
        <v>10112952</v>
      </c>
      <c r="Z39" s="38">
        <f>+IF(X39&lt;&gt;0,+(Y39/X39)*100,0)</f>
        <v>91.80656347873452</v>
      </c>
      <c r="AA39" s="39">
        <f>SUM(AA37:AA38)</f>
        <v>22031000</v>
      </c>
    </row>
    <row r="40" spans="1:27" ht="13.5">
      <c r="A40" s="27" t="s">
        <v>62</v>
      </c>
      <c r="B40" s="28"/>
      <c r="C40" s="29">
        <f aca="true" t="shared" si="5" ref="C40:Y40">+C34+C39</f>
        <v>67909044</v>
      </c>
      <c r="D40" s="29">
        <f>+D34+D39</f>
        <v>67909044</v>
      </c>
      <c r="E40" s="30">
        <f t="shared" si="5"/>
        <v>41581000</v>
      </c>
      <c r="F40" s="31">
        <f t="shared" si="5"/>
        <v>41581000</v>
      </c>
      <c r="G40" s="31">
        <f t="shared" si="5"/>
        <v>66407014</v>
      </c>
      <c r="H40" s="31">
        <f t="shared" si="5"/>
        <v>72564829</v>
      </c>
      <c r="I40" s="31">
        <f t="shared" si="5"/>
        <v>65573848</v>
      </c>
      <c r="J40" s="31">
        <f t="shared" si="5"/>
        <v>65573848</v>
      </c>
      <c r="K40" s="31">
        <f t="shared" si="5"/>
        <v>62984301</v>
      </c>
      <c r="L40" s="31">
        <f t="shared" si="5"/>
        <v>62806642</v>
      </c>
      <c r="M40" s="31">
        <f t="shared" si="5"/>
        <v>66647800</v>
      </c>
      <c r="N40" s="31">
        <f t="shared" si="5"/>
        <v>66647800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66647800</v>
      </c>
      <c r="X40" s="31">
        <f t="shared" si="5"/>
        <v>20790500</v>
      </c>
      <c r="Y40" s="31">
        <f t="shared" si="5"/>
        <v>45857300</v>
      </c>
      <c r="Z40" s="32">
        <f>+IF(X40&lt;&gt;0,+(Y40/X40)*100,0)</f>
        <v>220.56852889540895</v>
      </c>
      <c r="AA40" s="33">
        <f>+AA34+AA39</f>
        <v>41581000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470585016</v>
      </c>
      <c r="D42" s="43">
        <f>+D25-D40</f>
        <v>470585016</v>
      </c>
      <c r="E42" s="44">
        <f t="shared" si="6"/>
        <v>453047000</v>
      </c>
      <c r="F42" s="45">
        <f t="shared" si="6"/>
        <v>453047000</v>
      </c>
      <c r="G42" s="45">
        <f t="shared" si="6"/>
        <v>521647417</v>
      </c>
      <c r="H42" s="45">
        <f t="shared" si="6"/>
        <v>533908100</v>
      </c>
      <c r="I42" s="45">
        <f t="shared" si="6"/>
        <v>532239412</v>
      </c>
      <c r="J42" s="45">
        <f t="shared" si="6"/>
        <v>532239412</v>
      </c>
      <c r="K42" s="45">
        <f t="shared" si="6"/>
        <v>529120453</v>
      </c>
      <c r="L42" s="45">
        <f t="shared" si="6"/>
        <v>524413886</v>
      </c>
      <c r="M42" s="45">
        <f t="shared" si="6"/>
        <v>540374801</v>
      </c>
      <c r="N42" s="45">
        <f t="shared" si="6"/>
        <v>540374801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540374801</v>
      </c>
      <c r="X42" s="45">
        <f t="shared" si="6"/>
        <v>226523500</v>
      </c>
      <c r="Y42" s="45">
        <f t="shared" si="6"/>
        <v>313851301</v>
      </c>
      <c r="Z42" s="46">
        <f>+IF(X42&lt;&gt;0,+(Y42/X42)*100,0)</f>
        <v>138.55132072389839</v>
      </c>
      <c r="AA42" s="47">
        <f>+AA25-AA40</f>
        <v>453047000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470585016</v>
      </c>
      <c r="D45" s="18">
        <v>470585016</v>
      </c>
      <c r="E45" s="19">
        <v>453047000</v>
      </c>
      <c r="F45" s="20">
        <v>453047000</v>
      </c>
      <c r="G45" s="20">
        <v>521647417</v>
      </c>
      <c r="H45" s="20">
        <v>533908100</v>
      </c>
      <c r="I45" s="20">
        <v>532239412</v>
      </c>
      <c r="J45" s="20">
        <v>532239412</v>
      </c>
      <c r="K45" s="20">
        <v>529120453</v>
      </c>
      <c r="L45" s="20">
        <v>524413886</v>
      </c>
      <c r="M45" s="20">
        <v>540374801</v>
      </c>
      <c r="N45" s="20">
        <v>540374801</v>
      </c>
      <c r="O45" s="20"/>
      <c r="P45" s="20"/>
      <c r="Q45" s="20"/>
      <c r="R45" s="20"/>
      <c r="S45" s="20"/>
      <c r="T45" s="20"/>
      <c r="U45" s="20"/>
      <c r="V45" s="20"/>
      <c r="W45" s="20">
        <v>540374801</v>
      </c>
      <c r="X45" s="20">
        <v>226523500</v>
      </c>
      <c r="Y45" s="20">
        <v>313851301</v>
      </c>
      <c r="Z45" s="48">
        <v>138.55</v>
      </c>
      <c r="AA45" s="22">
        <v>453047000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470585016</v>
      </c>
      <c r="D48" s="51">
        <f>SUM(D45:D47)</f>
        <v>470585016</v>
      </c>
      <c r="E48" s="52">
        <f t="shared" si="7"/>
        <v>453047000</v>
      </c>
      <c r="F48" s="53">
        <f t="shared" si="7"/>
        <v>453047000</v>
      </c>
      <c r="G48" s="53">
        <f t="shared" si="7"/>
        <v>521647417</v>
      </c>
      <c r="H48" s="53">
        <f t="shared" si="7"/>
        <v>533908100</v>
      </c>
      <c r="I48" s="53">
        <f t="shared" si="7"/>
        <v>532239412</v>
      </c>
      <c r="J48" s="53">
        <f t="shared" si="7"/>
        <v>532239412</v>
      </c>
      <c r="K48" s="53">
        <f t="shared" si="7"/>
        <v>529120453</v>
      </c>
      <c r="L48" s="53">
        <f t="shared" si="7"/>
        <v>524413886</v>
      </c>
      <c r="M48" s="53">
        <f t="shared" si="7"/>
        <v>540374801</v>
      </c>
      <c r="N48" s="53">
        <f t="shared" si="7"/>
        <v>540374801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540374801</v>
      </c>
      <c r="X48" s="53">
        <f t="shared" si="7"/>
        <v>226523500</v>
      </c>
      <c r="Y48" s="53">
        <f t="shared" si="7"/>
        <v>313851301</v>
      </c>
      <c r="Z48" s="54">
        <f>+IF(X48&lt;&gt;0,+(Y48/X48)*100,0)</f>
        <v>138.55132072389839</v>
      </c>
      <c r="AA48" s="55">
        <f>SUM(AA45:AA47)</f>
        <v>453047000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1840666</v>
      </c>
      <c r="D6" s="18">
        <v>1840666</v>
      </c>
      <c r="E6" s="19">
        <v>2120000</v>
      </c>
      <c r="F6" s="20">
        <v>2120000</v>
      </c>
      <c r="G6" s="20">
        <v>1941308</v>
      </c>
      <c r="H6" s="20">
        <v>4728191</v>
      </c>
      <c r="I6" s="20">
        <v>1001382</v>
      </c>
      <c r="J6" s="20">
        <v>1001382</v>
      </c>
      <c r="K6" s="20">
        <v>1279481</v>
      </c>
      <c r="L6" s="20">
        <v>22380178</v>
      </c>
      <c r="M6" s="20">
        <v>3029599</v>
      </c>
      <c r="N6" s="20">
        <v>3029599</v>
      </c>
      <c r="O6" s="20"/>
      <c r="P6" s="20"/>
      <c r="Q6" s="20"/>
      <c r="R6" s="20"/>
      <c r="S6" s="20"/>
      <c r="T6" s="20"/>
      <c r="U6" s="20"/>
      <c r="V6" s="20"/>
      <c r="W6" s="20">
        <v>3029599</v>
      </c>
      <c r="X6" s="20">
        <v>1060000</v>
      </c>
      <c r="Y6" s="20">
        <v>1969599</v>
      </c>
      <c r="Z6" s="21">
        <v>185.81</v>
      </c>
      <c r="AA6" s="22">
        <v>2120000</v>
      </c>
    </row>
    <row r="7" spans="1:27" ht="13.5">
      <c r="A7" s="23" t="s">
        <v>34</v>
      </c>
      <c r="B7" s="17"/>
      <c r="C7" s="18">
        <v>57346322</v>
      </c>
      <c r="D7" s="18">
        <v>57346322</v>
      </c>
      <c r="E7" s="19">
        <v>16196000</v>
      </c>
      <c r="F7" s="20">
        <v>16196000</v>
      </c>
      <c r="G7" s="20">
        <v>81919947</v>
      </c>
      <c r="H7" s="20">
        <v>77458406</v>
      </c>
      <c r="I7" s="20">
        <v>76323442</v>
      </c>
      <c r="J7" s="20">
        <v>76323442</v>
      </c>
      <c r="K7" s="20">
        <v>70219270</v>
      </c>
      <c r="L7" s="20">
        <v>63255109</v>
      </c>
      <c r="M7" s="20">
        <v>88066642</v>
      </c>
      <c r="N7" s="20">
        <v>88066642</v>
      </c>
      <c r="O7" s="20"/>
      <c r="P7" s="20"/>
      <c r="Q7" s="20"/>
      <c r="R7" s="20"/>
      <c r="S7" s="20"/>
      <c r="T7" s="20"/>
      <c r="U7" s="20"/>
      <c r="V7" s="20"/>
      <c r="W7" s="20">
        <v>88066642</v>
      </c>
      <c r="X7" s="20">
        <v>8098000</v>
      </c>
      <c r="Y7" s="20">
        <v>79968642</v>
      </c>
      <c r="Z7" s="21">
        <v>987.51</v>
      </c>
      <c r="AA7" s="22">
        <v>16196000</v>
      </c>
    </row>
    <row r="8" spans="1:27" ht="13.5">
      <c r="A8" s="23" t="s">
        <v>35</v>
      </c>
      <c r="B8" s="17"/>
      <c r="C8" s="18">
        <v>10825398</v>
      </c>
      <c r="D8" s="18">
        <v>10825398</v>
      </c>
      <c r="E8" s="19">
        <v>11476000</v>
      </c>
      <c r="F8" s="20">
        <v>11476000</v>
      </c>
      <c r="G8" s="20">
        <v>23341894</v>
      </c>
      <c r="H8" s="20">
        <v>13023004</v>
      </c>
      <c r="I8" s="20">
        <v>13137017</v>
      </c>
      <c r="J8" s="20">
        <v>13137017</v>
      </c>
      <c r="K8" s="20">
        <v>12633018</v>
      </c>
      <c r="L8" s="20">
        <v>11612243</v>
      </c>
      <c r="M8" s="20">
        <v>11064431</v>
      </c>
      <c r="N8" s="20">
        <v>11064431</v>
      </c>
      <c r="O8" s="20"/>
      <c r="P8" s="20"/>
      <c r="Q8" s="20"/>
      <c r="R8" s="20"/>
      <c r="S8" s="20"/>
      <c r="T8" s="20"/>
      <c r="U8" s="20"/>
      <c r="V8" s="20"/>
      <c r="W8" s="20">
        <v>11064431</v>
      </c>
      <c r="X8" s="20">
        <v>5738000</v>
      </c>
      <c r="Y8" s="20">
        <v>5326431</v>
      </c>
      <c r="Z8" s="21">
        <v>92.83</v>
      </c>
      <c r="AA8" s="22">
        <v>11476000</v>
      </c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145176</v>
      </c>
      <c r="D11" s="18">
        <v>145176</v>
      </c>
      <c r="E11" s="19">
        <v>110000</v>
      </c>
      <c r="F11" s="20">
        <v>110000</v>
      </c>
      <c r="G11" s="20">
        <v>123156</v>
      </c>
      <c r="H11" s="20">
        <v>110107</v>
      </c>
      <c r="I11" s="20">
        <v>123669</v>
      </c>
      <c r="J11" s="20">
        <v>123669</v>
      </c>
      <c r="K11" s="20">
        <v>316484</v>
      </c>
      <c r="L11" s="20">
        <v>249315</v>
      </c>
      <c r="M11" s="20">
        <v>240588</v>
      </c>
      <c r="N11" s="20">
        <v>240588</v>
      </c>
      <c r="O11" s="20"/>
      <c r="P11" s="20"/>
      <c r="Q11" s="20"/>
      <c r="R11" s="20"/>
      <c r="S11" s="20"/>
      <c r="T11" s="20"/>
      <c r="U11" s="20"/>
      <c r="V11" s="20"/>
      <c r="W11" s="20">
        <v>240588</v>
      </c>
      <c r="X11" s="20">
        <v>55000</v>
      </c>
      <c r="Y11" s="20">
        <v>185588</v>
      </c>
      <c r="Z11" s="21">
        <v>337.43</v>
      </c>
      <c r="AA11" s="22">
        <v>110000</v>
      </c>
    </row>
    <row r="12" spans="1:27" ht="13.5">
      <c r="A12" s="27" t="s">
        <v>39</v>
      </c>
      <c r="B12" s="28"/>
      <c r="C12" s="29">
        <f aca="true" t="shared" si="0" ref="C12:Y12">SUM(C6:C11)</f>
        <v>70157562</v>
      </c>
      <c r="D12" s="29">
        <f>SUM(D6:D11)</f>
        <v>70157562</v>
      </c>
      <c r="E12" s="30">
        <f t="shared" si="0"/>
        <v>29902000</v>
      </c>
      <c r="F12" s="31">
        <f t="shared" si="0"/>
        <v>29902000</v>
      </c>
      <c r="G12" s="31">
        <f t="shared" si="0"/>
        <v>107326305</v>
      </c>
      <c r="H12" s="31">
        <f t="shared" si="0"/>
        <v>95319708</v>
      </c>
      <c r="I12" s="31">
        <f t="shared" si="0"/>
        <v>90585510</v>
      </c>
      <c r="J12" s="31">
        <f t="shared" si="0"/>
        <v>90585510</v>
      </c>
      <c r="K12" s="31">
        <f t="shared" si="0"/>
        <v>84448253</v>
      </c>
      <c r="L12" s="31">
        <f t="shared" si="0"/>
        <v>97496845</v>
      </c>
      <c r="M12" s="31">
        <f t="shared" si="0"/>
        <v>102401260</v>
      </c>
      <c r="N12" s="31">
        <f t="shared" si="0"/>
        <v>102401260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102401260</v>
      </c>
      <c r="X12" s="31">
        <f t="shared" si="0"/>
        <v>14951000</v>
      </c>
      <c r="Y12" s="31">
        <f t="shared" si="0"/>
        <v>87450260</v>
      </c>
      <c r="Z12" s="32">
        <f>+IF(X12&lt;&gt;0,+(Y12/X12)*100,0)</f>
        <v>584.9124473279379</v>
      </c>
      <c r="AA12" s="33">
        <f>SUM(AA6:AA11)</f>
        <v>29902000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85000</v>
      </c>
      <c r="F15" s="20">
        <v>85000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42500</v>
      </c>
      <c r="Y15" s="20">
        <v>-42500</v>
      </c>
      <c r="Z15" s="21">
        <v>-100</v>
      </c>
      <c r="AA15" s="22">
        <v>85000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1686000</v>
      </c>
      <c r="F17" s="20">
        <v>1686000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843000</v>
      </c>
      <c r="Y17" s="20">
        <v>-843000</v>
      </c>
      <c r="Z17" s="21">
        <v>-100</v>
      </c>
      <c r="AA17" s="22">
        <v>1686000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170525933</v>
      </c>
      <c r="D19" s="18">
        <v>170525933</v>
      </c>
      <c r="E19" s="19">
        <v>167018000</v>
      </c>
      <c r="F19" s="20">
        <v>167018000</v>
      </c>
      <c r="G19" s="20">
        <v>164008511</v>
      </c>
      <c r="H19" s="20">
        <v>169057377</v>
      </c>
      <c r="I19" s="20">
        <v>169057377</v>
      </c>
      <c r="J19" s="20">
        <v>169057377</v>
      </c>
      <c r="K19" s="20">
        <v>170525933</v>
      </c>
      <c r="L19" s="20">
        <v>173809700</v>
      </c>
      <c r="M19" s="20">
        <v>170525933</v>
      </c>
      <c r="N19" s="20">
        <v>170525933</v>
      </c>
      <c r="O19" s="20"/>
      <c r="P19" s="20"/>
      <c r="Q19" s="20"/>
      <c r="R19" s="20"/>
      <c r="S19" s="20"/>
      <c r="T19" s="20"/>
      <c r="U19" s="20"/>
      <c r="V19" s="20"/>
      <c r="W19" s="20">
        <v>170525933</v>
      </c>
      <c r="X19" s="20">
        <v>83509000</v>
      </c>
      <c r="Y19" s="20">
        <v>87016933</v>
      </c>
      <c r="Z19" s="21">
        <v>104.2</v>
      </c>
      <c r="AA19" s="22">
        <v>167018000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170525933</v>
      </c>
      <c r="D24" s="29">
        <f>SUM(D15:D23)</f>
        <v>170525933</v>
      </c>
      <c r="E24" s="36">
        <f t="shared" si="1"/>
        <v>168789000</v>
      </c>
      <c r="F24" s="37">
        <f t="shared" si="1"/>
        <v>168789000</v>
      </c>
      <c r="G24" s="37">
        <f t="shared" si="1"/>
        <v>164008511</v>
      </c>
      <c r="H24" s="37">
        <f t="shared" si="1"/>
        <v>169057377</v>
      </c>
      <c r="I24" s="37">
        <f t="shared" si="1"/>
        <v>169057377</v>
      </c>
      <c r="J24" s="37">
        <f t="shared" si="1"/>
        <v>169057377</v>
      </c>
      <c r="K24" s="37">
        <f t="shared" si="1"/>
        <v>170525933</v>
      </c>
      <c r="L24" s="37">
        <f t="shared" si="1"/>
        <v>173809700</v>
      </c>
      <c r="M24" s="37">
        <f t="shared" si="1"/>
        <v>170525933</v>
      </c>
      <c r="N24" s="37">
        <f t="shared" si="1"/>
        <v>170525933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170525933</v>
      </c>
      <c r="X24" s="37">
        <f t="shared" si="1"/>
        <v>84394500</v>
      </c>
      <c r="Y24" s="37">
        <f t="shared" si="1"/>
        <v>86131433</v>
      </c>
      <c r="Z24" s="38">
        <f>+IF(X24&lt;&gt;0,+(Y24/X24)*100,0)</f>
        <v>102.05811160679903</v>
      </c>
      <c r="AA24" s="39">
        <f>SUM(AA15:AA23)</f>
        <v>168789000</v>
      </c>
    </row>
    <row r="25" spans="1:27" ht="13.5">
      <c r="A25" s="27" t="s">
        <v>51</v>
      </c>
      <c r="B25" s="28"/>
      <c r="C25" s="29">
        <f aca="true" t="shared" si="2" ref="C25:Y25">+C12+C24</f>
        <v>240683495</v>
      </c>
      <c r="D25" s="29">
        <f>+D12+D24</f>
        <v>240683495</v>
      </c>
      <c r="E25" s="30">
        <f t="shared" si="2"/>
        <v>198691000</v>
      </c>
      <c r="F25" s="31">
        <f t="shared" si="2"/>
        <v>198691000</v>
      </c>
      <c r="G25" s="31">
        <f t="shared" si="2"/>
        <v>271334816</v>
      </c>
      <c r="H25" s="31">
        <f t="shared" si="2"/>
        <v>264377085</v>
      </c>
      <c r="I25" s="31">
        <f t="shared" si="2"/>
        <v>259642887</v>
      </c>
      <c r="J25" s="31">
        <f t="shared" si="2"/>
        <v>259642887</v>
      </c>
      <c r="K25" s="31">
        <f t="shared" si="2"/>
        <v>254974186</v>
      </c>
      <c r="L25" s="31">
        <f t="shared" si="2"/>
        <v>271306545</v>
      </c>
      <c r="M25" s="31">
        <f t="shared" si="2"/>
        <v>272927193</v>
      </c>
      <c r="N25" s="31">
        <f t="shared" si="2"/>
        <v>272927193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272927193</v>
      </c>
      <c r="X25" s="31">
        <f t="shared" si="2"/>
        <v>99345500</v>
      </c>
      <c r="Y25" s="31">
        <f t="shared" si="2"/>
        <v>173581693</v>
      </c>
      <c r="Z25" s="32">
        <f>+IF(X25&lt;&gt;0,+(Y25/X25)*100,0)</f>
        <v>174.72526989143947</v>
      </c>
      <c r="AA25" s="33">
        <f>+AA12+AA24</f>
        <v>198691000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499428</v>
      </c>
      <c r="D31" s="18">
        <v>499428</v>
      </c>
      <c r="E31" s="19">
        <v>497000</v>
      </c>
      <c r="F31" s="20">
        <v>497000</v>
      </c>
      <c r="G31" s="20"/>
      <c r="H31" s="20">
        <v>504028</v>
      </c>
      <c r="I31" s="20">
        <v>504028</v>
      </c>
      <c r="J31" s="20">
        <v>504028</v>
      </c>
      <c r="K31" s="20">
        <v>506628</v>
      </c>
      <c r="L31" s="20">
        <v>510628</v>
      </c>
      <c r="M31" s="20">
        <v>512478</v>
      </c>
      <c r="N31" s="20">
        <v>512478</v>
      </c>
      <c r="O31" s="20"/>
      <c r="P31" s="20"/>
      <c r="Q31" s="20"/>
      <c r="R31" s="20"/>
      <c r="S31" s="20"/>
      <c r="T31" s="20"/>
      <c r="U31" s="20"/>
      <c r="V31" s="20"/>
      <c r="W31" s="20">
        <v>512478</v>
      </c>
      <c r="X31" s="20">
        <v>248500</v>
      </c>
      <c r="Y31" s="20">
        <v>263978</v>
      </c>
      <c r="Z31" s="21">
        <v>106.23</v>
      </c>
      <c r="AA31" s="22">
        <v>497000</v>
      </c>
    </row>
    <row r="32" spans="1:27" ht="13.5">
      <c r="A32" s="23" t="s">
        <v>57</v>
      </c>
      <c r="B32" s="17"/>
      <c r="C32" s="18">
        <v>-1420750</v>
      </c>
      <c r="D32" s="18">
        <v>-1420750</v>
      </c>
      <c r="E32" s="19">
        <v>15671000</v>
      </c>
      <c r="F32" s="20">
        <v>15671000</v>
      </c>
      <c r="G32" s="20">
        <v>23519268</v>
      </c>
      <c r="H32" s="20">
        <v>28035086</v>
      </c>
      <c r="I32" s="20">
        <v>518374</v>
      </c>
      <c r="J32" s="20">
        <v>518374</v>
      </c>
      <c r="K32" s="20">
        <v>91285</v>
      </c>
      <c r="L32" s="20">
        <v>-5228857</v>
      </c>
      <c r="M32" s="20">
        <v>1786033</v>
      </c>
      <c r="N32" s="20">
        <v>1786033</v>
      </c>
      <c r="O32" s="20"/>
      <c r="P32" s="20"/>
      <c r="Q32" s="20"/>
      <c r="R32" s="20"/>
      <c r="S32" s="20"/>
      <c r="T32" s="20"/>
      <c r="U32" s="20"/>
      <c r="V32" s="20"/>
      <c r="W32" s="20">
        <v>1786033</v>
      </c>
      <c r="X32" s="20">
        <v>7835500</v>
      </c>
      <c r="Y32" s="20">
        <v>-6049467</v>
      </c>
      <c r="Z32" s="21">
        <v>-77.21</v>
      </c>
      <c r="AA32" s="22">
        <v>15671000</v>
      </c>
    </row>
    <row r="33" spans="1:27" ht="13.5">
      <c r="A33" s="23" t="s">
        <v>58</v>
      </c>
      <c r="B33" s="17"/>
      <c r="C33" s="18">
        <v>14289077</v>
      </c>
      <c r="D33" s="18">
        <v>14289077</v>
      </c>
      <c r="E33" s="19"/>
      <c r="F33" s="20"/>
      <c r="G33" s="20">
        <v>7986169</v>
      </c>
      <c r="H33" s="20">
        <v>15185691</v>
      </c>
      <c r="I33" s="20">
        <v>14837613</v>
      </c>
      <c r="J33" s="20">
        <v>14837613</v>
      </c>
      <c r="K33" s="20">
        <v>13707236</v>
      </c>
      <c r="L33" s="20">
        <v>13815862</v>
      </c>
      <c r="M33" s="20">
        <v>13815862</v>
      </c>
      <c r="N33" s="20">
        <v>13815862</v>
      </c>
      <c r="O33" s="20"/>
      <c r="P33" s="20"/>
      <c r="Q33" s="20"/>
      <c r="R33" s="20"/>
      <c r="S33" s="20"/>
      <c r="T33" s="20"/>
      <c r="U33" s="20"/>
      <c r="V33" s="20"/>
      <c r="W33" s="20">
        <v>13815862</v>
      </c>
      <c r="X33" s="20"/>
      <c r="Y33" s="20">
        <v>13815862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13367755</v>
      </c>
      <c r="D34" s="29">
        <f>SUM(D29:D33)</f>
        <v>13367755</v>
      </c>
      <c r="E34" s="30">
        <f t="shared" si="3"/>
        <v>16168000</v>
      </c>
      <c r="F34" s="31">
        <f t="shared" si="3"/>
        <v>16168000</v>
      </c>
      <c r="G34" s="31">
        <f t="shared" si="3"/>
        <v>31505437</v>
      </c>
      <c r="H34" s="31">
        <f t="shared" si="3"/>
        <v>43724805</v>
      </c>
      <c r="I34" s="31">
        <f t="shared" si="3"/>
        <v>15860015</v>
      </c>
      <c r="J34" s="31">
        <f t="shared" si="3"/>
        <v>15860015</v>
      </c>
      <c r="K34" s="31">
        <f t="shared" si="3"/>
        <v>14305149</v>
      </c>
      <c r="L34" s="31">
        <f t="shared" si="3"/>
        <v>9097633</v>
      </c>
      <c r="M34" s="31">
        <f t="shared" si="3"/>
        <v>16114373</v>
      </c>
      <c r="N34" s="31">
        <f t="shared" si="3"/>
        <v>16114373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16114373</v>
      </c>
      <c r="X34" s="31">
        <f t="shared" si="3"/>
        <v>8084000</v>
      </c>
      <c r="Y34" s="31">
        <f t="shared" si="3"/>
        <v>8030373</v>
      </c>
      <c r="Z34" s="32">
        <f>+IF(X34&lt;&gt;0,+(Y34/X34)*100,0)</f>
        <v>99.33662790697674</v>
      </c>
      <c r="AA34" s="33">
        <f>SUM(AA29:AA33)</f>
        <v>16168000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42000</v>
      </c>
      <c r="F37" s="20">
        <v>42000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21000</v>
      </c>
      <c r="Y37" s="20">
        <v>-21000</v>
      </c>
      <c r="Z37" s="21">
        <v>-100</v>
      </c>
      <c r="AA37" s="22">
        <v>42000</v>
      </c>
    </row>
    <row r="38" spans="1:27" ht="13.5">
      <c r="A38" s="23" t="s">
        <v>58</v>
      </c>
      <c r="B38" s="17"/>
      <c r="C38" s="18"/>
      <c r="D38" s="18"/>
      <c r="E38" s="19">
        <v>5825000</v>
      </c>
      <c r="F38" s="20">
        <v>5825000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2912500</v>
      </c>
      <c r="Y38" s="20">
        <v>-2912500</v>
      </c>
      <c r="Z38" s="21">
        <v>-100</v>
      </c>
      <c r="AA38" s="22">
        <v>5825000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5867000</v>
      </c>
      <c r="F39" s="37">
        <f t="shared" si="4"/>
        <v>5867000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2933500</v>
      </c>
      <c r="Y39" s="37">
        <f t="shared" si="4"/>
        <v>-2933500</v>
      </c>
      <c r="Z39" s="38">
        <f>+IF(X39&lt;&gt;0,+(Y39/X39)*100,0)</f>
        <v>-100</v>
      </c>
      <c r="AA39" s="39">
        <f>SUM(AA37:AA38)</f>
        <v>5867000</v>
      </c>
    </row>
    <row r="40" spans="1:27" ht="13.5">
      <c r="A40" s="27" t="s">
        <v>62</v>
      </c>
      <c r="B40" s="28"/>
      <c r="C40" s="29">
        <f aca="true" t="shared" si="5" ref="C40:Y40">+C34+C39</f>
        <v>13367755</v>
      </c>
      <c r="D40" s="29">
        <f>+D34+D39</f>
        <v>13367755</v>
      </c>
      <c r="E40" s="30">
        <f t="shared" si="5"/>
        <v>22035000</v>
      </c>
      <c r="F40" s="31">
        <f t="shared" si="5"/>
        <v>22035000</v>
      </c>
      <c r="G40" s="31">
        <f t="shared" si="5"/>
        <v>31505437</v>
      </c>
      <c r="H40" s="31">
        <f t="shared" si="5"/>
        <v>43724805</v>
      </c>
      <c r="I40" s="31">
        <f t="shared" si="5"/>
        <v>15860015</v>
      </c>
      <c r="J40" s="31">
        <f t="shared" si="5"/>
        <v>15860015</v>
      </c>
      <c r="K40" s="31">
        <f t="shared" si="5"/>
        <v>14305149</v>
      </c>
      <c r="L40" s="31">
        <f t="shared" si="5"/>
        <v>9097633</v>
      </c>
      <c r="M40" s="31">
        <f t="shared" si="5"/>
        <v>16114373</v>
      </c>
      <c r="N40" s="31">
        <f t="shared" si="5"/>
        <v>16114373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16114373</v>
      </c>
      <c r="X40" s="31">
        <f t="shared" si="5"/>
        <v>11017500</v>
      </c>
      <c r="Y40" s="31">
        <f t="shared" si="5"/>
        <v>5096873</v>
      </c>
      <c r="Z40" s="32">
        <f>+IF(X40&lt;&gt;0,+(Y40/X40)*100,0)</f>
        <v>46.26161107329249</v>
      </c>
      <c r="AA40" s="33">
        <f>+AA34+AA39</f>
        <v>22035000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227315740</v>
      </c>
      <c r="D42" s="43">
        <f>+D25-D40</f>
        <v>227315740</v>
      </c>
      <c r="E42" s="44">
        <f t="shared" si="6"/>
        <v>176656000</v>
      </c>
      <c r="F42" s="45">
        <f t="shared" si="6"/>
        <v>176656000</v>
      </c>
      <c r="G42" s="45">
        <f t="shared" si="6"/>
        <v>239829379</v>
      </c>
      <c r="H42" s="45">
        <f t="shared" si="6"/>
        <v>220652280</v>
      </c>
      <c r="I42" s="45">
        <f t="shared" si="6"/>
        <v>243782872</v>
      </c>
      <c r="J42" s="45">
        <f t="shared" si="6"/>
        <v>243782872</v>
      </c>
      <c r="K42" s="45">
        <f t="shared" si="6"/>
        <v>240669037</v>
      </c>
      <c r="L42" s="45">
        <f t="shared" si="6"/>
        <v>262208912</v>
      </c>
      <c r="M42" s="45">
        <f t="shared" si="6"/>
        <v>256812820</v>
      </c>
      <c r="N42" s="45">
        <f t="shared" si="6"/>
        <v>256812820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256812820</v>
      </c>
      <c r="X42" s="45">
        <f t="shared" si="6"/>
        <v>88328000</v>
      </c>
      <c r="Y42" s="45">
        <f t="shared" si="6"/>
        <v>168484820</v>
      </c>
      <c r="Z42" s="46">
        <f>+IF(X42&lt;&gt;0,+(Y42/X42)*100,0)</f>
        <v>190.74904899918485</v>
      </c>
      <c r="AA42" s="47">
        <f>+AA25-AA40</f>
        <v>176656000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194153368</v>
      </c>
      <c r="D45" s="18">
        <v>194153368</v>
      </c>
      <c r="E45" s="19"/>
      <c r="F45" s="20"/>
      <c r="G45" s="20">
        <v>117149016</v>
      </c>
      <c r="H45" s="20">
        <v>187489908</v>
      </c>
      <c r="I45" s="20">
        <v>210620500</v>
      </c>
      <c r="J45" s="20">
        <v>210620500</v>
      </c>
      <c r="K45" s="20">
        <v>207506665</v>
      </c>
      <c r="L45" s="20">
        <v>229046540</v>
      </c>
      <c r="M45" s="20">
        <v>223650448</v>
      </c>
      <c r="N45" s="20">
        <v>223650448</v>
      </c>
      <c r="O45" s="20"/>
      <c r="P45" s="20"/>
      <c r="Q45" s="20"/>
      <c r="R45" s="20"/>
      <c r="S45" s="20"/>
      <c r="T45" s="20"/>
      <c r="U45" s="20"/>
      <c r="V45" s="20"/>
      <c r="W45" s="20">
        <v>223650448</v>
      </c>
      <c r="X45" s="20"/>
      <c r="Y45" s="20">
        <v>223650448</v>
      </c>
      <c r="Z45" s="48"/>
      <c r="AA45" s="22"/>
    </row>
    <row r="46" spans="1:27" ht="13.5">
      <c r="A46" s="23" t="s">
        <v>67</v>
      </c>
      <c r="B46" s="17"/>
      <c r="C46" s="18">
        <v>33162372</v>
      </c>
      <c r="D46" s="18">
        <v>33162372</v>
      </c>
      <c r="E46" s="19">
        <v>176656000</v>
      </c>
      <c r="F46" s="20">
        <v>176656000</v>
      </c>
      <c r="G46" s="20">
        <v>122680363</v>
      </c>
      <c r="H46" s="20">
        <v>33162372</v>
      </c>
      <c r="I46" s="20">
        <v>33162372</v>
      </c>
      <c r="J46" s="20">
        <v>33162372</v>
      </c>
      <c r="K46" s="20">
        <v>33162372</v>
      </c>
      <c r="L46" s="20">
        <v>33162372</v>
      </c>
      <c r="M46" s="20">
        <v>33162372</v>
      </c>
      <c r="N46" s="20">
        <v>33162372</v>
      </c>
      <c r="O46" s="20"/>
      <c r="P46" s="20"/>
      <c r="Q46" s="20"/>
      <c r="R46" s="20"/>
      <c r="S46" s="20"/>
      <c r="T46" s="20"/>
      <c r="U46" s="20"/>
      <c r="V46" s="20"/>
      <c r="W46" s="20">
        <v>33162372</v>
      </c>
      <c r="X46" s="20">
        <v>88328000</v>
      </c>
      <c r="Y46" s="20">
        <v>-55165628</v>
      </c>
      <c r="Z46" s="48">
        <v>-62.46</v>
      </c>
      <c r="AA46" s="22">
        <v>176656000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227315740</v>
      </c>
      <c r="D48" s="51">
        <f>SUM(D45:D47)</f>
        <v>227315740</v>
      </c>
      <c r="E48" s="52">
        <f t="shared" si="7"/>
        <v>176656000</v>
      </c>
      <c r="F48" s="53">
        <f t="shared" si="7"/>
        <v>176656000</v>
      </c>
      <c r="G48" s="53">
        <f t="shared" si="7"/>
        <v>239829379</v>
      </c>
      <c r="H48" s="53">
        <f t="shared" si="7"/>
        <v>220652280</v>
      </c>
      <c r="I48" s="53">
        <f t="shared" si="7"/>
        <v>243782872</v>
      </c>
      <c r="J48" s="53">
        <f t="shared" si="7"/>
        <v>243782872</v>
      </c>
      <c r="K48" s="53">
        <f t="shared" si="7"/>
        <v>240669037</v>
      </c>
      <c r="L48" s="53">
        <f t="shared" si="7"/>
        <v>262208912</v>
      </c>
      <c r="M48" s="53">
        <f t="shared" si="7"/>
        <v>256812820</v>
      </c>
      <c r="N48" s="53">
        <f t="shared" si="7"/>
        <v>256812820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256812820</v>
      </c>
      <c r="X48" s="53">
        <f t="shared" si="7"/>
        <v>88328000</v>
      </c>
      <c r="Y48" s="53">
        <f t="shared" si="7"/>
        <v>168484820</v>
      </c>
      <c r="Z48" s="54">
        <f>+IF(X48&lt;&gt;0,+(Y48/X48)*100,0)</f>
        <v>190.74904899918485</v>
      </c>
      <c r="AA48" s="55">
        <f>SUM(AA45:AA47)</f>
        <v>176656000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66033153</v>
      </c>
      <c r="D6" s="18">
        <v>66033153</v>
      </c>
      <c r="E6" s="19">
        <v>5343038</v>
      </c>
      <c r="F6" s="20">
        <v>5343038</v>
      </c>
      <c r="G6" s="20">
        <v>5612735</v>
      </c>
      <c r="H6" s="20">
        <v>29467147</v>
      </c>
      <c r="I6" s="20">
        <v>16073205</v>
      </c>
      <c r="J6" s="20">
        <v>16073205</v>
      </c>
      <c r="K6" s="20">
        <v>7255891</v>
      </c>
      <c r="L6" s="20">
        <v>8800105</v>
      </c>
      <c r="M6" s="20">
        <v>24062855</v>
      </c>
      <c r="N6" s="20">
        <v>24062855</v>
      </c>
      <c r="O6" s="20"/>
      <c r="P6" s="20"/>
      <c r="Q6" s="20"/>
      <c r="R6" s="20"/>
      <c r="S6" s="20"/>
      <c r="T6" s="20"/>
      <c r="U6" s="20"/>
      <c r="V6" s="20"/>
      <c r="W6" s="20">
        <v>24062855</v>
      </c>
      <c r="X6" s="20">
        <v>2671519</v>
      </c>
      <c r="Y6" s="20">
        <v>21391336</v>
      </c>
      <c r="Z6" s="21">
        <v>800.72</v>
      </c>
      <c r="AA6" s="22">
        <v>5343038</v>
      </c>
    </row>
    <row r="7" spans="1:27" ht="13.5">
      <c r="A7" s="23" t="s">
        <v>34</v>
      </c>
      <c r="B7" s="17"/>
      <c r="C7" s="18"/>
      <c r="D7" s="18"/>
      <c r="E7" s="19">
        <v>82639054</v>
      </c>
      <c r="F7" s="20">
        <v>82639054</v>
      </c>
      <c r="G7" s="20">
        <v>-10440740</v>
      </c>
      <c r="H7" s="20">
        <v>-5220370</v>
      </c>
      <c r="I7" s="20">
        <v>15387278</v>
      </c>
      <c r="J7" s="20">
        <v>15387278</v>
      </c>
      <c r="K7" s="20">
        <v>17534366</v>
      </c>
      <c r="L7" s="20">
        <v>17747006</v>
      </c>
      <c r="M7" s="20">
        <v>15479894</v>
      </c>
      <c r="N7" s="20">
        <v>15479894</v>
      </c>
      <c r="O7" s="20"/>
      <c r="P7" s="20"/>
      <c r="Q7" s="20"/>
      <c r="R7" s="20"/>
      <c r="S7" s="20"/>
      <c r="T7" s="20"/>
      <c r="U7" s="20"/>
      <c r="V7" s="20"/>
      <c r="W7" s="20">
        <v>15479894</v>
      </c>
      <c r="X7" s="20">
        <v>41319527</v>
      </c>
      <c r="Y7" s="20">
        <v>-25839633</v>
      </c>
      <c r="Z7" s="21">
        <v>-62.54</v>
      </c>
      <c r="AA7" s="22">
        <v>82639054</v>
      </c>
    </row>
    <row r="8" spans="1:27" ht="13.5">
      <c r="A8" s="23" t="s">
        <v>35</v>
      </c>
      <c r="B8" s="17"/>
      <c r="C8" s="18">
        <v>7037845</v>
      </c>
      <c r="D8" s="18">
        <v>7037845</v>
      </c>
      <c r="E8" s="19">
        <v>10443660</v>
      </c>
      <c r="F8" s="20">
        <v>10443660</v>
      </c>
      <c r="G8" s="20">
        <v>24738177</v>
      </c>
      <c r="H8" s="20">
        <v>24833350</v>
      </c>
      <c r="I8" s="20">
        <v>2143284</v>
      </c>
      <c r="J8" s="20">
        <v>2143284</v>
      </c>
      <c r="K8" s="20">
        <v>10508578</v>
      </c>
      <c r="L8" s="20">
        <v>9017251</v>
      </c>
      <c r="M8" s="20">
        <v>7497290</v>
      </c>
      <c r="N8" s="20">
        <v>7497290</v>
      </c>
      <c r="O8" s="20"/>
      <c r="P8" s="20"/>
      <c r="Q8" s="20"/>
      <c r="R8" s="20"/>
      <c r="S8" s="20"/>
      <c r="T8" s="20"/>
      <c r="U8" s="20"/>
      <c r="V8" s="20"/>
      <c r="W8" s="20">
        <v>7497290</v>
      </c>
      <c r="X8" s="20">
        <v>5221830</v>
      </c>
      <c r="Y8" s="20">
        <v>2275460</v>
      </c>
      <c r="Z8" s="21">
        <v>43.58</v>
      </c>
      <c r="AA8" s="22">
        <v>10443660</v>
      </c>
    </row>
    <row r="9" spans="1:27" ht="13.5">
      <c r="A9" s="23" t="s">
        <v>36</v>
      </c>
      <c r="B9" s="17"/>
      <c r="C9" s="18">
        <v>5082230</v>
      </c>
      <c r="D9" s="18">
        <v>5082230</v>
      </c>
      <c r="E9" s="19">
        <v>2650860</v>
      </c>
      <c r="F9" s="20">
        <v>2650860</v>
      </c>
      <c r="G9" s="20"/>
      <c r="H9" s="20"/>
      <c r="I9" s="20">
        <v>-446639</v>
      </c>
      <c r="J9" s="20">
        <v>-446639</v>
      </c>
      <c r="K9" s="20">
        <v>-464778</v>
      </c>
      <c r="L9" s="20">
        <v>-464778</v>
      </c>
      <c r="M9" s="20">
        <v>-464778</v>
      </c>
      <c r="N9" s="20">
        <v>-464778</v>
      </c>
      <c r="O9" s="20"/>
      <c r="P9" s="20"/>
      <c r="Q9" s="20"/>
      <c r="R9" s="20"/>
      <c r="S9" s="20"/>
      <c r="T9" s="20"/>
      <c r="U9" s="20"/>
      <c r="V9" s="20"/>
      <c r="W9" s="20">
        <v>-464778</v>
      </c>
      <c r="X9" s="20">
        <v>1325430</v>
      </c>
      <c r="Y9" s="20">
        <v>-1790208</v>
      </c>
      <c r="Z9" s="21">
        <v>-135.07</v>
      </c>
      <c r="AA9" s="22">
        <v>2650860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78153228</v>
      </c>
      <c r="D12" s="29">
        <f>SUM(D6:D11)</f>
        <v>78153228</v>
      </c>
      <c r="E12" s="30">
        <f t="shared" si="0"/>
        <v>101076612</v>
      </c>
      <c r="F12" s="31">
        <f t="shared" si="0"/>
        <v>101076612</v>
      </c>
      <c r="G12" s="31">
        <f t="shared" si="0"/>
        <v>19910172</v>
      </c>
      <c r="H12" s="31">
        <f t="shared" si="0"/>
        <v>49080127</v>
      </c>
      <c r="I12" s="31">
        <f t="shared" si="0"/>
        <v>33157128</v>
      </c>
      <c r="J12" s="31">
        <f t="shared" si="0"/>
        <v>33157128</v>
      </c>
      <c r="K12" s="31">
        <f t="shared" si="0"/>
        <v>34834057</v>
      </c>
      <c r="L12" s="31">
        <f t="shared" si="0"/>
        <v>35099584</v>
      </c>
      <c r="M12" s="31">
        <f t="shared" si="0"/>
        <v>46575261</v>
      </c>
      <c r="N12" s="31">
        <f t="shared" si="0"/>
        <v>46575261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46575261</v>
      </c>
      <c r="X12" s="31">
        <f t="shared" si="0"/>
        <v>50538306</v>
      </c>
      <c r="Y12" s="31">
        <f t="shared" si="0"/>
        <v>-3963045</v>
      </c>
      <c r="Z12" s="32">
        <f>+IF(X12&lt;&gt;0,+(Y12/X12)*100,0)</f>
        <v>-7.841665686222249</v>
      </c>
      <c r="AA12" s="33">
        <f>SUM(AA6:AA11)</f>
        <v>101076612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20434687</v>
      </c>
      <c r="D17" s="18">
        <v>20434687</v>
      </c>
      <c r="E17" s="19">
        <v>11866000</v>
      </c>
      <c r="F17" s="20">
        <v>11866000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5933000</v>
      </c>
      <c r="Y17" s="20">
        <v>-5933000</v>
      </c>
      <c r="Z17" s="21">
        <v>-100</v>
      </c>
      <c r="AA17" s="22">
        <v>11866000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195341393</v>
      </c>
      <c r="D19" s="18">
        <v>195341393</v>
      </c>
      <c r="E19" s="19">
        <v>179580274</v>
      </c>
      <c r="F19" s="20">
        <v>179580274</v>
      </c>
      <c r="G19" s="20"/>
      <c r="H19" s="20"/>
      <c r="I19" s="20">
        <v>251419</v>
      </c>
      <c r="J19" s="20">
        <v>251419</v>
      </c>
      <c r="K19" s="20">
        <v>1058398</v>
      </c>
      <c r="L19" s="20">
        <v>1466303</v>
      </c>
      <c r="M19" s="20">
        <v>2337026</v>
      </c>
      <c r="N19" s="20">
        <v>2337026</v>
      </c>
      <c r="O19" s="20"/>
      <c r="P19" s="20"/>
      <c r="Q19" s="20"/>
      <c r="R19" s="20"/>
      <c r="S19" s="20"/>
      <c r="T19" s="20"/>
      <c r="U19" s="20"/>
      <c r="V19" s="20"/>
      <c r="W19" s="20">
        <v>2337026</v>
      </c>
      <c r="X19" s="20">
        <v>89790137</v>
      </c>
      <c r="Y19" s="20">
        <v>-87453111</v>
      </c>
      <c r="Z19" s="21">
        <v>-97.4</v>
      </c>
      <c r="AA19" s="22">
        <v>179580274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578001</v>
      </c>
      <c r="D22" s="18">
        <v>578001</v>
      </c>
      <c r="E22" s="19">
        <v>440254</v>
      </c>
      <c r="F22" s="20">
        <v>440254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220127</v>
      </c>
      <c r="Y22" s="20">
        <v>-220127</v>
      </c>
      <c r="Z22" s="21">
        <v>-100</v>
      </c>
      <c r="AA22" s="22">
        <v>440254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216354081</v>
      </c>
      <c r="D24" s="29">
        <f>SUM(D15:D23)</f>
        <v>216354081</v>
      </c>
      <c r="E24" s="36">
        <f t="shared" si="1"/>
        <v>191886528</v>
      </c>
      <c r="F24" s="37">
        <f t="shared" si="1"/>
        <v>191886528</v>
      </c>
      <c r="G24" s="37">
        <f t="shared" si="1"/>
        <v>0</v>
      </c>
      <c r="H24" s="37">
        <f t="shared" si="1"/>
        <v>0</v>
      </c>
      <c r="I24" s="37">
        <f t="shared" si="1"/>
        <v>251419</v>
      </c>
      <c r="J24" s="37">
        <f t="shared" si="1"/>
        <v>251419</v>
      </c>
      <c r="K24" s="37">
        <f t="shared" si="1"/>
        <v>1058398</v>
      </c>
      <c r="L24" s="37">
        <f t="shared" si="1"/>
        <v>1466303</v>
      </c>
      <c r="M24" s="37">
        <f t="shared" si="1"/>
        <v>2337026</v>
      </c>
      <c r="N24" s="37">
        <f t="shared" si="1"/>
        <v>2337026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2337026</v>
      </c>
      <c r="X24" s="37">
        <f t="shared" si="1"/>
        <v>95943264</v>
      </c>
      <c r="Y24" s="37">
        <f t="shared" si="1"/>
        <v>-93606238</v>
      </c>
      <c r="Z24" s="38">
        <f>+IF(X24&lt;&gt;0,+(Y24/X24)*100,0)</f>
        <v>-97.56415833424221</v>
      </c>
      <c r="AA24" s="39">
        <f>SUM(AA15:AA23)</f>
        <v>191886528</v>
      </c>
    </row>
    <row r="25" spans="1:27" ht="13.5">
      <c r="A25" s="27" t="s">
        <v>51</v>
      </c>
      <c r="B25" s="28"/>
      <c r="C25" s="29">
        <f aca="true" t="shared" si="2" ref="C25:Y25">+C12+C24</f>
        <v>294507309</v>
      </c>
      <c r="D25" s="29">
        <f>+D12+D24</f>
        <v>294507309</v>
      </c>
      <c r="E25" s="30">
        <f t="shared" si="2"/>
        <v>292963140</v>
      </c>
      <c r="F25" s="31">
        <f t="shared" si="2"/>
        <v>292963140</v>
      </c>
      <c r="G25" s="31">
        <f t="shared" si="2"/>
        <v>19910172</v>
      </c>
      <c r="H25" s="31">
        <f t="shared" si="2"/>
        <v>49080127</v>
      </c>
      <c r="I25" s="31">
        <f t="shared" si="2"/>
        <v>33408547</v>
      </c>
      <c r="J25" s="31">
        <f t="shared" si="2"/>
        <v>33408547</v>
      </c>
      <c r="K25" s="31">
        <f t="shared" si="2"/>
        <v>35892455</v>
      </c>
      <c r="L25" s="31">
        <f t="shared" si="2"/>
        <v>36565887</v>
      </c>
      <c r="M25" s="31">
        <f t="shared" si="2"/>
        <v>48912287</v>
      </c>
      <c r="N25" s="31">
        <f t="shared" si="2"/>
        <v>48912287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48912287</v>
      </c>
      <c r="X25" s="31">
        <f t="shared" si="2"/>
        <v>146481570</v>
      </c>
      <c r="Y25" s="31">
        <f t="shared" si="2"/>
        <v>-97569283</v>
      </c>
      <c r="Z25" s="32">
        <f>+IF(X25&lt;&gt;0,+(Y25/X25)*100,0)</f>
        <v>-66.608572668903</v>
      </c>
      <c r="AA25" s="33">
        <f>+AA12+AA24</f>
        <v>292963140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383542</v>
      </c>
      <c r="F30" s="20">
        <v>383542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191771</v>
      </c>
      <c r="Y30" s="20">
        <v>-191771</v>
      </c>
      <c r="Z30" s="21">
        <v>-100</v>
      </c>
      <c r="AA30" s="22">
        <v>383542</v>
      </c>
    </row>
    <row r="31" spans="1:27" ht="13.5">
      <c r="A31" s="23" t="s">
        <v>56</v>
      </c>
      <c r="B31" s="17"/>
      <c r="C31" s="18"/>
      <c r="D31" s="18"/>
      <c r="E31" s="19">
        <v>195023</v>
      </c>
      <c r="F31" s="20">
        <v>195023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97512</v>
      </c>
      <c r="Y31" s="20">
        <v>-97512</v>
      </c>
      <c r="Z31" s="21">
        <v>-100</v>
      </c>
      <c r="AA31" s="22">
        <v>195023</v>
      </c>
    </row>
    <row r="32" spans="1:27" ht="13.5">
      <c r="A32" s="23" t="s">
        <v>57</v>
      </c>
      <c r="B32" s="17"/>
      <c r="C32" s="18">
        <v>25435695</v>
      </c>
      <c r="D32" s="18">
        <v>25435695</v>
      </c>
      <c r="E32" s="19">
        <v>40058271</v>
      </c>
      <c r="F32" s="20">
        <v>40058271</v>
      </c>
      <c r="G32" s="20">
        <v>14986732</v>
      </c>
      <c r="H32" s="20">
        <v>7543032</v>
      </c>
      <c r="I32" s="20">
        <v>9244984</v>
      </c>
      <c r="J32" s="20">
        <v>9244984</v>
      </c>
      <c r="K32" s="20">
        <v>16621644</v>
      </c>
      <c r="L32" s="20">
        <v>21301544</v>
      </c>
      <c r="M32" s="20">
        <v>17022067</v>
      </c>
      <c r="N32" s="20">
        <v>17022067</v>
      </c>
      <c r="O32" s="20"/>
      <c r="P32" s="20"/>
      <c r="Q32" s="20"/>
      <c r="R32" s="20"/>
      <c r="S32" s="20"/>
      <c r="T32" s="20"/>
      <c r="U32" s="20"/>
      <c r="V32" s="20"/>
      <c r="W32" s="20">
        <v>17022067</v>
      </c>
      <c r="X32" s="20">
        <v>20029136</v>
      </c>
      <c r="Y32" s="20">
        <v>-3007069</v>
      </c>
      <c r="Z32" s="21">
        <v>-15.01</v>
      </c>
      <c r="AA32" s="22">
        <v>40058271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-10574</v>
      </c>
      <c r="H33" s="20">
        <v>-5287</v>
      </c>
      <c r="I33" s="20">
        <v>-16538</v>
      </c>
      <c r="J33" s="20">
        <v>-16538</v>
      </c>
      <c r="K33" s="20">
        <v>-33986</v>
      </c>
      <c r="L33" s="20">
        <v>-40959</v>
      </c>
      <c r="M33" s="20">
        <v>-67937</v>
      </c>
      <c r="N33" s="20">
        <v>-67937</v>
      </c>
      <c r="O33" s="20"/>
      <c r="P33" s="20"/>
      <c r="Q33" s="20"/>
      <c r="R33" s="20"/>
      <c r="S33" s="20"/>
      <c r="T33" s="20"/>
      <c r="U33" s="20"/>
      <c r="V33" s="20"/>
      <c r="W33" s="20">
        <v>-67937</v>
      </c>
      <c r="X33" s="20"/>
      <c r="Y33" s="20">
        <v>-67937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25435695</v>
      </c>
      <c r="D34" s="29">
        <f>SUM(D29:D33)</f>
        <v>25435695</v>
      </c>
      <c r="E34" s="30">
        <f t="shared" si="3"/>
        <v>40636836</v>
      </c>
      <c r="F34" s="31">
        <f t="shared" si="3"/>
        <v>40636836</v>
      </c>
      <c r="G34" s="31">
        <f t="shared" si="3"/>
        <v>14976158</v>
      </c>
      <c r="H34" s="31">
        <f t="shared" si="3"/>
        <v>7537745</v>
      </c>
      <c r="I34" s="31">
        <f t="shared" si="3"/>
        <v>9228446</v>
      </c>
      <c r="J34" s="31">
        <f t="shared" si="3"/>
        <v>9228446</v>
      </c>
      <c r="K34" s="31">
        <f t="shared" si="3"/>
        <v>16587658</v>
      </c>
      <c r="L34" s="31">
        <f t="shared" si="3"/>
        <v>21260585</v>
      </c>
      <c r="M34" s="31">
        <f t="shared" si="3"/>
        <v>16954130</v>
      </c>
      <c r="N34" s="31">
        <f t="shared" si="3"/>
        <v>16954130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16954130</v>
      </c>
      <c r="X34" s="31">
        <f t="shared" si="3"/>
        <v>20318419</v>
      </c>
      <c r="Y34" s="31">
        <f t="shared" si="3"/>
        <v>-3364289</v>
      </c>
      <c r="Z34" s="32">
        <f>+IF(X34&lt;&gt;0,+(Y34/X34)*100,0)</f>
        <v>-16.557828638143548</v>
      </c>
      <c r="AA34" s="33">
        <f>SUM(AA29:AA33)</f>
        <v>40636836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762529</v>
      </c>
      <c r="F37" s="20">
        <v>762529</v>
      </c>
      <c r="G37" s="20"/>
      <c r="H37" s="20"/>
      <c r="I37" s="20"/>
      <c r="J37" s="20"/>
      <c r="K37" s="20"/>
      <c r="L37" s="20"/>
      <c r="M37" s="20">
        <v>158818</v>
      </c>
      <c r="N37" s="20">
        <v>158818</v>
      </c>
      <c r="O37" s="20"/>
      <c r="P37" s="20"/>
      <c r="Q37" s="20"/>
      <c r="R37" s="20"/>
      <c r="S37" s="20"/>
      <c r="T37" s="20"/>
      <c r="U37" s="20"/>
      <c r="V37" s="20"/>
      <c r="W37" s="20">
        <v>158818</v>
      </c>
      <c r="X37" s="20">
        <v>381265</v>
      </c>
      <c r="Y37" s="20">
        <v>-222447</v>
      </c>
      <c r="Z37" s="21">
        <v>-58.34</v>
      </c>
      <c r="AA37" s="22">
        <v>762529</v>
      </c>
    </row>
    <row r="38" spans="1:27" ht="13.5">
      <c r="A38" s="23" t="s">
        <v>58</v>
      </c>
      <c r="B38" s="17"/>
      <c r="C38" s="18">
        <v>5547984</v>
      </c>
      <c r="D38" s="18">
        <v>5547984</v>
      </c>
      <c r="E38" s="19">
        <v>4222982</v>
      </c>
      <c r="F38" s="20">
        <v>4222982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2111491</v>
      </c>
      <c r="Y38" s="20">
        <v>-2111491</v>
      </c>
      <c r="Z38" s="21">
        <v>-100</v>
      </c>
      <c r="AA38" s="22">
        <v>4222982</v>
      </c>
    </row>
    <row r="39" spans="1:27" ht="13.5">
      <c r="A39" s="27" t="s">
        <v>61</v>
      </c>
      <c r="B39" s="35"/>
      <c r="C39" s="29">
        <f aca="true" t="shared" si="4" ref="C39:Y39">SUM(C37:C38)</f>
        <v>5547984</v>
      </c>
      <c r="D39" s="29">
        <f>SUM(D37:D38)</f>
        <v>5547984</v>
      </c>
      <c r="E39" s="36">
        <f t="shared" si="4"/>
        <v>4985511</v>
      </c>
      <c r="F39" s="37">
        <f t="shared" si="4"/>
        <v>4985511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158818</v>
      </c>
      <c r="N39" s="37">
        <f t="shared" si="4"/>
        <v>158818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158818</v>
      </c>
      <c r="X39" s="37">
        <f t="shared" si="4"/>
        <v>2492756</v>
      </c>
      <c r="Y39" s="37">
        <f t="shared" si="4"/>
        <v>-2333938</v>
      </c>
      <c r="Z39" s="38">
        <f>+IF(X39&lt;&gt;0,+(Y39/X39)*100,0)</f>
        <v>-93.6288188655448</v>
      </c>
      <c r="AA39" s="39">
        <f>SUM(AA37:AA38)</f>
        <v>4985511</v>
      </c>
    </row>
    <row r="40" spans="1:27" ht="13.5">
      <c r="A40" s="27" t="s">
        <v>62</v>
      </c>
      <c r="B40" s="28"/>
      <c r="C40" s="29">
        <f aca="true" t="shared" si="5" ref="C40:Y40">+C34+C39</f>
        <v>30983679</v>
      </c>
      <c r="D40" s="29">
        <f>+D34+D39</f>
        <v>30983679</v>
      </c>
      <c r="E40" s="30">
        <f t="shared" si="5"/>
        <v>45622347</v>
      </c>
      <c r="F40" s="31">
        <f t="shared" si="5"/>
        <v>45622347</v>
      </c>
      <c r="G40" s="31">
        <f t="shared" si="5"/>
        <v>14976158</v>
      </c>
      <c r="H40" s="31">
        <f t="shared" si="5"/>
        <v>7537745</v>
      </c>
      <c r="I40" s="31">
        <f t="shared" si="5"/>
        <v>9228446</v>
      </c>
      <c r="J40" s="31">
        <f t="shared" si="5"/>
        <v>9228446</v>
      </c>
      <c r="K40" s="31">
        <f t="shared" si="5"/>
        <v>16587658</v>
      </c>
      <c r="L40" s="31">
        <f t="shared" si="5"/>
        <v>21260585</v>
      </c>
      <c r="M40" s="31">
        <f t="shared" si="5"/>
        <v>17112948</v>
      </c>
      <c r="N40" s="31">
        <f t="shared" si="5"/>
        <v>17112948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17112948</v>
      </c>
      <c r="X40" s="31">
        <f t="shared" si="5"/>
        <v>22811175</v>
      </c>
      <c r="Y40" s="31">
        <f t="shared" si="5"/>
        <v>-5698227</v>
      </c>
      <c r="Z40" s="32">
        <f>+IF(X40&lt;&gt;0,+(Y40/X40)*100,0)</f>
        <v>-24.97998020706956</v>
      </c>
      <c r="AA40" s="33">
        <f>+AA34+AA39</f>
        <v>45622347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263523630</v>
      </c>
      <c r="D42" s="43">
        <f>+D25-D40</f>
        <v>263523630</v>
      </c>
      <c r="E42" s="44">
        <f t="shared" si="6"/>
        <v>247340793</v>
      </c>
      <c r="F42" s="45">
        <f t="shared" si="6"/>
        <v>247340793</v>
      </c>
      <c r="G42" s="45">
        <f t="shared" si="6"/>
        <v>4934014</v>
      </c>
      <c r="H42" s="45">
        <f t="shared" si="6"/>
        <v>41542382</v>
      </c>
      <c r="I42" s="45">
        <f t="shared" si="6"/>
        <v>24180101</v>
      </c>
      <c r="J42" s="45">
        <f t="shared" si="6"/>
        <v>24180101</v>
      </c>
      <c r="K42" s="45">
        <f t="shared" si="6"/>
        <v>19304797</v>
      </c>
      <c r="L42" s="45">
        <f t="shared" si="6"/>
        <v>15305302</v>
      </c>
      <c r="M42" s="45">
        <f t="shared" si="6"/>
        <v>31799339</v>
      </c>
      <c r="N42" s="45">
        <f t="shared" si="6"/>
        <v>31799339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31799339</v>
      </c>
      <c r="X42" s="45">
        <f t="shared" si="6"/>
        <v>123670395</v>
      </c>
      <c r="Y42" s="45">
        <f t="shared" si="6"/>
        <v>-91871056</v>
      </c>
      <c r="Z42" s="46">
        <f>+IF(X42&lt;&gt;0,+(Y42/X42)*100,0)</f>
        <v>-74.28702398823907</v>
      </c>
      <c r="AA42" s="47">
        <f>+AA25-AA40</f>
        <v>247340793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263149842</v>
      </c>
      <c r="D45" s="18">
        <v>263149842</v>
      </c>
      <c r="E45" s="19">
        <v>246967005</v>
      </c>
      <c r="F45" s="20">
        <v>246967005</v>
      </c>
      <c r="G45" s="20">
        <v>4934015</v>
      </c>
      <c r="H45" s="20">
        <v>41542382</v>
      </c>
      <c r="I45" s="20">
        <v>24180101</v>
      </c>
      <c r="J45" s="20">
        <v>24180101</v>
      </c>
      <c r="K45" s="20">
        <v>19304797</v>
      </c>
      <c r="L45" s="20">
        <v>15305303</v>
      </c>
      <c r="M45" s="20">
        <v>31799339</v>
      </c>
      <c r="N45" s="20">
        <v>31799339</v>
      </c>
      <c r="O45" s="20"/>
      <c r="P45" s="20"/>
      <c r="Q45" s="20"/>
      <c r="R45" s="20"/>
      <c r="S45" s="20"/>
      <c r="T45" s="20"/>
      <c r="U45" s="20"/>
      <c r="V45" s="20"/>
      <c r="W45" s="20">
        <v>31799339</v>
      </c>
      <c r="X45" s="20">
        <v>123483503</v>
      </c>
      <c r="Y45" s="20">
        <v>-91684164</v>
      </c>
      <c r="Z45" s="48">
        <v>-74.25</v>
      </c>
      <c r="AA45" s="22">
        <v>246967005</v>
      </c>
    </row>
    <row r="46" spans="1:27" ht="13.5">
      <c r="A46" s="23" t="s">
        <v>67</v>
      </c>
      <c r="B46" s="17"/>
      <c r="C46" s="18">
        <v>373788</v>
      </c>
      <c r="D46" s="18">
        <v>373788</v>
      </c>
      <c r="E46" s="19">
        <v>373788</v>
      </c>
      <c r="F46" s="20">
        <v>373788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186894</v>
      </c>
      <c r="Y46" s="20">
        <v>-186894</v>
      </c>
      <c r="Z46" s="48">
        <v>-100</v>
      </c>
      <c r="AA46" s="22">
        <v>373788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263523630</v>
      </c>
      <c r="D48" s="51">
        <f>SUM(D45:D47)</f>
        <v>263523630</v>
      </c>
      <c r="E48" s="52">
        <f t="shared" si="7"/>
        <v>247340793</v>
      </c>
      <c r="F48" s="53">
        <f t="shared" si="7"/>
        <v>247340793</v>
      </c>
      <c r="G48" s="53">
        <f t="shared" si="7"/>
        <v>4934015</v>
      </c>
      <c r="H48" s="53">
        <f t="shared" si="7"/>
        <v>41542382</v>
      </c>
      <c r="I48" s="53">
        <f t="shared" si="7"/>
        <v>24180101</v>
      </c>
      <c r="J48" s="53">
        <f t="shared" si="7"/>
        <v>24180101</v>
      </c>
      <c r="K48" s="53">
        <f t="shared" si="7"/>
        <v>19304797</v>
      </c>
      <c r="L48" s="53">
        <f t="shared" si="7"/>
        <v>15305303</v>
      </c>
      <c r="M48" s="53">
        <f t="shared" si="7"/>
        <v>31799339</v>
      </c>
      <c r="N48" s="53">
        <f t="shared" si="7"/>
        <v>31799339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31799339</v>
      </c>
      <c r="X48" s="53">
        <f t="shared" si="7"/>
        <v>123670397</v>
      </c>
      <c r="Y48" s="53">
        <f t="shared" si="7"/>
        <v>-91871058</v>
      </c>
      <c r="Z48" s="54">
        <f>+IF(X48&lt;&gt;0,+(Y48/X48)*100,0)</f>
        <v>-74.2870244040698</v>
      </c>
      <c r="AA48" s="55">
        <f>SUM(AA45:AA47)</f>
        <v>247340793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51828346</v>
      </c>
      <c r="D6" s="18">
        <v>51828346</v>
      </c>
      <c r="E6" s="19">
        <v>16459684</v>
      </c>
      <c r="F6" s="20">
        <v>16459684</v>
      </c>
      <c r="G6" s="20">
        <v>60165938</v>
      </c>
      <c r="H6" s="20">
        <v>3858143</v>
      </c>
      <c r="I6" s="20">
        <v>1194861</v>
      </c>
      <c r="J6" s="20">
        <v>1194861</v>
      </c>
      <c r="K6" s="20">
        <v>904197</v>
      </c>
      <c r="L6" s="20">
        <v>39609158</v>
      </c>
      <c r="M6" s="20">
        <v>376139</v>
      </c>
      <c r="N6" s="20">
        <v>376139</v>
      </c>
      <c r="O6" s="20"/>
      <c r="P6" s="20"/>
      <c r="Q6" s="20"/>
      <c r="R6" s="20"/>
      <c r="S6" s="20"/>
      <c r="T6" s="20"/>
      <c r="U6" s="20"/>
      <c r="V6" s="20"/>
      <c r="W6" s="20">
        <v>376139</v>
      </c>
      <c r="X6" s="20">
        <v>8229842</v>
      </c>
      <c r="Y6" s="20">
        <v>-7853703</v>
      </c>
      <c r="Z6" s="21">
        <v>-95.43</v>
      </c>
      <c r="AA6" s="22">
        <v>16459684</v>
      </c>
    </row>
    <row r="7" spans="1:27" ht="13.5">
      <c r="A7" s="23" t="s">
        <v>34</v>
      </c>
      <c r="B7" s="17"/>
      <c r="C7" s="18"/>
      <c r="D7" s="18"/>
      <c r="E7" s="19">
        <v>41195612</v>
      </c>
      <c r="F7" s="20">
        <v>41195612</v>
      </c>
      <c r="G7" s="20">
        <v>62840326</v>
      </c>
      <c r="H7" s="20">
        <v>114602705</v>
      </c>
      <c r="I7" s="20">
        <v>107131293</v>
      </c>
      <c r="J7" s="20">
        <v>107131293</v>
      </c>
      <c r="K7" s="20">
        <v>96007405</v>
      </c>
      <c r="L7" s="20">
        <v>84493131</v>
      </c>
      <c r="M7" s="20">
        <v>133767528</v>
      </c>
      <c r="N7" s="20">
        <v>133767528</v>
      </c>
      <c r="O7" s="20"/>
      <c r="P7" s="20"/>
      <c r="Q7" s="20"/>
      <c r="R7" s="20"/>
      <c r="S7" s="20"/>
      <c r="T7" s="20"/>
      <c r="U7" s="20"/>
      <c r="V7" s="20"/>
      <c r="W7" s="20">
        <v>133767528</v>
      </c>
      <c r="X7" s="20">
        <v>20597806</v>
      </c>
      <c r="Y7" s="20">
        <v>113169722</v>
      </c>
      <c r="Z7" s="21">
        <v>549.43</v>
      </c>
      <c r="AA7" s="22">
        <v>41195612</v>
      </c>
    </row>
    <row r="8" spans="1:27" ht="13.5">
      <c r="A8" s="23" t="s">
        <v>35</v>
      </c>
      <c r="B8" s="17"/>
      <c r="C8" s="18">
        <v>5379484</v>
      </c>
      <c r="D8" s="18">
        <v>5379484</v>
      </c>
      <c r="E8" s="19">
        <v>4500000</v>
      </c>
      <c r="F8" s="20">
        <v>4500000</v>
      </c>
      <c r="G8" s="20">
        <v>7107829</v>
      </c>
      <c r="H8" s="20">
        <v>4860416</v>
      </c>
      <c r="I8" s="20">
        <v>4295361</v>
      </c>
      <c r="J8" s="20">
        <v>4295361</v>
      </c>
      <c r="K8" s="20">
        <v>3830931</v>
      </c>
      <c r="L8" s="20">
        <v>3837640</v>
      </c>
      <c r="M8" s="20">
        <v>4017887</v>
      </c>
      <c r="N8" s="20">
        <v>4017887</v>
      </c>
      <c r="O8" s="20"/>
      <c r="P8" s="20"/>
      <c r="Q8" s="20"/>
      <c r="R8" s="20"/>
      <c r="S8" s="20"/>
      <c r="T8" s="20"/>
      <c r="U8" s="20"/>
      <c r="V8" s="20"/>
      <c r="W8" s="20">
        <v>4017887</v>
      </c>
      <c r="X8" s="20">
        <v>2250000</v>
      </c>
      <c r="Y8" s="20">
        <v>1767887</v>
      </c>
      <c r="Z8" s="21">
        <v>78.57</v>
      </c>
      <c r="AA8" s="22">
        <v>4500000</v>
      </c>
    </row>
    <row r="9" spans="1:27" ht="13.5">
      <c r="A9" s="23" t="s">
        <v>36</v>
      </c>
      <c r="B9" s="17"/>
      <c r="C9" s="18">
        <v>10707128</v>
      </c>
      <c r="D9" s="18">
        <v>10707128</v>
      </c>
      <c r="E9" s="19">
        <v>2858724</v>
      </c>
      <c r="F9" s="20">
        <v>2858724</v>
      </c>
      <c r="G9" s="20">
        <v>11283307</v>
      </c>
      <c r="H9" s="20">
        <v>10743998</v>
      </c>
      <c r="I9" s="20">
        <v>10351883</v>
      </c>
      <c r="J9" s="20">
        <v>10351883</v>
      </c>
      <c r="K9" s="20">
        <v>11206550</v>
      </c>
      <c r="L9" s="20">
        <v>11699928</v>
      </c>
      <c r="M9" s="20">
        <v>12815300</v>
      </c>
      <c r="N9" s="20">
        <v>12815300</v>
      </c>
      <c r="O9" s="20"/>
      <c r="P9" s="20"/>
      <c r="Q9" s="20"/>
      <c r="R9" s="20"/>
      <c r="S9" s="20"/>
      <c r="T9" s="20"/>
      <c r="U9" s="20"/>
      <c r="V9" s="20"/>
      <c r="W9" s="20">
        <v>12815300</v>
      </c>
      <c r="X9" s="20">
        <v>1429362</v>
      </c>
      <c r="Y9" s="20">
        <v>11385938</v>
      </c>
      <c r="Z9" s="21">
        <v>796.57</v>
      </c>
      <c r="AA9" s="22">
        <v>2858724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67914958</v>
      </c>
      <c r="D12" s="29">
        <f>SUM(D6:D11)</f>
        <v>67914958</v>
      </c>
      <c r="E12" s="30">
        <f t="shared" si="0"/>
        <v>65014020</v>
      </c>
      <c r="F12" s="31">
        <f t="shared" si="0"/>
        <v>65014020</v>
      </c>
      <c r="G12" s="31">
        <f t="shared" si="0"/>
        <v>141397400</v>
      </c>
      <c r="H12" s="31">
        <f t="shared" si="0"/>
        <v>134065262</v>
      </c>
      <c r="I12" s="31">
        <f t="shared" si="0"/>
        <v>122973398</v>
      </c>
      <c r="J12" s="31">
        <f t="shared" si="0"/>
        <v>122973398</v>
      </c>
      <c r="K12" s="31">
        <f t="shared" si="0"/>
        <v>111949083</v>
      </c>
      <c r="L12" s="31">
        <f t="shared" si="0"/>
        <v>139639857</v>
      </c>
      <c r="M12" s="31">
        <f t="shared" si="0"/>
        <v>150976854</v>
      </c>
      <c r="N12" s="31">
        <f t="shared" si="0"/>
        <v>150976854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150976854</v>
      </c>
      <c r="X12" s="31">
        <f t="shared" si="0"/>
        <v>32507010</v>
      </c>
      <c r="Y12" s="31">
        <f t="shared" si="0"/>
        <v>118469844</v>
      </c>
      <c r="Z12" s="32">
        <f>+IF(X12&lt;&gt;0,+(Y12/X12)*100,0)</f>
        <v>364.44398915803083</v>
      </c>
      <c r="AA12" s="33">
        <f>SUM(AA6:AA11)</f>
        <v>65014020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31315163</v>
      </c>
      <c r="D17" s="18">
        <v>31315163</v>
      </c>
      <c r="E17" s="19">
        <v>28884329</v>
      </c>
      <c r="F17" s="20">
        <v>28884329</v>
      </c>
      <c r="G17" s="20">
        <v>28851649</v>
      </c>
      <c r="H17" s="20">
        <v>31310135</v>
      </c>
      <c r="I17" s="20">
        <v>31307621</v>
      </c>
      <c r="J17" s="20">
        <v>31307621</v>
      </c>
      <c r="K17" s="20">
        <v>31305107</v>
      </c>
      <c r="L17" s="20">
        <v>31302593</v>
      </c>
      <c r="M17" s="20">
        <v>31300080</v>
      </c>
      <c r="N17" s="20">
        <v>31300080</v>
      </c>
      <c r="O17" s="20"/>
      <c r="P17" s="20"/>
      <c r="Q17" s="20"/>
      <c r="R17" s="20"/>
      <c r="S17" s="20"/>
      <c r="T17" s="20"/>
      <c r="U17" s="20"/>
      <c r="V17" s="20"/>
      <c r="W17" s="20">
        <v>31300080</v>
      </c>
      <c r="X17" s="20">
        <v>14442165</v>
      </c>
      <c r="Y17" s="20">
        <v>16857915</v>
      </c>
      <c r="Z17" s="21">
        <v>116.73</v>
      </c>
      <c r="AA17" s="22">
        <v>28884329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430730154</v>
      </c>
      <c r="D19" s="18">
        <v>430730154</v>
      </c>
      <c r="E19" s="19">
        <v>269966920</v>
      </c>
      <c r="F19" s="20">
        <v>269966920</v>
      </c>
      <c r="G19" s="20">
        <v>267492736</v>
      </c>
      <c r="H19" s="20">
        <v>281644058</v>
      </c>
      <c r="I19" s="20">
        <v>294842887</v>
      </c>
      <c r="J19" s="20">
        <v>294842887</v>
      </c>
      <c r="K19" s="20">
        <v>307049519</v>
      </c>
      <c r="L19" s="20">
        <v>302237447</v>
      </c>
      <c r="M19" s="20">
        <v>299214975</v>
      </c>
      <c r="N19" s="20">
        <v>299214975</v>
      </c>
      <c r="O19" s="20"/>
      <c r="P19" s="20"/>
      <c r="Q19" s="20"/>
      <c r="R19" s="20"/>
      <c r="S19" s="20"/>
      <c r="T19" s="20"/>
      <c r="U19" s="20"/>
      <c r="V19" s="20"/>
      <c r="W19" s="20">
        <v>299214975</v>
      </c>
      <c r="X19" s="20">
        <v>134983460</v>
      </c>
      <c r="Y19" s="20">
        <v>164231515</v>
      </c>
      <c r="Z19" s="21">
        <v>121.67</v>
      </c>
      <c r="AA19" s="22">
        <v>269966920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167218</v>
      </c>
      <c r="D22" s="18">
        <v>167218</v>
      </c>
      <c r="E22" s="19">
        <v>150000</v>
      </c>
      <c r="F22" s="20">
        <v>150000</v>
      </c>
      <c r="G22" s="20">
        <v>142684</v>
      </c>
      <c r="H22" s="20">
        <v>132683</v>
      </c>
      <c r="I22" s="20">
        <v>122683</v>
      </c>
      <c r="J22" s="20">
        <v>122683</v>
      </c>
      <c r="K22" s="20">
        <v>151394</v>
      </c>
      <c r="L22" s="20">
        <v>141065</v>
      </c>
      <c r="M22" s="20">
        <v>130737</v>
      </c>
      <c r="N22" s="20">
        <v>130737</v>
      </c>
      <c r="O22" s="20"/>
      <c r="P22" s="20"/>
      <c r="Q22" s="20"/>
      <c r="R22" s="20"/>
      <c r="S22" s="20"/>
      <c r="T22" s="20"/>
      <c r="U22" s="20"/>
      <c r="V22" s="20"/>
      <c r="W22" s="20">
        <v>130737</v>
      </c>
      <c r="X22" s="20">
        <v>75000</v>
      </c>
      <c r="Y22" s="20">
        <v>55737</v>
      </c>
      <c r="Z22" s="21">
        <v>74.32</v>
      </c>
      <c r="AA22" s="22">
        <v>150000</v>
      </c>
    </row>
    <row r="23" spans="1:27" ht="13.5">
      <c r="A23" s="23" t="s">
        <v>49</v>
      </c>
      <c r="B23" s="17"/>
      <c r="C23" s="18">
        <v>432000</v>
      </c>
      <c r="D23" s="18">
        <v>432000</v>
      </c>
      <c r="E23" s="19">
        <v>2000000</v>
      </c>
      <c r="F23" s="20">
        <v>2000000</v>
      </c>
      <c r="G23" s="24">
        <v>155060447</v>
      </c>
      <c r="H23" s="24">
        <v>157245087</v>
      </c>
      <c r="I23" s="24">
        <v>144004027</v>
      </c>
      <c r="J23" s="20">
        <v>144004027</v>
      </c>
      <c r="K23" s="24">
        <v>135811421</v>
      </c>
      <c r="L23" s="24">
        <v>141037698</v>
      </c>
      <c r="M23" s="20">
        <v>147609014</v>
      </c>
      <c r="N23" s="24">
        <v>147609014</v>
      </c>
      <c r="O23" s="24"/>
      <c r="P23" s="24"/>
      <c r="Q23" s="20"/>
      <c r="R23" s="24"/>
      <c r="S23" s="24"/>
      <c r="T23" s="20"/>
      <c r="U23" s="24"/>
      <c r="V23" s="24"/>
      <c r="W23" s="24">
        <v>147609014</v>
      </c>
      <c r="X23" s="20">
        <v>1000000</v>
      </c>
      <c r="Y23" s="24">
        <v>146609014</v>
      </c>
      <c r="Z23" s="25">
        <v>14660.9</v>
      </c>
      <c r="AA23" s="26">
        <v>2000000</v>
      </c>
    </row>
    <row r="24" spans="1:27" ht="13.5">
      <c r="A24" s="27" t="s">
        <v>50</v>
      </c>
      <c r="B24" s="35"/>
      <c r="C24" s="29">
        <f aca="true" t="shared" si="1" ref="C24:Y24">SUM(C15:C23)</f>
        <v>462644535</v>
      </c>
      <c r="D24" s="29">
        <f>SUM(D15:D23)</f>
        <v>462644535</v>
      </c>
      <c r="E24" s="36">
        <f t="shared" si="1"/>
        <v>301001249</v>
      </c>
      <c r="F24" s="37">
        <f t="shared" si="1"/>
        <v>301001249</v>
      </c>
      <c r="G24" s="37">
        <f t="shared" si="1"/>
        <v>451547516</v>
      </c>
      <c r="H24" s="37">
        <f t="shared" si="1"/>
        <v>470331963</v>
      </c>
      <c r="I24" s="37">
        <f t="shared" si="1"/>
        <v>470277218</v>
      </c>
      <c r="J24" s="37">
        <f t="shared" si="1"/>
        <v>470277218</v>
      </c>
      <c r="K24" s="37">
        <f t="shared" si="1"/>
        <v>474317441</v>
      </c>
      <c r="L24" s="37">
        <f t="shared" si="1"/>
        <v>474718803</v>
      </c>
      <c r="M24" s="37">
        <f t="shared" si="1"/>
        <v>478254806</v>
      </c>
      <c r="N24" s="37">
        <f t="shared" si="1"/>
        <v>478254806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478254806</v>
      </c>
      <c r="X24" s="37">
        <f t="shared" si="1"/>
        <v>150500625</v>
      </c>
      <c r="Y24" s="37">
        <f t="shared" si="1"/>
        <v>327754181</v>
      </c>
      <c r="Z24" s="38">
        <f>+IF(X24&lt;&gt;0,+(Y24/X24)*100,0)</f>
        <v>217.77596006661102</v>
      </c>
      <c r="AA24" s="39">
        <f>SUM(AA15:AA23)</f>
        <v>301001249</v>
      </c>
    </row>
    <row r="25" spans="1:27" ht="13.5">
      <c r="A25" s="27" t="s">
        <v>51</v>
      </c>
      <c r="B25" s="28"/>
      <c r="C25" s="29">
        <f aca="true" t="shared" si="2" ref="C25:Y25">+C12+C24</f>
        <v>530559493</v>
      </c>
      <c r="D25" s="29">
        <f>+D12+D24</f>
        <v>530559493</v>
      </c>
      <c r="E25" s="30">
        <f t="shared" si="2"/>
        <v>366015269</v>
      </c>
      <c r="F25" s="31">
        <f t="shared" si="2"/>
        <v>366015269</v>
      </c>
      <c r="G25" s="31">
        <f t="shared" si="2"/>
        <v>592944916</v>
      </c>
      <c r="H25" s="31">
        <f t="shared" si="2"/>
        <v>604397225</v>
      </c>
      <c r="I25" s="31">
        <f t="shared" si="2"/>
        <v>593250616</v>
      </c>
      <c r="J25" s="31">
        <f t="shared" si="2"/>
        <v>593250616</v>
      </c>
      <c r="K25" s="31">
        <f t="shared" si="2"/>
        <v>586266524</v>
      </c>
      <c r="L25" s="31">
        <f t="shared" si="2"/>
        <v>614358660</v>
      </c>
      <c r="M25" s="31">
        <f t="shared" si="2"/>
        <v>629231660</v>
      </c>
      <c r="N25" s="31">
        <f t="shared" si="2"/>
        <v>629231660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629231660</v>
      </c>
      <c r="X25" s="31">
        <f t="shared" si="2"/>
        <v>183007635</v>
      </c>
      <c r="Y25" s="31">
        <f t="shared" si="2"/>
        <v>446224025</v>
      </c>
      <c r="Z25" s="32">
        <f>+IF(X25&lt;&gt;0,+(Y25/X25)*100,0)</f>
        <v>243.82809219954132</v>
      </c>
      <c r="AA25" s="33">
        <f>+AA12+AA24</f>
        <v>366015269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21147381</v>
      </c>
      <c r="D32" s="18">
        <v>21147381</v>
      </c>
      <c r="E32" s="19">
        <v>7500000</v>
      </c>
      <c r="F32" s="20">
        <v>7500000</v>
      </c>
      <c r="G32" s="20">
        <v>45231801</v>
      </c>
      <c r="H32" s="20">
        <v>43125020</v>
      </c>
      <c r="I32" s="20">
        <v>39548104</v>
      </c>
      <c r="J32" s="20">
        <v>39548104</v>
      </c>
      <c r="K32" s="20">
        <v>35239744</v>
      </c>
      <c r="L32" s="20">
        <v>31011142</v>
      </c>
      <c r="M32" s="20">
        <v>54007319</v>
      </c>
      <c r="N32" s="20">
        <v>54007319</v>
      </c>
      <c r="O32" s="20"/>
      <c r="P32" s="20"/>
      <c r="Q32" s="20"/>
      <c r="R32" s="20"/>
      <c r="S32" s="20"/>
      <c r="T32" s="20"/>
      <c r="U32" s="20"/>
      <c r="V32" s="20"/>
      <c r="W32" s="20">
        <v>54007319</v>
      </c>
      <c r="X32" s="20">
        <v>3750000</v>
      </c>
      <c r="Y32" s="20">
        <v>50257319</v>
      </c>
      <c r="Z32" s="21">
        <v>1340.2</v>
      </c>
      <c r="AA32" s="22">
        <v>7500000</v>
      </c>
    </row>
    <row r="33" spans="1:27" ht="13.5">
      <c r="A33" s="23" t="s">
        <v>58</v>
      </c>
      <c r="B33" s="17"/>
      <c r="C33" s="18"/>
      <c r="D33" s="18"/>
      <c r="E33" s="19">
        <v>90000</v>
      </c>
      <c r="F33" s="20">
        <v>90000</v>
      </c>
      <c r="G33" s="20">
        <v>3579755</v>
      </c>
      <c r="H33" s="20">
        <v>3926295</v>
      </c>
      <c r="I33" s="20">
        <v>3926295</v>
      </c>
      <c r="J33" s="20">
        <v>3926295</v>
      </c>
      <c r="K33" s="20">
        <v>4059538</v>
      </c>
      <c r="L33" s="20">
        <v>4213081</v>
      </c>
      <c r="M33" s="20">
        <v>4213081</v>
      </c>
      <c r="N33" s="20">
        <v>4213081</v>
      </c>
      <c r="O33" s="20"/>
      <c r="P33" s="20"/>
      <c r="Q33" s="20"/>
      <c r="R33" s="20"/>
      <c r="S33" s="20"/>
      <c r="T33" s="20"/>
      <c r="U33" s="20"/>
      <c r="V33" s="20"/>
      <c r="W33" s="20">
        <v>4213081</v>
      </c>
      <c r="X33" s="20">
        <v>45000</v>
      </c>
      <c r="Y33" s="20">
        <v>4168081</v>
      </c>
      <c r="Z33" s="21">
        <v>9262.4</v>
      </c>
      <c r="AA33" s="22">
        <v>90000</v>
      </c>
    </row>
    <row r="34" spans="1:27" ht="13.5">
      <c r="A34" s="27" t="s">
        <v>59</v>
      </c>
      <c r="B34" s="28"/>
      <c r="C34" s="29">
        <f aca="true" t="shared" si="3" ref="C34:Y34">SUM(C29:C33)</f>
        <v>21147381</v>
      </c>
      <c r="D34" s="29">
        <f>SUM(D29:D33)</f>
        <v>21147381</v>
      </c>
      <c r="E34" s="30">
        <f t="shared" si="3"/>
        <v>7590000</v>
      </c>
      <c r="F34" s="31">
        <f t="shared" si="3"/>
        <v>7590000</v>
      </c>
      <c r="G34" s="31">
        <f t="shared" si="3"/>
        <v>48811556</v>
      </c>
      <c r="H34" s="31">
        <f t="shared" si="3"/>
        <v>47051315</v>
      </c>
      <c r="I34" s="31">
        <f t="shared" si="3"/>
        <v>43474399</v>
      </c>
      <c r="J34" s="31">
        <f t="shared" si="3"/>
        <v>43474399</v>
      </c>
      <c r="K34" s="31">
        <f t="shared" si="3"/>
        <v>39299282</v>
      </c>
      <c r="L34" s="31">
        <f t="shared" si="3"/>
        <v>35224223</v>
      </c>
      <c r="M34" s="31">
        <f t="shared" si="3"/>
        <v>58220400</v>
      </c>
      <c r="N34" s="31">
        <f t="shared" si="3"/>
        <v>58220400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58220400</v>
      </c>
      <c r="X34" s="31">
        <f t="shared" si="3"/>
        <v>3795000</v>
      </c>
      <c r="Y34" s="31">
        <f t="shared" si="3"/>
        <v>54425400</v>
      </c>
      <c r="Z34" s="32">
        <f>+IF(X34&lt;&gt;0,+(Y34/X34)*100,0)</f>
        <v>1434.1343873517785</v>
      </c>
      <c r="AA34" s="33">
        <f>SUM(AA29:AA33)</f>
        <v>7590000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2490166</v>
      </c>
      <c r="D38" s="18">
        <v>2490166</v>
      </c>
      <c r="E38" s="19">
        <v>2043290</v>
      </c>
      <c r="F38" s="20">
        <v>2043290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1021645</v>
      </c>
      <c r="Y38" s="20">
        <v>-1021645</v>
      </c>
      <c r="Z38" s="21">
        <v>-100</v>
      </c>
      <c r="AA38" s="22">
        <v>2043290</v>
      </c>
    </row>
    <row r="39" spans="1:27" ht="13.5">
      <c r="A39" s="27" t="s">
        <v>61</v>
      </c>
      <c r="B39" s="35"/>
      <c r="C39" s="29">
        <f aca="true" t="shared" si="4" ref="C39:Y39">SUM(C37:C38)</f>
        <v>2490166</v>
      </c>
      <c r="D39" s="29">
        <f>SUM(D37:D38)</f>
        <v>2490166</v>
      </c>
      <c r="E39" s="36">
        <f t="shared" si="4"/>
        <v>2043290</v>
      </c>
      <c r="F39" s="37">
        <f t="shared" si="4"/>
        <v>2043290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1021645</v>
      </c>
      <c r="Y39" s="37">
        <f t="shared" si="4"/>
        <v>-1021645</v>
      </c>
      <c r="Z39" s="38">
        <f>+IF(X39&lt;&gt;0,+(Y39/X39)*100,0)</f>
        <v>-100</v>
      </c>
      <c r="AA39" s="39">
        <f>SUM(AA37:AA38)</f>
        <v>2043290</v>
      </c>
    </row>
    <row r="40" spans="1:27" ht="13.5">
      <c r="A40" s="27" t="s">
        <v>62</v>
      </c>
      <c r="B40" s="28"/>
      <c r="C40" s="29">
        <f aca="true" t="shared" si="5" ref="C40:Y40">+C34+C39</f>
        <v>23637547</v>
      </c>
      <c r="D40" s="29">
        <f>+D34+D39</f>
        <v>23637547</v>
      </c>
      <c r="E40" s="30">
        <f t="shared" si="5"/>
        <v>9633290</v>
      </c>
      <c r="F40" s="31">
        <f t="shared" si="5"/>
        <v>9633290</v>
      </c>
      <c r="G40" s="31">
        <f t="shared" si="5"/>
        <v>48811556</v>
      </c>
      <c r="H40" s="31">
        <f t="shared" si="5"/>
        <v>47051315</v>
      </c>
      <c r="I40" s="31">
        <f t="shared" si="5"/>
        <v>43474399</v>
      </c>
      <c r="J40" s="31">
        <f t="shared" si="5"/>
        <v>43474399</v>
      </c>
      <c r="K40" s="31">
        <f t="shared" si="5"/>
        <v>39299282</v>
      </c>
      <c r="L40" s="31">
        <f t="shared" si="5"/>
        <v>35224223</v>
      </c>
      <c r="M40" s="31">
        <f t="shared" si="5"/>
        <v>58220400</v>
      </c>
      <c r="N40" s="31">
        <f t="shared" si="5"/>
        <v>58220400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58220400</v>
      </c>
      <c r="X40" s="31">
        <f t="shared" si="5"/>
        <v>4816645</v>
      </c>
      <c r="Y40" s="31">
        <f t="shared" si="5"/>
        <v>53403755</v>
      </c>
      <c r="Z40" s="32">
        <f>+IF(X40&lt;&gt;0,+(Y40/X40)*100,0)</f>
        <v>1108.7334648910187</v>
      </c>
      <c r="AA40" s="33">
        <f>+AA34+AA39</f>
        <v>9633290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506921946</v>
      </c>
      <c r="D42" s="43">
        <f>+D25-D40</f>
        <v>506921946</v>
      </c>
      <c r="E42" s="44">
        <f t="shared" si="6"/>
        <v>356381979</v>
      </c>
      <c r="F42" s="45">
        <f t="shared" si="6"/>
        <v>356381979</v>
      </c>
      <c r="G42" s="45">
        <f t="shared" si="6"/>
        <v>544133360</v>
      </c>
      <c r="H42" s="45">
        <f t="shared" si="6"/>
        <v>557345910</v>
      </c>
      <c r="I42" s="45">
        <f t="shared" si="6"/>
        <v>549776217</v>
      </c>
      <c r="J42" s="45">
        <f t="shared" si="6"/>
        <v>549776217</v>
      </c>
      <c r="K42" s="45">
        <f t="shared" si="6"/>
        <v>546967242</v>
      </c>
      <c r="L42" s="45">
        <f t="shared" si="6"/>
        <v>579134437</v>
      </c>
      <c r="M42" s="45">
        <f t="shared" si="6"/>
        <v>571011260</v>
      </c>
      <c r="N42" s="45">
        <f t="shared" si="6"/>
        <v>571011260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571011260</v>
      </c>
      <c r="X42" s="45">
        <f t="shared" si="6"/>
        <v>178190990</v>
      </c>
      <c r="Y42" s="45">
        <f t="shared" si="6"/>
        <v>392820270</v>
      </c>
      <c r="Z42" s="46">
        <f>+IF(X42&lt;&gt;0,+(Y42/X42)*100,0)</f>
        <v>220.44900811202632</v>
      </c>
      <c r="AA42" s="47">
        <f>+AA25-AA40</f>
        <v>356381979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405778367</v>
      </c>
      <c r="D45" s="18">
        <v>405778367</v>
      </c>
      <c r="E45" s="19">
        <v>194870341</v>
      </c>
      <c r="F45" s="20">
        <v>194870341</v>
      </c>
      <c r="G45" s="20">
        <v>395423340</v>
      </c>
      <c r="H45" s="20">
        <v>395500450</v>
      </c>
      <c r="I45" s="20">
        <v>387930757</v>
      </c>
      <c r="J45" s="20">
        <v>387930757</v>
      </c>
      <c r="K45" s="20">
        <v>384947744</v>
      </c>
      <c r="L45" s="20">
        <v>422269762</v>
      </c>
      <c r="M45" s="20">
        <v>414146585</v>
      </c>
      <c r="N45" s="20">
        <v>414146585</v>
      </c>
      <c r="O45" s="20"/>
      <c r="P45" s="20"/>
      <c r="Q45" s="20"/>
      <c r="R45" s="20"/>
      <c r="S45" s="20"/>
      <c r="T45" s="20"/>
      <c r="U45" s="20"/>
      <c r="V45" s="20"/>
      <c r="W45" s="20">
        <v>414146585</v>
      </c>
      <c r="X45" s="20">
        <v>97435171</v>
      </c>
      <c r="Y45" s="20">
        <v>316711414</v>
      </c>
      <c r="Z45" s="48">
        <v>325.05</v>
      </c>
      <c r="AA45" s="22">
        <v>194870341</v>
      </c>
    </row>
    <row r="46" spans="1:27" ht="13.5">
      <c r="A46" s="23" t="s">
        <v>67</v>
      </c>
      <c r="B46" s="17"/>
      <c r="C46" s="18">
        <v>101143579</v>
      </c>
      <c r="D46" s="18">
        <v>101143579</v>
      </c>
      <c r="E46" s="19">
        <v>161511638</v>
      </c>
      <c r="F46" s="20">
        <v>161511638</v>
      </c>
      <c r="G46" s="20">
        <v>148710020</v>
      </c>
      <c r="H46" s="20">
        <v>161845460</v>
      </c>
      <c r="I46" s="20">
        <v>161845460</v>
      </c>
      <c r="J46" s="20">
        <v>161845460</v>
      </c>
      <c r="K46" s="20">
        <v>162019498</v>
      </c>
      <c r="L46" s="20">
        <v>156864675</v>
      </c>
      <c r="M46" s="20">
        <v>156864675</v>
      </c>
      <c r="N46" s="20">
        <v>156864675</v>
      </c>
      <c r="O46" s="20"/>
      <c r="P46" s="20"/>
      <c r="Q46" s="20"/>
      <c r="R46" s="20"/>
      <c r="S46" s="20"/>
      <c r="T46" s="20"/>
      <c r="U46" s="20"/>
      <c r="V46" s="20"/>
      <c r="W46" s="20">
        <v>156864675</v>
      </c>
      <c r="X46" s="20">
        <v>80755819</v>
      </c>
      <c r="Y46" s="20">
        <v>76108856</v>
      </c>
      <c r="Z46" s="48">
        <v>94.25</v>
      </c>
      <c r="AA46" s="22">
        <v>161511638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506921946</v>
      </c>
      <c r="D48" s="51">
        <f>SUM(D45:D47)</f>
        <v>506921946</v>
      </c>
      <c r="E48" s="52">
        <f t="shared" si="7"/>
        <v>356381979</v>
      </c>
      <c r="F48" s="53">
        <f t="shared" si="7"/>
        <v>356381979</v>
      </c>
      <c r="G48" s="53">
        <f t="shared" si="7"/>
        <v>544133360</v>
      </c>
      <c r="H48" s="53">
        <f t="shared" si="7"/>
        <v>557345910</v>
      </c>
      <c r="I48" s="53">
        <f t="shared" si="7"/>
        <v>549776217</v>
      </c>
      <c r="J48" s="53">
        <f t="shared" si="7"/>
        <v>549776217</v>
      </c>
      <c r="K48" s="53">
        <f t="shared" si="7"/>
        <v>546967242</v>
      </c>
      <c r="L48" s="53">
        <f t="shared" si="7"/>
        <v>579134437</v>
      </c>
      <c r="M48" s="53">
        <f t="shared" si="7"/>
        <v>571011260</v>
      </c>
      <c r="N48" s="53">
        <f t="shared" si="7"/>
        <v>571011260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571011260</v>
      </c>
      <c r="X48" s="53">
        <f t="shared" si="7"/>
        <v>178190990</v>
      </c>
      <c r="Y48" s="53">
        <f t="shared" si="7"/>
        <v>392820270</v>
      </c>
      <c r="Z48" s="54">
        <f>+IF(X48&lt;&gt;0,+(Y48/X48)*100,0)</f>
        <v>220.44900811202632</v>
      </c>
      <c r="AA48" s="55">
        <f>SUM(AA45:AA47)</f>
        <v>356381979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29474485</v>
      </c>
      <c r="D6" s="18">
        <v>29474485</v>
      </c>
      <c r="E6" s="19">
        <v>44885373</v>
      </c>
      <c r="F6" s="20">
        <v>44885373</v>
      </c>
      <c r="G6" s="20">
        <v>164857370</v>
      </c>
      <c r="H6" s="20">
        <v>139803945</v>
      </c>
      <c r="I6" s="20">
        <v>117967075</v>
      </c>
      <c r="J6" s="20">
        <v>117967075</v>
      </c>
      <c r="K6" s="20">
        <v>62057000</v>
      </c>
      <c r="L6" s="20">
        <v>108940449</v>
      </c>
      <c r="M6" s="20">
        <v>93531131</v>
      </c>
      <c r="N6" s="20">
        <v>93531131</v>
      </c>
      <c r="O6" s="20"/>
      <c r="P6" s="20"/>
      <c r="Q6" s="20"/>
      <c r="R6" s="20"/>
      <c r="S6" s="20"/>
      <c r="T6" s="20"/>
      <c r="U6" s="20"/>
      <c r="V6" s="20"/>
      <c r="W6" s="20">
        <v>93531131</v>
      </c>
      <c r="X6" s="20">
        <v>22442687</v>
      </c>
      <c r="Y6" s="20">
        <v>71088444</v>
      </c>
      <c r="Z6" s="21">
        <v>316.76</v>
      </c>
      <c r="AA6" s="22">
        <v>44885373</v>
      </c>
    </row>
    <row r="7" spans="1:27" ht="13.5">
      <c r="A7" s="23" t="s">
        <v>34</v>
      </c>
      <c r="B7" s="17"/>
      <c r="C7" s="18">
        <v>100</v>
      </c>
      <c r="D7" s="18">
        <v>100</v>
      </c>
      <c r="E7" s="19"/>
      <c r="F7" s="20"/>
      <c r="G7" s="20"/>
      <c r="H7" s="20">
        <v>100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6923235</v>
      </c>
      <c r="D8" s="18">
        <v>6923235</v>
      </c>
      <c r="E8" s="19">
        <v>13307299</v>
      </c>
      <c r="F8" s="20">
        <v>13307299</v>
      </c>
      <c r="G8" s="20">
        <v>101899079</v>
      </c>
      <c r="H8" s="20">
        <v>106537382</v>
      </c>
      <c r="I8" s="20">
        <v>83480154</v>
      </c>
      <c r="J8" s="20">
        <v>83480154</v>
      </c>
      <c r="K8" s="20">
        <v>22478000</v>
      </c>
      <c r="L8" s="20">
        <v>112138835</v>
      </c>
      <c r="M8" s="20">
        <v>116740219</v>
      </c>
      <c r="N8" s="20">
        <v>116740219</v>
      </c>
      <c r="O8" s="20"/>
      <c r="P8" s="20"/>
      <c r="Q8" s="20"/>
      <c r="R8" s="20"/>
      <c r="S8" s="20"/>
      <c r="T8" s="20"/>
      <c r="U8" s="20"/>
      <c r="V8" s="20"/>
      <c r="W8" s="20">
        <v>116740219</v>
      </c>
      <c r="X8" s="20">
        <v>6653650</v>
      </c>
      <c r="Y8" s="20">
        <v>110086569</v>
      </c>
      <c r="Z8" s="21">
        <v>1654.53</v>
      </c>
      <c r="AA8" s="22">
        <v>13307299</v>
      </c>
    </row>
    <row r="9" spans="1:27" ht="13.5">
      <c r="A9" s="23" t="s">
        <v>36</v>
      </c>
      <c r="B9" s="17"/>
      <c r="C9" s="18">
        <v>48343800</v>
      </c>
      <c r="D9" s="18">
        <v>48343800</v>
      </c>
      <c r="E9" s="19">
        <v>10967885</v>
      </c>
      <c r="F9" s="20">
        <v>10967885</v>
      </c>
      <c r="G9" s="20">
        <v>50592051</v>
      </c>
      <c r="H9" s="20">
        <v>47607093</v>
      </c>
      <c r="I9" s="20">
        <v>43887624</v>
      </c>
      <c r="J9" s="20">
        <v>43887624</v>
      </c>
      <c r="K9" s="20">
        <v>54138000</v>
      </c>
      <c r="L9" s="20">
        <v>51204941</v>
      </c>
      <c r="M9" s="20">
        <v>47554733</v>
      </c>
      <c r="N9" s="20">
        <v>47554733</v>
      </c>
      <c r="O9" s="20"/>
      <c r="P9" s="20"/>
      <c r="Q9" s="20"/>
      <c r="R9" s="20"/>
      <c r="S9" s="20"/>
      <c r="T9" s="20"/>
      <c r="U9" s="20"/>
      <c r="V9" s="20"/>
      <c r="W9" s="20">
        <v>47554733</v>
      </c>
      <c r="X9" s="20">
        <v>5483943</v>
      </c>
      <c r="Y9" s="20">
        <v>42070790</v>
      </c>
      <c r="Z9" s="21">
        <v>767.16</v>
      </c>
      <c r="AA9" s="22">
        <v>10967885</v>
      </c>
    </row>
    <row r="10" spans="1:27" ht="13.5">
      <c r="A10" s="23" t="s">
        <v>37</v>
      </c>
      <c r="B10" s="17"/>
      <c r="C10" s="18">
        <v>5794348</v>
      </c>
      <c r="D10" s="18">
        <v>5794348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268683</v>
      </c>
      <c r="D11" s="18">
        <v>268683</v>
      </c>
      <c r="E11" s="19">
        <v>317658</v>
      </c>
      <c r="F11" s="20">
        <v>317658</v>
      </c>
      <c r="G11" s="20"/>
      <c r="H11" s="20"/>
      <c r="I11" s="20"/>
      <c r="J11" s="20"/>
      <c r="K11" s="20">
        <v>269000</v>
      </c>
      <c r="L11" s="20">
        <v>269000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158829</v>
      </c>
      <c r="Y11" s="20">
        <v>-158829</v>
      </c>
      <c r="Z11" s="21">
        <v>-100</v>
      </c>
      <c r="AA11" s="22">
        <v>317658</v>
      </c>
    </row>
    <row r="12" spans="1:27" ht="13.5">
      <c r="A12" s="27" t="s">
        <v>39</v>
      </c>
      <c r="B12" s="28"/>
      <c r="C12" s="29">
        <f aca="true" t="shared" si="0" ref="C12:Y12">SUM(C6:C11)</f>
        <v>90804651</v>
      </c>
      <c r="D12" s="29">
        <f>SUM(D6:D11)</f>
        <v>90804651</v>
      </c>
      <c r="E12" s="30">
        <f t="shared" si="0"/>
        <v>69478215</v>
      </c>
      <c r="F12" s="31">
        <f t="shared" si="0"/>
        <v>69478215</v>
      </c>
      <c r="G12" s="31">
        <f t="shared" si="0"/>
        <v>317348500</v>
      </c>
      <c r="H12" s="31">
        <f t="shared" si="0"/>
        <v>293948520</v>
      </c>
      <c r="I12" s="31">
        <f t="shared" si="0"/>
        <v>245334853</v>
      </c>
      <c r="J12" s="31">
        <f t="shared" si="0"/>
        <v>245334853</v>
      </c>
      <c r="K12" s="31">
        <f t="shared" si="0"/>
        <v>138942000</v>
      </c>
      <c r="L12" s="31">
        <f t="shared" si="0"/>
        <v>272553225</v>
      </c>
      <c r="M12" s="31">
        <f t="shared" si="0"/>
        <v>257826083</v>
      </c>
      <c r="N12" s="31">
        <f t="shared" si="0"/>
        <v>257826083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257826083</v>
      </c>
      <c r="X12" s="31">
        <f t="shared" si="0"/>
        <v>34739109</v>
      </c>
      <c r="Y12" s="31">
        <f t="shared" si="0"/>
        <v>223086974</v>
      </c>
      <c r="Z12" s="32">
        <f>+IF(X12&lt;&gt;0,+(Y12/X12)*100,0)</f>
        <v>642.1781687031754</v>
      </c>
      <c r="AA12" s="33">
        <f>SUM(AA6:AA11)</f>
        <v>69478215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1279316741</v>
      </c>
      <c r="D19" s="18">
        <v>1279316741</v>
      </c>
      <c r="E19" s="19">
        <v>1548061754</v>
      </c>
      <c r="F19" s="20">
        <v>1548061754</v>
      </c>
      <c r="G19" s="20">
        <v>1276728457</v>
      </c>
      <c r="H19" s="20">
        <v>1276728457</v>
      </c>
      <c r="I19" s="20">
        <v>1276728457</v>
      </c>
      <c r="J19" s="20">
        <v>1276728457</v>
      </c>
      <c r="K19" s="20">
        <v>1328321000</v>
      </c>
      <c r="L19" s="20">
        <v>1275993784</v>
      </c>
      <c r="M19" s="20">
        <v>1276728457</v>
      </c>
      <c r="N19" s="20">
        <v>1276728457</v>
      </c>
      <c r="O19" s="20"/>
      <c r="P19" s="20"/>
      <c r="Q19" s="20"/>
      <c r="R19" s="20"/>
      <c r="S19" s="20"/>
      <c r="T19" s="20"/>
      <c r="U19" s="20"/>
      <c r="V19" s="20"/>
      <c r="W19" s="20">
        <v>1276728457</v>
      </c>
      <c r="X19" s="20">
        <v>774030877</v>
      </c>
      <c r="Y19" s="20">
        <v>502697580</v>
      </c>
      <c r="Z19" s="21">
        <v>64.95</v>
      </c>
      <c r="AA19" s="22">
        <v>1548061754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832965</v>
      </c>
      <c r="D22" s="18">
        <v>832965</v>
      </c>
      <c r="E22" s="19">
        <v>1384333</v>
      </c>
      <c r="F22" s="20">
        <v>1384333</v>
      </c>
      <c r="G22" s="20">
        <v>219327</v>
      </c>
      <c r="H22" s="20">
        <v>219327</v>
      </c>
      <c r="I22" s="20">
        <v>219327</v>
      </c>
      <c r="J22" s="20">
        <v>219327</v>
      </c>
      <c r="K22" s="20">
        <v>833000</v>
      </c>
      <c r="L22" s="20">
        <v>954000</v>
      </c>
      <c r="M22" s="20">
        <v>219327</v>
      </c>
      <c r="N22" s="20">
        <v>219327</v>
      </c>
      <c r="O22" s="20"/>
      <c r="P22" s="20"/>
      <c r="Q22" s="20"/>
      <c r="R22" s="20"/>
      <c r="S22" s="20"/>
      <c r="T22" s="20"/>
      <c r="U22" s="20"/>
      <c r="V22" s="20"/>
      <c r="W22" s="20">
        <v>219327</v>
      </c>
      <c r="X22" s="20">
        <v>692167</v>
      </c>
      <c r="Y22" s="20">
        <v>-472840</v>
      </c>
      <c r="Z22" s="21">
        <v>-68.31</v>
      </c>
      <c r="AA22" s="22">
        <v>1384333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1280149706</v>
      </c>
      <c r="D24" s="29">
        <f>SUM(D15:D23)</f>
        <v>1280149706</v>
      </c>
      <c r="E24" s="36">
        <f t="shared" si="1"/>
        <v>1549446087</v>
      </c>
      <c r="F24" s="37">
        <f t="shared" si="1"/>
        <v>1549446087</v>
      </c>
      <c r="G24" s="37">
        <f t="shared" si="1"/>
        <v>1276947784</v>
      </c>
      <c r="H24" s="37">
        <f t="shared" si="1"/>
        <v>1276947784</v>
      </c>
      <c r="I24" s="37">
        <f t="shared" si="1"/>
        <v>1276947784</v>
      </c>
      <c r="J24" s="37">
        <f t="shared" si="1"/>
        <v>1276947784</v>
      </c>
      <c r="K24" s="37">
        <f t="shared" si="1"/>
        <v>1329154000</v>
      </c>
      <c r="L24" s="37">
        <f t="shared" si="1"/>
        <v>1276947784</v>
      </c>
      <c r="M24" s="37">
        <f t="shared" si="1"/>
        <v>1276947784</v>
      </c>
      <c r="N24" s="37">
        <f t="shared" si="1"/>
        <v>1276947784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1276947784</v>
      </c>
      <c r="X24" s="37">
        <f t="shared" si="1"/>
        <v>774723044</v>
      </c>
      <c r="Y24" s="37">
        <f t="shared" si="1"/>
        <v>502224740</v>
      </c>
      <c r="Z24" s="38">
        <f>+IF(X24&lt;&gt;0,+(Y24/X24)*100,0)</f>
        <v>64.82635877292944</v>
      </c>
      <c r="AA24" s="39">
        <f>SUM(AA15:AA23)</f>
        <v>1549446087</v>
      </c>
    </row>
    <row r="25" spans="1:27" ht="13.5">
      <c r="A25" s="27" t="s">
        <v>51</v>
      </c>
      <c r="B25" s="28"/>
      <c r="C25" s="29">
        <f aca="true" t="shared" si="2" ref="C25:Y25">+C12+C24</f>
        <v>1370954357</v>
      </c>
      <c r="D25" s="29">
        <f>+D12+D24</f>
        <v>1370954357</v>
      </c>
      <c r="E25" s="30">
        <f t="shared" si="2"/>
        <v>1618924302</v>
      </c>
      <c r="F25" s="31">
        <f t="shared" si="2"/>
        <v>1618924302</v>
      </c>
      <c r="G25" s="31">
        <f t="shared" si="2"/>
        <v>1594296284</v>
      </c>
      <c r="H25" s="31">
        <f t="shared" si="2"/>
        <v>1570896304</v>
      </c>
      <c r="I25" s="31">
        <f t="shared" si="2"/>
        <v>1522282637</v>
      </c>
      <c r="J25" s="31">
        <f t="shared" si="2"/>
        <v>1522282637</v>
      </c>
      <c r="K25" s="31">
        <f t="shared" si="2"/>
        <v>1468096000</v>
      </c>
      <c r="L25" s="31">
        <f t="shared" si="2"/>
        <v>1549501009</v>
      </c>
      <c r="M25" s="31">
        <f t="shared" si="2"/>
        <v>1534773867</v>
      </c>
      <c r="N25" s="31">
        <f t="shared" si="2"/>
        <v>1534773867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1534773867</v>
      </c>
      <c r="X25" s="31">
        <f t="shared" si="2"/>
        <v>809462153</v>
      </c>
      <c r="Y25" s="31">
        <f t="shared" si="2"/>
        <v>725311714</v>
      </c>
      <c r="Z25" s="32">
        <f>+IF(X25&lt;&gt;0,+(Y25/X25)*100,0)</f>
        <v>89.60415398198364</v>
      </c>
      <c r="AA25" s="33">
        <f>+AA12+AA24</f>
        <v>1618924302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3415335</v>
      </c>
      <c r="D30" s="18">
        <v>3415335</v>
      </c>
      <c r="E30" s="19">
        <v>3265855</v>
      </c>
      <c r="F30" s="20">
        <v>3265855</v>
      </c>
      <c r="G30" s="20">
        <v>2638912</v>
      </c>
      <c r="H30" s="20">
        <v>2638912</v>
      </c>
      <c r="I30" s="20">
        <v>3415335</v>
      </c>
      <c r="J30" s="20">
        <v>3415335</v>
      </c>
      <c r="K30" s="20">
        <v>4754000</v>
      </c>
      <c r="L30" s="20">
        <v>3266000</v>
      </c>
      <c r="M30" s="20">
        <v>2462763</v>
      </c>
      <c r="N30" s="20">
        <v>2462763</v>
      </c>
      <c r="O30" s="20"/>
      <c r="P30" s="20"/>
      <c r="Q30" s="20"/>
      <c r="R30" s="20"/>
      <c r="S30" s="20"/>
      <c r="T30" s="20"/>
      <c r="U30" s="20"/>
      <c r="V30" s="20"/>
      <c r="W30" s="20">
        <v>2462763</v>
      </c>
      <c r="X30" s="20">
        <v>1632928</v>
      </c>
      <c r="Y30" s="20">
        <v>829835</v>
      </c>
      <c r="Z30" s="21">
        <v>50.82</v>
      </c>
      <c r="AA30" s="22">
        <v>3265855</v>
      </c>
    </row>
    <row r="31" spans="1:27" ht="13.5">
      <c r="A31" s="23" t="s">
        <v>56</v>
      </c>
      <c r="B31" s="17"/>
      <c r="C31" s="18">
        <v>1113719</v>
      </c>
      <c r="D31" s="18">
        <v>1113719</v>
      </c>
      <c r="E31" s="19">
        <v>1264565</v>
      </c>
      <c r="F31" s="20">
        <v>1264565</v>
      </c>
      <c r="G31" s="20">
        <v>1127207</v>
      </c>
      <c r="H31" s="20">
        <v>1142589</v>
      </c>
      <c r="I31" s="20">
        <v>1155123</v>
      </c>
      <c r="J31" s="20">
        <v>1155123</v>
      </c>
      <c r="K31" s="20">
        <v>1114000</v>
      </c>
      <c r="L31" s="20">
        <v>1184103</v>
      </c>
      <c r="M31" s="20">
        <v>1195748</v>
      </c>
      <c r="N31" s="20">
        <v>1195748</v>
      </c>
      <c r="O31" s="20"/>
      <c r="P31" s="20"/>
      <c r="Q31" s="20"/>
      <c r="R31" s="20"/>
      <c r="S31" s="20"/>
      <c r="T31" s="20"/>
      <c r="U31" s="20"/>
      <c r="V31" s="20"/>
      <c r="W31" s="20">
        <v>1195748</v>
      </c>
      <c r="X31" s="20">
        <v>632283</v>
      </c>
      <c r="Y31" s="20">
        <v>563465</v>
      </c>
      <c r="Z31" s="21">
        <v>89.12</v>
      </c>
      <c r="AA31" s="22">
        <v>1264565</v>
      </c>
    </row>
    <row r="32" spans="1:27" ht="13.5">
      <c r="A32" s="23" t="s">
        <v>57</v>
      </c>
      <c r="B32" s="17"/>
      <c r="C32" s="18">
        <v>105245559</v>
      </c>
      <c r="D32" s="18">
        <v>105245559</v>
      </c>
      <c r="E32" s="19">
        <v>53128406</v>
      </c>
      <c r="F32" s="20">
        <v>53128406</v>
      </c>
      <c r="G32" s="20">
        <v>161719479</v>
      </c>
      <c r="H32" s="20">
        <v>168098233</v>
      </c>
      <c r="I32" s="20">
        <v>169359394</v>
      </c>
      <c r="J32" s="20">
        <v>169359394</v>
      </c>
      <c r="K32" s="20">
        <v>171031678</v>
      </c>
      <c r="L32" s="20">
        <v>189032840</v>
      </c>
      <c r="M32" s="20">
        <v>218733107</v>
      </c>
      <c r="N32" s="20">
        <v>218733107</v>
      </c>
      <c r="O32" s="20"/>
      <c r="P32" s="20"/>
      <c r="Q32" s="20"/>
      <c r="R32" s="20"/>
      <c r="S32" s="20"/>
      <c r="T32" s="20"/>
      <c r="U32" s="20"/>
      <c r="V32" s="20"/>
      <c r="W32" s="20">
        <v>218733107</v>
      </c>
      <c r="X32" s="20">
        <v>26564203</v>
      </c>
      <c r="Y32" s="20">
        <v>192168904</v>
      </c>
      <c r="Z32" s="21">
        <v>723.41</v>
      </c>
      <c r="AA32" s="22">
        <v>53128406</v>
      </c>
    </row>
    <row r="33" spans="1:27" ht="13.5">
      <c r="A33" s="23" t="s">
        <v>58</v>
      </c>
      <c r="B33" s="17"/>
      <c r="C33" s="18">
        <v>10841035</v>
      </c>
      <c r="D33" s="18">
        <v>10841035</v>
      </c>
      <c r="E33" s="19">
        <v>7293445</v>
      </c>
      <c r="F33" s="20">
        <v>7293445</v>
      </c>
      <c r="G33" s="20">
        <v>7711123</v>
      </c>
      <c r="H33" s="20">
        <v>4942756</v>
      </c>
      <c r="I33" s="20">
        <v>7711122</v>
      </c>
      <c r="J33" s="20">
        <v>7711122</v>
      </c>
      <c r="K33" s="20">
        <v>7918000</v>
      </c>
      <c r="L33" s="20">
        <v>7711122</v>
      </c>
      <c r="M33" s="20">
        <v>106333130</v>
      </c>
      <c r="N33" s="20">
        <v>106333130</v>
      </c>
      <c r="O33" s="20"/>
      <c r="P33" s="20"/>
      <c r="Q33" s="20"/>
      <c r="R33" s="20"/>
      <c r="S33" s="20"/>
      <c r="T33" s="20"/>
      <c r="U33" s="20"/>
      <c r="V33" s="20"/>
      <c r="W33" s="20">
        <v>106333130</v>
      </c>
      <c r="X33" s="20">
        <v>3646723</v>
      </c>
      <c r="Y33" s="20">
        <v>102686407</v>
      </c>
      <c r="Z33" s="21">
        <v>2815.85</v>
      </c>
      <c r="AA33" s="22">
        <v>7293445</v>
      </c>
    </row>
    <row r="34" spans="1:27" ht="13.5">
      <c r="A34" s="27" t="s">
        <v>59</v>
      </c>
      <c r="B34" s="28"/>
      <c r="C34" s="29">
        <f aca="true" t="shared" si="3" ref="C34:Y34">SUM(C29:C33)</f>
        <v>120615648</v>
      </c>
      <c r="D34" s="29">
        <f>SUM(D29:D33)</f>
        <v>120615648</v>
      </c>
      <c r="E34" s="30">
        <f t="shared" si="3"/>
        <v>64952271</v>
      </c>
      <c r="F34" s="31">
        <f t="shared" si="3"/>
        <v>64952271</v>
      </c>
      <c r="G34" s="31">
        <f t="shared" si="3"/>
        <v>173196721</v>
      </c>
      <c r="H34" s="31">
        <f t="shared" si="3"/>
        <v>176822490</v>
      </c>
      <c r="I34" s="31">
        <f t="shared" si="3"/>
        <v>181640974</v>
      </c>
      <c r="J34" s="31">
        <f t="shared" si="3"/>
        <v>181640974</v>
      </c>
      <c r="K34" s="31">
        <f t="shared" si="3"/>
        <v>184817678</v>
      </c>
      <c r="L34" s="31">
        <f t="shared" si="3"/>
        <v>201194065</v>
      </c>
      <c r="M34" s="31">
        <f t="shared" si="3"/>
        <v>328724748</v>
      </c>
      <c r="N34" s="31">
        <f t="shared" si="3"/>
        <v>328724748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328724748</v>
      </c>
      <c r="X34" s="31">
        <f t="shared" si="3"/>
        <v>32476137</v>
      </c>
      <c r="Y34" s="31">
        <f t="shared" si="3"/>
        <v>296248611</v>
      </c>
      <c r="Z34" s="32">
        <f>+IF(X34&lt;&gt;0,+(Y34/X34)*100,0)</f>
        <v>912.2039699487658</v>
      </c>
      <c r="AA34" s="33">
        <f>SUM(AA29:AA33)</f>
        <v>64952271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22063772</v>
      </c>
      <c r="D37" s="18">
        <v>22063772</v>
      </c>
      <c r="E37" s="19">
        <v>18683390</v>
      </c>
      <c r="F37" s="20">
        <v>18683390</v>
      </c>
      <c r="G37" s="20">
        <v>30447390</v>
      </c>
      <c r="H37" s="20">
        <v>29972538</v>
      </c>
      <c r="I37" s="20">
        <v>28509077</v>
      </c>
      <c r="J37" s="20">
        <v>28509077</v>
      </c>
      <c r="K37" s="20">
        <v>27193000</v>
      </c>
      <c r="L37" s="20">
        <v>27601205</v>
      </c>
      <c r="M37" s="20">
        <v>27982849</v>
      </c>
      <c r="N37" s="20">
        <v>27982849</v>
      </c>
      <c r="O37" s="20"/>
      <c r="P37" s="20"/>
      <c r="Q37" s="20"/>
      <c r="R37" s="20"/>
      <c r="S37" s="20"/>
      <c r="T37" s="20"/>
      <c r="U37" s="20"/>
      <c r="V37" s="20"/>
      <c r="W37" s="20">
        <v>27982849</v>
      </c>
      <c r="X37" s="20">
        <v>9341695</v>
      </c>
      <c r="Y37" s="20">
        <v>18641154</v>
      </c>
      <c r="Z37" s="21">
        <v>199.55</v>
      </c>
      <c r="AA37" s="22">
        <v>18683390</v>
      </c>
    </row>
    <row r="38" spans="1:27" ht="13.5">
      <c r="A38" s="23" t="s">
        <v>58</v>
      </c>
      <c r="B38" s="17"/>
      <c r="C38" s="18">
        <v>19057592</v>
      </c>
      <c r="D38" s="18">
        <v>19057592</v>
      </c>
      <c r="E38" s="19">
        <v>13252785</v>
      </c>
      <c r="F38" s="20">
        <v>13252785</v>
      </c>
      <c r="G38" s="20">
        <v>106365213</v>
      </c>
      <c r="H38" s="20">
        <v>109133578</v>
      </c>
      <c r="I38" s="20">
        <v>106365214</v>
      </c>
      <c r="J38" s="20">
        <v>106365214</v>
      </c>
      <c r="K38" s="20">
        <v>13928000</v>
      </c>
      <c r="L38" s="20">
        <v>106333131</v>
      </c>
      <c r="M38" s="20">
        <v>7711123</v>
      </c>
      <c r="N38" s="20">
        <v>7711123</v>
      </c>
      <c r="O38" s="20"/>
      <c r="P38" s="20"/>
      <c r="Q38" s="20"/>
      <c r="R38" s="20"/>
      <c r="S38" s="20"/>
      <c r="T38" s="20"/>
      <c r="U38" s="20"/>
      <c r="V38" s="20"/>
      <c r="W38" s="20">
        <v>7711123</v>
      </c>
      <c r="X38" s="20">
        <v>6626393</v>
      </c>
      <c r="Y38" s="20">
        <v>1084730</v>
      </c>
      <c r="Z38" s="21">
        <v>16.37</v>
      </c>
      <c r="AA38" s="22">
        <v>13252785</v>
      </c>
    </row>
    <row r="39" spans="1:27" ht="13.5">
      <c r="A39" s="27" t="s">
        <v>61</v>
      </c>
      <c r="B39" s="35"/>
      <c r="C39" s="29">
        <f aca="true" t="shared" si="4" ref="C39:Y39">SUM(C37:C38)</f>
        <v>41121364</v>
      </c>
      <c r="D39" s="29">
        <f>SUM(D37:D38)</f>
        <v>41121364</v>
      </c>
      <c r="E39" s="36">
        <f t="shared" si="4"/>
        <v>31936175</v>
      </c>
      <c r="F39" s="37">
        <f t="shared" si="4"/>
        <v>31936175</v>
      </c>
      <c r="G39" s="37">
        <f t="shared" si="4"/>
        <v>136812603</v>
      </c>
      <c r="H39" s="37">
        <f t="shared" si="4"/>
        <v>139106116</v>
      </c>
      <c r="I39" s="37">
        <f t="shared" si="4"/>
        <v>134874291</v>
      </c>
      <c r="J39" s="37">
        <f t="shared" si="4"/>
        <v>134874291</v>
      </c>
      <c r="K39" s="37">
        <f t="shared" si="4"/>
        <v>41121000</v>
      </c>
      <c r="L39" s="37">
        <f t="shared" si="4"/>
        <v>133934336</v>
      </c>
      <c r="M39" s="37">
        <f t="shared" si="4"/>
        <v>35693972</v>
      </c>
      <c r="N39" s="37">
        <f t="shared" si="4"/>
        <v>35693972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35693972</v>
      </c>
      <c r="X39" s="37">
        <f t="shared" si="4"/>
        <v>15968088</v>
      </c>
      <c r="Y39" s="37">
        <f t="shared" si="4"/>
        <v>19725884</v>
      </c>
      <c r="Z39" s="38">
        <f>+IF(X39&lt;&gt;0,+(Y39/X39)*100,0)</f>
        <v>123.53316189139238</v>
      </c>
      <c r="AA39" s="39">
        <f>SUM(AA37:AA38)</f>
        <v>31936175</v>
      </c>
    </row>
    <row r="40" spans="1:27" ht="13.5">
      <c r="A40" s="27" t="s">
        <v>62</v>
      </c>
      <c r="B40" s="28"/>
      <c r="C40" s="29">
        <f aca="true" t="shared" si="5" ref="C40:Y40">+C34+C39</f>
        <v>161737012</v>
      </c>
      <c r="D40" s="29">
        <f>+D34+D39</f>
        <v>161737012</v>
      </c>
      <c r="E40" s="30">
        <f t="shared" si="5"/>
        <v>96888446</v>
      </c>
      <c r="F40" s="31">
        <f t="shared" si="5"/>
        <v>96888446</v>
      </c>
      <c r="G40" s="31">
        <f t="shared" si="5"/>
        <v>310009324</v>
      </c>
      <c r="H40" s="31">
        <f t="shared" si="5"/>
        <v>315928606</v>
      </c>
      <c r="I40" s="31">
        <f t="shared" si="5"/>
        <v>316515265</v>
      </c>
      <c r="J40" s="31">
        <f t="shared" si="5"/>
        <v>316515265</v>
      </c>
      <c r="K40" s="31">
        <f t="shared" si="5"/>
        <v>225938678</v>
      </c>
      <c r="L40" s="31">
        <f t="shared" si="5"/>
        <v>335128401</v>
      </c>
      <c r="M40" s="31">
        <f t="shared" si="5"/>
        <v>364418720</v>
      </c>
      <c r="N40" s="31">
        <f t="shared" si="5"/>
        <v>364418720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364418720</v>
      </c>
      <c r="X40" s="31">
        <f t="shared" si="5"/>
        <v>48444225</v>
      </c>
      <c r="Y40" s="31">
        <f t="shared" si="5"/>
        <v>315974495</v>
      </c>
      <c r="Z40" s="32">
        <f>+IF(X40&lt;&gt;0,+(Y40/X40)*100,0)</f>
        <v>652.2438845909909</v>
      </c>
      <c r="AA40" s="33">
        <f>+AA34+AA39</f>
        <v>96888446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1209217345</v>
      </c>
      <c r="D42" s="43">
        <f>+D25-D40</f>
        <v>1209217345</v>
      </c>
      <c r="E42" s="44">
        <f t="shared" si="6"/>
        <v>1522035856</v>
      </c>
      <c r="F42" s="45">
        <f t="shared" si="6"/>
        <v>1522035856</v>
      </c>
      <c r="G42" s="45">
        <f t="shared" si="6"/>
        <v>1284286960</v>
      </c>
      <c r="H42" s="45">
        <f t="shared" si="6"/>
        <v>1254967698</v>
      </c>
      <c r="I42" s="45">
        <f t="shared" si="6"/>
        <v>1205767372</v>
      </c>
      <c r="J42" s="45">
        <f t="shared" si="6"/>
        <v>1205767372</v>
      </c>
      <c r="K42" s="45">
        <f t="shared" si="6"/>
        <v>1242157322</v>
      </c>
      <c r="L42" s="45">
        <f t="shared" si="6"/>
        <v>1214372608</v>
      </c>
      <c r="M42" s="45">
        <f t="shared" si="6"/>
        <v>1170355147</v>
      </c>
      <c r="N42" s="45">
        <f t="shared" si="6"/>
        <v>1170355147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1170355147</v>
      </c>
      <c r="X42" s="45">
        <f t="shared" si="6"/>
        <v>761017928</v>
      </c>
      <c r="Y42" s="45">
        <f t="shared" si="6"/>
        <v>409337219</v>
      </c>
      <c r="Z42" s="46">
        <f>+IF(X42&lt;&gt;0,+(Y42/X42)*100,0)</f>
        <v>53.788117722241104</v>
      </c>
      <c r="AA42" s="47">
        <f>+AA25-AA40</f>
        <v>1522035856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1209217345</v>
      </c>
      <c r="D45" s="18">
        <v>1209217345</v>
      </c>
      <c r="E45" s="19">
        <v>1522035857</v>
      </c>
      <c r="F45" s="20">
        <v>1522035857</v>
      </c>
      <c r="G45" s="20">
        <v>1284286960</v>
      </c>
      <c r="H45" s="20">
        <v>1254967698</v>
      </c>
      <c r="I45" s="20">
        <v>1205767372</v>
      </c>
      <c r="J45" s="20">
        <v>1205767372</v>
      </c>
      <c r="K45" s="20">
        <v>1242157322</v>
      </c>
      <c r="L45" s="20">
        <v>1214372608</v>
      </c>
      <c r="M45" s="20">
        <v>1170355147</v>
      </c>
      <c r="N45" s="20">
        <v>1170355147</v>
      </c>
      <c r="O45" s="20"/>
      <c r="P45" s="20"/>
      <c r="Q45" s="20"/>
      <c r="R45" s="20"/>
      <c r="S45" s="20"/>
      <c r="T45" s="20"/>
      <c r="U45" s="20"/>
      <c r="V45" s="20"/>
      <c r="W45" s="20">
        <v>1170355147</v>
      </c>
      <c r="X45" s="20">
        <v>761017929</v>
      </c>
      <c r="Y45" s="20">
        <v>409337218</v>
      </c>
      <c r="Z45" s="48">
        <v>53.79</v>
      </c>
      <c r="AA45" s="22">
        <v>1522035857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1209217345</v>
      </c>
      <c r="D48" s="51">
        <f>SUM(D45:D47)</f>
        <v>1209217345</v>
      </c>
      <c r="E48" s="52">
        <f t="shared" si="7"/>
        <v>1522035857</v>
      </c>
      <c r="F48" s="53">
        <f t="shared" si="7"/>
        <v>1522035857</v>
      </c>
      <c r="G48" s="53">
        <f t="shared" si="7"/>
        <v>1284286960</v>
      </c>
      <c r="H48" s="53">
        <f t="shared" si="7"/>
        <v>1254967698</v>
      </c>
      <c r="I48" s="53">
        <f t="shared" si="7"/>
        <v>1205767372</v>
      </c>
      <c r="J48" s="53">
        <f t="shared" si="7"/>
        <v>1205767372</v>
      </c>
      <c r="K48" s="53">
        <f t="shared" si="7"/>
        <v>1242157322</v>
      </c>
      <c r="L48" s="53">
        <f t="shared" si="7"/>
        <v>1214372608</v>
      </c>
      <c r="M48" s="53">
        <f t="shared" si="7"/>
        <v>1170355147</v>
      </c>
      <c r="N48" s="53">
        <f t="shared" si="7"/>
        <v>1170355147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1170355147</v>
      </c>
      <c r="X48" s="53">
        <f t="shared" si="7"/>
        <v>761017929</v>
      </c>
      <c r="Y48" s="53">
        <f t="shared" si="7"/>
        <v>409337218</v>
      </c>
      <c r="Z48" s="54">
        <f>+IF(X48&lt;&gt;0,+(Y48/X48)*100,0)</f>
        <v>53.78811752015898</v>
      </c>
      <c r="AA48" s="55">
        <f>SUM(AA45:AA47)</f>
        <v>1522035857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29110530</v>
      </c>
      <c r="D6" s="18">
        <v>29110530</v>
      </c>
      <c r="E6" s="19">
        <v>18107000</v>
      </c>
      <c r="F6" s="20">
        <v>18107000</v>
      </c>
      <c r="G6" s="20">
        <v>49806514</v>
      </c>
      <c r="H6" s="20">
        <v>39318929</v>
      </c>
      <c r="I6" s="20">
        <v>38521997</v>
      </c>
      <c r="J6" s="20">
        <v>38521997</v>
      </c>
      <c r="K6" s="20">
        <v>35096981</v>
      </c>
      <c r="L6" s="20">
        <v>42319068</v>
      </c>
      <c r="M6" s="20">
        <v>37912319</v>
      </c>
      <c r="N6" s="20">
        <v>37912319</v>
      </c>
      <c r="O6" s="20"/>
      <c r="P6" s="20"/>
      <c r="Q6" s="20"/>
      <c r="R6" s="20"/>
      <c r="S6" s="20"/>
      <c r="T6" s="20"/>
      <c r="U6" s="20"/>
      <c r="V6" s="20"/>
      <c r="W6" s="20">
        <v>37912319</v>
      </c>
      <c r="X6" s="20">
        <v>9053500</v>
      </c>
      <c r="Y6" s="20">
        <v>28858819</v>
      </c>
      <c r="Z6" s="21">
        <v>318.76</v>
      </c>
      <c r="AA6" s="22">
        <v>18107000</v>
      </c>
    </row>
    <row r="7" spans="1:27" ht="13.5">
      <c r="A7" s="23" t="s">
        <v>34</v>
      </c>
      <c r="B7" s="17"/>
      <c r="C7" s="18">
        <v>7513646</v>
      </c>
      <c r="D7" s="18">
        <v>7513646</v>
      </c>
      <c r="E7" s="19">
        <v>24790000</v>
      </c>
      <c r="F7" s="20">
        <v>24790000</v>
      </c>
      <c r="G7" s="20">
        <v>5446674</v>
      </c>
      <c r="H7" s="20">
        <v>13694257</v>
      </c>
      <c r="I7" s="20">
        <v>13679385</v>
      </c>
      <c r="J7" s="20">
        <v>13679385</v>
      </c>
      <c r="K7" s="20">
        <v>13731409</v>
      </c>
      <c r="L7" s="20">
        <v>13784354</v>
      </c>
      <c r="M7" s="20">
        <v>14461354</v>
      </c>
      <c r="N7" s="20">
        <v>14461354</v>
      </c>
      <c r="O7" s="20"/>
      <c r="P7" s="20"/>
      <c r="Q7" s="20"/>
      <c r="R7" s="20"/>
      <c r="S7" s="20"/>
      <c r="T7" s="20"/>
      <c r="U7" s="20"/>
      <c r="V7" s="20"/>
      <c r="W7" s="20">
        <v>14461354</v>
      </c>
      <c r="X7" s="20">
        <v>12395000</v>
      </c>
      <c r="Y7" s="20">
        <v>2066354</v>
      </c>
      <c r="Z7" s="21">
        <v>16.67</v>
      </c>
      <c r="AA7" s="22">
        <v>24790000</v>
      </c>
    </row>
    <row r="8" spans="1:27" ht="13.5">
      <c r="A8" s="23" t="s">
        <v>35</v>
      </c>
      <c r="B8" s="17"/>
      <c r="C8" s="18">
        <v>1368776</v>
      </c>
      <c r="D8" s="18">
        <v>1368776</v>
      </c>
      <c r="E8" s="19">
        <v>620000</v>
      </c>
      <c r="F8" s="20">
        <v>620000</v>
      </c>
      <c r="G8" s="20">
        <v>2542051</v>
      </c>
      <c r="H8" s="20">
        <v>2232823</v>
      </c>
      <c r="I8" s="20">
        <v>2432296</v>
      </c>
      <c r="J8" s="20">
        <v>2432296</v>
      </c>
      <c r="K8" s="20">
        <v>2580292</v>
      </c>
      <c r="L8" s="20">
        <v>2676821</v>
      </c>
      <c r="M8" s="20">
        <v>2857573</v>
      </c>
      <c r="N8" s="20">
        <v>2857573</v>
      </c>
      <c r="O8" s="20"/>
      <c r="P8" s="20"/>
      <c r="Q8" s="20"/>
      <c r="R8" s="20"/>
      <c r="S8" s="20"/>
      <c r="T8" s="20"/>
      <c r="U8" s="20"/>
      <c r="V8" s="20"/>
      <c r="W8" s="20">
        <v>2857573</v>
      </c>
      <c r="X8" s="20">
        <v>310000</v>
      </c>
      <c r="Y8" s="20">
        <v>2547573</v>
      </c>
      <c r="Z8" s="21">
        <v>821.8</v>
      </c>
      <c r="AA8" s="22">
        <v>620000</v>
      </c>
    </row>
    <row r="9" spans="1:27" ht="13.5">
      <c r="A9" s="23" t="s">
        <v>36</v>
      </c>
      <c r="B9" s="17"/>
      <c r="C9" s="18">
        <v>2832703</v>
      </c>
      <c r="D9" s="18">
        <v>2832703</v>
      </c>
      <c r="E9" s="19">
        <v>199000</v>
      </c>
      <c r="F9" s="20">
        <v>199000</v>
      </c>
      <c r="G9" s="20">
        <v>2293382</v>
      </c>
      <c r="H9" s="20">
        <v>2751818</v>
      </c>
      <c r="I9" s="20">
        <v>2392570</v>
      </c>
      <c r="J9" s="20">
        <v>2392570</v>
      </c>
      <c r="K9" s="20">
        <v>207964</v>
      </c>
      <c r="L9" s="20">
        <v>2566340</v>
      </c>
      <c r="M9" s="20">
        <v>401668</v>
      </c>
      <c r="N9" s="20">
        <v>401668</v>
      </c>
      <c r="O9" s="20"/>
      <c r="P9" s="20"/>
      <c r="Q9" s="20"/>
      <c r="R9" s="20"/>
      <c r="S9" s="20"/>
      <c r="T9" s="20"/>
      <c r="U9" s="20"/>
      <c r="V9" s="20"/>
      <c r="W9" s="20">
        <v>401668</v>
      </c>
      <c r="X9" s="20">
        <v>99500</v>
      </c>
      <c r="Y9" s="20">
        <v>302168</v>
      </c>
      <c r="Z9" s="21">
        <v>303.69</v>
      </c>
      <c r="AA9" s="22">
        <v>199000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40825655</v>
      </c>
      <c r="D12" s="29">
        <f>SUM(D6:D11)</f>
        <v>40825655</v>
      </c>
      <c r="E12" s="30">
        <f t="shared" si="0"/>
        <v>43716000</v>
      </c>
      <c r="F12" s="31">
        <f t="shared" si="0"/>
        <v>43716000</v>
      </c>
      <c r="G12" s="31">
        <f t="shared" si="0"/>
        <v>60088621</v>
      </c>
      <c r="H12" s="31">
        <f t="shared" si="0"/>
        <v>57997827</v>
      </c>
      <c r="I12" s="31">
        <f t="shared" si="0"/>
        <v>57026248</v>
      </c>
      <c r="J12" s="31">
        <f t="shared" si="0"/>
        <v>57026248</v>
      </c>
      <c r="K12" s="31">
        <f t="shared" si="0"/>
        <v>51616646</v>
      </c>
      <c r="L12" s="31">
        <f t="shared" si="0"/>
        <v>61346583</v>
      </c>
      <c r="M12" s="31">
        <f t="shared" si="0"/>
        <v>55632914</v>
      </c>
      <c r="N12" s="31">
        <f t="shared" si="0"/>
        <v>55632914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55632914</v>
      </c>
      <c r="X12" s="31">
        <f t="shared" si="0"/>
        <v>21858000</v>
      </c>
      <c r="Y12" s="31">
        <f t="shared" si="0"/>
        <v>33774914</v>
      </c>
      <c r="Z12" s="32">
        <f>+IF(X12&lt;&gt;0,+(Y12/X12)*100,0)</f>
        <v>154.51969073108245</v>
      </c>
      <c r="AA12" s="33">
        <f>SUM(AA6:AA11)</f>
        <v>43716000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77537011</v>
      </c>
      <c r="D19" s="18">
        <v>77537011</v>
      </c>
      <c r="E19" s="19">
        <v>81038000</v>
      </c>
      <c r="F19" s="20">
        <v>81038000</v>
      </c>
      <c r="G19" s="20">
        <v>78350996</v>
      </c>
      <c r="H19" s="20">
        <v>78915081</v>
      </c>
      <c r="I19" s="20">
        <v>79149821</v>
      </c>
      <c r="J19" s="20">
        <v>79149821</v>
      </c>
      <c r="K19" s="20">
        <v>79721239</v>
      </c>
      <c r="L19" s="20">
        <v>81385474</v>
      </c>
      <c r="M19" s="20">
        <v>82482947</v>
      </c>
      <c r="N19" s="20">
        <v>82482947</v>
      </c>
      <c r="O19" s="20"/>
      <c r="P19" s="20"/>
      <c r="Q19" s="20"/>
      <c r="R19" s="20"/>
      <c r="S19" s="20"/>
      <c r="T19" s="20"/>
      <c r="U19" s="20"/>
      <c r="V19" s="20"/>
      <c r="W19" s="20">
        <v>82482947</v>
      </c>
      <c r="X19" s="20">
        <v>40519000</v>
      </c>
      <c r="Y19" s="20">
        <v>41963947</v>
      </c>
      <c r="Z19" s="21">
        <v>103.57</v>
      </c>
      <c r="AA19" s="22">
        <v>81038000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131520</v>
      </c>
      <c r="D22" s="18">
        <v>131520</v>
      </c>
      <c r="E22" s="19">
        <v>342000</v>
      </c>
      <c r="F22" s="20">
        <v>342000</v>
      </c>
      <c r="G22" s="20">
        <v>131525</v>
      </c>
      <c r="H22" s="20">
        <v>131525</v>
      </c>
      <c r="I22" s="20">
        <v>131525</v>
      </c>
      <c r="J22" s="20">
        <v>131525</v>
      </c>
      <c r="K22" s="20">
        <v>131525</v>
      </c>
      <c r="L22" s="20">
        <v>131525</v>
      </c>
      <c r="M22" s="20">
        <v>131525</v>
      </c>
      <c r="N22" s="20">
        <v>131525</v>
      </c>
      <c r="O22" s="20"/>
      <c r="P22" s="20"/>
      <c r="Q22" s="20"/>
      <c r="R22" s="20"/>
      <c r="S22" s="20"/>
      <c r="T22" s="20"/>
      <c r="U22" s="20"/>
      <c r="V22" s="20"/>
      <c r="W22" s="20">
        <v>131525</v>
      </c>
      <c r="X22" s="20">
        <v>171000</v>
      </c>
      <c r="Y22" s="20">
        <v>-39475</v>
      </c>
      <c r="Z22" s="21">
        <v>-23.08</v>
      </c>
      <c r="AA22" s="22">
        <v>342000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77668531</v>
      </c>
      <c r="D24" s="29">
        <f>SUM(D15:D23)</f>
        <v>77668531</v>
      </c>
      <c r="E24" s="36">
        <f t="shared" si="1"/>
        <v>81380000</v>
      </c>
      <c r="F24" s="37">
        <f t="shared" si="1"/>
        <v>81380000</v>
      </c>
      <c r="G24" s="37">
        <f t="shared" si="1"/>
        <v>78482521</v>
      </c>
      <c r="H24" s="37">
        <f t="shared" si="1"/>
        <v>79046606</v>
      </c>
      <c r="I24" s="37">
        <f t="shared" si="1"/>
        <v>79281346</v>
      </c>
      <c r="J24" s="37">
        <f t="shared" si="1"/>
        <v>79281346</v>
      </c>
      <c r="K24" s="37">
        <f t="shared" si="1"/>
        <v>79852764</v>
      </c>
      <c r="L24" s="37">
        <f t="shared" si="1"/>
        <v>81516999</v>
      </c>
      <c r="M24" s="37">
        <f t="shared" si="1"/>
        <v>82614472</v>
      </c>
      <c r="N24" s="37">
        <f t="shared" si="1"/>
        <v>82614472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82614472</v>
      </c>
      <c r="X24" s="37">
        <f t="shared" si="1"/>
        <v>40690000</v>
      </c>
      <c r="Y24" s="37">
        <f t="shared" si="1"/>
        <v>41924472</v>
      </c>
      <c r="Z24" s="38">
        <f>+IF(X24&lt;&gt;0,+(Y24/X24)*100,0)</f>
        <v>103.03384615384617</v>
      </c>
      <c r="AA24" s="39">
        <f>SUM(AA15:AA23)</f>
        <v>81380000</v>
      </c>
    </row>
    <row r="25" spans="1:27" ht="13.5">
      <c r="A25" s="27" t="s">
        <v>51</v>
      </c>
      <c r="B25" s="28"/>
      <c r="C25" s="29">
        <f aca="true" t="shared" si="2" ref="C25:Y25">+C12+C24</f>
        <v>118494186</v>
      </c>
      <c r="D25" s="29">
        <f>+D12+D24</f>
        <v>118494186</v>
      </c>
      <c r="E25" s="30">
        <f t="shared" si="2"/>
        <v>125096000</v>
      </c>
      <c r="F25" s="31">
        <f t="shared" si="2"/>
        <v>125096000</v>
      </c>
      <c r="G25" s="31">
        <f t="shared" si="2"/>
        <v>138571142</v>
      </c>
      <c r="H25" s="31">
        <f t="shared" si="2"/>
        <v>137044433</v>
      </c>
      <c r="I25" s="31">
        <f t="shared" si="2"/>
        <v>136307594</v>
      </c>
      <c r="J25" s="31">
        <f t="shared" si="2"/>
        <v>136307594</v>
      </c>
      <c r="K25" s="31">
        <f t="shared" si="2"/>
        <v>131469410</v>
      </c>
      <c r="L25" s="31">
        <f t="shared" si="2"/>
        <v>142863582</v>
      </c>
      <c r="M25" s="31">
        <f t="shared" si="2"/>
        <v>138247386</v>
      </c>
      <c r="N25" s="31">
        <f t="shared" si="2"/>
        <v>138247386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138247386</v>
      </c>
      <c r="X25" s="31">
        <f t="shared" si="2"/>
        <v>62548000</v>
      </c>
      <c r="Y25" s="31">
        <f t="shared" si="2"/>
        <v>75699386</v>
      </c>
      <c r="Z25" s="32">
        <f>+IF(X25&lt;&gt;0,+(Y25/X25)*100,0)</f>
        <v>121.02606957856365</v>
      </c>
      <c r="AA25" s="33">
        <f>+AA12+AA24</f>
        <v>125096000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4838674</v>
      </c>
      <c r="D32" s="18">
        <v>4838674</v>
      </c>
      <c r="E32" s="19">
        <v>4049000</v>
      </c>
      <c r="F32" s="20">
        <v>4049000</v>
      </c>
      <c r="G32" s="20">
        <v>12155232</v>
      </c>
      <c r="H32" s="20">
        <v>11484670</v>
      </c>
      <c r="I32" s="20">
        <v>11737092</v>
      </c>
      <c r="J32" s="20">
        <v>11737092</v>
      </c>
      <c r="K32" s="20">
        <v>10971680</v>
      </c>
      <c r="L32" s="20">
        <v>9018356</v>
      </c>
      <c r="M32" s="20">
        <v>7369690</v>
      </c>
      <c r="N32" s="20">
        <v>7369690</v>
      </c>
      <c r="O32" s="20"/>
      <c r="P32" s="20"/>
      <c r="Q32" s="20"/>
      <c r="R32" s="20"/>
      <c r="S32" s="20"/>
      <c r="T32" s="20"/>
      <c r="U32" s="20"/>
      <c r="V32" s="20"/>
      <c r="W32" s="20">
        <v>7369690</v>
      </c>
      <c r="X32" s="20">
        <v>2024500</v>
      </c>
      <c r="Y32" s="20">
        <v>5345190</v>
      </c>
      <c r="Z32" s="21">
        <v>264.03</v>
      </c>
      <c r="AA32" s="22">
        <v>4049000</v>
      </c>
    </row>
    <row r="33" spans="1:27" ht="13.5">
      <c r="A33" s="23" t="s">
        <v>58</v>
      </c>
      <c r="B33" s="17"/>
      <c r="C33" s="18"/>
      <c r="D33" s="18"/>
      <c r="E33" s="19">
        <v>362000</v>
      </c>
      <c r="F33" s="20">
        <v>362000</v>
      </c>
      <c r="G33" s="20">
        <v>1585149</v>
      </c>
      <c r="H33" s="20">
        <v>1585149</v>
      </c>
      <c r="I33" s="20">
        <v>1585149</v>
      </c>
      <c r="J33" s="20">
        <v>1585149</v>
      </c>
      <c r="K33" s="20">
        <v>1600494</v>
      </c>
      <c r="L33" s="20">
        <v>1585149</v>
      </c>
      <c r="M33" s="20">
        <v>1601493</v>
      </c>
      <c r="N33" s="20">
        <v>1601493</v>
      </c>
      <c r="O33" s="20"/>
      <c r="P33" s="20"/>
      <c r="Q33" s="20"/>
      <c r="R33" s="20"/>
      <c r="S33" s="20"/>
      <c r="T33" s="20"/>
      <c r="U33" s="20"/>
      <c r="V33" s="20"/>
      <c r="W33" s="20">
        <v>1601493</v>
      </c>
      <c r="X33" s="20">
        <v>181000</v>
      </c>
      <c r="Y33" s="20">
        <v>1420493</v>
      </c>
      <c r="Z33" s="21">
        <v>784.8</v>
      </c>
      <c r="AA33" s="22">
        <v>362000</v>
      </c>
    </row>
    <row r="34" spans="1:27" ht="13.5">
      <c r="A34" s="27" t="s">
        <v>59</v>
      </c>
      <c r="B34" s="28"/>
      <c r="C34" s="29">
        <f aca="true" t="shared" si="3" ref="C34:Y34">SUM(C29:C33)</f>
        <v>4838674</v>
      </c>
      <c r="D34" s="29">
        <f>SUM(D29:D33)</f>
        <v>4838674</v>
      </c>
      <c r="E34" s="30">
        <f t="shared" si="3"/>
        <v>4411000</v>
      </c>
      <c r="F34" s="31">
        <f t="shared" si="3"/>
        <v>4411000</v>
      </c>
      <c r="G34" s="31">
        <f t="shared" si="3"/>
        <v>13740381</v>
      </c>
      <c r="H34" s="31">
        <f t="shared" si="3"/>
        <v>13069819</v>
      </c>
      <c r="I34" s="31">
        <f t="shared" si="3"/>
        <v>13322241</v>
      </c>
      <c r="J34" s="31">
        <f t="shared" si="3"/>
        <v>13322241</v>
      </c>
      <c r="K34" s="31">
        <f t="shared" si="3"/>
        <v>12572174</v>
      </c>
      <c r="L34" s="31">
        <f t="shared" si="3"/>
        <v>10603505</v>
      </c>
      <c r="M34" s="31">
        <f t="shared" si="3"/>
        <v>8971183</v>
      </c>
      <c r="N34" s="31">
        <f t="shared" si="3"/>
        <v>8971183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8971183</v>
      </c>
      <c r="X34" s="31">
        <f t="shared" si="3"/>
        <v>2205500</v>
      </c>
      <c r="Y34" s="31">
        <f t="shared" si="3"/>
        <v>6765683</v>
      </c>
      <c r="Z34" s="32">
        <f>+IF(X34&lt;&gt;0,+(Y34/X34)*100,0)</f>
        <v>306.76413511675355</v>
      </c>
      <c r="AA34" s="33">
        <f>SUM(AA29:AA33)</f>
        <v>4411000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1497000</v>
      </c>
      <c r="D38" s="18">
        <v>1497000</v>
      </c>
      <c r="E38" s="19">
        <v>1134000</v>
      </c>
      <c r="F38" s="20">
        <v>1134000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567000</v>
      </c>
      <c r="Y38" s="20">
        <v>-567000</v>
      </c>
      <c r="Z38" s="21">
        <v>-100</v>
      </c>
      <c r="AA38" s="22">
        <v>1134000</v>
      </c>
    </row>
    <row r="39" spans="1:27" ht="13.5">
      <c r="A39" s="27" t="s">
        <v>61</v>
      </c>
      <c r="B39" s="35"/>
      <c r="C39" s="29">
        <f aca="true" t="shared" si="4" ref="C39:Y39">SUM(C37:C38)</f>
        <v>1497000</v>
      </c>
      <c r="D39" s="29">
        <f>SUM(D37:D38)</f>
        <v>1497000</v>
      </c>
      <c r="E39" s="36">
        <f t="shared" si="4"/>
        <v>1134000</v>
      </c>
      <c r="F39" s="37">
        <f t="shared" si="4"/>
        <v>1134000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567000</v>
      </c>
      <c r="Y39" s="37">
        <f t="shared" si="4"/>
        <v>-567000</v>
      </c>
      <c r="Z39" s="38">
        <f>+IF(X39&lt;&gt;0,+(Y39/X39)*100,0)</f>
        <v>-100</v>
      </c>
      <c r="AA39" s="39">
        <f>SUM(AA37:AA38)</f>
        <v>1134000</v>
      </c>
    </row>
    <row r="40" spans="1:27" ht="13.5">
      <c r="A40" s="27" t="s">
        <v>62</v>
      </c>
      <c r="B40" s="28"/>
      <c r="C40" s="29">
        <f aca="true" t="shared" si="5" ref="C40:Y40">+C34+C39</f>
        <v>6335674</v>
      </c>
      <c r="D40" s="29">
        <f>+D34+D39</f>
        <v>6335674</v>
      </c>
      <c r="E40" s="30">
        <f t="shared" si="5"/>
        <v>5545000</v>
      </c>
      <c r="F40" s="31">
        <f t="shared" si="5"/>
        <v>5545000</v>
      </c>
      <c r="G40" s="31">
        <f t="shared" si="5"/>
        <v>13740381</v>
      </c>
      <c r="H40" s="31">
        <f t="shared" si="5"/>
        <v>13069819</v>
      </c>
      <c r="I40" s="31">
        <f t="shared" si="5"/>
        <v>13322241</v>
      </c>
      <c r="J40" s="31">
        <f t="shared" si="5"/>
        <v>13322241</v>
      </c>
      <c r="K40" s="31">
        <f t="shared" si="5"/>
        <v>12572174</v>
      </c>
      <c r="L40" s="31">
        <f t="shared" si="5"/>
        <v>10603505</v>
      </c>
      <c r="M40" s="31">
        <f t="shared" si="5"/>
        <v>8971183</v>
      </c>
      <c r="N40" s="31">
        <f t="shared" si="5"/>
        <v>8971183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8971183</v>
      </c>
      <c r="X40" s="31">
        <f t="shared" si="5"/>
        <v>2772500</v>
      </c>
      <c r="Y40" s="31">
        <f t="shared" si="5"/>
        <v>6198683</v>
      </c>
      <c r="Z40" s="32">
        <f>+IF(X40&lt;&gt;0,+(Y40/X40)*100,0)</f>
        <v>223.57738503155997</v>
      </c>
      <c r="AA40" s="33">
        <f>+AA34+AA39</f>
        <v>5545000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112158512</v>
      </c>
      <c r="D42" s="43">
        <f>+D25-D40</f>
        <v>112158512</v>
      </c>
      <c r="E42" s="44">
        <f t="shared" si="6"/>
        <v>119551000</v>
      </c>
      <c r="F42" s="45">
        <f t="shared" si="6"/>
        <v>119551000</v>
      </c>
      <c r="G42" s="45">
        <f t="shared" si="6"/>
        <v>124830761</v>
      </c>
      <c r="H42" s="45">
        <f t="shared" si="6"/>
        <v>123974614</v>
      </c>
      <c r="I42" s="45">
        <f t="shared" si="6"/>
        <v>122985353</v>
      </c>
      <c r="J42" s="45">
        <f t="shared" si="6"/>
        <v>122985353</v>
      </c>
      <c r="K42" s="45">
        <f t="shared" si="6"/>
        <v>118897236</v>
      </c>
      <c r="L42" s="45">
        <f t="shared" si="6"/>
        <v>132260077</v>
      </c>
      <c r="M42" s="45">
        <f t="shared" si="6"/>
        <v>129276203</v>
      </c>
      <c r="N42" s="45">
        <f t="shared" si="6"/>
        <v>129276203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129276203</v>
      </c>
      <c r="X42" s="45">
        <f t="shared" si="6"/>
        <v>59775500</v>
      </c>
      <c r="Y42" s="45">
        <f t="shared" si="6"/>
        <v>69500703</v>
      </c>
      <c r="Z42" s="46">
        <f>+IF(X42&lt;&gt;0,+(Y42/X42)*100,0)</f>
        <v>116.26954688793904</v>
      </c>
      <c r="AA42" s="47">
        <f>+AA25-AA40</f>
        <v>119551000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112158512</v>
      </c>
      <c r="D45" s="18">
        <v>112158512</v>
      </c>
      <c r="E45" s="19">
        <v>119551000</v>
      </c>
      <c r="F45" s="20">
        <v>119551000</v>
      </c>
      <c r="G45" s="20">
        <v>124830761</v>
      </c>
      <c r="H45" s="20">
        <v>123974614</v>
      </c>
      <c r="I45" s="20">
        <v>122985353</v>
      </c>
      <c r="J45" s="20">
        <v>122985353</v>
      </c>
      <c r="K45" s="20">
        <v>118897236</v>
      </c>
      <c r="L45" s="20">
        <v>132260077</v>
      </c>
      <c r="M45" s="20">
        <v>129276203</v>
      </c>
      <c r="N45" s="20">
        <v>129276203</v>
      </c>
      <c r="O45" s="20"/>
      <c r="P45" s="20"/>
      <c r="Q45" s="20"/>
      <c r="R45" s="20"/>
      <c r="S45" s="20"/>
      <c r="T45" s="20"/>
      <c r="U45" s="20"/>
      <c r="V45" s="20"/>
      <c r="W45" s="20">
        <v>129276203</v>
      </c>
      <c r="X45" s="20">
        <v>59775500</v>
      </c>
      <c r="Y45" s="20">
        <v>69500703</v>
      </c>
      <c r="Z45" s="48">
        <v>116.27</v>
      </c>
      <c r="AA45" s="22">
        <v>119551000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112158512</v>
      </c>
      <c r="D48" s="51">
        <f>SUM(D45:D47)</f>
        <v>112158512</v>
      </c>
      <c r="E48" s="52">
        <f t="shared" si="7"/>
        <v>119551000</v>
      </c>
      <c r="F48" s="53">
        <f t="shared" si="7"/>
        <v>119551000</v>
      </c>
      <c r="G48" s="53">
        <f t="shared" si="7"/>
        <v>124830761</v>
      </c>
      <c r="H48" s="53">
        <f t="shared" si="7"/>
        <v>123974614</v>
      </c>
      <c r="I48" s="53">
        <f t="shared" si="7"/>
        <v>122985353</v>
      </c>
      <c r="J48" s="53">
        <f t="shared" si="7"/>
        <v>122985353</v>
      </c>
      <c r="K48" s="53">
        <f t="shared" si="7"/>
        <v>118897236</v>
      </c>
      <c r="L48" s="53">
        <f t="shared" si="7"/>
        <v>132260077</v>
      </c>
      <c r="M48" s="53">
        <f t="shared" si="7"/>
        <v>129276203</v>
      </c>
      <c r="N48" s="53">
        <f t="shared" si="7"/>
        <v>129276203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129276203</v>
      </c>
      <c r="X48" s="53">
        <f t="shared" si="7"/>
        <v>59775500</v>
      </c>
      <c r="Y48" s="53">
        <f t="shared" si="7"/>
        <v>69500703</v>
      </c>
      <c r="Z48" s="54">
        <f>+IF(X48&lt;&gt;0,+(Y48/X48)*100,0)</f>
        <v>116.26954688793904</v>
      </c>
      <c r="AA48" s="55">
        <f>SUM(AA45:AA47)</f>
        <v>119551000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152445106</v>
      </c>
      <c r="D6" s="18">
        <v>152445106</v>
      </c>
      <c r="E6" s="19">
        <v>9050000</v>
      </c>
      <c r="F6" s="20">
        <v>9050000</v>
      </c>
      <c r="G6" s="20">
        <v>147093978</v>
      </c>
      <c r="H6" s="20">
        <v>147093978</v>
      </c>
      <c r="I6" s="20">
        <v>147093978</v>
      </c>
      <c r="J6" s="20">
        <v>147093978</v>
      </c>
      <c r="K6" s="20">
        <v>147093978</v>
      </c>
      <c r="L6" s="20">
        <v>147093978</v>
      </c>
      <c r="M6" s="20">
        <v>147093978</v>
      </c>
      <c r="N6" s="20">
        <v>147093978</v>
      </c>
      <c r="O6" s="20"/>
      <c r="P6" s="20"/>
      <c r="Q6" s="20"/>
      <c r="R6" s="20"/>
      <c r="S6" s="20"/>
      <c r="T6" s="20"/>
      <c r="U6" s="20"/>
      <c r="V6" s="20"/>
      <c r="W6" s="20">
        <v>147093978</v>
      </c>
      <c r="X6" s="20">
        <v>4525000</v>
      </c>
      <c r="Y6" s="20">
        <v>142568978</v>
      </c>
      <c r="Z6" s="21">
        <v>3150.7</v>
      </c>
      <c r="AA6" s="22">
        <v>9050000</v>
      </c>
    </row>
    <row r="7" spans="1:27" ht="13.5">
      <c r="A7" s="23" t="s">
        <v>34</v>
      </c>
      <c r="B7" s="17"/>
      <c r="C7" s="18"/>
      <c r="D7" s="18"/>
      <c r="E7" s="19">
        <v>149330000</v>
      </c>
      <c r="F7" s="20">
        <v>149330000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74665000</v>
      </c>
      <c r="Y7" s="20">
        <v>-74665000</v>
      </c>
      <c r="Z7" s="21">
        <v>-100</v>
      </c>
      <c r="AA7" s="22">
        <v>149330000</v>
      </c>
    </row>
    <row r="8" spans="1:27" ht="13.5">
      <c r="A8" s="23" t="s">
        <v>35</v>
      </c>
      <c r="B8" s="17"/>
      <c r="C8" s="18">
        <v>175843144</v>
      </c>
      <c r="D8" s="18">
        <v>175843144</v>
      </c>
      <c r="E8" s="19">
        <v>119298000</v>
      </c>
      <c r="F8" s="20">
        <v>119298000</v>
      </c>
      <c r="G8" s="20">
        <v>129811265</v>
      </c>
      <c r="H8" s="20">
        <v>129811265</v>
      </c>
      <c r="I8" s="20">
        <v>129811265</v>
      </c>
      <c r="J8" s="20">
        <v>129811265</v>
      </c>
      <c r="K8" s="20">
        <v>129811265</v>
      </c>
      <c r="L8" s="20">
        <v>129811265</v>
      </c>
      <c r="M8" s="20">
        <v>125611265</v>
      </c>
      <c r="N8" s="20">
        <v>125611265</v>
      </c>
      <c r="O8" s="20"/>
      <c r="P8" s="20"/>
      <c r="Q8" s="20"/>
      <c r="R8" s="20"/>
      <c r="S8" s="20"/>
      <c r="T8" s="20"/>
      <c r="U8" s="20"/>
      <c r="V8" s="20"/>
      <c r="W8" s="20">
        <v>125611265</v>
      </c>
      <c r="X8" s="20">
        <v>59649000</v>
      </c>
      <c r="Y8" s="20">
        <v>65962265</v>
      </c>
      <c r="Z8" s="21">
        <v>110.58</v>
      </c>
      <c r="AA8" s="22">
        <v>119298000</v>
      </c>
    </row>
    <row r="9" spans="1:27" ht="13.5">
      <c r="A9" s="23" t="s">
        <v>36</v>
      </c>
      <c r="B9" s="17"/>
      <c r="C9" s="18">
        <v>7949314</v>
      </c>
      <c r="D9" s="18">
        <v>7949314</v>
      </c>
      <c r="E9" s="19">
        <v>8836000</v>
      </c>
      <c r="F9" s="20">
        <v>8836000</v>
      </c>
      <c r="G9" s="20">
        <v>16393931</v>
      </c>
      <c r="H9" s="20">
        <v>16393931</v>
      </c>
      <c r="I9" s="20">
        <v>16393931</v>
      </c>
      <c r="J9" s="20">
        <v>16393931</v>
      </c>
      <c r="K9" s="20">
        <v>16393931</v>
      </c>
      <c r="L9" s="20">
        <v>16393931</v>
      </c>
      <c r="M9" s="20">
        <v>16393931</v>
      </c>
      <c r="N9" s="20">
        <v>16393931</v>
      </c>
      <c r="O9" s="20"/>
      <c r="P9" s="20"/>
      <c r="Q9" s="20"/>
      <c r="R9" s="20"/>
      <c r="S9" s="20"/>
      <c r="T9" s="20"/>
      <c r="U9" s="20"/>
      <c r="V9" s="20"/>
      <c r="W9" s="20">
        <v>16393931</v>
      </c>
      <c r="X9" s="20">
        <v>4418000</v>
      </c>
      <c r="Y9" s="20">
        <v>11975931</v>
      </c>
      <c r="Z9" s="21">
        <v>271.07</v>
      </c>
      <c r="AA9" s="22">
        <v>8836000</v>
      </c>
    </row>
    <row r="10" spans="1:27" ht="13.5">
      <c r="A10" s="23" t="s">
        <v>37</v>
      </c>
      <c r="B10" s="17"/>
      <c r="C10" s="18">
        <v>1271921</v>
      </c>
      <c r="D10" s="18">
        <v>1271921</v>
      </c>
      <c r="E10" s="19">
        <v>1001000</v>
      </c>
      <c r="F10" s="20">
        <v>1001000</v>
      </c>
      <c r="G10" s="24">
        <v>1271921</v>
      </c>
      <c r="H10" s="24">
        <v>1271921</v>
      </c>
      <c r="I10" s="24">
        <v>1271921</v>
      </c>
      <c r="J10" s="20">
        <v>1271921</v>
      </c>
      <c r="K10" s="24">
        <v>1271921</v>
      </c>
      <c r="L10" s="24">
        <v>1271921</v>
      </c>
      <c r="M10" s="20">
        <v>1271921</v>
      </c>
      <c r="N10" s="24">
        <v>1271921</v>
      </c>
      <c r="O10" s="24"/>
      <c r="P10" s="24"/>
      <c r="Q10" s="20"/>
      <c r="R10" s="24"/>
      <c r="S10" s="24"/>
      <c r="T10" s="20"/>
      <c r="U10" s="24"/>
      <c r="V10" s="24"/>
      <c r="W10" s="24">
        <v>1271921</v>
      </c>
      <c r="X10" s="20">
        <v>500500</v>
      </c>
      <c r="Y10" s="24">
        <v>771421</v>
      </c>
      <c r="Z10" s="25">
        <v>154.13</v>
      </c>
      <c r="AA10" s="26">
        <v>1001000</v>
      </c>
    </row>
    <row r="11" spans="1:27" ht="13.5">
      <c r="A11" s="23" t="s">
        <v>38</v>
      </c>
      <c r="B11" s="17"/>
      <c r="C11" s="18">
        <v>3137504</v>
      </c>
      <c r="D11" s="18">
        <v>3137504</v>
      </c>
      <c r="E11" s="19">
        <v>2897000</v>
      </c>
      <c r="F11" s="20">
        <v>2897000</v>
      </c>
      <c r="G11" s="20">
        <v>2836220</v>
      </c>
      <c r="H11" s="20">
        <v>2836220</v>
      </c>
      <c r="I11" s="20">
        <v>2836220</v>
      </c>
      <c r="J11" s="20">
        <v>2836220</v>
      </c>
      <c r="K11" s="20">
        <v>2836220</v>
      </c>
      <c r="L11" s="20">
        <v>2836220</v>
      </c>
      <c r="M11" s="20">
        <v>2836220</v>
      </c>
      <c r="N11" s="20">
        <v>2836220</v>
      </c>
      <c r="O11" s="20"/>
      <c r="P11" s="20"/>
      <c r="Q11" s="20"/>
      <c r="R11" s="20"/>
      <c r="S11" s="20"/>
      <c r="T11" s="20"/>
      <c r="U11" s="20"/>
      <c r="V11" s="20"/>
      <c r="W11" s="20">
        <v>2836220</v>
      </c>
      <c r="X11" s="20">
        <v>1448500</v>
      </c>
      <c r="Y11" s="20">
        <v>1387720</v>
      </c>
      <c r="Z11" s="21">
        <v>95.8</v>
      </c>
      <c r="AA11" s="22">
        <v>2897000</v>
      </c>
    </row>
    <row r="12" spans="1:27" ht="13.5">
      <c r="A12" s="27" t="s">
        <v>39</v>
      </c>
      <c r="B12" s="28"/>
      <c r="C12" s="29">
        <f aca="true" t="shared" si="0" ref="C12:Y12">SUM(C6:C11)</f>
        <v>340646989</v>
      </c>
      <c r="D12" s="29">
        <f>SUM(D6:D11)</f>
        <v>340646989</v>
      </c>
      <c r="E12" s="30">
        <f t="shared" si="0"/>
        <v>290412000</v>
      </c>
      <c r="F12" s="31">
        <f t="shared" si="0"/>
        <v>290412000</v>
      </c>
      <c r="G12" s="31">
        <f t="shared" si="0"/>
        <v>297407315</v>
      </c>
      <c r="H12" s="31">
        <f t="shared" si="0"/>
        <v>297407315</v>
      </c>
      <c r="I12" s="31">
        <f t="shared" si="0"/>
        <v>297407315</v>
      </c>
      <c r="J12" s="31">
        <f t="shared" si="0"/>
        <v>297407315</v>
      </c>
      <c r="K12" s="31">
        <f t="shared" si="0"/>
        <v>297407315</v>
      </c>
      <c r="L12" s="31">
        <f t="shared" si="0"/>
        <v>297407315</v>
      </c>
      <c r="M12" s="31">
        <f t="shared" si="0"/>
        <v>293207315</v>
      </c>
      <c r="N12" s="31">
        <f t="shared" si="0"/>
        <v>293207315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293207315</v>
      </c>
      <c r="X12" s="31">
        <f t="shared" si="0"/>
        <v>145206000</v>
      </c>
      <c r="Y12" s="31">
        <f t="shared" si="0"/>
        <v>148001315</v>
      </c>
      <c r="Z12" s="32">
        <f>+IF(X12&lt;&gt;0,+(Y12/X12)*100,0)</f>
        <v>101.92506852333925</v>
      </c>
      <c r="AA12" s="33">
        <f>SUM(AA6:AA11)</f>
        <v>290412000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8762119</v>
      </c>
      <c r="D15" s="18">
        <v>8762119</v>
      </c>
      <c r="E15" s="19">
        <v>9499000</v>
      </c>
      <c r="F15" s="20">
        <v>9499000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4749500</v>
      </c>
      <c r="Y15" s="20">
        <v>-4749500</v>
      </c>
      <c r="Z15" s="21">
        <v>-100</v>
      </c>
      <c r="AA15" s="22">
        <v>9499000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280014003</v>
      </c>
      <c r="D17" s="18">
        <v>280014003</v>
      </c>
      <c r="E17" s="19">
        <v>291715000</v>
      </c>
      <c r="F17" s="20">
        <v>291715000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145857500</v>
      </c>
      <c r="Y17" s="20">
        <v>-145857500</v>
      </c>
      <c r="Z17" s="21">
        <v>-100</v>
      </c>
      <c r="AA17" s="22">
        <v>291715000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964929272</v>
      </c>
      <c r="D19" s="18">
        <v>964929272</v>
      </c>
      <c r="E19" s="19">
        <v>592306000</v>
      </c>
      <c r="F19" s="20">
        <v>592306000</v>
      </c>
      <c r="G19" s="20">
        <v>914625888</v>
      </c>
      <c r="H19" s="20">
        <v>914625888</v>
      </c>
      <c r="I19" s="20">
        <v>914625888</v>
      </c>
      <c r="J19" s="20">
        <v>914625888</v>
      </c>
      <c r="K19" s="20">
        <v>914625888</v>
      </c>
      <c r="L19" s="20">
        <v>914625888</v>
      </c>
      <c r="M19" s="20">
        <v>914625888</v>
      </c>
      <c r="N19" s="20">
        <v>914625888</v>
      </c>
      <c r="O19" s="20"/>
      <c r="P19" s="20"/>
      <c r="Q19" s="20"/>
      <c r="R19" s="20"/>
      <c r="S19" s="20"/>
      <c r="T19" s="20"/>
      <c r="U19" s="20"/>
      <c r="V19" s="20"/>
      <c r="W19" s="20">
        <v>914625888</v>
      </c>
      <c r="X19" s="20">
        <v>296153000</v>
      </c>
      <c r="Y19" s="20">
        <v>618472888</v>
      </c>
      <c r="Z19" s="21">
        <v>208.84</v>
      </c>
      <c r="AA19" s="22">
        <v>592306000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568541</v>
      </c>
      <c r="D22" s="18">
        <v>568541</v>
      </c>
      <c r="E22" s="19">
        <v>235000</v>
      </c>
      <c r="F22" s="20">
        <v>235000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117500</v>
      </c>
      <c r="Y22" s="20">
        <v>-117500</v>
      </c>
      <c r="Z22" s="21">
        <v>-100</v>
      </c>
      <c r="AA22" s="22">
        <v>235000</v>
      </c>
    </row>
    <row r="23" spans="1:27" ht="13.5">
      <c r="A23" s="23" t="s">
        <v>49</v>
      </c>
      <c r="B23" s="17"/>
      <c r="C23" s="18">
        <v>1230501</v>
      </c>
      <c r="D23" s="18">
        <v>1230501</v>
      </c>
      <c r="E23" s="19"/>
      <c r="F23" s="20"/>
      <c r="G23" s="24">
        <v>8762119</v>
      </c>
      <c r="H23" s="24">
        <v>8762119</v>
      </c>
      <c r="I23" s="24">
        <v>8762119</v>
      </c>
      <c r="J23" s="20">
        <v>8762119</v>
      </c>
      <c r="K23" s="24">
        <v>8762119</v>
      </c>
      <c r="L23" s="24">
        <v>8762119</v>
      </c>
      <c r="M23" s="20">
        <v>8762119</v>
      </c>
      <c r="N23" s="24">
        <v>8762119</v>
      </c>
      <c r="O23" s="24"/>
      <c r="P23" s="24"/>
      <c r="Q23" s="20"/>
      <c r="R23" s="24"/>
      <c r="S23" s="24"/>
      <c r="T23" s="20"/>
      <c r="U23" s="24"/>
      <c r="V23" s="24"/>
      <c r="W23" s="24">
        <v>8762119</v>
      </c>
      <c r="X23" s="20"/>
      <c r="Y23" s="24">
        <v>8762119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1255504436</v>
      </c>
      <c r="D24" s="29">
        <f>SUM(D15:D23)</f>
        <v>1255504436</v>
      </c>
      <c r="E24" s="36">
        <f t="shared" si="1"/>
        <v>893755000</v>
      </c>
      <c r="F24" s="37">
        <f t="shared" si="1"/>
        <v>893755000</v>
      </c>
      <c r="G24" s="37">
        <f t="shared" si="1"/>
        <v>923388007</v>
      </c>
      <c r="H24" s="37">
        <f t="shared" si="1"/>
        <v>923388007</v>
      </c>
      <c r="I24" s="37">
        <f t="shared" si="1"/>
        <v>923388007</v>
      </c>
      <c r="J24" s="37">
        <f t="shared" si="1"/>
        <v>923388007</v>
      </c>
      <c r="K24" s="37">
        <f t="shared" si="1"/>
        <v>923388007</v>
      </c>
      <c r="L24" s="37">
        <f t="shared" si="1"/>
        <v>923388007</v>
      </c>
      <c r="M24" s="37">
        <f t="shared" si="1"/>
        <v>923388007</v>
      </c>
      <c r="N24" s="37">
        <f t="shared" si="1"/>
        <v>923388007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923388007</v>
      </c>
      <c r="X24" s="37">
        <f t="shared" si="1"/>
        <v>446877500</v>
      </c>
      <c r="Y24" s="37">
        <f t="shared" si="1"/>
        <v>476510507</v>
      </c>
      <c r="Z24" s="38">
        <f>+IF(X24&lt;&gt;0,+(Y24/X24)*100,0)</f>
        <v>106.63112530838987</v>
      </c>
      <c r="AA24" s="39">
        <f>SUM(AA15:AA23)</f>
        <v>893755000</v>
      </c>
    </row>
    <row r="25" spans="1:27" ht="13.5">
      <c r="A25" s="27" t="s">
        <v>51</v>
      </c>
      <c r="B25" s="28"/>
      <c r="C25" s="29">
        <f aca="true" t="shared" si="2" ref="C25:Y25">+C12+C24</f>
        <v>1596151425</v>
      </c>
      <c r="D25" s="29">
        <f>+D12+D24</f>
        <v>1596151425</v>
      </c>
      <c r="E25" s="30">
        <f t="shared" si="2"/>
        <v>1184167000</v>
      </c>
      <c r="F25" s="31">
        <f t="shared" si="2"/>
        <v>1184167000</v>
      </c>
      <c r="G25" s="31">
        <f t="shared" si="2"/>
        <v>1220795322</v>
      </c>
      <c r="H25" s="31">
        <f t="shared" si="2"/>
        <v>1220795322</v>
      </c>
      <c r="I25" s="31">
        <f t="shared" si="2"/>
        <v>1220795322</v>
      </c>
      <c r="J25" s="31">
        <f t="shared" si="2"/>
        <v>1220795322</v>
      </c>
      <c r="K25" s="31">
        <f t="shared" si="2"/>
        <v>1220795322</v>
      </c>
      <c r="L25" s="31">
        <f t="shared" si="2"/>
        <v>1220795322</v>
      </c>
      <c r="M25" s="31">
        <f t="shared" si="2"/>
        <v>1216595322</v>
      </c>
      <c r="N25" s="31">
        <f t="shared" si="2"/>
        <v>1216595322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1216595322</v>
      </c>
      <c r="X25" s="31">
        <f t="shared" si="2"/>
        <v>592083500</v>
      </c>
      <c r="Y25" s="31">
        <f t="shared" si="2"/>
        <v>624511822</v>
      </c>
      <c r="Z25" s="32">
        <f>+IF(X25&lt;&gt;0,+(Y25/X25)*100,0)</f>
        <v>105.47698458072215</v>
      </c>
      <c r="AA25" s="33">
        <f>+AA12+AA24</f>
        <v>1184167000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6373764</v>
      </c>
      <c r="D30" s="18">
        <v>6373764</v>
      </c>
      <c r="E30" s="19">
        <v>5230000</v>
      </c>
      <c r="F30" s="20">
        <v>5230000</v>
      </c>
      <c r="G30" s="20">
        <v>6373764</v>
      </c>
      <c r="H30" s="20">
        <v>6373764</v>
      </c>
      <c r="I30" s="20">
        <v>6373764</v>
      </c>
      <c r="J30" s="20">
        <v>6373764</v>
      </c>
      <c r="K30" s="20">
        <v>6373764</v>
      </c>
      <c r="L30" s="20">
        <v>6373764</v>
      </c>
      <c r="M30" s="20">
        <v>6373764</v>
      </c>
      <c r="N30" s="20">
        <v>6373764</v>
      </c>
      <c r="O30" s="20"/>
      <c r="P30" s="20"/>
      <c r="Q30" s="20"/>
      <c r="R30" s="20"/>
      <c r="S30" s="20"/>
      <c r="T30" s="20"/>
      <c r="U30" s="20"/>
      <c r="V30" s="20"/>
      <c r="W30" s="20">
        <v>6373764</v>
      </c>
      <c r="X30" s="20">
        <v>2615000</v>
      </c>
      <c r="Y30" s="20">
        <v>3758764</v>
      </c>
      <c r="Z30" s="21">
        <v>143.74</v>
      </c>
      <c r="AA30" s="22">
        <v>5230000</v>
      </c>
    </row>
    <row r="31" spans="1:27" ht="13.5">
      <c r="A31" s="23" t="s">
        <v>56</v>
      </c>
      <c r="B31" s="17"/>
      <c r="C31" s="18">
        <v>19328882</v>
      </c>
      <c r="D31" s="18">
        <v>19328882</v>
      </c>
      <c r="E31" s="19">
        <v>19029000</v>
      </c>
      <c r="F31" s="20">
        <v>19029000</v>
      </c>
      <c r="G31" s="20">
        <v>19064439</v>
      </c>
      <c r="H31" s="20">
        <v>19064439</v>
      </c>
      <c r="I31" s="20">
        <v>19064439</v>
      </c>
      <c r="J31" s="20">
        <v>19064439</v>
      </c>
      <c r="K31" s="20">
        <v>19064439</v>
      </c>
      <c r="L31" s="20">
        <v>19064439</v>
      </c>
      <c r="M31" s="20">
        <v>19064439</v>
      </c>
      <c r="N31" s="20">
        <v>19064439</v>
      </c>
      <c r="O31" s="20"/>
      <c r="P31" s="20"/>
      <c r="Q31" s="20"/>
      <c r="R31" s="20"/>
      <c r="S31" s="20"/>
      <c r="T31" s="20"/>
      <c r="U31" s="20"/>
      <c r="V31" s="20"/>
      <c r="W31" s="20">
        <v>19064439</v>
      </c>
      <c r="X31" s="20">
        <v>9514500</v>
      </c>
      <c r="Y31" s="20">
        <v>9549939</v>
      </c>
      <c r="Z31" s="21">
        <v>100.37</v>
      </c>
      <c r="AA31" s="22">
        <v>19029000</v>
      </c>
    </row>
    <row r="32" spans="1:27" ht="13.5">
      <c r="A32" s="23" t="s">
        <v>57</v>
      </c>
      <c r="B32" s="17"/>
      <c r="C32" s="18">
        <v>132106601</v>
      </c>
      <c r="D32" s="18">
        <v>132106601</v>
      </c>
      <c r="E32" s="19">
        <v>104176000</v>
      </c>
      <c r="F32" s="20">
        <v>104176000</v>
      </c>
      <c r="G32" s="20">
        <v>92185900</v>
      </c>
      <c r="H32" s="20">
        <v>92185900</v>
      </c>
      <c r="I32" s="20">
        <v>92185900</v>
      </c>
      <c r="J32" s="20">
        <v>92185900</v>
      </c>
      <c r="K32" s="20">
        <v>92185900</v>
      </c>
      <c r="L32" s="20">
        <v>92185900</v>
      </c>
      <c r="M32" s="20">
        <v>91985900</v>
      </c>
      <c r="N32" s="20">
        <v>91985900</v>
      </c>
      <c r="O32" s="20"/>
      <c r="P32" s="20"/>
      <c r="Q32" s="20"/>
      <c r="R32" s="20"/>
      <c r="S32" s="20"/>
      <c r="T32" s="20"/>
      <c r="U32" s="20"/>
      <c r="V32" s="20"/>
      <c r="W32" s="20">
        <v>91985900</v>
      </c>
      <c r="X32" s="20">
        <v>52088000</v>
      </c>
      <c r="Y32" s="20">
        <v>39897900</v>
      </c>
      <c r="Z32" s="21">
        <v>76.6</v>
      </c>
      <c r="AA32" s="22">
        <v>104176000</v>
      </c>
    </row>
    <row r="33" spans="1:27" ht="13.5">
      <c r="A33" s="23" t="s">
        <v>58</v>
      </c>
      <c r="B33" s="17"/>
      <c r="C33" s="18">
        <v>31005000</v>
      </c>
      <c r="D33" s="18">
        <v>31005000</v>
      </c>
      <c r="E33" s="19">
        <v>28351000</v>
      </c>
      <c r="F33" s="20">
        <v>28351000</v>
      </c>
      <c r="G33" s="20">
        <v>31005000</v>
      </c>
      <c r="H33" s="20">
        <v>31005000</v>
      </c>
      <c r="I33" s="20">
        <v>31005000</v>
      </c>
      <c r="J33" s="20">
        <v>31005000</v>
      </c>
      <c r="K33" s="20">
        <v>31005000</v>
      </c>
      <c r="L33" s="20">
        <v>31005000</v>
      </c>
      <c r="M33" s="20">
        <v>31005000</v>
      </c>
      <c r="N33" s="20">
        <v>31005000</v>
      </c>
      <c r="O33" s="20"/>
      <c r="P33" s="20"/>
      <c r="Q33" s="20"/>
      <c r="R33" s="20"/>
      <c r="S33" s="20"/>
      <c r="T33" s="20"/>
      <c r="U33" s="20"/>
      <c r="V33" s="20"/>
      <c r="W33" s="20">
        <v>31005000</v>
      </c>
      <c r="X33" s="20">
        <v>14175500</v>
      </c>
      <c r="Y33" s="20">
        <v>16829500</v>
      </c>
      <c r="Z33" s="21">
        <v>118.72</v>
      </c>
      <c r="AA33" s="22">
        <v>28351000</v>
      </c>
    </row>
    <row r="34" spans="1:27" ht="13.5">
      <c r="A34" s="27" t="s">
        <v>59</v>
      </c>
      <c r="B34" s="28"/>
      <c r="C34" s="29">
        <f aca="true" t="shared" si="3" ref="C34:Y34">SUM(C29:C33)</f>
        <v>188814247</v>
      </c>
      <c r="D34" s="29">
        <f>SUM(D29:D33)</f>
        <v>188814247</v>
      </c>
      <c r="E34" s="30">
        <f t="shared" si="3"/>
        <v>156786000</v>
      </c>
      <c r="F34" s="31">
        <f t="shared" si="3"/>
        <v>156786000</v>
      </c>
      <c r="G34" s="31">
        <f t="shared" si="3"/>
        <v>148629103</v>
      </c>
      <c r="H34" s="31">
        <f t="shared" si="3"/>
        <v>148629103</v>
      </c>
      <c r="I34" s="31">
        <f t="shared" si="3"/>
        <v>148629103</v>
      </c>
      <c r="J34" s="31">
        <f t="shared" si="3"/>
        <v>148629103</v>
      </c>
      <c r="K34" s="31">
        <f t="shared" si="3"/>
        <v>148629103</v>
      </c>
      <c r="L34" s="31">
        <f t="shared" si="3"/>
        <v>148629103</v>
      </c>
      <c r="M34" s="31">
        <f t="shared" si="3"/>
        <v>148429103</v>
      </c>
      <c r="N34" s="31">
        <f t="shared" si="3"/>
        <v>148429103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148429103</v>
      </c>
      <c r="X34" s="31">
        <f t="shared" si="3"/>
        <v>78393000</v>
      </c>
      <c r="Y34" s="31">
        <f t="shared" si="3"/>
        <v>70036103</v>
      </c>
      <c r="Z34" s="32">
        <f>+IF(X34&lt;&gt;0,+(Y34/X34)*100,0)</f>
        <v>89.33974079318307</v>
      </c>
      <c r="AA34" s="33">
        <f>SUM(AA29:AA33)</f>
        <v>156786000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40710492</v>
      </c>
      <c r="D37" s="18">
        <v>40710492</v>
      </c>
      <c r="E37" s="19">
        <v>35120000</v>
      </c>
      <c r="F37" s="20">
        <v>35120000</v>
      </c>
      <c r="G37" s="20">
        <v>40710492</v>
      </c>
      <c r="H37" s="20">
        <v>40710492</v>
      </c>
      <c r="I37" s="20">
        <v>40710492</v>
      </c>
      <c r="J37" s="20">
        <v>40710492</v>
      </c>
      <c r="K37" s="20">
        <v>40710492</v>
      </c>
      <c r="L37" s="20">
        <v>40710492</v>
      </c>
      <c r="M37" s="20">
        <v>40710492</v>
      </c>
      <c r="N37" s="20">
        <v>40710492</v>
      </c>
      <c r="O37" s="20"/>
      <c r="P37" s="20"/>
      <c r="Q37" s="20"/>
      <c r="R37" s="20"/>
      <c r="S37" s="20"/>
      <c r="T37" s="20"/>
      <c r="U37" s="20"/>
      <c r="V37" s="20"/>
      <c r="W37" s="20">
        <v>40710492</v>
      </c>
      <c r="X37" s="20">
        <v>17560000</v>
      </c>
      <c r="Y37" s="20">
        <v>23150492</v>
      </c>
      <c r="Z37" s="21">
        <v>131.84</v>
      </c>
      <c r="AA37" s="22">
        <v>35120000</v>
      </c>
    </row>
    <row r="38" spans="1:27" ht="13.5">
      <c r="A38" s="23" t="s">
        <v>58</v>
      </c>
      <c r="B38" s="17"/>
      <c r="C38" s="18">
        <v>73183000</v>
      </c>
      <c r="D38" s="18">
        <v>73183000</v>
      </c>
      <c r="E38" s="19">
        <v>62371000</v>
      </c>
      <c r="F38" s="20">
        <v>62371000</v>
      </c>
      <c r="G38" s="20">
        <v>58878000</v>
      </c>
      <c r="H38" s="20">
        <v>58878000</v>
      </c>
      <c r="I38" s="20">
        <v>58878000</v>
      </c>
      <c r="J38" s="20">
        <v>58878000</v>
      </c>
      <c r="K38" s="20">
        <v>58878000</v>
      </c>
      <c r="L38" s="20">
        <v>58878000</v>
      </c>
      <c r="M38" s="20">
        <v>54878000</v>
      </c>
      <c r="N38" s="20">
        <v>54878000</v>
      </c>
      <c r="O38" s="20"/>
      <c r="P38" s="20"/>
      <c r="Q38" s="20"/>
      <c r="R38" s="20"/>
      <c r="S38" s="20"/>
      <c r="T38" s="20"/>
      <c r="U38" s="20"/>
      <c r="V38" s="20"/>
      <c r="W38" s="20">
        <v>54878000</v>
      </c>
      <c r="X38" s="20">
        <v>31185500</v>
      </c>
      <c r="Y38" s="20">
        <v>23692500</v>
      </c>
      <c r="Z38" s="21">
        <v>75.97</v>
      </c>
      <c r="AA38" s="22">
        <v>62371000</v>
      </c>
    </row>
    <row r="39" spans="1:27" ht="13.5">
      <c r="A39" s="27" t="s">
        <v>61</v>
      </c>
      <c r="B39" s="35"/>
      <c r="C39" s="29">
        <f aca="true" t="shared" si="4" ref="C39:Y39">SUM(C37:C38)</f>
        <v>113893492</v>
      </c>
      <c r="D39" s="29">
        <f>SUM(D37:D38)</f>
        <v>113893492</v>
      </c>
      <c r="E39" s="36">
        <f t="shared" si="4"/>
        <v>97491000</v>
      </c>
      <c r="F39" s="37">
        <f t="shared" si="4"/>
        <v>97491000</v>
      </c>
      <c r="G39" s="37">
        <f t="shared" si="4"/>
        <v>99588492</v>
      </c>
      <c r="H39" s="37">
        <f t="shared" si="4"/>
        <v>99588492</v>
      </c>
      <c r="I39" s="37">
        <f t="shared" si="4"/>
        <v>99588492</v>
      </c>
      <c r="J39" s="37">
        <f t="shared" si="4"/>
        <v>99588492</v>
      </c>
      <c r="K39" s="37">
        <f t="shared" si="4"/>
        <v>99588492</v>
      </c>
      <c r="L39" s="37">
        <f t="shared" si="4"/>
        <v>99588492</v>
      </c>
      <c r="M39" s="37">
        <f t="shared" si="4"/>
        <v>95588492</v>
      </c>
      <c r="N39" s="37">
        <f t="shared" si="4"/>
        <v>95588492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95588492</v>
      </c>
      <c r="X39" s="37">
        <f t="shared" si="4"/>
        <v>48745500</v>
      </c>
      <c r="Y39" s="37">
        <f t="shared" si="4"/>
        <v>46842992</v>
      </c>
      <c r="Z39" s="38">
        <f>+IF(X39&lt;&gt;0,+(Y39/X39)*100,0)</f>
        <v>96.09705921572248</v>
      </c>
      <c r="AA39" s="39">
        <f>SUM(AA37:AA38)</f>
        <v>97491000</v>
      </c>
    </row>
    <row r="40" spans="1:27" ht="13.5">
      <c r="A40" s="27" t="s">
        <v>62</v>
      </c>
      <c r="B40" s="28"/>
      <c r="C40" s="29">
        <f aca="true" t="shared" si="5" ref="C40:Y40">+C34+C39</f>
        <v>302707739</v>
      </c>
      <c r="D40" s="29">
        <f>+D34+D39</f>
        <v>302707739</v>
      </c>
      <c r="E40" s="30">
        <f t="shared" si="5"/>
        <v>254277000</v>
      </c>
      <c r="F40" s="31">
        <f t="shared" si="5"/>
        <v>254277000</v>
      </c>
      <c r="G40" s="31">
        <f t="shared" si="5"/>
        <v>248217595</v>
      </c>
      <c r="H40" s="31">
        <f t="shared" si="5"/>
        <v>248217595</v>
      </c>
      <c r="I40" s="31">
        <f t="shared" si="5"/>
        <v>248217595</v>
      </c>
      <c r="J40" s="31">
        <f t="shared" si="5"/>
        <v>248217595</v>
      </c>
      <c r="K40" s="31">
        <f t="shared" si="5"/>
        <v>248217595</v>
      </c>
      <c r="L40" s="31">
        <f t="shared" si="5"/>
        <v>248217595</v>
      </c>
      <c r="M40" s="31">
        <f t="shared" si="5"/>
        <v>244017595</v>
      </c>
      <c r="N40" s="31">
        <f t="shared" si="5"/>
        <v>244017595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244017595</v>
      </c>
      <c r="X40" s="31">
        <f t="shared" si="5"/>
        <v>127138500</v>
      </c>
      <c r="Y40" s="31">
        <f t="shared" si="5"/>
        <v>116879095</v>
      </c>
      <c r="Z40" s="32">
        <f>+IF(X40&lt;&gt;0,+(Y40/X40)*100,0)</f>
        <v>91.93052851811214</v>
      </c>
      <c r="AA40" s="33">
        <f>+AA34+AA39</f>
        <v>254277000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1293443686</v>
      </c>
      <c r="D42" s="43">
        <f>+D25-D40</f>
        <v>1293443686</v>
      </c>
      <c r="E42" s="44">
        <f t="shared" si="6"/>
        <v>929890000</v>
      </c>
      <c r="F42" s="45">
        <f t="shared" si="6"/>
        <v>929890000</v>
      </c>
      <c r="G42" s="45">
        <f t="shared" si="6"/>
        <v>972577727</v>
      </c>
      <c r="H42" s="45">
        <f t="shared" si="6"/>
        <v>972577727</v>
      </c>
      <c r="I42" s="45">
        <f t="shared" si="6"/>
        <v>972577727</v>
      </c>
      <c r="J42" s="45">
        <f t="shared" si="6"/>
        <v>972577727</v>
      </c>
      <c r="K42" s="45">
        <f t="shared" si="6"/>
        <v>972577727</v>
      </c>
      <c r="L42" s="45">
        <f t="shared" si="6"/>
        <v>972577727</v>
      </c>
      <c r="M42" s="45">
        <f t="shared" si="6"/>
        <v>972577727</v>
      </c>
      <c r="N42" s="45">
        <f t="shared" si="6"/>
        <v>972577727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972577727</v>
      </c>
      <c r="X42" s="45">
        <f t="shared" si="6"/>
        <v>464945000</v>
      </c>
      <c r="Y42" s="45">
        <f t="shared" si="6"/>
        <v>507632727</v>
      </c>
      <c r="Z42" s="46">
        <f>+IF(X42&lt;&gt;0,+(Y42/X42)*100,0)</f>
        <v>109.18124229747606</v>
      </c>
      <c r="AA42" s="47">
        <f>+AA25-AA40</f>
        <v>929890000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898945207</v>
      </c>
      <c r="D45" s="18">
        <v>898945207</v>
      </c>
      <c r="E45" s="19">
        <v>539963000</v>
      </c>
      <c r="F45" s="20">
        <v>539963000</v>
      </c>
      <c r="G45" s="20">
        <v>577150521</v>
      </c>
      <c r="H45" s="20">
        <v>577150521</v>
      </c>
      <c r="I45" s="20">
        <v>577150521</v>
      </c>
      <c r="J45" s="20">
        <v>577150521</v>
      </c>
      <c r="K45" s="20">
        <v>577150521</v>
      </c>
      <c r="L45" s="20">
        <v>577150521</v>
      </c>
      <c r="M45" s="20">
        <v>577150521</v>
      </c>
      <c r="N45" s="20">
        <v>577150521</v>
      </c>
      <c r="O45" s="20"/>
      <c r="P45" s="20"/>
      <c r="Q45" s="20"/>
      <c r="R45" s="20"/>
      <c r="S45" s="20"/>
      <c r="T45" s="20"/>
      <c r="U45" s="20"/>
      <c r="V45" s="20"/>
      <c r="W45" s="20">
        <v>577150521</v>
      </c>
      <c r="X45" s="20">
        <v>269981500</v>
      </c>
      <c r="Y45" s="20">
        <v>307169021</v>
      </c>
      <c r="Z45" s="48">
        <v>113.77</v>
      </c>
      <c r="AA45" s="22">
        <v>539963000</v>
      </c>
    </row>
    <row r="46" spans="1:27" ht="13.5">
      <c r="A46" s="23" t="s">
        <v>67</v>
      </c>
      <c r="B46" s="17"/>
      <c r="C46" s="18">
        <v>394498479</v>
      </c>
      <c r="D46" s="18">
        <v>394498479</v>
      </c>
      <c r="E46" s="19">
        <v>389927000</v>
      </c>
      <c r="F46" s="20">
        <v>389927000</v>
      </c>
      <c r="G46" s="20">
        <v>395427206</v>
      </c>
      <c r="H46" s="20">
        <v>395427206</v>
      </c>
      <c r="I46" s="20">
        <v>395427206</v>
      </c>
      <c r="J46" s="20">
        <v>395427206</v>
      </c>
      <c r="K46" s="20">
        <v>395427206</v>
      </c>
      <c r="L46" s="20">
        <v>395427206</v>
      </c>
      <c r="M46" s="20">
        <v>395427206</v>
      </c>
      <c r="N46" s="20">
        <v>395427206</v>
      </c>
      <c r="O46" s="20"/>
      <c r="P46" s="20"/>
      <c r="Q46" s="20"/>
      <c r="R46" s="20"/>
      <c r="S46" s="20"/>
      <c r="T46" s="20"/>
      <c r="U46" s="20"/>
      <c r="V46" s="20"/>
      <c r="W46" s="20">
        <v>395427206</v>
      </c>
      <c r="X46" s="20">
        <v>194963500</v>
      </c>
      <c r="Y46" s="20">
        <v>200463706</v>
      </c>
      <c r="Z46" s="48">
        <v>102.82</v>
      </c>
      <c r="AA46" s="22">
        <v>389927000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1293443686</v>
      </c>
      <c r="D48" s="51">
        <f>SUM(D45:D47)</f>
        <v>1293443686</v>
      </c>
      <c r="E48" s="52">
        <f t="shared" si="7"/>
        <v>929890000</v>
      </c>
      <c r="F48" s="53">
        <f t="shared" si="7"/>
        <v>929890000</v>
      </c>
      <c r="G48" s="53">
        <f t="shared" si="7"/>
        <v>972577727</v>
      </c>
      <c r="H48" s="53">
        <f t="shared" si="7"/>
        <v>972577727</v>
      </c>
      <c r="I48" s="53">
        <f t="shared" si="7"/>
        <v>972577727</v>
      </c>
      <c r="J48" s="53">
        <f t="shared" si="7"/>
        <v>972577727</v>
      </c>
      <c r="K48" s="53">
        <f t="shared" si="7"/>
        <v>972577727</v>
      </c>
      <c r="L48" s="53">
        <f t="shared" si="7"/>
        <v>972577727</v>
      </c>
      <c r="M48" s="53">
        <f t="shared" si="7"/>
        <v>972577727</v>
      </c>
      <c r="N48" s="53">
        <f t="shared" si="7"/>
        <v>972577727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972577727</v>
      </c>
      <c r="X48" s="53">
        <f t="shared" si="7"/>
        <v>464945000</v>
      </c>
      <c r="Y48" s="53">
        <f t="shared" si="7"/>
        <v>507632727</v>
      </c>
      <c r="Z48" s="54">
        <f>+IF(X48&lt;&gt;0,+(Y48/X48)*100,0)</f>
        <v>109.18124229747606</v>
      </c>
      <c r="AA48" s="55">
        <f>SUM(AA45:AA47)</f>
        <v>929890000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72146000</v>
      </c>
      <c r="D6" s="18">
        <v>72146000</v>
      </c>
      <c r="E6" s="19">
        <v>96675909</v>
      </c>
      <c r="F6" s="20">
        <v>96675909</v>
      </c>
      <c r="G6" s="20">
        <v>206604274</v>
      </c>
      <c r="H6" s="20">
        <v>77582562</v>
      </c>
      <c r="I6" s="20">
        <v>54969355</v>
      </c>
      <c r="J6" s="20">
        <v>54969355</v>
      </c>
      <c r="K6" s="20">
        <v>84508923</v>
      </c>
      <c r="L6" s="20">
        <v>61243113</v>
      </c>
      <c r="M6" s="20">
        <v>69477458</v>
      </c>
      <c r="N6" s="20">
        <v>69477458</v>
      </c>
      <c r="O6" s="20"/>
      <c r="P6" s="20"/>
      <c r="Q6" s="20"/>
      <c r="R6" s="20"/>
      <c r="S6" s="20"/>
      <c r="T6" s="20"/>
      <c r="U6" s="20"/>
      <c r="V6" s="20"/>
      <c r="W6" s="20">
        <v>69477458</v>
      </c>
      <c r="X6" s="20">
        <v>48337955</v>
      </c>
      <c r="Y6" s="20">
        <v>21139503</v>
      </c>
      <c r="Z6" s="21">
        <v>43.73</v>
      </c>
      <c r="AA6" s="22">
        <v>96675909</v>
      </c>
    </row>
    <row r="7" spans="1:27" ht="13.5">
      <c r="A7" s="23" t="s">
        <v>34</v>
      </c>
      <c r="B7" s="17"/>
      <c r="C7" s="18"/>
      <c r="D7" s="18"/>
      <c r="E7" s="19">
        <v>9077472</v>
      </c>
      <c r="F7" s="20">
        <v>9077472</v>
      </c>
      <c r="G7" s="20">
        <v>180523585</v>
      </c>
      <c r="H7" s="20">
        <v>224868048</v>
      </c>
      <c r="I7" s="20">
        <v>193000592</v>
      </c>
      <c r="J7" s="20">
        <v>193000592</v>
      </c>
      <c r="K7" s="20">
        <v>125854688</v>
      </c>
      <c r="L7" s="20">
        <v>133157276</v>
      </c>
      <c r="M7" s="20">
        <v>226294086</v>
      </c>
      <c r="N7" s="20">
        <v>226294086</v>
      </c>
      <c r="O7" s="20"/>
      <c r="P7" s="20"/>
      <c r="Q7" s="20"/>
      <c r="R7" s="20"/>
      <c r="S7" s="20"/>
      <c r="T7" s="20"/>
      <c r="U7" s="20"/>
      <c r="V7" s="20"/>
      <c r="W7" s="20">
        <v>226294086</v>
      </c>
      <c r="X7" s="20">
        <v>4538736</v>
      </c>
      <c r="Y7" s="20">
        <v>221755350</v>
      </c>
      <c r="Z7" s="21">
        <v>4885.84</v>
      </c>
      <c r="AA7" s="22">
        <v>9077472</v>
      </c>
    </row>
    <row r="8" spans="1:27" ht="13.5">
      <c r="A8" s="23" t="s">
        <v>35</v>
      </c>
      <c r="B8" s="17"/>
      <c r="C8" s="18">
        <v>72361000</v>
      </c>
      <c r="D8" s="18">
        <v>72361000</v>
      </c>
      <c r="E8" s="19">
        <v>66130366</v>
      </c>
      <c r="F8" s="20">
        <v>66130366</v>
      </c>
      <c r="G8" s="20">
        <v>123811921</v>
      </c>
      <c r="H8" s="20">
        <v>268892747</v>
      </c>
      <c r="I8" s="20">
        <v>272347766</v>
      </c>
      <c r="J8" s="20">
        <v>272347766</v>
      </c>
      <c r="K8" s="20">
        <v>124429159</v>
      </c>
      <c r="L8" s="20">
        <v>138631821</v>
      </c>
      <c r="M8" s="20">
        <v>68390576</v>
      </c>
      <c r="N8" s="20">
        <v>68390576</v>
      </c>
      <c r="O8" s="20"/>
      <c r="P8" s="20"/>
      <c r="Q8" s="20"/>
      <c r="R8" s="20"/>
      <c r="S8" s="20"/>
      <c r="T8" s="20"/>
      <c r="U8" s="20"/>
      <c r="V8" s="20"/>
      <c r="W8" s="20">
        <v>68390576</v>
      </c>
      <c r="X8" s="20">
        <v>33065183</v>
      </c>
      <c r="Y8" s="20">
        <v>35325393</v>
      </c>
      <c r="Z8" s="21">
        <v>106.84</v>
      </c>
      <c r="AA8" s="22">
        <v>66130366</v>
      </c>
    </row>
    <row r="9" spans="1:27" ht="13.5">
      <c r="A9" s="23" t="s">
        <v>36</v>
      </c>
      <c r="B9" s="17"/>
      <c r="C9" s="18">
        <v>26412950</v>
      </c>
      <c r="D9" s="18">
        <v>26412950</v>
      </c>
      <c r="E9" s="19">
        <v>29116836</v>
      </c>
      <c r="F9" s="20">
        <v>29116836</v>
      </c>
      <c r="G9" s="20">
        <v>28390036</v>
      </c>
      <c r="H9" s="20">
        <v>8676348</v>
      </c>
      <c r="I9" s="20">
        <v>8819879</v>
      </c>
      <c r="J9" s="20">
        <v>8819879</v>
      </c>
      <c r="K9" s="20">
        <v>8573886</v>
      </c>
      <c r="L9" s="20">
        <v>3681131</v>
      </c>
      <c r="M9" s="20">
        <v>3745266</v>
      </c>
      <c r="N9" s="20">
        <v>3745266</v>
      </c>
      <c r="O9" s="20"/>
      <c r="P9" s="20"/>
      <c r="Q9" s="20"/>
      <c r="R9" s="20"/>
      <c r="S9" s="20"/>
      <c r="T9" s="20"/>
      <c r="U9" s="20"/>
      <c r="V9" s="20"/>
      <c r="W9" s="20">
        <v>3745266</v>
      </c>
      <c r="X9" s="20">
        <v>14558418</v>
      </c>
      <c r="Y9" s="20">
        <v>-10813152</v>
      </c>
      <c r="Z9" s="21">
        <v>-74.27</v>
      </c>
      <c r="AA9" s="22">
        <v>29116836</v>
      </c>
    </row>
    <row r="10" spans="1:27" ht="13.5">
      <c r="A10" s="23" t="s">
        <v>37</v>
      </c>
      <c r="B10" s="17"/>
      <c r="C10" s="18">
        <v>1522486</v>
      </c>
      <c r="D10" s="18">
        <v>1522486</v>
      </c>
      <c r="E10" s="19">
        <v>60485</v>
      </c>
      <c r="F10" s="20">
        <v>60485</v>
      </c>
      <c r="G10" s="24">
        <v>32042</v>
      </c>
      <c r="H10" s="24">
        <v>32042</v>
      </c>
      <c r="I10" s="24">
        <v>32042</v>
      </c>
      <c r="J10" s="20">
        <v>32042</v>
      </c>
      <c r="K10" s="24">
        <v>32042</v>
      </c>
      <c r="L10" s="24">
        <v>32042</v>
      </c>
      <c r="M10" s="20">
        <v>32042</v>
      </c>
      <c r="N10" s="24">
        <v>32042</v>
      </c>
      <c r="O10" s="24"/>
      <c r="P10" s="24"/>
      <c r="Q10" s="20"/>
      <c r="R10" s="24"/>
      <c r="S10" s="24"/>
      <c r="T10" s="20"/>
      <c r="U10" s="24"/>
      <c r="V10" s="24"/>
      <c r="W10" s="24">
        <v>32042</v>
      </c>
      <c r="X10" s="20">
        <v>30243</v>
      </c>
      <c r="Y10" s="24">
        <v>1799</v>
      </c>
      <c r="Z10" s="25">
        <v>5.95</v>
      </c>
      <c r="AA10" s="26">
        <v>60485</v>
      </c>
    </row>
    <row r="11" spans="1:27" ht="13.5">
      <c r="A11" s="23" t="s">
        <v>38</v>
      </c>
      <c r="B11" s="17"/>
      <c r="C11" s="18">
        <v>9587200</v>
      </c>
      <c r="D11" s="18">
        <v>9587200</v>
      </c>
      <c r="E11" s="19">
        <v>8621840</v>
      </c>
      <c r="F11" s="20">
        <v>8621840</v>
      </c>
      <c r="G11" s="20">
        <v>8623265</v>
      </c>
      <c r="H11" s="20">
        <v>8359197</v>
      </c>
      <c r="I11" s="20">
        <v>8310622</v>
      </c>
      <c r="J11" s="20">
        <v>8310622</v>
      </c>
      <c r="K11" s="20">
        <v>8712054</v>
      </c>
      <c r="L11" s="20">
        <v>9851805</v>
      </c>
      <c r="M11" s="20">
        <v>10331294</v>
      </c>
      <c r="N11" s="20">
        <v>10331294</v>
      </c>
      <c r="O11" s="20"/>
      <c r="P11" s="20"/>
      <c r="Q11" s="20"/>
      <c r="R11" s="20"/>
      <c r="S11" s="20"/>
      <c r="T11" s="20"/>
      <c r="U11" s="20"/>
      <c r="V11" s="20"/>
      <c r="W11" s="20">
        <v>10331294</v>
      </c>
      <c r="X11" s="20">
        <v>4310920</v>
      </c>
      <c r="Y11" s="20">
        <v>6020374</v>
      </c>
      <c r="Z11" s="21">
        <v>139.65</v>
      </c>
      <c r="AA11" s="22">
        <v>8621840</v>
      </c>
    </row>
    <row r="12" spans="1:27" ht="13.5">
      <c r="A12" s="27" t="s">
        <v>39</v>
      </c>
      <c r="B12" s="28"/>
      <c r="C12" s="29">
        <f aca="true" t="shared" si="0" ref="C12:Y12">SUM(C6:C11)</f>
        <v>182029636</v>
      </c>
      <c r="D12" s="29">
        <f>SUM(D6:D11)</f>
        <v>182029636</v>
      </c>
      <c r="E12" s="30">
        <f t="shared" si="0"/>
        <v>209682908</v>
      </c>
      <c r="F12" s="31">
        <f t="shared" si="0"/>
        <v>209682908</v>
      </c>
      <c r="G12" s="31">
        <f t="shared" si="0"/>
        <v>547985123</v>
      </c>
      <c r="H12" s="31">
        <f t="shared" si="0"/>
        <v>588410944</v>
      </c>
      <c r="I12" s="31">
        <f t="shared" si="0"/>
        <v>537480256</v>
      </c>
      <c r="J12" s="31">
        <f t="shared" si="0"/>
        <v>537480256</v>
      </c>
      <c r="K12" s="31">
        <f t="shared" si="0"/>
        <v>352110752</v>
      </c>
      <c r="L12" s="31">
        <f t="shared" si="0"/>
        <v>346597188</v>
      </c>
      <c r="M12" s="31">
        <f t="shared" si="0"/>
        <v>378270722</v>
      </c>
      <c r="N12" s="31">
        <f t="shared" si="0"/>
        <v>378270722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378270722</v>
      </c>
      <c r="X12" s="31">
        <f t="shared" si="0"/>
        <v>104841455</v>
      </c>
      <c r="Y12" s="31">
        <f t="shared" si="0"/>
        <v>273429267</v>
      </c>
      <c r="Z12" s="32">
        <f>+IF(X12&lt;&gt;0,+(Y12/X12)*100,0)</f>
        <v>260.80262525925457</v>
      </c>
      <c r="AA12" s="33">
        <f>SUM(AA6:AA11)</f>
        <v>209682908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20496000</v>
      </c>
      <c r="D15" s="18">
        <v>20496000</v>
      </c>
      <c r="E15" s="19">
        <v>129598</v>
      </c>
      <c r="F15" s="20">
        <v>129598</v>
      </c>
      <c r="G15" s="20">
        <v>533607</v>
      </c>
      <c r="H15" s="20">
        <v>53287</v>
      </c>
      <c r="I15" s="20">
        <v>52620</v>
      </c>
      <c r="J15" s="20">
        <v>52620</v>
      </c>
      <c r="K15" s="20">
        <v>51954</v>
      </c>
      <c r="L15" s="20">
        <v>51288</v>
      </c>
      <c r="M15" s="20">
        <v>50622</v>
      </c>
      <c r="N15" s="20">
        <v>50622</v>
      </c>
      <c r="O15" s="20"/>
      <c r="P15" s="20"/>
      <c r="Q15" s="20"/>
      <c r="R15" s="20"/>
      <c r="S15" s="20"/>
      <c r="T15" s="20"/>
      <c r="U15" s="20"/>
      <c r="V15" s="20"/>
      <c r="W15" s="20">
        <v>50622</v>
      </c>
      <c r="X15" s="20">
        <v>64799</v>
      </c>
      <c r="Y15" s="20">
        <v>-14177</v>
      </c>
      <c r="Z15" s="21">
        <v>-21.88</v>
      </c>
      <c r="AA15" s="22">
        <v>129598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25000000</v>
      </c>
      <c r="D17" s="18">
        <v>25000000</v>
      </c>
      <c r="E17" s="19">
        <v>22500000</v>
      </c>
      <c r="F17" s="20">
        <v>22500000</v>
      </c>
      <c r="G17" s="20">
        <v>25000000</v>
      </c>
      <c r="H17" s="20">
        <v>25000000</v>
      </c>
      <c r="I17" s="20">
        <v>25000000</v>
      </c>
      <c r="J17" s="20">
        <v>25000000</v>
      </c>
      <c r="K17" s="20">
        <v>25000000</v>
      </c>
      <c r="L17" s="20">
        <v>25000000</v>
      </c>
      <c r="M17" s="20">
        <v>14600000</v>
      </c>
      <c r="N17" s="20">
        <v>14600000</v>
      </c>
      <c r="O17" s="20"/>
      <c r="P17" s="20"/>
      <c r="Q17" s="20"/>
      <c r="R17" s="20"/>
      <c r="S17" s="20"/>
      <c r="T17" s="20"/>
      <c r="U17" s="20"/>
      <c r="V17" s="20"/>
      <c r="W17" s="20">
        <v>14600000</v>
      </c>
      <c r="X17" s="20">
        <v>11250000</v>
      </c>
      <c r="Y17" s="20">
        <v>3350000</v>
      </c>
      <c r="Z17" s="21">
        <v>29.78</v>
      </c>
      <c r="AA17" s="22">
        <v>22500000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2252983000</v>
      </c>
      <c r="D19" s="18">
        <v>2252983000</v>
      </c>
      <c r="E19" s="19">
        <v>2480458565</v>
      </c>
      <c r="F19" s="20">
        <v>2480458565</v>
      </c>
      <c r="G19" s="20">
        <v>2001727599</v>
      </c>
      <c r="H19" s="20">
        <v>2001727599</v>
      </c>
      <c r="I19" s="20">
        <v>2261931346</v>
      </c>
      <c r="J19" s="20">
        <v>2261931346</v>
      </c>
      <c r="K19" s="20">
        <v>2325879545</v>
      </c>
      <c r="L19" s="20">
        <v>2272531274</v>
      </c>
      <c r="M19" s="20">
        <v>2262019562</v>
      </c>
      <c r="N19" s="20">
        <v>2262019562</v>
      </c>
      <c r="O19" s="20"/>
      <c r="P19" s="20"/>
      <c r="Q19" s="20"/>
      <c r="R19" s="20"/>
      <c r="S19" s="20"/>
      <c r="T19" s="20"/>
      <c r="U19" s="20"/>
      <c r="V19" s="20"/>
      <c r="W19" s="20">
        <v>2262019562</v>
      </c>
      <c r="X19" s="20">
        <v>1240229283</v>
      </c>
      <c r="Y19" s="20">
        <v>1021790279</v>
      </c>
      <c r="Z19" s="21">
        <v>82.39</v>
      </c>
      <c r="AA19" s="22">
        <v>2480458565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10810000</v>
      </c>
      <c r="D22" s="18">
        <v>10810000</v>
      </c>
      <c r="E22" s="19">
        <v>11912875</v>
      </c>
      <c r="F22" s="20">
        <v>11912875</v>
      </c>
      <c r="G22" s="20">
        <v>10585423</v>
      </c>
      <c r="H22" s="20">
        <v>9599572</v>
      </c>
      <c r="I22" s="20">
        <v>9599572</v>
      </c>
      <c r="J22" s="20">
        <v>9599572</v>
      </c>
      <c r="K22" s="20">
        <v>9599572</v>
      </c>
      <c r="L22" s="20">
        <v>9599572</v>
      </c>
      <c r="M22" s="20">
        <v>9081102</v>
      </c>
      <c r="N22" s="20">
        <v>9081102</v>
      </c>
      <c r="O22" s="20"/>
      <c r="P22" s="20"/>
      <c r="Q22" s="20"/>
      <c r="R22" s="20"/>
      <c r="S22" s="20"/>
      <c r="T22" s="20"/>
      <c r="U22" s="20"/>
      <c r="V22" s="20"/>
      <c r="W22" s="20">
        <v>9081102</v>
      </c>
      <c r="X22" s="20">
        <v>5956438</v>
      </c>
      <c r="Y22" s="20">
        <v>3124664</v>
      </c>
      <c r="Z22" s="21">
        <v>52.46</v>
      </c>
      <c r="AA22" s="22">
        <v>11912875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2309289000</v>
      </c>
      <c r="D24" s="29">
        <f>SUM(D15:D23)</f>
        <v>2309289000</v>
      </c>
      <c r="E24" s="36">
        <f t="shared" si="1"/>
        <v>2515001038</v>
      </c>
      <c r="F24" s="37">
        <f t="shared" si="1"/>
        <v>2515001038</v>
      </c>
      <c r="G24" s="37">
        <f t="shared" si="1"/>
        <v>2037846629</v>
      </c>
      <c r="H24" s="37">
        <f t="shared" si="1"/>
        <v>2036380458</v>
      </c>
      <c r="I24" s="37">
        <f t="shared" si="1"/>
        <v>2296583538</v>
      </c>
      <c r="J24" s="37">
        <f t="shared" si="1"/>
        <v>2296583538</v>
      </c>
      <c r="K24" s="37">
        <f t="shared" si="1"/>
        <v>2360531071</v>
      </c>
      <c r="L24" s="37">
        <f t="shared" si="1"/>
        <v>2307182134</v>
      </c>
      <c r="M24" s="37">
        <f t="shared" si="1"/>
        <v>2285751286</v>
      </c>
      <c r="N24" s="37">
        <f t="shared" si="1"/>
        <v>2285751286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2285751286</v>
      </c>
      <c r="X24" s="37">
        <f t="shared" si="1"/>
        <v>1257500520</v>
      </c>
      <c r="Y24" s="37">
        <f t="shared" si="1"/>
        <v>1028250766</v>
      </c>
      <c r="Z24" s="38">
        <f>+IF(X24&lt;&gt;0,+(Y24/X24)*100,0)</f>
        <v>81.76941079913033</v>
      </c>
      <c r="AA24" s="39">
        <f>SUM(AA15:AA23)</f>
        <v>2515001038</v>
      </c>
    </row>
    <row r="25" spans="1:27" ht="13.5">
      <c r="A25" s="27" t="s">
        <v>51</v>
      </c>
      <c r="B25" s="28"/>
      <c r="C25" s="29">
        <f aca="true" t="shared" si="2" ref="C25:Y25">+C12+C24</f>
        <v>2491318636</v>
      </c>
      <c r="D25" s="29">
        <f>+D12+D24</f>
        <v>2491318636</v>
      </c>
      <c r="E25" s="30">
        <f t="shared" si="2"/>
        <v>2724683946</v>
      </c>
      <c r="F25" s="31">
        <f t="shared" si="2"/>
        <v>2724683946</v>
      </c>
      <c r="G25" s="31">
        <f t="shared" si="2"/>
        <v>2585831752</v>
      </c>
      <c r="H25" s="31">
        <f t="shared" si="2"/>
        <v>2624791402</v>
      </c>
      <c r="I25" s="31">
        <f t="shared" si="2"/>
        <v>2834063794</v>
      </c>
      <c r="J25" s="31">
        <f t="shared" si="2"/>
        <v>2834063794</v>
      </c>
      <c r="K25" s="31">
        <f t="shared" si="2"/>
        <v>2712641823</v>
      </c>
      <c r="L25" s="31">
        <f t="shared" si="2"/>
        <v>2653779322</v>
      </c>
      <c r="M25" s="31">
        <f t="shared" si="2"/>
        <v>2664022008</v>
      </c>
      <c r="N25" s="31">
        <f t="shared" si="2"/>
        <v>2664022008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2664022008</v>
      </c>
      <c r="X25" s="31">
        <f t="shared" si="2"/>
        <v>1362341975</v>
      </c>
      <c r="Y25" s="31">
        <f t="shared" si="2"/>
        <v>1301680033</v>
      </c>
      <c r="Z25" s="32">
        <f>+IF(X25&lt;&gt;0,+(Y25/X25)*100,0)</f>
        <v>95.54723093663763</v>
      </c>
      <c r="AA25" s="33">
        <f>+AA12+AA24</f>
        <v>2724683946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6702536</v>
      </c>
      <c r="H29" s="20">
        <v>1341566</v>
      </c>
      <c r="I29" s="20">
        <v>4061058</v>
      </c>
      <c r="J29" s="20">
        <v>4061058</v>
      </c>
      <c r="K29" s="20">
        <v>14689908</v>
      </c>
      <c r="L29" s="20">
        <v>5901406</v>
      </c>
      <c r="M29" s="20">
        <v>2450026</v>
      </c>
      <c r="N29" s="20">
        <v>2450026</v>
      </c>
      <c r="O29" s="20"/>
      <c r="P29" s="20"/>
      <c r="Q29" s="20"/>
      <c r="R29" s="20"/>
      <c r="S29" s="20"/>
      <c r="T29" s="20"/>
      <c r="U29" s="20"/>
      <c r="V29" s="20"/>
      <c r="W29" s="20">
        <v>2450026</v>
      </c>
      <c r="X29" s="20"/>
      <c r="Y29" s="20">
        <v>2450026</v>
      </c>
      <c r="Z29" s="21"/>
      <c r="AA29" s="22"/>
    </row>
    <row r="30" spans="1:27" ht="13.5">
      <c r="A30" s="23" t="s">
        <v>55</v>
      </c>
      <c r="B30" s="17"/>
      <c r="C30" s="18">
        <v>15426190</v>
      </c>
      <c r="D30" s="18">
        <v>15426190</v>
      </c>
      <c r="E30" s="19">
        <v>18740711</v>
      </c>
      <c r="F30" s="20">
        <v>18740711</v>
      </c>
      <c r="G30" s="20">
        <v>16909779</v>
      </c>
      <c r="H30" s="20">
        <v>21630385</v>
      </c>
      <c r="I30" s="20">
        <v>21630385</v>
      </c>
      <c r="J30" s="20">
        <v>21630385</v>
      </c>
      <c r="K30" s="20">
        <v>21630385</v>
      </c>
      <c r="L30" s="20">
        <v>21630385</v>
      </c>
      <c r="M30" s="20">
        <v>21630385</v>
      </c>
      <c r="N30" s="20">
        <v>21630385</v>
      </c>
      <c r="O30" s="20"/>
      <c r="P30" s="20"/>
      <c r="Q30" s="20"/>
      <c r="R30" s="20"/>
      <c r="S30" s="20"/>
      <c r="T30" s="20"/>
      <c r="U30" s="20"/>
      <c r="V30" s="20"/>
      <c r="W30" s="20">
        <v>21630385</v>
      </c>
      <c r="X30" s="20">
        <v>9370356</v>
      </c>
      <c r="Y30" s="20">
        <v>12260029</v>
      </c>
      <c r="Z30" s="21">
        <v>130.84</v>
      </c>
      <c r="AA30" s="22">
        <v>18740711</v>
      </c>
    </row>
    <row r="31" spans="1:27" ht="13.5">
      <c r="A31" s="23" t="s">
        <v>56</v>
      </c>
      <c r="B31" s="17"/>
      <c r="C31" s="18">
        <v>20369000</v>
      </c>
      <c r="D31" s="18">
        <v>20369000</v>
      </c>
      <c r="E31" s="19">
        <v>19580348</v>
      </c>
      <c r="F31" s="20">
        <v>19580348</v>
      </c>
      <c r="G31" s="20">
        <v>19756121</v>
      </c>
      <c r="H31" s="20">
        <v>19775734</v>
      </c>
      <c r="I31" s="20">
        <v>19809289</v>
      </c>
      <c r="J31" s="20">
        <v>19809289</v>
      </c>
      <c r="K31" s="20">
        <v>19827380</v>
      </c>
      <c r="L31" s="20">
        <v>19861024</v>
      </c>
      <c r="M31" s="20">
        <v>19896714</v>
      </c>
      <c r="N31" s="20">
        <v>19896714</v>
      </c>
      <c r="O31" s="20"/>
      <c r="P31" s="20"/>
      <c r="Q31" s="20"/>
      <c r="R31" s="20"/>
      <c r="S31" s="20"/>
      <c r="T31" s="20"/>
      <c r="U31" s="20"/>
      <c r="V31" s="20"/>
      <c r="W31" s="20">
        <v>19896714</v>
      </c>
      <c r="X31" s="20">
        <v>9790174</v>
      </c>
      <c r="Y31" s="20">
        <v>10106540</v>
      </c>
      <c r="Z31" s="21">
        <v>103.23</v>
      </c>
      <c r="AA31" s="22">
        <v>19580348</v>
      </c>
    </row>
    <row r="32" spans="1:27" ht="13.5">
      <c r="A32" s="23" t="s">
        <v>57</v>
      </c>
      <c r="B32" s="17"/>
      <c r="C32" s="18">
        <v>81925000</v>
      </c>
      <c r="D32" s="18">
        <v>81925000</v>
      </c>
      <c r="E32" s="19">
        <v>169437179</v>
      </c>
      <c r="F32" s="20">
        <v>169437179</v>
      </c>
      <c r="G32" s="20">
        <v>96746962</v>
      </c>
      <c r="H32" s="20">
        <v>199323576</v>
      </c>
      <c r="I32" s="20">
        <v>410140360</v>
      </c>
      <c r="J32" s="20">
        <v>410140360</v>
      </c>
      <c r="K32" s="20">
        <v>278071448</v>
      </c>
      <c r="L32" s="20">
        <v>260668197</v>
      </c>
      <c r="M32" s="20">
        <v>277777731</v>
      </c>
      <c r="N32" s="20">
        <v>277777731</v>
      </c>
      <c r="O32" s="20"/>
      <c r="P32" s="20"/>
      <c r="Q32" s="20"/>
      <c r="R32" s="20"/>
      <c r="S32" s="20"/>
      <c r="T32" s="20"/>
      <c r="U32" s="20"/>
      <c r="V32" s="20"/>
      <c r="W32" s="20">
        <v>277777731</v>
      </c>
      <c r="X32" s="20">
        <v>84718590</v>
      </c>
      <c r="Y32" s="20">
        <v>193059141</v>
      </c>
      <c r="Z32" s="21">
        <v>227.88</v>
      </c>
      <c r="AA32" s="22">
        <v>169437179</v>
      </c>
    </row>
    <row r="33" spans="1:27" ht="13.5">
      <c r="A33" s="23" t="s">
        <v>58</v>
      </c>
      <c r="B33" s="17"/>
      <c r="C33" s="18">
        <v>4164000</v>
      </c>
      <c r="D33" s="18">
        <v>4164000</v>
      </c>
      <c r="E33" s="19">
        <v>1944973</v>
      </c>
      <c r="F33" s="20">
        <v>1944973</v>
      </c>
      <c r="G33" s="20">
        <v>1785888</v>
      </c>
      <c r="H33" s="20">
        <v>1476375</v>
      </c>
      <c r="I33" s="20">
        <v>1476375</v>
      </c>
      <c r="J33" s="20">
        <v>1476375</v>
      </c>
      <c r="K33" s="20">
        <v>1476375</v>
      </c>
      <c r="L33" s="20">
        <v>1476375</v>
      </c>
      <c r="M33" s="20">
        <v>1476376</v>
      </c>
      <c r="N33" s="20">
        <v>1476376</v>
      </c>
      <c r="O33" s="20"/>
      <c r="P33" s="20"/>
      <c r="Q33" s="20"/>
      <c r="R33" s="20"/>
      <c r="S33" s="20"/>
      <c r="T33" s="20"/>
      <c r="U33" s="20"/>
      <c r="V33" s="20"/>
      <c r="W33" s="20">
        <v>1476376</v>
      </c>
      <c r="X33" s="20">
        <v>972487</v>
      </c>
      <c r="Y33" s="20">
        <v>503889</v>
      </c>
      <c r="Z33" s="21">
        <v>51.81</v>
      </c>
      <c r="AA33" s="22">
        <v>1944973</v>
      </c>
    </row>
    <row r="34" spans="1:27" ht="13.5">
      <c r="A34" s="27" t="s">
        <v>59</v>
      </c>
      <c r="B34" s="28"/>
      <c r="C34" s="29">
        <f aca="true" t="shared" si="3" ref="C34:Y34">SUM(C29:C33)</f>
        <v>121884190</v>
      </c>
      <c r="D34" s="29">
        <f>SUM(D29:D33)</f>
        <v>121884190</v>
      </c>
      <c r="E34" s="30">
        <f t="shared" si="3"/>
        <v>209703211</v>
      </c>
      <c r="F34" s="31">
        <f t="shared" si="3"/>
        <v>209703211</v>
      </c>
      <c r="G34" s="31">
        <f t="shared" si="3"/>
        <v>141901286</v>
      </c>
      <c r="H34" s="31">
        <f t="shared" si="3"/>
        <v>243547636</v>
      </c>
      <c r="I34" s="31">
        <f t="shared" si="3"/>
        <v>457117467</v>
      </c>
      <c r="J34" s="31">
        <f t="shared" si="3"/>
        <v>457117467</v>
      </c>
      <c r="K34" s="31">
        <f t="shared" si="3"/>
        <v>335695496</v>
      </c>
      <c r="L34" s="31">
        <f t="shared" si="3"/>
        <v>309537387</v>
      </c>
      <c r="M34" s="31">
        <f t="shared" si="3"/>
        <v>323231232</v>
      </c>
      <c r="N34" s="31">
        <f t="shared" si="3"/>
        <v>323231232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323231232</v>
      </c>
      <c r="X34" s="31">
        <f t="shared" si="3"/>
        <v>104851607</v>
      </c>
      <c r="Y34" s="31">
        <f t="shared" si="3"/>
        <v>218379625</v>
      </c>
      <c r="Z34" s="32">
        <f>+IF(X34&lt;&gt;0,+(Y34/X34)*100,0)</f>
        <v>208.27494327292476</v>
      </c>
      <c r="AA34" s="33">
        <f>SUM(AA29:AA33)</f>
        <v>209703211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136799000</v>
      </c>
      <c r="D37" s="18">
        <v>136799000</v>
      </c>
      <c r="E37" s="19">
        <v>150077000</v>
      </c>
      <c r="F37" s="20">
        <v>150077000</v>
      </c>
      <c r="G37" s="20">
        <v>182686423</v>
      </c>
      <c r="H37" s="20">
        <v>164256283</v>
      </c>
      <c r="I37" s="20">
        <v>159958844</v>
      </c>
      <c r="J37" s="20">
        <v>159958844</v>
      </c>
      <c r="K37" s="20">
        <v>159958844</v>
      </c>
      <c r="L37" s="20">
        <v>158964748</v>
      </c>
      <c r="M37" s="20">
        <v>155513589</v>
      </c>
      <c r="N37" s="20">
        <v>155513589</v>
      </c>
      <c r="O37" s="20"/>
      <c r="P37" s="20"/>
      <c r="Q37" s="20"/>
      <c r="R37" s="20"/>
      <c r="S37" s="20"/>
      <c r="T37" s="20"/>
      <c r="U37" s="20"/>
      <c r="V37" s="20"/>
      <c r="W37" s="20">
        <v>155513589</v>
      </c>
      <c r="X37" s="20">
        <v>75038500</v>
      </c>
      <c r="Y37" s="20">
        <v>80475089</v>
      </c>
      <c r="Z37" s="21">
        <v>107.25</v>
      </c>
      <c r="AA37" s="22">
        <v>150077000</v>
      </c>
    </row>
    <row r="38" spans="1:27" ht="13.5">
      <c r="A38" s="23" t="s">
        <v>58</v>
      </c>
      <c r="B38" s="17"/>
      <c r="C38" s="18">
        <v>28355200</v>
      </c>
      <c r="D38" s="18">
        <v>28355200</v>
      </c>
      <c r="E38" s="19">
        <v>29742307</v>
      </c>
      <c r="F38" s="20">
        <v>29742307</v>
      </c>
      <c r="G38" s="20">
        <v>29816389</v>
      </c>
      <c r="H38" s="20">
        <v>34675896</v>
      </c>
      <c r="I38" s="20">
        <v>34675896</v>
      </c>
      <c r="J38" s="20">
        <v>34675896</v>
      </c>
      <c r="K38" s="20">
        <v>34675896</v>
      </c>
      <c r="L38" s="20">
        <v>34675896</v>
      </c>
      <c r="M38" s="20">
        <v>34675896</v>
      </c>
      <c r="N38" s="20">
        <v>34675896</v>
      </c>
      <c r="O38" s="20"/>
      <c r="P38" s="20"/>
      <c r="Q38" s="20"/>
      <c r="R38" s="20"/>
      <c r="S38" s="20"/>
      <c r="T38" s="20"/>
      <c r="U38" s="20"/>
      <c r="V38" s="20"/>
      <c r="W38" s="20">
        <v>34675896</v>
      </c>
      <c r="X38" s="20">
        <v>14871154</v>
      </c>
      <c r="Y38" s="20">
        <v>19804742</v>
      </c>
      <c r="Z38" s="21">
        <v>133.18</v>
      </c>
      <c r="AA38" s="22">
        <v>29742307</v>
      </c>
    </row>
    <row r="39" spans="1:27" ht="13.5">
      <c r="A39" s="27" t="s">
        <v>61</v>
      </c>
      <c r="B39" s="35"/>
      <c r="C39" s="29">
        <f aca="true" t="shared" si="4" ref="C39:Y39">SUM(C37:C38)</f>
        <v>165154200</v>
      </c>
      <c r="D39" s="29">
        <f>SUM(D37:D38)</f>
        <v>165154200</v>
      </c>
      <c r="E39" s="36">
        <f t="shared" si="4"/>
        <v>179819307</v>
      </c>
      <c r="F39" s="37">
        <f t="shared" si="4"/>
        <v>179819307</v>
      </c>
      <c r="G39" s="37">
        <f t="shared" si="4"/>
        <v>212502812</v>
      </c>
      <c r="H39" s="37">
        <f t="shared" si="4"/>
        <v>198932179</v>
      </c>
      <c r="I39" s="37">
        <f t="shared" si="4"/>
        <v>194634740</v>
      </c>
      <c r="J39" s="37">
        <f t="shared" si="4"/>
        <v>194634740</v>
      </c>
      <c r="K39" s="37">
        <f t="shared" si="4"/>
        <v>194634740</v>
      </c>
      <c r="L39" s="37">
        <f t="shared" si="4"/>
        <v>193640644</v>
      </c>
      <c r="M39" s="37">
        <f t="shared" si="4"/>
        <v>190189485</v>
      </c>
      <c r="N39" s="37">
        <f t="shared" si="4"/>
        <v>190189485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190189485</v>
      </c>
      <c r="X39" s="37">
        <f t="shared" si="4"/>
        <v>89909654</v>
      </c>
      <c r="Y39" s="37">
        <f t="shared" si="4"/>
        <v>100279831</v>
      </c>
      <c r="Z39" s="38">
        <f>+IF(X39&lt;&gt;0,+(Y39/X39)*100,0)</f>
        <v>111.53399722792838</v>
      </c>
      <c r="AA39" s="39">
        <f>SUM(AA37:AA38)</f>
        <v>179819307</v>
      </c>
    </row>
    <row r="40" spans="1:27" ht="13.5">
      <c r="A40" s="27" t="s">
        <v>62</v>
      </c>
      <c r="B40" s="28"/>
      <c r="C40" s="29">
        <f aca="true" t="shared" si="5" ref="C40:Y40">+C34+C39</f>
        <v>287038390</v>
      </c>
      <c r="D40" s="29">
        <f>+D34+D39</f>
        <v>287038390</v>
      </c>
      <c r="E40" s="30">
        <f t="shared" si="5"/>
        <v>389522518</v>
      </c>
      <c r="F40" s="31">
        <f t="shared" si="5"/>
        <v>389522518</v>
      </c>
      <c r="G40" s="31">
        <f t="shared" si="5"/>
        <v>354404098</v>
      </c>
      <c r="H40" s="31">
        <f t="shared" si="5"/>
        <v>442479815</v>
      </c>
      <c r="I40" s="31">
        <f t="shared" si="5"/>
        <v>651752207</v>
      </c>
      <c r="J40" s="31">
        <f t="shared" si="5"/>
        <v>651752207</v>
      </c>
      <c r="K40" s="31">
        <f t="shared" si="5"/>
        <v>530330236</v>
      </c>
      <c r="L40" s="31">
        <f t="shared" si="5"/>
        <v>503178031</v>
      </c>
      <c r="M40" s="31">
        <f t="shared" si="5"/>
        <v>513420717</v>
      </c>
      <c r="N40" s="31">
        <f t="shared" si="5"/>
        <v>513420717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513420717</v>
      </c>
      <c r="X40" s="31">
        <f t="shared" si="5"/>
        <v>194761261</v>
      </c>
      <c r="Y40" s="31">
        <f t="shared" si="5"/>
        <v>318659456</v>
      </c>
      <c r="Z40" s="32">
        <f>+IF(X40&lt;&gt;0,+(Y40/X40)*100,0)</f>
        <v>163.61542041977228</v>
      </c>
      <c r="AA40" s="33">
        <f>+AA34+AA39</f>
        <v>389522518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2204280246</v>
      </c>
      <c r="D42" s="43">
        <f>+D25-D40</f>
        <v>2204280246</v>
      </c>
      <c r="E42" s="44">
        <f t="shared" si="6"/>
        <v>2335161428</v>
      </c>
      <c r="F42" s="45">
        <f t="shared" si="6"/>
        <v>2335161428</v>
      </c>
      <c r="G42" s="45">
        <f t="shared" si="6"/>
        <v>2231427654</v>
      </c>
      <c r="H42" s="45">
        <f t="shared" si="6"/>
        <v>2182311587</v>
      </c>
      <c r="I42" s="45">
        <f t="shared" si="6"/>
        <v>2182311587</v>
      </c>
      <c r="J42" s="45">
        <f t="shared" si="6"/>
        <v>2182311587</v>
      </c>
      <c r="K42" s="45">
        <f t="shared" si="6"/>
        <v>2182311587</v>
      </c>
      <c r="L42" s="45">
        <f t="shared" si="6"/>
        <v>2150601291</v>
      </c>
      <c r="M42" s="45">
        <f t="shared" si="6"/>
        <v>2150601291</v>
      </c>
      <c r="N42" s="45">
        <f t="shared" si="6"/>
        <v>2150601291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2150601291</v>
      </c>
      <c r="X42" s="45">
        <f t="shared" si="6"/>
        <v>1167580714</v>
      </c>
      <c r="Y42" s="45">
        <f t="shared" si="6"/>
        <v>983020577</v>
      </c>
      <c r="Z42" s="46">
        <f>+IF(X42&lt;&gt;0,+(Y42/X42)*100,0)</f>
        <v>84.19294402630909</v>
      </c>
      <c r="AA42" s="47">
        <f>+AA25-AA40</f>
        <v>2335161428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2204280246</v>
      </c>
      <c r="D45" s="18">
        <v>2204280246</v>
      </c>
      <c r="E45" s="19">
        <v>2335161428</v>
      </c>
      <c r="F45" s="20">
        <v>2335161428</v>
      </c>
      <c r="G45" s="20">
        <v>1200141508</v>
      </c>
      <c r="H45" s="20">
        <v>1151025441</v>
      </c>
      <c r="I45" s="20">
        <v>1151025441</v>
      </c>
      <c r="J45" s="20">
        <v>1151025441</v>
      </c>
      <c r="K45" s="20">
        <v>1151025441</v>
      </c>
      <c r="L45" s="20">
        <v>1119315145</v>
      </c>
      <c r="M45" s="20">
        <v>1119315145</v>
      </c>
      <c r="N45" s="20">
        <v>1119315145</v>
      </c>
      <c r="O45" s="20"/>
      <c r="P45" s="20"/>
      <c r="Q45" s="20"/>
      <c r="R45" s="20"/>
      <c r="S45" s="20"/>
      <c r="T45" s="20"/>
      <c r="U45" s="20"/>
      <c r="V45" s="20"/>
      <c r="W45" s="20">
        <v>1119315145</v>
      </c>
      <c r="X45" s="20">
        <v>1167580714</v>
      </c>
      <c r="Y45" s="20">
        <v>-48265569</v>
      </c>
      <c r="Z45" s="48">
        <v>-4.13</v>
      </c>
      <c r="AA45" s="22">
        <v>2335161428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1031286146</v>
      </c>
      <c r="H46" s="20">
        <v>1031286146</v>
      </c>
      <c r="I46" s="20">
        <v>1031286146</v>
      </c>
      <c r="J46" s="20">
        <v>1031286146</v>
      </c>
      <c r="K46" s="20">
        <v>1031286146</v>
      </c>
      <c r="L46" s="20">
        <v>1031286146</v>
      </c>
      <c r="M46" s="20">
        <v>1031286146</v>
      </c>
      <c r="N46" s="20">
        <v>1031286146</v>
      </c>
      <c r="O46" s="20"/>
      <c r="P46" s="20"/>
      <c r="Q46" s="20"/>
      <c r="R46" s="20"/>
      <c r="S46" s="20"/>
      <c r="T46" s="20"/>
      <c r="U46" s="20"/>
      <c r="V46" s="20"/>
      <c r="W46" s="20">
        <v>1031286146</v>
      </c>
      <c r="X46" s="20"/>
      <c r="Y46" s="20">
        <v>1031286146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2204280246</v>
      </c>
      <c r="D48" s="51">
        <f>SUM(D45:D47)</f>
        <v>2204280246</v>
      </c>
      <c r="E48" s="52">
        <f t="shared" si="7"/>
        <v>2335161428</v>
      </c>
      <c r="F48" s="53">
        <f t="shared" si="7"/>
        <v>2335161428</v>
      </c>
      <c r="G48" s="53">
        <f t="shared" si="7"/>
        <v>2231427654</v>
      </c>
      <c r="H48" s="53">
        <f t="shared" si="7"/>
        <v>2182311587</v>
      </c>
      <c r="I48" s="53">
        <f t="shared" si="7"/>
        <v>2182311587</v>
      </c>
      <c r="J48" s="53">
        <f t="shared" si="7"/>
        <v>2182311587</v>
      </c>
      <c r="K48" s="53">
        <f t="shared" si="7"/>
        <v>2182311587</v>
      </c>
      <c r="L48" s="53">
        <f t="shared" si="7"/>
        <v>2150601291</v>
      </c>
      <c r="M48" s="53">
        <f t="shared" si="7"/>
        <v>2150601291</v>
      </c>
      <c r="N48" s="53">
        <f t="shared" si="7"/>
        <v>2150601291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2150601291</v>
      </c>
      <c r="X48" s="53">
        <f t="shared" si="7"/>
        <v>1167580714</v>
      </c>
      <c r="Y48" s="53">
        <f t="shared" si="7"/>
        <v>983020577</v>
      </c>
      <c r="Z48" s="54">
        <f>+IF(X48&lt;&gt;0,+(Y48/X48)*100,0)</f>
        <v>84.19294402630909</v>
      </c>
      <c r="AA48" s="55">
        <f>SUM(AA45:AA47)</f>
        <v>2335161428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2015-02-03T06:46:00Z</dcterms:created>
  <dcterms:modified xsi:type="dcterms:W3CDTF">2015-02-16T09:54:13Z</dcterms:modified>
  <cp:category/>
  <cp:version/>
  <cp:contentType/>
  <cp:contentStatus/>
</cp:coreProperties>
</file>