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'DC33'!$A$1:$AA$54</definedName>
    <definedName name="_xlnm.Print_Area" localSheetId="11">'DC34'!$A$1:$AA$54</definedName>
    <definedName name="_xlnm.Print_Area" localSheetId="17">'DC35'!$A$1:$AA$54</definedName>
    <definedName name="_xlnm.Print_Area" localSheetId="24">'DC36'!$A$1:$AA$54</definedName>
    <definedName name="_xlnm.Print_Area" localSheetId="30">'DC47'!$A$1:$AA$54</definedName>
    <definedName name="_xlnm.Print_Area" localSheetId="1">'LIM331'!$A$1:$AA$54</definedName>
    <definedName name="_xlnm.Print_Area" localSheetId="2">'LIM332'!$A$1:$AA$54</definedName>
    <definedName name="_xlnm.Print_Area" localSheetId="3">'LIM333'!$A$1:$AA$54</definedName>
    <definedName name="_xlnm.Print_Area" localSheetId="4">'LIM334'!$A$1:$AA$54</definedName>
    <definedName name="_xlnm.Print_Area" localSheetId="5">'LIM335'!$A$1:$AA$54</definedName>
    <definedName name="_xlnm.Print_Area" localSheetId="7">'LIM341'!$A$1:$AA$54</definedName>
    <definedName name="_xlnm.Print_Area" localSheetId="8">'LIM342'!$A$1:$AA$54</definedName>
    <definedName name="_xlnm.Print_Area" localSheetId="9">'LIM343'!$A$1:$AA$54</definedName>
    <definedName name="_xlnm.Print_Area" localSheetId="10">'LIM344'!$A$1:$AA$54</definedName>
    <definedName name="_xlnm.Print_Area" localSheetId="12">'LIM351'!$A$1:$AA$54</definedName>
    <definedName name="_xlnm.Print_Area" localSheetId="13">'LIM352'!$A$1:$AA$54</definedName>
    <definedName name="_xlnm.Print_Area" localSheetId="14">'LIM353'!$A$1:$AA$54</definedName>
    <definedName name="_xlnm.Print_Area" localSheetId="15">'LIM354'!$A$1:$AA$54</definedName>
    <definedName name="_xlnm.Print_Area" localSheetId="16">'LIM355'!$A$1:$AA$54</definedName>
    <definedName name="_xlnm.Print_Area" localSheetId="18">'LIM361'!$A$1:$AA$54</definedName>
    <definedName name="_xlnm.Print_Area" localSheetId="19">'LIM362'!$A$1:$AA$54</definedName>
    <definedName name="_xlnm.Print_Area" localSheetId="20">'LIM364'!$A$1:$AA$54</definedName>
    <definedName name="_xlnm.Print_Area" localSheetId="21">'LIM365'!$A$1:$AA$54</definedName>
    <definedName name="_xlnm.Print_Area" localSheetId="22">'LIM366'!$A$1:$AA$54</definedName>
    <definedName name="_xlnm.Print_Area" localSheetId="23">'LIM367'!$A$1:$AA$54</definedName>
    <definedName name="_xlnm.Print_Area" localSheetId="25">'LIM471'!$A$1:$AA$54</definedName>
    <definedName name="_xlnm.Print_Area" localSheetId="26">'LIM472'!$A$1:$AA$54</definedName>
    <definedName name="_xlnm.Print_Area" localSheetId="27">'LIM473'!$A$1:$AA$54</definedName>
    <definedName name="_xlnm.Print_Area" localSheetId="28">'LIM474'!$A$1:$AA$54</definedName>
    <definedName name="_xlnm.Print_Area" localSheetId="29">'LIM475'!$A$1:$AA$54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<sst xmlns="http://schemas.openxmlformats.org/spreadsheetml/2006/main" count="2418" uniqueCount="104">
  <si>
    <t>Limpopo: Greater Giyani(LIM331) - Table C6 Quarterly Budget Statement - Financial Position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</si>
  <si>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</si>
  <si>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</si>
  <si>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</si>
  <si>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</si>
  <si>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</si>
  <si>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</si>
  <si>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</si>
  <si>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</si>
  <si>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</si>
  <si>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</si>
  <si>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</si>
  <si>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</si>
  <si>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</si>
  <si>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</si>
  <si>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</si>
  <si>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</si>
  <si>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</si>
  <si>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</si>
  <si>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</si>
  <si>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</si>
  <si>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</si>
  <si>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</si>
  <si>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</si>
  <si>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</si>
  <si>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</si>
  <si>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</si>
  <si>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</si>
  <si>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</si>
  <si>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</si>
  <si>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</si>
  <si>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</si>
  <si>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</si>
  <si>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</si>
  <si>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</si>
  <si>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</si>
  <si>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</si>
  <si>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</si>
  <si>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</si>
  <si>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</si>
  <si>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</si>
  <si>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</si>
  <si>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</si>
  <si>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</si>
  <si>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</si>
  <si>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</si>
  <si>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</si>
  <si>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</si>
  <si>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</si>
  <si>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</si>
  <si>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</si>
  <si>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</si>
  <si>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</si>
  <si>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</si>
  <si>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</si>
  <si>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</si>
  <si>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</si>
  <si>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</si>
  <si>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</si>
  <si>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</si>
  <si>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</si>
  <si>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</si>
  <si>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</si>
  <si>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</si>
  <si>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</si>
  <si>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</si>
  <si>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</si>
  <si>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</si>
  <si>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</si>
  <si>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</si>
  <si>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Letaba(LIM332) - Table C6 Quarterly Budget Statement - Financial Position for 2nd Quarter ended 31 December 2014 (Figures Finalised as at 2015/01/31)</t>
  </si>
  <si>
    <t>Limpopo: Greater Tzaneen(LIM333) - Table C6 Quarterly Budget Statement - Financial Position for 2nd Quarter ended 31 December 2014 (Figures Finalised as at 2015/01/31)</t>
  </si>
  <si>
    <t>Limpopo: Ba-Phalaborwa(LIM334) - Table C6 Quarterly Budget Statement - Financial Position for 2nd Quarter ended 31 December 2014 (Figures Finalised as at 2015/01/31)</t>
  </si>
  <si>
    <t>Limpopo: Maruleng(LIM335) - Table C6 Quarterly Budget Statement - Financial Position for 2nd Quarter ended 31 December 2014 (Figures Finalised as at 2015/01/31)</t>
  </si>
  <si>
    <t>Limpopo: Mopani(DC33) - Table C6 Quarterly Budget Statement - Financial Position for 2nd Quarter ended 31 December 2014 (Figures Finalised as at 2015/01/31)</t>
  </si>
  <si>
    <t>Limpopo: Musina(LIM341) - Table C6 Quarterly Budget Statement - Financial Position for 2nd Quarter ended 31 December 2014 (Figures Finalised as at 2015/01/31)</t>
  </si>
  <si>
    <t>Limpopo: Mutale(LIM342) - Table C6 Quarterly Budget Statement - Financial Position for 2nd Quarter ended 31 December 2014 (Figures Finalised as at 2015/01/31)</t>
  </si>
  <si>
    <t>Limpopo: Thulamela(LIM343) - Table C6 Quarterly Budget Statement - Financial Position for 2nd Quarter ended 31 December 2014 (Figures Finalised as at 2015/01/31)</t>
  </si>
  <si>
    <t>Limpopo: Makhado(LIM344) - Table C6 Quarterly Budget Statement - Financial Position for 2nd Quarter ended 31 December 2014 (Figures Finalised as at 2015/01/31)</t>
  </si>
  <si>
    <t>Limpopo: Vhembe(DC34) - Table C6 Quarterly Budget Statement - Financial Position for 2nd Quarter ended 31 December 2014 (Figures Finalised as at 2015/01/31)</t>
  </si>
  <si>
    <t>Limpopo: Blouberg(LIM351) - Table C6 Quarterly Budget Statement - Financial Position for 2nd Quarter ended 31 December 2014 (Figures Finalised as at 2015/01/31)</t>
  </si>
  <si>
    <t>Limpopo: Aganang(LIM352) - Table C6 Quarterly Budget Statement - Financial Position for 2nd Quarter ended 31 December 2014 (Figures Finalised as at 2015/01/31)</t>
  </si>
  <si>
    <t>Limpopo: Molemole(LIM353) - Table C6 Quarterly Budget Statement - Financial Position for 2nd Quarter ended 31 December 2014 (Figures Finalised as at 2015/01/31)</t>
  </si>
  <si>
    <t>Limpopo: Polokwane(LIM354) - Table C6 Quarterly Budget Statement - Financial Position for 2nd Quarter ended 31 December 2014 (Figures Finalised as at 2015/01/31)</t>
  </si>
  <si>
    <t>Limpopo: Lepelle-Nkumpi(LIM355) - Table C6 Quarterly Budget Statement - Financial Position for 2nd Quarter ended 31 December 2014 (Figures Finalised as at 2015/01/31)</t>
  </si>
  <si>
    <t>Limpopo: Capricorn(DC35) - Table C6 Quarterly Budget Statement - Financial Position for 2nd Quarter ended 31 December 2014 (Figures Finalised as at 2015/01/31)</t>
  </si>
  <si>
    <t>Limpopo: Thabazimbi(LIM361) - Table C6 Quarterly Budget Statement - Financial Position for 2nd Quarter ended 31 December 2014 (Figures Finalised as at 2015/01/31)</t>
  </si>
  <si>
    <t>Limpopo: Lephalale(LIM362) - Table C6 Quarterly Budget Statement - Financial Position for 2nd Quarter ended 31 December 2014 (Figures Finalised as at 2015/01/31)</t>
  </si>
  <si>
    <t>Limpopo: Mookgopong(LIM364) - Table C6 Quarterly Budget Statement - Financial Position for 2nd Quarter ended 31 December 2014 (Figures Finalised as at 2015/01/31)</t>
  </si>
  <si>
    <t>Limpopo: Modimolle(LIM365) - Table C6 Quarterly Budget Statement - Financial Position for 2nd Quarter ended 31 December 2014 (Figures Finalised as at 2015/01/31)</t>
  </si>
  <si>
    <t>Limpopo: Bela Bela(LIM366) - Table C6 Quarterly Budget Statement - Financial Position for 2nd Quarter ended 31 December 2014 (Figures Finalised as at 2015/01/31)</t>
  </si>
  <si>
    <t>Limpopo: Mogalakwena(LIM367) - Table C6 Quarterly Budget Statement - Financial Position for 2nd Quarter ended 31 December 2014 (Figures Finalised as at 2015/01/31)</t>
  </si>
  <si>
    <t>Limpopo: Waterberg(DC36) - Table C6 Quarterly Budget Statement - Financial Position for 2nd Quarter ended 31 December 2014 (Figures Finalised as at 2015/01/31)</t>
  </si>
  <si>
    <t>Limpopo: Ephraim Mogale(LIM471) - Table C6 Quarterly Budget Statement - Financial Position for 2nd Quarter ended 31 December 2014 (Figures Finalised as at 2015/01/31)</t>
  </si>
  <si>
    <t>Limpopo: Elias Motsoaledi(LIM472) - Table C6 Quarterly Budget Statement - Financial Position for 2nd Quarter ended 31 December 2014 (Figures Finalised as at 2015/01/31)</t>
  </si>
  <si>
    <t>Limpopo: Makhuduthamaga(LIM473) - Table C6 Quarterly Budget Statement - Financial Position for 2nd Quarter ended 31 December 2014 (Figures Finalised as at 2015/01/31)</t>
  </si>
  <si>
    <t>Limpopo: Fetakgomo(LIM474) - Table C6 Quarterly Budget Statement - Financial Position for 2nd Quarter ended 31 December 2014 (Figures Finalised as at 2015/01/31)</t>
  </si>
  <si>
    <t>Limpopo: Greater Tubatse(LIM475) - Table C6 Quarterly Budget Statement - Financial Position for 2nd Quarter ended 31 December 2014 (Figures Finalised as at 2015/01/31)</t>
  </si>
  <si>
    <t>Limpopo: Sekhukhune(DC47) - Table C6 Quarterly Budget Statement - Financial Position for 2nd Quarter ended 31 December 2014 (Figures Finalised as at 2015/01/31)</t>
  </si>
  <si>
    <t>Summary - Table C6 Quarterly Budget Statement - Financial Position for 2nd Quarter ended 31 December 2014 (Figures Finalised as at 2015/01/31)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</si>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</sst>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1519035282</v>
      </c>
      <c r="D6" s="18"/>
      <c r="E6" s="19">
        <v>506271656</v>
      </c>
      <c r="F6" s="20">
        <v>506271656</v>
      </c>
      <c r="G6" s="20">
        <v>2244595439</v>
      </c>
      <c r="H6" s="20">
        <v>1557732582</v>
      </c>
      <c r="I6" s="20">
        <v>1313341073</v>
      </c>
      <c r="J6" s="20">
        <v>1313341073</v>
      </c>
      <c r="K6" s="20">
        <v>1350847377</v>
      </c>
      <c r="L6" s="20">
        <v>1486455204</v>
      </c>
      <c r="M6" s="20">
        <v>1791829403</v>
      </c>
      <c r="N6" s="20">
        <v>1895104611</v>
      </c>
      <c r="O6" s="20"/>
      <c r="P6" s="20"/>
      <c r="Q6" s="20"/>
      <c r="R6" s="20"/>
      <c r="S6" s="20"/>
      <c r="T6" s="20"/>
      <c r="U6" s="20"/>
      <c r="V6" s="20"/>
      <c r="W6" s="20">
        <v>1895104611</v>
      </c>
      <c r="X6" s="20">
        <v>253135831</v>
      </c>
      <c r="Y6" s="20">
        <v>1641968780</v>
      </c>
      <c r="Z6" s="21">
        <v>648.65</v>
      </c>
      <c r="AA6" s="22">
        <v>506271656</v>
      </c>
    </row>
    <row r="7" spans="1:27" ht="13.5">
      <c r="A7" s="23" t="s">
        <v>34</v>
      </c>
      <c r="B7" s="17"/>
      <c r="C7" s="18">
        <v>587921111</v>
      </c>
      <c r="D7" s="18"/>
      <c r="E7" s="19">
        <v>1002491231</v>
      </c>
      <c r="F7" s="20">
        <v>1002491231</v>
      </c>
      <c r="G7" s="20">
        <v>1354211366</v>
      </c>
      <c r="H7" s="20">
        <v>1662493398</v>
      </c>
      <c r="I7" s="20">
        <v>1488536812</v>
      </c>
      <c r="J7" s="20">
        <v>1488536812</v>
      </c>
      <c r="K7" s="20">
        <v>1162256319</v>
      </c>
      <c r="L7" s="20">
        <v>724239367</v>
      </c>
      <c r="M7" s="20">
        <v>575569277</v>
      </c>
      <c r="N7" s="20">
        <v>1276731810</v>
      </c>
      <c r="O7" s="20"/>
      <c r="P7" s="20"/>
      <c r="Q7" s="20"/>
      <c r="R7" s="20"/>
      <c r="S7" s="20"/>
      <c r="T7" s="20"/>
      <c r="U7" s="20"/>
      <c r="V7" s="20"/>
      <c r="W7" s="20">
        <v>1276731810</v>
      </c>
      <c r="X7" s="20">
        <v>501245616</v>
      </c>
      <c r="Y7" s="20">
        <v>775486194</v>
      </c>
      <c r="Z7" s="21">
        <v>154.71</v>
      </c>
      <c r="AA7" s="22">
        <v>1002491231</v>
      </c>
    </row>
    <row r="8" spans="1:27" ht="13.5">
      <c r="A8" s="23" t="s">
        <v>35</v>
      </c>
      <c r="B8" s="17"/>
      <c r="C8" s="18">
        <v>1470190220</v>
      </c>
      <c r="D8" s="18"/>
      <c r="E8" s="19">
        <v>1988947718</v>
      </c>
      <c r="F8" s="20">
        <v>1988947718</v>
      </c>
      <c r="G8" s="20">
        <v>2336151642</v>
      </c>
      <c r="H8" s="20">
        <v>1298804992</v>
      </c>
      <c r="I8" s="20">
        <v>1982799344</v>
      </c>
      <c r="J8" s="20">
        <v>1982799344</v>
      </c>
      <c r="K8" s="20">
        <v>1727171516</v>
      </c>
      <c r="L8" s="20">
        <v>1408785737</v>
      </c>
      <c r="M8" s="20">
        <v>1830928552</v>
      </c>
      <c r="N8" s="20">
        <v>2076868414</v>
      </c>
      <c r="O8" s="20"/>
      <c r="P8" s="20"/>
      <c r="Q8" s="20"/>
      <c r="R8" s="20"/>
      <c r="S8" s="20"/>
      <c r="T8" s="20"/>
      <c r="U8" s="20"/>
      <c r="V8" s="20"/>
      <c r="W8" s="20">
        <v>2076868414</v>
      </c>
      <c r="X8" s="20">
        <v>994473861</v>
      </c>
      <c r="Y8" s="20">
        <v>1082394553</v>
      </c>
      <c r="Z8" s="21">
        <v>108.84</v>
      </c>
      <c r="AA8" s="22">
        <v>1988947718</v>
      </c>
    </row>
    <row r="9" spans="1:27" ht="13.5">
      <c r="A9" s="23" t="s">
        <v>36</v>
      </c>
      <c r="B9" s="17"/>
      <c r="C9" s="18">
        <v>1398404300</v>
      </c>
      <c r="D9" s="18"/>
      <c r="E9" s="19">
        <v>744376240</v>
      </c>
      <c r="F9" s="20">
        <v>744376240</v>
      </c>
      <c r="G9" s="20">
        <v>629027401</v>
      </c>
      <c r="H9" s="20">
        <v>600705993</v>
      </c>
      <c r="I9" s="20">
        <v>620719080</v>
      </c>
      <c r="J9" s="20">
        <v>620719080</v>
      </c>
      <c r="K9" s="20">
        <v>693234537</v>
      </c>
      <c r="L9" s="20">
        <v>496224090</v>
      </c>
      <c r="M9" s="20">
        <v>552730796</v>
      </c>
      <c r="N9" s="20">
        <v>662683482</v>
      </c>
      <c r="O9" s="20"/>
      <c r="P9" s="20"/>
      <c r="Q9" s="20"/>
      <c r="R9" s="20"/>
      <c r="S9" s="20"/>
      <c r="T9" s="20"/>
      <c r="U9" s="20"/>
      <c r="V9" s="20"/>
      <c r="W9" s="20">
        <v>662683482</v>
      </c>
      <c r="X9" s="20">
        <v>372188123</v>
      </c>
      <c r="Y9" s="20">
        <v>290495359</v>
      </c>
      <c r="Z9" s="21">
        <v>78.05</v>
      </c>
      <c r="AA9" s="22">
        <v>744376240</v>
      </c>
    </row>
    <row r="10" spans="1:27" ht="13.5">
      <c r="A10" s="23" t="s">
        <v>37</v>
      </c>
      <c r="B10" s="17"/>
      <c r="C10" s="18">
        <v>359020546</v>
      </c>
      <c r="D10" s="18"/>
      <c r="E10" s="19">
        <v>31294805</v>
      </c>
      <c r="F10" s="20">
        <v>31294805</v>
      </c>
      <c r="G10" s="24">
        <v>8411794</v>
      </c>
      <c r="H10" s="24">
        <v>6065299</v>
      </c>
      <c r="I10" s="24">
        <v>6258825</v>
      </c>
      <c r="J10" s="20">
        <v>6258825</v>
      </c>
      <c r="K10" s="24">
        <v>6264791</v>
      </c>
      <c r="L10" s="24">
        <v>316094</v>
      </c>
      <c r="M10" s="20">
        <v>7025568</v>
      </c>
      <c r="N10" s="24">
        <v>13029376</v>
      </c>
      <c r="O10" s="24"/>
      <c r="P10" s="24"/>
      <c r="Q10" s="20"/>
      <c r="R10" s="24"/>
      <c r="S10" s="24"/>
      <c r="T10" s="20"/>
      <c r="U10" s="24"/>
      <c r="V10" s="24"/>
      <c r="W10" s="24">
        <v>13029376</v>
      </c>
      <c r="X10" s="20">
        <v>15647403</v>
      </c>
      <c r="Y10" s="24">
        <v>-2618027</v>
      </c>
      <c r="Z10" s="25">
        <v>-16.73</v>
      </c>
      <c r="AA10" s="26">
        <v>31294805</v>
      </c>
    </row>
    <row r="11" spans="1:27" ht="13.5">
      <c r="A11" s="23" t="s">
        <v>38</v>
      </c>
      <c r="B11" s="17"/>
      <c r="C11" s="18">
        <v>661384526</v>
      </c>
      <c r="D11" s="18"/>
      <c r="E11" s="19">
        <v>380511976</v>
      </c>
      <c r="F11" s="20">
        <v>380511976</v>
      </c>
      <c r="G11" s="20">
        <v>552003715</v>
      </c>
      <c r="H11" s="20">
        <v>336770147</v>
      </c>
      <c r="I11" s="20">
        <v>364200511</v>
      </c>
      <c r="J11" s="20">
        <v>364200511</v>
      </c>
      <c r="K11" s="20">
        <v>351475840</v>
      </c>
      <c r="L11" s="20">
        <v>338335224</v>
      </c>
      <c r="M11" s="20">
        <v>223322815</v>
      </c>
      <c r="N11" s="20">
        <v>344852152</v>
      </c>
      <c r="O11" s="20"/>
      <c r="P11" s="20"/>
      <c r="Q11" s="20"/>
      <c r="R11" s="20"/>
      <c r="S11" s="20"/>
      <c r="T11" s="20"/>
      <c r="U11" s="20"/>
      <c r="V11" s="20"/>
      <c r="W11" s="20">
        <v>344852152</v>
      </c>
      <c r="X11" s="20">
        <v>190255990</v>
      </c>
      <c r="Y11" s="20">
        <v>154596162</v>
      </c>
      <c r="Z11" s="21">
        <v>81.26</v>
      </c>
      <c r="AA11" s="22">
        <v>380511976</v>
      </c>
    </row>
    <row r="12" spans="1:27" ht="13.5">
      <c r="A12" s="27" t="s">
        <v>39</v>
      </c>
      <c r="B12" s="28"/>
      <c r="C12" s="29">
        <f aca="true" t="shared" si="0" ref="C12:Y12">SUM(C6:C11)</f>
        <v>5995955985</v>
      </c>
      <c r="D12" s="29">
        <f>SUM(D6:D11)</f>
        <v>0</v>
      </c>
      <c r="E12" s="30">
        <f t="shared" si="0"/>
        <v>4653893626</v>
      </c>
      <c r="F12" s="31">
        <f t="shared" si="0"/>
        <v>4653893626</v>
      </c>
      <c r="G12" s="31">
        <f t="shared" si="0"/>
        <v>7124401357</v>
      </c>
      <c r="H12" s="31">
        <f t="shared" si="0"/>
        <v>5462572411</v>
      </c>
      <c r="I12" s="31">
        <f t="shared" si="0"/>
        <v>5775855645</v>
      </c>
      <c r="J12" s="31">
        <f t="shared" si="0"/>
        <v>5775855645</v>
      </c>
      <c r="K12" s="31">
        <f t="shared" si="0"/>
        <v>5291250380</v>
      </c>
      <c r="L12" s="31">
        <f t="shared" si="0"/>
        <v>4454355716</v>
      </c>
      <c r="M12" s="31">
        <f t="shared" si="0"/>
        <v>4981406411</v>
      </c>
      <c r="N12" s="31">
        <f t="shared" si="0"/>
        <v>6269269845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6269269845</v>
      </c>
      <c r="X12" s="31">
        <f t="shared" si="0"/>
        <v>2326946824</v>
      </c>
      <c r="Y12" s="31">
        <f t="shared" si="0"/>
        <v>3942323021</v>
      </c>
      <c r="Z12" s="32">
        <f>+IF(X12&lt;&gt;0,+(Y12/X12)*100,0)</f>
        <v>169.42041736145836</v>
      </c>
      <c r="AA12" s="33">
        <f>SUM(AA6:AA11)</f>
        <v>4653893626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9270533</v>
      </c>
      <c r="D15" s="18"/>
      <c r="E15" s="19">
        <v>11417349</v>
      </c>
      <c r="F15" s="20">
        <v>11417349</v>
      </c>
      <c r="G15" s="20">
        <v>17007155</v>
      </c>
      <c r="H15" s="20">
        <v>16963188</v>
      </c>
      <c r="I15" s="20">
        <v>16395664</v>
      </c>
      <c r="J15" s="20">
        <v>16395664</v>
      </c>
      <c r="K15" s="20">
        <v>16380030</v>
      </c>
      <c r="L15" s="20">
        <v>15367382</v>
      </c>
      <c r="M15" s="20">
        <v>8513352</v>
      </c>
      <c r="N15" s="20">
        <v>9565023</v>
      </c>
      <c r="O15" s="20"/>
      <c r="P15" s="20"/>
      <c r="Q15" s="20"/>
      <c r="R15" s="20"/>
      <c r="S15" s="20"/>
      <c r="T15" s="20"/>
      <c r="U15" s="20"/>
      <c r="V15" s="20"/>
      <c r="W15" s="20">
        <v>9565023</v>
      </c>
      <c r="X15" s="20">
        <v>5708675</v>
      </c>
      <c r="Y15" s="20">
        <v>3856348</v>
      </c>
      <c r="Z15" s="21">
        <v>67.55</v>
      </c>
      <c r="AA15" s="22">
        <v>11417349</v>
      </c>
    </row>
    <row r="16" spans="1:27" ht="13.5">
      <c r="A16" s="23" t="s">
        <v>42</v>
      </c>
      <c r="B16" s="17"/>
      <c r="C16" s="18">
        <v>88435614</v>
      </c>
      <c r="D16" s="18"/>
      <c r="E16" s="19">
        <v>88949771</v>
      </c>
      <c r="F16" s="20">
        <v>88949771</v>
      </c>
      <c r="G16" s="24">
        <v>277579924</v>
      </c>
      <c r="H16" s="24">
        <v>274257870</v>
      </c>
      <c r="I16" s="24">
        <v>220075598</v>
      </c>
      <c r="J16" s="20">
        <v>220075598</v>
      </c>
      <c r="K16" s="24">
        <v>382377198</v>
      </c>
      <c r="L16" s="24">
        <v>223235932</v>
      </c>
      <c r="M16" s="20">
        <v>269408678</v>
      </c>
      <c r="N16" s="24">
        <v>269408678</v>
      </c>
      <c r="O16" s="24"/>
      <c r="P16" s="24"/>
      <c r="Q16" s="20"/>
      <c r="R16" s="24"/>
      <c r="S16" s="24"/>
      <c r="T16" s="20"/>
      <c r="U16" s="24"/>
      <c r="V16" s="24"/>
      <c r="W16" s="24">
        <v>269408678</v>
      </c>
      <c r="X16" s="20">
        <v>44474886</v>
      </c>
      <c r="Y16" s="24">
        <v>224933792</v>
      </c>
      <c r="Z16" s="25">
        <v>505.75</v>
      </c>
      <c r="AA16" s="26">
        <v>88949771</v>
      </c>
    </row>
    <row r="17" spans="1:27" ht="13.5">
      <c r="A17" s="23" t="s">
        <v>43</v>
      </c>
      <c r="B17" s="17"/>
      <c r="C17" s="18">
        <v>1196701693</v>
      </c>
      <c r="D17" s="18"/>
      <c r="E17" s="19">
        <v>851559203</v>
      </c>
      <c r="F17" s="20">
        <v>851559203</v>
      </c>
      <c r="G17" s="20">
        <v>385853222</v>
      </c>
      <c r="H17" s="20">
        <v>706330047</v>
      </c>
      <c r="I17" s="20">
        <v>706330047</v>
      </c>
      <c r="J17" s="20">
        <v>706330047</v>
      </c>
      <c r="K17" s="20">
        <v>706330047</v>
      </c>
      <c r="L17" s="20">
        <v>562868907</v>
      </c>
      <c r="M17" s="20">
        <v>626280359</v>
      </c>
      <c r="N17" s="20">
        <v>726539488</v>
      </c>
      <c r="O17" s="20"/>
      <c r="P17" s="20"/>
      <c r="Q17" s="20"/>
      <c r="R17" s="20"/>
      <c r="S17" s="20"/>
      <c r="T17" s="20"/>
      <c r="U17" s="20"/>
      <c r="V17" s="20"/>
      <c r="W17" s="20">
        <v>726539488</v>
      </c>
      <c r="X17" s="20">
        <v>425779602</v>
      </c>
      <c r="Y17" s="20">
        <v>300759886</v>
      </c>
      <c r="Z17" s="21">
        <v>70.64</v>
      </c>
      <c r="AA17" s="22">
        <v>851559203</v>
      </c>
    </row>
    <row r="18" spans="1:27" ht="13.5">
      <c r="A18" s="23" t="s">
        <v>44</v>
      </c>
      <c r="B18" s="17"/>
      <c r="C18" s="18"/>
      <c r="D18" s="18"/>
      <c r="E18" s="19">
        <v>8217389</v>
      </c>
      <c r="F18" s="20">
        <v>8217389</v>
      </c>
      <c r="G18" s="20">
        <v>154662464</v>
      </c>
      <c r="H18" s="20">
        <v>200202209</v>
      </c>
      <c r="I18" s="20">
        <v>209801450</v>
      </c>
      <c r="J18" s="20">
        <v>209801450</v>
      </c>
      <c r="K18" s="20">
        <v>200223513</v>
      </c>
      <c r="L18" s="20">
        <v>200202209</v>
      </c>
      <c r="M18" s="20">
        <v>200223513</v>
      </c>
      <c r="N18" s="20">
        <v>200223513</v>
      </c>
      <c r="O18" s="20"/>
      <c r="P18" s="20"/>
      <c r="Q18" s="20"/>
      <c r="R18" s="20"/>
      <c r="S18" s="20"/>
      <c r="T18" s="20"/>
      <c r="U18" s="20"/>
      <c r="V18" s="20"/>
      <c r="W18" s="20">
        <v>200223513</v>
      </c>
      <c r="X18" s="20">
        <v>4108695</v>
      </c>
      <c r="Y18" s="20">
        <v>196114818</v>
      </c>
      <c r="Z18" s="21">
        <v>4773.17</v>
      </c>
      <c r="AA18" s="22">
        <v>8217389</v>
      </c>
    </row>
    <row r="19" spans="1:27" ht="13.5">
      <c r="A19" s="23" t="s">
        <v>45</v>
      </c>
      <c r="B19" s="17"/>
      <c r="C19" s="18">
        <v>31914693408</v>
      </c>
      <c r="D19" s="18"/>
      <c r="E19" s="19">
        <v>33775918975</v>
      </c>
      <c r="F19" s="20">
        <v>33775918975</v>
      </c>
      <c r="G19" s="20">
        <v>25120228720</v>
      </c>
      <c r="H19" s="20">
        <v>19942740044</v>
      </c>
      <c r="I19" s="20">
        <v>23835839219</v>
      </c>
      <c r="J19" s="20">
        <v>23835839219</v>
      </c>
      <c r="K19" s="20">
        <v>32436430800</v>
      </c>
      <c r="L19" s="20">
        <v>17364808452</v>
      </c>
      <c r="M19" s="20">
        <v>19982100191</v>
      </c>
      <c r="N19" s="20">
        <v>24012627274</v>
      </c>
      <c r="O19" s="20"/>
      <c r="P19" s="20"/>
      <c r="Q19" s="20"/>
      <c r="R19" s="20"/>
      <c r="S19" s="20"/>
      <c r="T19" s="20"/>
      <c r="U19" s="20"/>
      <c r="V19" s="20"/>
      <c r="W19" s="20">
        <v>24012627274</v>
      </c>
      <c r="X19" s="20">
        <v>16887959493</v>
      </c>
      <c r="Y19" s="20">
        <v>7124667781</v>
      </c>
      <c r="Z19" s="21">
        <v>42.19</v>
      </c>
      <c r="AA19" s="22">
        <v>33775918975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17856343</v>
      </c>
      <c r="D21" s="18"/>
      <c r="E21" s="19">
        <v>15253349</v>
      </c>
      <c r="F21" s="20">
        <v>15253349</v>
      </c>
      <c r="G21" s="20">
        <v>11643</v>
      </c>
      <c r="H21" s="20"/>
      <c r="I21" s="20">
        <v>879600</v>
      </c>
      <c r="J21" s="20">
        <v>879600</v>
      </c>
      <c r="K21" s="20">
        <v>879600</v>
      </c>
      <c r="L21" s="20">
        <v>879600</v>
      </c>
      <c r="M21" s="20">
        <v>17512600</v>
      </c>
      <c r="N21" s="20">
        <v>17512600</v>
      </c>
      <c r="O21" s="20"/>
      <c r="P21" s="20"/>
      <c r="Q21" s="20"/>
      <c r="R21" s="20"/>
      <c r="S21" s="20"/>
      <c r="T21" s="20"/>
      <c r="U21" s="20"/>
      <c r="V21" s="20"/>
      <c r="W21" s="20">
        <v>17512600</v>
      </c>
      <c r="X21" s="20">
        <v>7626675</v>
      </c>
      <c r="Y21" s="20">
        <v>9885925</v>
      </c>
      <c r="Z21" s="21">
        <v>129.62</v>
      </c>
      <c r="AA21" s="22">
        <v>15253349</v>
      </c>
    </row>
    <row r="22" spans="1:27" ht="13.5">
      <c r="A22" s="23" t="s">
        <v>48</v>
      </c>
      <c r="B22" s="17"/>
      <c r="C22" s="18">
        <v>56384975</v>
      </c>
      <c r="D22" s="18"/>
      <c r="E22" s="19">
        <v>58987153</v>
      </c>
      <c r="F22" s="20">
        <v>58987153</v>
      </c>
      <c r="G22" s="20">
        <v>54975317</v>
      </c>
      <c r="H22" s="20">
        <v>38506638</v>
      </c>
      <c r="I22" s="20">
        <v>49104208</v>
      </c>
      <c r="J22" s="20">
        <v>49104208</v>
      </c>
      <c r="K22" s="20">
        <v>45792969</v>
      </c>
      <c r="L22" s="20">
        <v>19749040</v>
      </c>
      <c r="M22" s="20">
        <v>11494811</v>
      </c>
      <c r="N22" s="20">
        <v>38589045</v>
      </c>
      <c r="O22" s="20"/>
      <c r="P22" s="20"/>
      <c r="Q22" s="20"/>
      <c r="R22" s="20"/>
      <c r="S22" s="20"/>
      <c r="T22" s="20"/>
      <c r="U22" s="20"/>
      <c r="V22" s="20"/>
      <c r="W22" s="20">
        <v>38589045</v>
      </c>
      <c r="X22" s="20">
        <v>29493579</v>
      </c>
      <c r="Y22" s="20">
        <v>9095466</v>
      </c>
      <c r="Z22" s="21">
        <v>30.84</v>
      </c>
      <c r="AA22" s="22">
        <v>58987153</v>
      </c>
    </row>
    <row r="23" spans="1:27" ht="13.5">
      <c r="A23" s="23" t="s">
        <v>49</v>
      </c>
      <c r="B23" s="17"/>
      <c r="C23" s="18">
        <v>29896037</v>
      </c>
      <c r="D23" s="18"/>
      <c r="E23" s="19">
        <v>11145452</v>
      </c>
      <c r="F23" s="20">
        <v>11145452</v>
      </c>
      <c r="G23" s="24">
        <v>9378403</v>
      </c>
      <c r="H23" s="24">
        <v>15346291</v>
      </c>
      <c r="I23" s="24">
        <v>1555888</v>
      </c>
      <c r="J23" s="20">
        <v>1555888</v>
      </c>
      <c r="K23" s="24">
        <v>1555888</v>
      </c>
      <c r="L23" s="24">
        <v>1555888</v>
      </c>
      <c r="M23" s="20">
        <v>4627805</v>
      </c>
      <c r="N23" s="24">
        <v>5798193</v>
      </c>
      <c r="O23" s="24"/>
      <c r="P23" s="24"/>
      <c r="Q23" s="20"/>
      <c r="R23" s="24"/>
      <c r="S23" s="24"/>
      <c r="T23" s="20"/>
      <c r="U23" s="24"/>
      <c r="V23" s="24"/>
      <c r="W23" s="24">
        <v>5798193</v>
      </c>
      <c r="X23" s="20">
        <v>5572726</v>
      </c>
      <c r="Y23" s="24">
        <v>225467</v>
      </c>
      <c r="Z23" s="25">
        <v>4.05</v>
      </c>
      <c r="AA23" s="26">
        <v>11145452</v>
      </c>
    </row>
    <row r="24" spans="1:27" ht="13.5">
      <c r="A24" s="27" t="s">
        <v>50</v>
      </c>
      <c r="B24" s="35"/>
      <c r="C24" s="29">
        <f aca="true" t="shared" si="1" ref="C24:Y24">SUM(C15:C23)</f>
        <v>33313238603</v>
      </c>
      <c r="D24" s="29">
        <f>SUM(D15:D23)</f>
        <v>0</v>
      </c>
      <c r="E24" s="36">
        <f t="shared" si="1"/>
        <v>34821448641</v>
      </c>
      <c r="F24" s="37">
        <f t="shared" si="1"/>
        <v>34821448641</v>
      </c>
      <c r="G24" s="37">
        <f t="shared" si="1"/>
        <v>26019696848</v>
      </c>
      <c r="H24" s="37">
        <f t="shared" si="1"/>
        <v>21194346287</v>
      </c>
      <c r="I24" s="37">
        <f t="shared" si="1"/>
        <v>25039981674</v>
      </c>
      <c r="J24" s="37">
        <f t="shared" si="1"/>
        <v>25039981674</v>
      </c>
      <c r="K24" s="37">
        <f t="shared" si="1"/>
        <v>33789970045</v>
      </c>
      <c r="L24" s="37">
        <f t="shared" si="1"/>
        <v>18388667410</v>
      </c>
      <c r="M24" s="37">
        <f t="shared" si="1"/>
        <v>21120161309</v>
      </c>
      <c r="N24" s="37">
        <f t="shared" si="1"/>
        <v>25280263814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25280263814</v>
      </c>
      <c r="X24" s="37">
        <f t="shared" si="1"/>
        <v>17410724331</v>
      </c>
      <c r="Y24" s="37">
        <f t="shared" si="1"/>
        <v>7869539483</v>
      </c>
      <c r="Z24" s="38">
        <f>+IF(X24&lt;&gt;0,+(Y24/X24)*100,0)</f>
        <v>45.19938018309894</v>
      </c>
      <c r="AA24" s="39">
        <f>SUM(AA15:AA23)</f>
        <v>34821448641</v>
      </c>
    </row>
    <row r="25" spans="1:27" ht="13.5">
      <c r="A25" s="27" t="s">
        <v>51</v>
      </c>
      <c r="B25" s="28"/>
      <c r="C25" s="29">
        <f aca="true" t="shared" si="2" ref="C25:Y25">+C12+C24</f>
        <v>39309194588</v>
      </c>
      <c r="D25" s="29">
        <f>+D12+D24</f>
        <v>0</v>
      </c>
      <c r="E25" s="30">
        <f t="shared" si="2"/>
        <v>39475342267</v>
      </c>
      <c r="F25" s="31">
        <f t="shared" si="2"/>
        <v>39475342267</v>
      </c>
      <c r="G25" s="31">
        <f t="shared" si="2"/>
        <v>33144098205</v>
      </c>
      <c r="H25" s="31">
        <f t="shared" si="2"/>
        <v>26656918698</v>
      </c>
      <c r="I25" s="31">
        <f t="shared" si="2"/>
        <v>30815837319</v>
      </c>
      <c r="J25" s="31">
        <f t="shared" si="2"/>
        <v>30815837319</v>
      </c>
      <c r="K25" s="31">
        <f t="shared" si="2"/>
        <v>39081220425</v>
      </c>
      <c r="L25" s="31">
        <f t="shared" si="2"/>
        <v>22843023126</v>
      </c>
      <c r="M25" s="31">
        <f t="shared" si="2"/>
        <v>26101567720</v>
      </c>
      <c r="N25" s="31">
        <f t="shared" si="2"/>
        <v>31549533659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31549533659</v>
      </c>
      <c r="X25" s="31">
        <f t="shared" si="2"/>
        <v>19737671155</v>
      </c>
      <c r="Y25" s="31">
        <f t="shared" si="2"/>
        <v>11811862504</v>
      </c>
      <c r="Z25" s="32">
        <f>+IF(X25&lt;&gt;0,+(Y25/X25)*100,0)</f>
        <v>59.844256251111915</v>
      </c>
      <c r="AA25" s="33">
        <f>+AA12+AA24</f>
        <v>39475342267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17962506</v>
      </c>
      <c r="D29" s="18"/>
      <c r="E29" s="19"/>
      <c r="F29" s="20"/>
      <c r="G29" s="20"/>
      <c r="H29" s="20"/>
      <c r="I29" s="20"/>
      <c r="J29" s="20"/>
      <c r="K29" s="20">
        <v>7262915</v>
      </c>
      <c r="L29" s="20">
        <v>19805547</v>
      </c>
      <c r="M29" s="20">
        <v>11951559</v>
      </c>
      <c r="N29" s="20">
        <v>11951559</v>
      </c>
      <c r="O29" s="20"/>
      <c r="P29" s="20"/>
      <c r="Q29" s="20"/>
      <c r="R29" s="20"/>
      <c r="S29" s="20"/>
      <c r="T29" s="20"/>
      <c r="U29" s="20"/>
      <c r="V29" s="20"/>
      <c r="W29" s="20">
        <v>11951559</v>
      </c>
      <c r="X29" s="20"/>
      <c r="Y29" s="20">
        <v>11951559</v>
      </c>
      <c r="Z29" s="21"/>
      <c r="AA29" s="22"/>
    </row>
    <row r="30" spans="1:27" ht="13.5">
      <c r="A30" s="23" t="s">
        <v>55</v>
      </c>
      <c r="B30" s="17"/>
      <c r="C30" s="18">
        <v>187052993</v>
      </c>
      <c r="D30" s="18"/>
      <c r="E30" s="19">
        <v>66272391</v>
      </c>
      <c r="F30" s="20">
        <v>66272391</v>
      </c>
      <c r="G30" s="20">
        <v>34018947</v>
      </c>
      <c r="H30" s="20">
        <v>8633228</v>
      </c>
      <c r="I30" s="20">
        <v>8620052</v>
      </c>
      <c r="J30" s="20">
        <v>8620052</v>
      </c>
      <c r="K30" s="20">
        <v>15905353</v>
      </c>
      <c r="L30" s="20">
        <v>8632685</v>
      </c>
      <c r="M30" s="20">
        <v>45553168</v>
      </c>
      <c r="N30" s="20">
        <v>46108835</v>
      </c>
      <c r="O30" s="20"/>
      <c r="P30" s="20"/>
      <c r="Q30" s="20"/>
      <c r="R30" s="20"/>
      <c r="S30" s="20"/>
      <c r="T30" s="20"/>
      <c r="U30" s="20"/>
      <c r="V30" s="20"/>
      <c r="W30" s="20">
        <v>46108835</v>
      </c>
      <c r="X30" s="20">
        <v>33136197</v>
      </c>
      <c r="Y30" s="20">
        <v>12972638</v>
      </c>
      <c r="Z30" s="21">
        <v>39.15</v>
      </c>
      <c r="AA30" s="22">
        <v>66272391</v>
      </c>
    </row>
    <row r="31" spans="1:27" ht="13.5">
      <c r="A31" s="23" t="s">
        <v>56</v>
      </c>
      <c r="B31" s="17"/>
      <c r="C31" s="18">
        <v>145337253</v>
      </c>
      <c r="D31" s="18"/>
      <c r="E31" s="19">
        <v>138843899</v>
      </c>
      <c r="F31" s="20">
        <v>138843899</v>
      </c>
      <c r="G31" s="20">
        <v>121706374</v>
      </c>
      <c r="H31" s="20">
        <v>109063905</v>
      </c>
      <c r="I31" s="20">
        <v>116688503</v>
      </c>
      <c r="J31" s="20">
        <v>116688503</v>
      </c>
      <c r="K31" s="20">
        <v>134209633</v>
      </c>
      <c r="L31" s="20">
        <v>88319894</v>
      </c>
      <c r="M31" s="20">
        <v>93838443</v>
      </c>
      <c r="N31" s="20">
        <v>128292749</v>
      </c>
      <c r="O31" s="20"/>
      <c r="P31" s="20"/>
      <c r="Q31" s="20"/>
      <c r="R31" s="20"/>
      <c r="S31" s="20"/>
      <c r="T31" s="20"/>
      <c r="U31" s="20"/>
      <c r="V31" s="20"/>
      <c r="W31" s="20">
        <v>128292749</v>
      </c>
      <c r="X31" s="20">
        <v>69421951</v>
      </c>
      <c r="Y31" s="20">
        <v>58870798</v>
      </c>
      <c r="Z31" s="21">
        <v>84.8</v>
      </c>
      <c r="AA31" s="22">
        <v>138843899</v>
      </c>
    </row>
    <row r="32" spans="1:27" ht="13.5">
      <c r="A32" s="23" t="s">
        <v>57</v>
      </c>
      <c r="B32" s="17"/>
      <c r="C32" s="18">
        <v>4453281156</v>
      </c>
      <c r="D32" s="18"/>
      <c r="E32" s="19">
        <v>2567514152</v>
      </c>
      <c r="F32" s="20">
        <v>2567514152</v>
      </c>
      <c r="G32" s="20">
        <v>3215530048</v>
      </c>
      <c r="H32" s="20">
        <v>2235320091</v>
      </c>
      <c r="I32" s="20">
        <v>2864110169</v>
      </c>
      <c r="J32" s="20">
        <v>2864110169</v>
      </c>
      <c r="K32" s="20">
        <v>2236002078</v>
      </c>
      <c r="L32" s="20">
        <v>1883349510</v>
      </c>
      <c r="M32" s="20">
        <v>2269514943</v>
      </c>
      <c r="N32" s="20">
        <v>2732529936</v>
      </c>
      <c r="O32" s="20"/>
      <c r="P32" s="20"/>
      <c r="Q32" s="20"/>
      <c r="R32" s="20"/>
      <c r="S32" s="20"/>
      <c r="T32" s="20"/>
      <c r="U32" s="20"/>
      <c r="V32" s="20"/>
      <c r="W32" s="20">
        <v>2732529936</v>
      </c>
      <c r="X32" s="20">
        <v>1283757077</v>
      </c>
      <c r="Y32" s="20">
        <v>1448772859</v>
      </c>
      <c r="Z32" s="21">
        <v>112.85</v>
      </c>
      <c r="AA32" s="22">
        <v>2567514152</v>
      </c>
    </row>
    <row r="33" spans="1:27" ht="13.5">
      <c r="A33" s="23" t="s">
        <v>58</v>
      </c>
      <c r="B33" s="17"/>
      <c r="C33" s="18">
        <v>222869519</v>
      </c>
      <c r="D33" s="18"/>
      <c r="E33" s="19">
        <v>73822874</v>
      </c>
      <c r="F33" s="20">
        <v>73822874</v>
      </c>
      <c r="G33" s="20">
        <v>247681887</v>
      </c>
      <c r="H33" s="20">
        <v>276412081</v>
      </c>
      <c r="I33" s="20">
        <v>504549745</v>
      </c>
      <c r="J33" s="20">
        <v>504549745</v>
      </c>
      <c r="K33" s="20">
        <v>281717699</v>
      </c>
      <c r="L33" s="20">
        <v>271055117</v>
      </c>
      <c r="M33" s="20">
        <v>319983440</v>
      </c>
      <c r="N33" s="20">
        <v>328166094</v>
      </c>
      <c r="O33" s="20"/>
      <c r="P33" s="20"/>
      <c r="Q33" s="20"/>
      <c r="R33" s="20"/>
      <c r="S33" s="20"/>
      <c r="T33" s="20"/>
      <c r="U33" s="20"/>
      <c r="V33" s="20"/>
      <c r="W33" s="20">
        <v>328166094</v>
      </c>
      <c r="X33" s="20">
        <v>36911438</v>
      </c>
      <c r="Y33" s="20">
        <v>291254656</v>
      </c>
      <c r="Z33" s="21">
        <v>789.06</v>
      </c>
      <c r="AA33" s="22">
        <v>73822874</v>
      </c>
    </row>
    <row r="34" spans="1:27" ht="13.5">
      <c r="A34" s="27" t="s">
        <v>59</v>
      </c>
      <c r="B34" s="28"/>
      <c r="C34" s="29">
        <f aca="true" t="shared" si="3" ref="C34:Y34">SUM(C29:C33)</f>
        <v>5026503427</v>
      </c>
      <c r="D34" s="29">
        <f>SUM(D29:D33)</f>
        <v>0</v>
      </c>
      <c r="E34" s="30">
        <f t="shared" si="3"/>
        <v>2846453316</v>
      </c>
      <c r="F34" s="31">
        <f t="shared" si="3"/>
        <v>2846453316</v>
      </c>
      <c r="G34" s="31">
        <f t="shared" si="3"/>
        <v>3618937256</v>
      </c>
      <c r="H34" s="31">
        <f t="shared" si="3"/>
        <v>2629429305</v>
      </c>
      <c r="I34" s="31">
        <f t="shared" si="3"/>
        <v>3493968469</v>
      </c>
      <c r="J34" s="31">
        <f t="shared" si="3"/>
        <v>3493968469</v>
      </c>
      <c r="K34" s="31">
        <f t="shared" si="3"/>
        <v>2675097678</v>
      </c>
      <c r="L34" s="31">
        <f t="shared" si="3"/>
        <v>2271162753</v>
      </c>
      <c r="M34" s="31">
        <f t="shared" si="3"/>
        <v>2740841553</v>
      </c>
      <c r="N34" s="31">
        <f t="shared" si="3"/>
        <v>3247049173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3247049173</v>
      </c>
      <c r="X34" s="31">
        <f t="shared" si="3"/>
        <v>1423226663</v>
      </c>
      <c r="Y34" s="31">
        <f t="shared" si="3"/>
        <v>1823822510</v>
      </c>
      <c r="Z34" s="32">
        <f>+IF(X34&lt;&gt;0,+(Y34/X34)*100,0)</f>
        <v>128.1470167341855</v>
      </c>
      <c r="AA34" s="33">
        <f>SUM(AA29:AA33)</f>
        <v>2846453316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605496291</v>
      </c>
      <c r="D37" s="18"/>
      <c r="E37" s="19">
        <v>737303897</v>
      </c>
      <c r="F37" s="20">
        <v>737303897</v>
      </c>
      <c r="G37" s="20">
        <v>576855082</v>
      </c>
      <c r="H37" s="20">
        <v>638108916</v>
      </c>
      <c r="I37" s="20">
        <v>670433156</v>
      </c>
      <c r="J37" s="20">
        <v>670433156</v>
      </c>
      <c r="K37" s="20">
        <v>754591928</v>
      </c>
      <c r="L37" s="20">
        <v>669474414</v>
      </c>
      <c r="M37" s="20">
        <v>746479478</v>
      </c>
      <c r="N37" s="20">
        <v>751216395</v>
      </c>
      <c r="O37" s="20"/>
      <c r="P37" s="20"/>
      <c r="Q37" s="20"/>
      <c r="R37" s="20"/>
      <c r="S37" s="20"/>
      <c r="T37" s="20"/>
      <c r="U37" s="20"/>
      <c r="V37" s="20"/>
      <c r="W37" s="20">
        <v>751216395</v>
      </c>
      <c r="X37" s="20">
        <v>368651950</v>
      </c>
      <c r="Y37" s="20">
        <v>382564445</v>
      </c>
      <c r="Z37" s="21">
        <v>103.77</v>
      </c>
      <c r="AA37" s="22">
        <v>737303897</v>
      </c>
    </row>
    <row r="38" spans="1:27" ht="13.5">
      <c r="A38" s="23" t="s">
        <v>58</v>
      </c>
      <c r="B38" s="17"/>
      <c r="C38" s="18">
        <v>733913660</v>
      </c>
      <c r="D38" s="18"/>
      <c r="E38" s="19">
        <v>695587653</v>
      </c>
      <c r="F38" s="20">
        <v>695587653</v>
      </c>
      <c r="G38" s="20">
        <v>431573695</v>
      </c>
      <c r="H38" s="20">
        <v>485732074</v>
      </c>
      <c r="I38" s="20">
        <v>259138548</v>
      </c>
      <c r="J38" s="20">
        <v>259138548</v>
      </c>
      <c r="K38" s="20">
        <v>500539983</v>
      </c>
      <c r="L38" s="20">
        <v>469049957</v>
      </c>
      <c r="M38" s="20">
        <v>439446163</v>
      </c>
      <c r="N38" s="20">
        <v>596879610</v>
      </c>
      <c r="O38" s="20"/>
      <c r="P38" s="20"/>
      <c r="Q38" s="20"/>
      <c r="R38" s="20"/>
      <c r="S38" s="20"/>
      <c r="T38" s="20"/>
      <c r="U38" s="20"/>
      <c r="V38" s="20"/>
      <c r="W38" s="20">
        <v>596879610</v>
      </c>
      <c r="X38" s="20">
        <v>347793828</v>
      </c>
      <c r="Y38" s="20">
        <v>249085782</v>
      </c>
      <c r="Z38" s="21">
        <v>71.62</v>
      </c>
      <c r="AA38" s="22">
        <v>695587653</v>
      </c>
    </row>
    <row r="39" spans="1:27" ht="13.5">
      <c r="A39" s="27" t="s">
        <v>61</v>
      </c>
      <c r="B39" s="35"/>
      <c r="C39" s="29">
        <f aca="true" t="shared" si="4" ref="C39:Y39">SUM(C37:C38)</f>
        <v>1339409951</v>
      </c>
      <c r="D39" s="29">
        <f>SUM(D37:D38)</f>
        <v>0</v>
      </c>
      <c r="E39" s="36">
        <f t="shared" si="4"/>
        <v>1432891550</v>
      </c>
      <c r="F39" s="37">
        <f t="shared" si="4"/>
        <v>1432891550</v>
      </c>
      <c r="G39" s="37">
        <f t="shared" si="4"/>
        <v>1008428777</v>
      </c>
      <c r="H39" s="37">
        <f t="shared" si="4"/>
        <v>1123840990</v>
      </c>
      <c r="I39" s="37">
        <f t="shared" si="4"/>
        <v>929571704</v>
      </c>
      <c r="J39" s="37">
        <f t="shared" si="4"/>
        <v>929571704</v>
      </c>
      <c r="K39" s="37">
        <f t="shared" si="4"/>
        <v>1255131911</v>
      </c>
      <c r="L39" s="37">
        <f t="shared" si="4"/>
        <v>1138524371</v>
      </c>
      <c r="M39" s="37">
        <f t="shared" si="4"/>
        <v>1185925641</v>
      </c>
      <c r="N39" s="37">
        <f t="shared" si="4"/>
        <v>1348096005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1348096005</v>
      </c>
      <c r="X39" s="37">
        <f t="shared" si="4"/>
        <v>716445778</v>
      </c>
      <c r="Y39" s="37">
        <f t="shared" si="4"/>
        <v>631650227</v>
      </c>
      <c r="Z39" s="38">
        <f>+IF(X39&lt;&gt;0,+(Y39/X39)*100,0)</f>
        <v>88.16441472560398</v>
      </c>
      <c r="AA39" s="39">
        <f>SUM(AA37:AA38)</f>
        <v>1432891550</v>
      </c>
    </row>
    <row r="40" spans="1:27" ht="13.5">
      <c r="A40" s="27" t="s">
        <v>62</v>
      </c>
      <c r="B40" s="28"/>
      <c r="C40" s="29">
        <f aca="true" t="shared" si="5" ref="C40:Y40">+C34+C39</f>
        <v>6365913378</v>
      </c>
      <c r="D40" s="29">
        <f>+D34+D39</f>
        <v>0</v>
      </c>
      <c r="E40" s="30">
        <f t="shared" si="5"/>
        <v>4279344866</v>
      </c>
      <c r="F40" s="31">
        <f t="shared" si="5"/>
        <v>4279344866</v>
      </c>
      <c r="G40" s="31">
        <f t="shared" si="5"/>
        <v>4627366033</v>
      </c>
      <c r="H40" s="31">
        <f t="shared" si="5"/>
        <v>3753270295</v>
      </c>
      <c r="I40" s="31">
        <f t="shared" si="5"/>
        <v>4423540173</v>
      </c>
      <c r="J40" s="31">
        <f t="shared" si="5"/>
        <v>4423540173</v>
      </c>
      <c r="K40" s="31">
        <f t="shared" si="5"/>
        <v>3930229589</v>
      </c>
      <c r="L40" s="31">
        <f t="shared" si="5"/>
        <v>3409687124</v>
      </c>
      <c r="M40" s="31">
        <f t="shared" si="5"/>
        <v>3926767194</v>
      </c>
      <c r="N40" s="31">
        <f t="shared" si="5"/>
        <v>4595145178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4595145178</v>
      </c>
      <c r="X40" s="31">
        <f t="shared" si="5"/>
        <v>2139672441</v>
      </c>
      <c r="Y40" s="31">
        <f t="shared" si="5"/>
        <v>2455472737</v>
      </c>
      <c r="Z40" s="32">
        <f>+IF(X40&lt;&gt;0,+(Y40/X40)*100,0)</f>
        <v>114.75928230642664</v>
      </c>
      <c r="AA40" s="33">
        <f>+AA34+AA39</f>
        <v>4279344866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32943281210</v>
      </c>
      <c r="D42" s="43">
        <f>+D25-D40</f>
        <v>0</v>
      </c>
      <c r="E42" s="44">
        <f t="shared" si="6"/>
        <v>35195997401</v>
      </c>
      <c r="F42" s="45">
        <f t="shared" si="6"/>
        <v>35195997401</v>
      </c>
      <c r="G42" s="45">
        <f t="shared" si="6"/>
        <v>28516732172</v>
      </c>
      <c r="H42" s="45">
        <f t="shared" si="6"/>
        <v>22903648403</v>
      </c>
      <c r="I42" s="45">
        <f t="shared" si="6"/>
        <v>26392297146</v>
      </c>
      <c r="J42" s="45">
        <f t="shared" si="6"/>
        <v>26392297146</v>
      </c>
      <c r="K42" s="45">
        <f t="shared" si="6"/>
        <v>35150990836</v>
      </c>
      <c r="L42" s="45">
        <f t="shared" si="6"/>
        <v>19433336002</v>
      </c>
      <c r="M42" s="45">
        <f t="shared" si="6"/>
        <v>22174800526</v>
      </c>
      <c r="N42" s="45">
        <f t="shared" si="6"/>
        <v>26954388481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26954388481</v>
      </c>
      <c r="X42" s="45">
        <f t="shared" si="6"/>
        <v>17597998714</v>
      </c>
      <c r="Y42" s="45">
        <f t="shared" si="6"/>
        <v>9356389767</v>
      </c>
      <c r="Z42" s="46">
        <f>+IF(X42&lt;&gt;0,+(Y42/X42)*100,0)</f>
        <v>53.16735112360572</v>
      </c>
      <c r="AA42" s="47">
        <f>+AA25-AA40</f>
        <v>35195997401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29908594925</v>
      </c>
      <c r="D45" s="18"/>
      <c r="E45" s="19">
        <v>31144399115</v>
      </c>
      <c r="F45" s="20">
        <v>31144399115</v>
      </c>
      <c r="G45" s="20">
        <v>25172761322</v>
      </c>
      <c r="H45" s="20">
        <v>18327904570</v>
      </c>
      <c r="I45" s="20">
        <v>21459566174</v>
      </c>
      <c r="J45" s="20">
        <v>21459566174</v>
      </c>
      <c r="K45" s="20">
        <v>30614156788</v>
      </c>
      <c r="L45" s="20">
        <v>14897222350</v>
      </c>
      <c r="M45" s="20">
        <v>18746678884</v>
      </c>
      <c r="N45" s="20">
        <v>22423311704</v>
      </c>
      <c r="O45" s="20"/>
      <c r="P45" s="20"/>
      <c r="Q45" s="20"/>
      <c r="R45" s="20"/>
      <c r="S45" s="20"/>
      <c r="T45" s="20"/>
      <c r="U45" s="20"/>
      <c r="V45" s="20"/>
      <c r="W45" s="20">
        <v>22423311704</v>
      </c>
      <c r="X45" s="20">
        <v>15572199562</v>
      </c>
      <c r="Y45" s="20">
        <v>6851112142</v>
      </c>
      <c r="Z45" s="48">
        <v>44</v>
      </c>
      <c r="AA45" s="22">
        <v>31144399115</v>
      </c>
    </row>
    <row r="46" spans="1:27" ht="13.5">
      <c r="A46" s="23" t="s">
        <v>67</v>
      </c>
      <c r="B46" s="17"/>
      <c r="C46" s="18">
        <v>3034686282</v>
      </c>
      <c r="D46" s="18"/>
      <c r="E46" s="19">
        <v>4051598283</v>
      </c>
      <c r="F46" s="20">
        <v>4051598283</v>
      </c>
      <c r="G46" s="20">
        <v>3343970848</v>
      </c>
      <c r="H46" s="20">
        <v>4575743833</v>
      </c>
      <c r="I46" s="20">
        <v>4932730969</v>
      </c>
      <c r="J46" s="20">
        <v>4932730969</v>
      </c>
      <c r="K46" s="20">
        <v>4544380218</v>
      </c>
      <c r="L46" s="20">
        <v>4536113650</v>
      </c>
      <c r="M46" s="20">
        <v>3428121642</v>
      </c>
      <c r="N46" s="20">
        <v>4531076777</v>
      </c>
      <c r="O46" s="20"/>
      <c r="P46" s="20"/>
      <c r="Q46" s="20"/>
      <c r="R46" s="20"/>
      <c r="S46" s="20"/>
      <c r="T46" s="20"/>
      <c r="U46" s="20"/>
      <c r="V46" s="20"/>
      <c r="W46" s="20">
        <v>4531076777</v>
      </c>
      <c r="X46" s="20">
        <v>2025799142</v>
      </c>
      <c r="Y46" s="20">
        <v>2505277635</v>
      </c>
      <c r="Z46" s="48">
        <v>123.67</v>
      </c>
      <c r="AA46" s="22">
        <v>4051598283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>
        <v>-7546173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32943281207</v>
      </c>
      <c r="D48" s="51">
        <f>SUM(D45:D47)</f>
        <v>0</v>
      </c>
      <c r="E48" s="52">
        <f t="shared" si="7"/>
        <v>35195997398</v>
      </c>
      <c r="F48" s="53">
        <f t="shared" si="7"/>
        <v>35195997398</v>
      </c>
      <c r="G48" s="53">
        <f t="shared" si="7"/>
        <v>28516732170</v>
      </c>
      <c r="H48" s="53">
        <f t="shared" si="7"/>
        <v>22903648403</v>
      </c>
      <c r="I48" s="53">
        <f t="shared" si="7"/>
        <v>26392297143</v>
      </c>
      <c r="J48" s="53">
        <f t="shared" si="7"/>
        <v>26392297143</v>
      </c>
      <c r="K48" s="53">
        <f t="shared" si="7"/>
        <v>35150990833</v>
      </c>
      <c r="L48" s="53">
        <f t="shared" si="7"/>
        <v>19433336000</v>
      </c>
      <c r="M48" s="53">
        <f t="shared" si="7"/>
        <v>22174800526</v>
      </c>
      <c r="N48" s="53">
        <f t="shared" si="7"/>
        <v>26954388481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26954388481</v>
      </c>
      <c r="X48" s="53">
        <f t="shared" si="7"/>
        <v>17597998704</v>
      </c>
      <c r="Y48" s="53">
        <f t="shared" si="7"/>
        <v>9356389777</v>
      </c>
      <c r="Z48" s="54">
        <f>+IF(X48&lt;&gt;0,+(Y48/X48)*100,0)</f>
        <v>53.16735121064252</v>
      </c>
      <c r="AA48" s="55">
        <f>SUM(AA45:AA47)</f>
        <v>35195997398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253664103</v>
      </c>
      <c r="D6" s="18">
        <v>253664103</v>
      </c>
      <c r="E6" s="19">
        <v>9847000</v>
      </c>
      <c r="F6" s="20">
        <v>9847000</v>
      </c>
      <c r="G6" s="20">
        <v>539098646</v>
      </c>
      <c r="H6" s="20">
        <v>458394505</v>
      </c>
      <c r="I6" s="20">
        <v>407965672</v>
      </c>
      <c r="J6" s="20">
        <v>407965672</v>
      </c>
      <c r="K6" s="20">
        <v>383266981</v>
      </c>
      <c r="L6" s="20">
        <v>508747936</v>
      </c>
      <c r="M6" s="20">
        <v>451394583</v>
      </c>
      <c r="N6" s="20">
        <v>451394583</v>
      </c>
      <c r="O6" s="20"/>
      <c r="P6" s="20"/>
      <c r="Q6" s="20"/>
      <c r="R6" s="20"/>
      <c r="S6" s="20"/>
      <c r="T6" s="20"/>
      <c r="U6" s="20"/>
      <c r="V6" s="20"/>
      <c r="W6" s="20">
        <v>451394583</v>
      </c>
      <c r="X6" s="20">
        <v>4923500</v>
      </c>
      <c r="Y6" s="20">
        <v>446471083</v>
      </c>
      <c r="Z6" s="21">
        <v>9068.16</v>
      </c>
      <c r="AA6" s="22">
        <v>9847000</v>
      </c>
    </row>
    <row r="7" spans="1:27" ht="13.5">
      <c r="A7" s="23" t="s">
        <v>34</v>
      </c>
      <c r="B7" s="17"/>
      <c r="C7" s="18">
        <v>102554832</v>
      </c>
      <c r="D7" s="18">
        <v>102554832</v>
      </c>
      <c r="E7" s="19">
        <v>100000000</v>
      </c>
      <c r="F7" s="20">
        <v>100000000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50000000</v>
      </c>
      <c r="Y7" s="20">
        <v>-50000000</v>
      </c>
      <c r="Z7" s="21">
        <v>-100</v>
      </c>
      <c r="AA7" s="22">
        <v>100000000</v>
      </c>
    </row>
    <row r="8" spans="1:27" ht="13.5">
      <c r="A8" s="23" t="s">
        <v>35</v>
      </c>
      <c r="B8" s="17"/>
      <c r="C8" s="18">
        <v>29325157</v>
      </c>
      <c r="D8" s="18">
        <v>29325157</v>
      </c>
      <c r="E8" s="19">
        <v>25341000</v>
      </c>
      <c r="F8" s="20">
        <v>25341000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12670500</v>
      </c>
      <c r="Y8" s="20">
        <v>-12670500</v>
      </c>
      <c r="Z8" s="21">
        <v>-100</v>
      </c>
      <c r="AA8" s="22">
        <v>25341000</v>
      </c>
    </row>
    <row r="9" spans="1:27" ht="13.5">
      <c r="A9" s="23" t="s">
        <v>36</v>
      </c>
      <c r="B9" s="17"/>
      <c r="C9" s="18">
        <v>44592901</v>
      </c>
      <c r="D9" s="18">
        <v>44592901</v>
      </c>
      <c r="E9" s="19">
        <v>30000000</v>
      </c>
      <c r="F9" s="20">
        <v>30000000</v>
      </c>
      <c r="G9" s="20">
        <v>276477650</v>
      </c>
      <c r="H9" s="20">
        <v>287790525</v>
      </c>
      <c r="I9" s="20">
        <v>295768470</v>
      </c>
      <c r="J9" s="20">
        <v>295768470</v>
      </c>
      <c r="K9" s="20">
        <v>296636397</v>
      </c>
      <c r="L9" s="20">
        <v>302465342</v>
      </c>
      <c r="M9" s="20">
        <v>307506920</v>
      </c>
      <c r="N9" s="20">
        <v>307506920</v>
      </c>
      <c r="O9" s="20"/>
      <c r="P9" s="20"/>
      <c r="Q9" s="20"/>
      <c r="R9" s="20"/>
      <c r="S9" s="20"/>
      <c r="T9" s="20"/>
      <c r="U9" s="20"/>
      <c r="V9" s="20"/>
      <c r="W9" s="20">
        <v>307506920</v>
      </c>
      <c r="X9" s="20">
        <v>15000000</v>
      </c>
      <c r="Y9" s="20">
        <v>292506920</v>
      </c>
      <c r="Z9" s="21">
        <v>1950.05</v>
      </c>
      <c r="AA9" s="22">
        <v>30000000</v>
      </c>
    </row>
    <row r="10" spans="1:27" ht="13.5">
      <c r="A10" s="23" t="s">
        <v>37</v>
      </c>
      <c r="B10" s="17"/>
      <c r="C10" s="18">
        <v>463493</v>
      </c>
      <c r="D10" s="18">
        <v>463493</v>
      </c>
      <c r="E10" s="19">
        <v>760000</v>
      </c>
      <c r="F10" s="20">
        <v>760000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380000</v>
      </c>
      <c r="Y10" s="24">
        <v>-380000</v>
      </c>
      <c r="Z10" s="25">
        <v>-100</v>
      </c>
      <c r="AA10" s="26">
        <v>760000</v>
      </c>
    </row>
    <row r="11" spans="1:27" ht="13.5">
      <c r="A11" s="23" t="s">
        <v>38</v>
      </c>
      <c r="B11" s="17"/>
      <c r="C11" s="18">
        <v>77686624</v>
      </c>
      <c r="D11" s="18">
        <v>77686624</v>
      </c>
      <c r="E11" s="19">
        <v>10000000</v>
      </c>
      <c r="F11" s="20">
        <v>10000000</v>
      </c>
      <c r="G11" s="20">
        <v>10554341</v>
      </c>
      <c r="H11" s="20">
        <v>77583675</v>
      </c>
      <c r="I11" s="20">
        <v>78246813</v>
      </c>
      <c r="J11" s="20">
        <v>78246813</v>
      </c>
      <c r="K11" s="20">
        <v>78127587</v>
      </c>
      <c r="L11" s="20">
        <v>78331131</v>
      </c>
      <c r="M11" s="20">
        <v>78656834</v>
      </c>
      <c r="N11" s="20">
        <v>78656834</v>
      </c>
      <c r="O11" s="20"/>
      <c r="P11" s="20"/>
      <c r="Q11" s="20"/>
      <c r="R11" s="20"/>
      <c r="S11" s="20"/>
      <c r="T11" s="20"/>
      <c r="U11" s="20"/>
      <c r="V11" s="20"/>
      <c r="W11" s="20">
        <v>78656834</v>
      </c>
      <c r="X11" s="20">
        <v>5000000</v>
      </c>
      <c r="Y11" s="20">
        <v>73656834</v>
      </c>
      <c r="Z11" s="21">
        <v>1473.14</v>
      </c>
      <c r="AA11" s="22">
        <v>10000000</v>
      </c>
    </row>
    <row r="12" spans="1:27" ht="13.5">
      <c r="A12" s="27" t="s">
        <v>39</v>
      </c>
      <c r="B12" s="28"/>
      <c r="C12" s="29">
        <f aca="true" t="shared" si="0" ref="C12:Y12">SUM(C6:C11)</f>
        <v>508287110</v>
      </c>
      <c r="D12" s="29">
        <f>SUM(D6:D11)</f>
        <v>508287110</v>
      </c>
      <c r="E12" s="30">
        <f t="shared" si="0"/>
        <v>175948000</v>
      </c>
      <c r="F12" s="31">
        <f t="shared" si="0"/>
        <v>175948000</v>
      </c>
      <c r="G12" s="31">
        <f t="shared" si="0"/>
        <v>826130637</v>
      </c>
      <c r="H12" s="31">
        <f t="shared" si="0"/>
        <v>823768705</v>
      </c>
      <c r="I12" s="31">
        <f t="shared" si="0"/>
        <v>781980955</v>
      </c>
      <c r="J12" s="31">
        <f t="shared" si="0"/>
        <v>781980955</v>
      </c>
      <c r="K12" s="31">
        <f t="shared" si="0"/>
        <v>758030965</v>
      </c>
      <c r="L12" s="31">
        <f t="shared" si="0"/>
        <v>889544409</v>
      </c>
      <c r="M12" s="31">
        <f t="shared" si="0"/>
        <v>837558337</v>
      </c>
      <c r="N12" s="31">
        <f t="shared" si="0"/>
        <v>837558337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837558337</v>
      </c>
      <c r="X12" s="31">
        <f t="shared" si="0"/>
        <v>87974000</v>
      </c>
      <c r="Y12" s="31">
        <f t="shared" si="0"/>
        <v>749584337</v>
      </c>
      <c r="Z12" s="32">
        <f>+IF(X12&lt;&gt;0,+(Y12/X12)*100,0)</f>
        <v>852.0521256280265</v>
      </c>
      <c r="AA12" s="33">
        <f>SUM(AA6:AA11)</f>
        <v>175948000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3000000</v>
      </c>
      <c r="F15" s="20">
        <v>3000000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1500000</v>
      </c>
      <c r="Y15" s="20">
        <v>-1500000</v>
      </c>
      <c r="Z15" s="21">
        <v>-100</v>
      </c>
      <c r="AA15" s="22">
        <v>3000000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1051985552</v>
      </c>
      <c r="D19" s="18">
        <v>1051985552</v>
      </c>
      <c r="E19" s="19">
        <v>791445000</v>
      </c>
      <c r="F19" s="20">
        <v>791445000</v>
      </c>
      <c r="G19" s="20">
        <v>1401241408</v>
      </c>
      <c r="H19" s="20">
        <v>1352541565</v>
      </c>
      <c r="I19" s="20">
        <v>1371881133</v>
      </c>
      <c r="J19" s="20">
        <v>1371881133</v>
      </c>
      <c r="K19" s="20">
        <v>1385901249</v>
      </c>
      <c r="L19" s="20">
        <v>2035053198</v>
      </c>
      <c r="M19" s="20">
        <v>1414145400</v>
      </c>
      <c r="N19" s="20">
        <v>1414145400</v>
      </c>
      <c r="O19" s="20"/>
      <c r="P19" s="20"/>
      <c r="Q19" s="20"/>
      <c r="R19" s="20"/>
      <c r="S19" s="20"/>
      <c r="T19" s="20"/>
      <c r="U19" s="20"/>
      <c r="V19" s="20"/>
      <c r="W19" s="20">
        <v>1414145400</v>
      </c>
      <c r="X19" s="20">
        <v>395722500</v>
      </c>
      <c r="Y19" s="20">
        <v>1018422900</v>
      </c>
      <c r="Z19" s="21">
        <v>257.36</v>
      </c>
      <c r="AA19" s="22">
        <v>791445000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2106971</v>
      </c>
      <c r="D22" s="18">
        <v>2106971</v>
      </c>
      <c r="E22" s="19">
        <v>3000000</v>
      </c>
      <c r="F22" s="20">
        <v>3000000</v>
      </c>
      <c r="G22" s="20">
        <v>2131522</v>
      </c>
      <c r="H22" s="20">
        <v>2106971</v>
      </c>
      <c r="I22" s="20">
        <v>2106971</v>
      </c>
      <c r="J22" s="20">
        <v>2106971</v>
      </c>
      <c r="K22" s="20">
        <v>2106971</v>
      </c>
      <c r="L22" s="20">
        <v>2106971</v>
      </c>
      <c r="M22" s="20">
        <v>2106971</v>
      </c>
      <c r="N22" s="20">
        <v>2106971</v>
      </c>
      <c r="O22" s="20"/>
      <c r="P22" s="20"/>
      <c r="Q22" s="20"/>
      <c r="R22" s="20"/>
      <c r="S22" s="20"/>
      <c r="T22" s="20"/>
      <c r="U22" s="20"/>
      <c r="V22" s="20"/>
      <c r="W22" s="20">
        <v>2106971</v>
      </c>
      <c r="X22" s="20">
        <v>1500000</v>
      </c>
      <c r="Y22" s="20">
        <v>606971</v>
      </c>
      <c r="Z22" s="21">
        <v>40.46</v>
      </c>
      <c r="AA22" s="22">
        <v>3000000</v>
      </c>
    </row>
    <row r="23" spans="1:27" ht="13.5">
      <c r="A23" s="23" t="s">
        <v>49</v>
      </c>
      <c r="B23" s="17"/>
      <c r="C23" s="18">
        <v>185048</v>
      </c>
      <c r="D23" s="18">
        <v>185048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1054277571</v>
      </c>
      <c r="D24" s="29">
        <f>SUM(D15:D23)</f>
        <v>1054277571</v>
      </c>
      <c r="E24" s="36">
        <f t="shared" si="1"/>
        <v>797445000</v>
      </c>
      <c r="F24" s="37">
        <f t="shared" si="1"/>
        <v>797445000</v>
      </c>
      <c r="G24" s="37">
        <f t="shared" si="1"/>
        <v>1403372930</v>
      </c>
      <c r="H24" s="37">
        <f t="shared" si="1"/>
        <v>1354648536</v>
      </c>
      <c r="I24" s="37">
        <f t="shared" si="1"/>
        <v>1373988104</v>
      </c>
      <c r="J24" s="37">
        <f t="shared" si="1"/>
        <v>1373988104</v>
      </c>
      <c r="K24" s="37">
        <f t="shared" si="1"/>
        <v>1388008220</v>
      </c>
      <c r="L24" s="37">
        <f t="shared" si="1"/>
        <v>2037160169</v>
      </c>
      <c r="M24" s="37">
        <f t="shared" si="1"/>
        <v>1416252371</v>
      </c>
      <c r="N24" s="37">
        <f t="shared" si="1"/>
        <v>1416252371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1416252371</v>
      </c>
      <c r="X24" s="37">
        <f t="shared" si="1"/>
        <v>398722500</v>
      </c>
      <c r="Y24" s="37">
        <f t="shared" si="1"/>
        <v>1017529871</v>
      </c>
      <c r="Z24" s="38">
        <f>+IF(X24&lt;&gt;0,+(Y24/X24)*100,0)</f>
        <v>255.197504780894</v>
      </c>
      <c r="AA24" s="39">
        <f>SUM(AA15:AA23)</f>
        <v>797445000</v>
      </c>
    </row>
    <row r="25" spans="1:27" ht="13.5">
      <c r="A25" s="27" t="s">
        <v>51</v>
      </c>
      <c r="B25" s="28"/>
      <c r="C25" s="29">
        <f aca="true" t="shared" si="2" ref="C25:Y25">+C12+C24</f>
        <v>1562564681</v>
      </c>
      <c r="D25" s="29">
        <f>+D12+D24</f>
        <v>1562564681</v>
      </c>
      <c r="E25" s="30">
        <f t="shared" si="2"/>
        <v>973393000</v>
      </c>
      <c r="F25" s="31">
        <f t="shared" si="2"/>
        <v>973393000</v>
      </c>
      <c r="G25" s="31">
        <f t="shared" si="2"/>
        <v>2229503567</v>
      </c>
      <c r="H25" s="31">
        <f t="shared" si="2"/>
        <v>2178417241</v>
      </c>
      <c r="I25" s="31">
        <f t="shared" si="2"/>
        <v>2155969059</v>
      </c>
      <c r="J25" s="31">
        <f t="shared" si="2"/>
        <v>2155969059</v>
      </c>
      <c r="K25" s="31">
        <f t="shared" si="2"/>
        <v>2146039185</v>
      </c>
      <c r="L25" s="31">
        <f t="shared" si="2"/>
        <v>2926704578</v>
      </c>
      <c r="M25" s="31">
        <f t="shared" si="2"/>
        <v>2253810708</v>
      </c>
      <c r="N25" s="31">
        <f t="shared" si="2"/>
        <v>2253810708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2253810708</v>
      </c>
      <c r="X25" s="31">
        <f t="shared" si="2"/>
        <v>486696500</v>
      </c>
      <c r="Y25" s="31">
        <f t="shared" si="2"/>
        <v>1767114208</v>
      </c>
      <c r="Z25" s="32">
        <f>+IF(X25&lt;&gt;0,+(Y25/X25)*100,0)</f>
        <v>363.08340166818545</v>
      </c>
      <c r="AA25" s="33">
        <f>+AA12+AA24</f>
        <v>973393000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45000000</v>
      </c>
      <c r="D30" s="18">
        <v>45000000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109420223</v>
      </c>
      <c r="D32" s="18">
        <v>109420223</v>
      </c>
      <c r="E32" s="19">
        <v>63000000</v>
      </c>
      <c r="F32" s="20">
        <v>63000000</v>
      </c>
      <c r="G32" s="20">
        <v>172193543</v>
      </c>
      <c r="H32" s="20">
        <v>149091091</v>
      </c>
      <c r="I32" s="20">
        <v>162896447</v>
      </c>
      <c r="J32" s="20">
        <v>162896447</v>
      </c>
      <c r="K32" s="20">
        <v>114282424</v>
      </c>
      <c r="L32" s="20">
        <v>154711072</v>
      </c>
      <c r="M32" s="20">
        <v>155737482</v>
      </c>
      <c r="N32" s="20">
        <v>155737482</v>
      </c>
      <c r="O32" s="20"/>
      <c r="P32" s="20"/>
      <c r="Q32" s="20"/>
      <c r="R32" s="20"/>
      <c r="S32" s="20"/>
      <c r="T32" s="20"/>
      <c r="U32" s="20"/>
      <c r="V32" s="20"/>
      <c r="W32" s="20">
        <v>155737482</v>
      </c>
      <c r="X32" s="20">
        <v>31500000</v>
      </c>
      <c r="Y32" s="20">
        <v>124237482</v>
      </c>
      <c r="Z32" s="21">
        <v>394.4</v>
      </c>
      <c r="AA32" s="22">
        <v>63000000</v>
      </c>
    </row>
    <row r="33" spans="1:27" ht="13.5">
      <c r="A33" s="23" t="s">
        <v>58</v>
      </c>
      <c r="B33" s="17"/>
      <c r="C33" s="18">
        <v>329754</v>
      </c>
      <c r="D33" s="18">
        <v>329754</v>
      </c>
      <c r="E33" s="19"/>
      <c r="F33" s="20"/>
      <c r="G33" s="20">
        <v>163663852</v>
      </c>
      <c r="H33" s="20">
        <v>224575799</v>
      </c>
      <c r="I33" s="20">
        <v>224575799</v>
      </c>
      <c r="J33" s="20">
        <v>224575799</v>
      </c>
      <c r="K33" s="20">
        <v>224575799</v>
      </c>
      <c r="L33" s="20">
        <v>224575799</v>
      </c>
      <c r="M33" s="20">
        <v>224575799</v>
      </c>
      <c r="N33" s="20">
        <v>224575799</v>
      </c>
      <c r="O33" s="20"/>
      <c r="P33" s="20"/>
      <c r="Q33" s="20"/>
      <c r="R33" s="20"/>
      <c r="S33" s="20"/>
      <c r="T33" s="20"/>
      <c r="U33" s="20"/>
      <c r="V33" s="20"/>
      <c r="W33" s="20">
        <v>224575799</v>
      </c>
      <c r="X33" s="20"/>
      <c r="Y33" s="20">
        <v>224575799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154749977</v>
      </c>
      <c r="D34" s="29">
        <f>SUM(D29:D33)</f>
        <v>154749977</v>
      </c>
      <c r="E34" s="30">
        <f t="shared" si="3"/>
        <v>63000000</v>
      </c>
      <c r="F34" s="31">
        <f t="shared" si="3"/>
        <v>63000000</v>
      </c>
      <c r="G34" s="31">
        <f t="shared" si="3"/>
        <v>335857395</v>
      </c>
      <c r="H34" s="31">
        <f t="shared" si="3"/>
        <v>373666890</v>
      </c>
      <c r="I34" s="31">
        <f t="shared" si="3"/>
        <v>387472246</v>
      </c>
      <c r="J34" s="31">
        <f t="shared" si="3"/>
        <v>387472246</v>
      </c>
      <c r="K34" s="31">
        <f t="shared" si="3"/>
        <v>338858223</v>
      </c>
      <c r="L34" s="31">
        <f t="shared" si="3"/>
        <v>379286871</v>
      </c>
      <c r="M34" s="31">
        <f t="shared" si="3"/>
        <v>380313281</v>
      </c>
      <c r="N34" s="31">
        <f t="shared" si="3"/>
        <v>380313281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380313281</v>
      </c>
      <c r="X34" s="31">
        <f t="shared" si="3"/>
        <v>31500000</v>
      </c>
      <c r="Y34" s="31">
        <f t="shared" si="3"/>
        <v>348813281</v>
      </c>
      <c r="Z34" s="32">
        <f>+IF(X34&lt;&gt;0,+(Y34/X34)*100,0)</f>
        <v>1107.3437492063492</v>
      </c>
      <c r="AA34" s="33">
        <f>SUM(AA29:AA33)</f>
        <v>63000000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15893351</v>
      </c>
      <c r="D37" s="18">
        <v>15893351</v>
      </c>
      <c r="E37" s="19">
        <v>45000000</v>
      </c>
      <c r="F37" s="20">
        <v>45000000</v>
      </c>
      <c r="G37" s="20"/>
      <c r="H37" s="20"/>
      <c r="I37" s="20">
        <v>25893358</v>
      </c>
      <c r="J37" s="20">
        <v>25893358</v>
      </c>
      <c r="K37" s="20">
        <v>25893358</v>
      </c>
      <c r="L37" s="20">
        <v>25893358</v>
      </c>
      <c r="M37" s="20">
        <v>25893358</v>
      </c>
      <c r="N37" s="20">
        <v>25893358</v>
      </c>
      <c r="O37" s="20"/>
      <c r="P37" s="20"/>
      <c r="Q37" s="20"/>
      <c r="R37" s="20"/>
      <c r="S37" s="20"/>
      <c r="T37" s="20"/>
      <c r="U37" s="20"/>
      <c r="V37" s="20"/>
      <c r="W37" s="20">
        <v>25893358</v>
      </c>
      <c r="X37" s="20">
        <v>22500000</v>
      </c>
      <c r="Y37" s="20">
        <v>3393358</v>
      </c>
      <c r="Z37" s="21">
        <v>15.08</v>
      </c>
      <c r="AA37" s="22">
        <v>45000000</v>
      </c>
    </row>
    <row r="38" spans="1:27" ht="13.5">
      <c r="A38" s="23" t="s">
        <v>58</v>
      </c>
      <c r="B38" s="17"/>
      <c r="C38" s="18">
        <v>16995064</v>
      </c>
      <c r="D38" s="18">
        <v>16995064</v>
      </c>
      <c r="E38" s="19">
        <v>16000000</v>
      </c>
      <c r="F38" s="20">
        <v>16000000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8000000</v>
      </c>
      <c r="Y38" s="20">
        <v>-8000000</v>
      </c>
      <c r="Z38" s="21">
        <v>-100</v>
      </c>
      <c r="AA38" s="22">
        <v>16000000</v>
      </c>
    </row>
    <row r="39" spans="1:27" ht="13.5">
      <c r="A39" s="27" t="s">
        <v>61</v>
      </c>
      <c r="B39" s="35"/>
      <c r="C39" s="29">
        <f aca="true" t="shared" si="4" ref="C39:Y39">SUM(C37:C38)</f>
        <v>32888415</v>
      </c>
      <c r="D39" s="29">
        <f>SUM(D37:D38)</f>
        <v>32888415</v>
      </c>
      <c r="E39" s="36">
        <f t="shared" si="4"/>
        <v>61000000</v>
      </c>
      <c r="F39" s="37">
        <f t="shared" si="4"/>
        <v>61000000</v>
      </c>
      <c r="G39" s="37">
        <f t="shared" si="4"/>
        <v>0</v>
      </c>
      <c r="H39" s="37">
        <f t="shared" si="4"/>
        <v>0</v>
      </c>
      <c r="I39" s="37">
        <f t="shared" si="4"/>
        <v>25893358</v>
      </c>
      <c r="J39" s="37">
        <f t="shared" si="4"/>
        <v>25893358</v>
      </c>
      <c r="K39" s="37">
        <f t="shared" si="4"/>
        <v>25893358</v>
      </c>
      <c r="L39" s="37">
        <f t="shared" si="4"/>
        <v>25893358</v>
      </c>
      <c r="M39" s="37">
        <f t="shared" si="4"/>
        <v>25893358</v>
      </c>
      <c r="N39" s="37">
        <f t="shared" si="4"/>
        <v>25893358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25893358</v>
      </c>
      <c r="X39" s="37">
        <f t="shared" si="4"/>
        <v>30500000</v>
      </c>
      <c r="Y39" s="37">
        <f t="shared" si="4"/>
        <v>-4606642</v>
      </c>
      <c r="Z39" s="38">
        <f>+IF(X39&lt;&gt;0,+(Y39/X39)*100,0)</f>
        <v>-15.103744262295082</v>
      </c>
      <c r="AA39" s="39">
        <f>SUM(AA37:AA38)</f>
        <v>61000000</v>
      </c>
    </row>
    <row r="40" spans="1:27" ht="13.5">
      <c r="A40" s="27" t="s">
        <v>62</v>
      </c>
      <c r="B40" s="28"/>
      <c r="C40" s="29">
        <f aca="true" t="shared" si="5" ref="C40:Y40">+C34+C39</f>
        <v>187638392</v>
      </c>
      <c r="D40" s="29">
        <f>+D34+D39</f>
        <v>187638392</v>
      </c>
      <c r="E40" s="30">
        <f t="shared" si="5"/>
        <v>124000000</v>
      </c>
      <c r="F40" s="31">
        <f t="shared" si="5"/>
        <v>124000000</v>
      </c>
      <c r="G40" s="31">
        <f t="shared" si="5"/>
        <v>335857395</v>
      </c>
      <c r="H40" s="31">
        <f t="shared" si="5"/>
        <v>373666890</v>
      </c>
      <c r="I40" s="31">
        <f t="shared" si="5"/>
        <v>413365604</v>
      </c>
      <c r="J40" s="31">
        <f t="shared" si="5"/>
        <v>413365604</v>
      </c>
      <c r="K40" s="31">
        <f t="shared" si="5"/>
        <v>364751581</v>
      </c>
      <c r="L40" s="31">
        <f t="shared" si="5"/>
        <v>405180229</v>
      </c>
      <c r="M40" s="31">
        <f t="shared" si="5"/>
        <v>406206639</v>
      </c>
      <c r="N40" s="31">
        <f t="shared" si="5"/>
        <v>406206639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406206639</v>
      </c>
      <c r="X40" s="31">
        <f t="shared" si="5"/>
        <v>62000000</v>
      </c>
      <c r="Y40" s="31">
        <f t="shared" si="5"/>
        <v>344206639</v>
      </c>
      <c r="Z40" s="32">
        <f>+IF(X40&lt;&gt;0,+(Y40/X40)*100,0)</f>
        <v>555.1719983870968</v>
      </c>
      <c r="AA40" s="33">
        <f>+AA34+AA39</f>
        <v>124000000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1374926289</v>
      </c>
      <c r="D42" s="43">
        <f>+D25-D40</f>
        <v>1374926289</v>
      </c>
      <c r="E42" s="44">
        <f t="shared" si="6"/>
        <v>849393000</v>
      </c>
      <c r="F42" s="45">
        <f t="shared" si="6"/>
        <v>849393000</v>
      </c>
      <c r="G42" s="45">
        <f t="shared" si="6"/>
        <v>1893646172</v>
      </c>
      <c r="H42" s="45">
        <f t="shared" si="6"/>
        <v>1804750351</v>
      </c>
      <c r="I42" s="45">
        <f t="shared" si="6"/>
        <v>1742603455</v>
      </c>
      <c r="J42" s="45">
        <f t="shared" si="6"/>
        <v>1742603455</v>
      </c>
      <c r="K42" s="45">
        <f t="shared" si="6"/>
        <v>1781287604</v>
      </c>
      <c r="L42" s="45">
        <f t="shared" si="6"/>
        <v>2521524349</v>
      </c>
      <c r="M42" s="45">
        <f t="shared" si="6"/>
        <v>1847604069</v>
      </c>
      <c r="N42" s="45">
        <f t="shared" si="6"/>
        <v>1847604069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1847604069</v>
      </c>
      <c r="X42" s="45">
        <f t="shared" si="6"/>
        <v>424696500</v>
      </c>
      <c r="Y42" s="45">
        <f t="shared" si="6"/>
        <v>1422907569</v>
      </c>
      <c r="Z42" s="46">
        <f>+IF(X42&lt;&gt;0,+(Y42/X42)*100,0)</f>
        <v>335.0410396600867</v>
      </c>
      <c r="AA42" s="47">
        <f>+AA25-AA40</f>
        <v>849393000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1374926289</v>
      </c>
      <c r="D45" s="18">
        <v>1374926289</v>
      </c>
      <c r="E45" s="19">
        <v>849393000</v>
      </c>
      <c r="F45" s="20">
        <v>849393000</v>
      </c>
      <c r="G45" s="20">
        <v>1893646172</v>
      </c>
      <c r="H45" s="20">
        <v>1804750351</v>
      </c>
      <c r="I45" s="20">
        <v>1742603455</v>
      </c>
      <c r="J45" s="20">
        <v>1742603455</v>
      </c>
      <c r="K45" s="20">
        <v>1781287604</v>
      </c>
      <c r="L45" s="20">
        <v>2521524349</v>
      </c>
      <c r="M45" s="20">
        <v>1847604069</v>
      </c>
      <c r="N45" s="20">
        <v>1847604069</v>
      </c>
      <c r="O45" s="20"/>
      <c r="P45" s="20"/>
      <c r="Q45" s="20"/>
      <c r="R45" s="20"/>
      <c r="S45" s="20"/>
      <c r="T45" s="20"/>
      <c r="U45" s="20"/>
      <c r="V45" s="20"/>
      <c r="W45" s="20">
        <v>1847604069</v>
      </c>
      <c r="X45" s="20">
        <v>424696500</v>
      </c>
      <c r="Y45" s="20">
        <v>1422907569</v>
      </c>
      <c r="Z45" s="48">
        <v>335.04</v>
      </c>
      <c r="AA45" s="22">
        <v>849393000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1374926289</v>
      </c>
      <c r="D48" s="51">
        <f>SUM(D45:D47)</f>
        <v>1374926289</v>
      </c>
      <c r="E48" s="52">
        <f t="shared" si="7"/>
        <v>849393000</v>
      </c>
      <c r="F48" s="53">
        <f t="shared" si="7"/>
        <v>849393000</v>
      </c>
      <c r="G48" s="53">
        <f t="shared" si="7"/>
        <v>1893646172</v>
      </c>
      <c r="H48" s="53">
        <f t="shared" si="7"/>
        <v>1804750351</v>
      </c>
      <c r="I48" s="53">
        <f t="shared" si="7"/>
        <v>1742603455</v>
      </c>
      <c r="J48" s="53">
        <f t="shared" si="7"/>
        <v>1742603455</v>
      </c>
      <c r="K48" s="53">
        <f t="shared" si="7"/>
        <v>1781287604</v>
      </c>
      <c r="L48" s="53">
        <f t="shared" si="7"/>
        <v>2521524349</v>
      </c>
      <c r="M48" s="53">
        <f t="shared" si="7"/>
        <v>1847604069</v>
      </c>
      <c r="N48" s="53">
        <f t="shared" si="7"/>
        <v>1847604069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1847604069</v>
      </c>
      <c r="X48" s="53">
        <f t="shared" si="7"/>
        <v>424696500</v>
      </c>
      <c r="Y48" s="53">
        <f t="shared" si="7"/>
        <v>1422907569</v>
      </c>
      <c r="Z48" s="54">
        <f>+IF(X48&lt;&gt;0,+(Y48/X48)*100,0)</f>
        <v>335.0410396600867</v>
      </c>
      <c r="AA48" s="55">
        <f>SUM(AA45:AA47)</f>
        <v>849393000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63105815</v>
      </c>
      <c r="D6" s="18">
        <v>63105815</v>
      </c>
      <c r="E6" s="19">
        <v>10846000</v>
      </c>
      <c r="F6" s="20">
        <v>10846000</v>
      </c>
      <c r="G6" s="20">
        <v>15602965</v>
      </c>
      <c r="H6" s="20">
        <v>1873766</v>
      </c>
      <c r="I6" s="20">
        <v>8112229</v>
      </c>
      <c r="J6" s="20">
        <v>8112229</v>
      </c>
      <c r="K6" s="20">
        <v>18306156</v>
      </c>
      <c r="L6" s="20">
        <v>101931389</v>
      </c>
      <c r="M6" s="20"/>
      <c r="N6" s="20">
        <v>101931389</v>
      </c>
      <c r="O6" s="20"/>
      <c r="P6" s="20"/>
      <c r="Q6" s="20"/>
      <c r="R6" s="20"/>
      <c r="S6" s="20"/>
      <c r="T6" s="20"/>
      <c r="U6" s="20"/>
      <c r="V6" s="20"/>
      <c r="W6" s="20">
        <v>101931389</v>
      </c>
      <c r="X6" s="20">
        <v>5423000</v>
      </c>
      <c r="Y6" s="20">
        <v>96508389</v>
      </c>
      <c r="Z6" s="21">
        <v>1779.61</v>
      </c>
      <c r="AA6" s="22">
        <v>10846000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>
        <v>36718841</v>
      </c>
      <c r="H7" s="20">
        <v>70554091</v>
      </c>
      <c r="I7" s="20">
        <v>46694000</v>
      </c>
      <c r="J7" s="20">
        <v>46694000</v>
      </c>
      <c r="K7" s="20">
        <v>15018507</v>
      </c>
      <c r="L7" s="20">
        <v>43173454</v>
      </c>
      <c r="M7" s="20"/>
      <c r="N7" s="20">
        <v>43173454</v>
      </c>
      <c r="O7" s="20"/>
      <c r="P7" s="20"/>
      <c r="Q7" s="20"/>
      <c r="R7" s="20"/>
      <c r="S7" s="20"/>
      <c r="T7" s="20"/>
      <c r="U7" s="20"/>
      <c r="V7" s="20"/>
      <c r="W7" s="20">
        <v>43173454</v>
      </c>
      <c r="X7" s="20">
        <v>2500000</v>
      </c>
      <c r="Y7" s="20">
        <v>40673454</v>
      </c>
      <c r="Z7" s="21">
        <v>1626.94</v>
      </c>
      <c r="AA7" s="22">
        <v>5000000</v>
      </c>
    </row>
    <row r="8" spans="1:27" ht="13.5">
      <c r="A8" s="23" t="s">
        <v>35</v>
      </c>
      <c r="B8" s="17"/>
      <c r="C8" s="18">
        <v>51375842</v>
      </c>
      <c r="D8" s="18">
        <v>51375842</v>
      </c>
      <c r="E8" s="19">
        <v>100561000</v>
      </c>
      <c r="F8" s="20">
        <v>100561000</v>
      </c>
      <c r="G8" s="20">
        <v>135754927</v>
      </c>
      <c r="H8" s="20">
        <v>137399573</v>
      </c>
      <c r="I8" s="20">
        <v>142260537</v>
      </c>
      <c r="J8" s="20">
        <v>142260537</v>
      </c>
      <c r="K8" s="20">
        <v>139126708</v>
      </c>
      <c r="L8" s="20">
        <v>143344321</v>
      </c>
      <c r="M8" s="20"/>
      <c r="N8" s="20">
        <v>143344321</v>
      </c>
      <c r="O8" s="20"/>
      <c r="P8" s="20"/>
      <c r="Q8" s="20"/>
      <c r="R8" s="20"/>
      <c r="S8" s="20"/>
      <c r="T8" s="20"/>
      <c r="U8" s="20"/>
      <c r="V8" s="20"/>
      <c r="W8" s="20">
        <v>143344321</v>
      </c>
      <c r="X8" s="20">
        <v>50280500</v>
      </c>
      <c r="Y8" s="20">
        <v>93063821</v>
      </c>
      <c r="Z8" s="21">
        <v>185.09</v>
      </c>
      <c r="AA8" s="22">
        <v>100561000</v>
      </c>
    </row>
    <row r="9" spans="1:27" ht="13.5">
      <c r="A9" s="23" t="s">
        <v>36</v>
      </c>
      <c r="B9" s="17"/>
      <c r="C9" s="18"/>
      <c r="D9" s="18"/>
      <c r="E9" s="19">
        <v>39000000</v>
      </c>
      <c r="F9" s="20">
        <v>39000000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19500000</v>
      </c>
      <c r="Y9" s="20">
        <v>-19500000</v>
      </c>
      <c r="Z9" s="21">
        <v>-100</v>
      </c>
      <c r="AA9" s="22">
        <v>39000000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316413231</v>
      </c>
      <c r="D11" s="18">
        <v>316413231</v>
      </c>
      <c r="E11" s="19">
        <v>107694000</v>
      </c>
      <c r="F11" s="20">
        <v>107694000</v>
      </c>
      <c r="G11" s="20">
        <v>324678890</v>
      </c>
      <c r="H11" s="20">
        <v>105982031</v>
      </c>
      <c r="I11" s="20">
        <v>106473971</v>
      </c>
      <c r="J11" s="20">
        <v>106473971</v>
      </c>
      <c r="K11" s="20">
        <v>106473971</v>
      </c>
      <c r="L11" s="20">
        <v>107071227</v>
      </c>
      <c r="M11" s="20"/>
      <c r="N11" s="20">
        <v>107071227</v>
      </c>
      <c r="O11" s="20"/>
      <c r="P11" s="20"/>
      <c r="Q11" s="20"/>
      <c r="R11" s="20"/>
      <c r="S11" s="20"/>
      <c r="T11" s="20"/>
      <c r="U11" s="20"/>
      <c r="V11" s="20"/>
      <c r="W11" s="20">
        <v>107071227</v>
      </c>
      <c r="X11" s="20">
        <v>53847000</v>
      </c>
      <c r="Y11" s="20">
        <v>53224227</v>
      </c>
      <c r="Z11" s="21">
        <v>98.84</v>
      </c>
      <c r="AA11" s="22">
        <v>107694000</v>
      </c>
    </row>
    <row r="12" spans="1:27" ht="13.5">
      <c r="A12" s="27" t="s">
        <v>39</v>
      </c>
      <c r="B12" s="28"/>
      <c r="C12" s="29">
        <f aca="true" t="shared" si="0" ref="C12:Y12">SUM(C6:C11)</f>
        <v>430894888</v>
      </c>
      <c r="D12" s="29">
        <f>SUM(D6:D11)</f>
        <v>430894888</v>
      </c>
      <c r="E12" s="30">
        <f t="shared" si="0"/>
        <v>263101000</v>
      </c>
      <c r="F12" s="31">
        <f t="shared" si="0"/>
        <v>263101000</v>
      </c>
      <c r="G12" s="31">
        <f t="shared" si="0"/>
        <v>512755623</v>
      </c>
      <c r="H12" s="31">
        <f t="shared" si="0"/>
        <v>315809461</v>
      </c>
      <c r="I12" s="31">
        <f t="shared" si="0"/>
        <v>303540737</v>
      </c>
      <c r="J12" s="31">
        <f t="shared" si="0"/>
        <v>303540737</v>
      </c>
      <c r="K12" s="31">
        <f t="shared" si="0"/>
        <v>278925342</v>
      </c>
      <c r="L12" s="31">
        <f t="shared" si="0"/>
        <v>395520391</v>
      </c>
      <c r="M12" s="31">
        <f t="shared" si="0"/>
        <v>0</v>
      </c>
      <c r="N12" s="31">
        <f t="shared" si="0"/>
        <v>395520391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395520391</v>
      </c>
      <c r="X12" s="31">
        <f t="shared" si="0"/>
        <v>131550500</v>
      </c>
      <c r="Y12" s="31">
        <f t="shared" si="0"/>
        <v>263969891</v>
      </c>
      <c r="Z12" s="32">
        <f>+IF(X12&lt;&gt;0,+(Y12/X12)*100,0)</f>
        <v>200.66049996009139</v>
      </c>
      <c r="AA12" s="33">
        <f>SUM(AA6:AA11)</f>
        <v>263101000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52491463</v>
      </c>
      <c r="D17" s="18">
        <v>52491463</v>
      </c>
      <c r="E17" s="19">
        <v>52491000</v>
      </c>
      <c r="F17" s="20">
        <v>52491000</v>
      </c>
      <c r="G17" s="20">
        <v>52491463</v>
      </c>
      <c r="H17" s="20">
        <v>52491463</v>
      </c>
      <c r="I17" s="20">
        <v>52491463</v>
      </c>
      <c r="J17" s="20">
        <v>52491463</v>
      </c>
      <c r="K17" s="20">
        <v>52491463</v>
      </c>
      <c r="L17" s="20">
        <v>12054151</v>
      </c>
      <c r="M17" s="20"/>
      <c r="N17" s="20">
        <v>12054151</v>
      </c>
      <c r="O17" s="20"/>
      <c r="P17" s="20"/>
      <c r="Q17" s="20"/>
      <c r="R17" s="20"/>
      <c r="S17" s="20"/>
      <c r="T17" s="20"/>
      <c r="U17" s="20"/>
      <c r="V17" s="20"/>
      <c r="W17" s="20">
        <v>12054151</v>
      </c>
      <c r="X17" s="20">
        <v>26245500</v>
      </c>
      <c r="Y17" s="20">
        <v>-14191349</v>
      </c>
      <c r="Z17" s="21">
        <v>-54.07</v>
      </c>
      <c r="AA17" s="22">
        <v>52491000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1772920715</v>
      </c>
      <c r="D19" s="18">
        <v>1772920715</v>
      </c>
      <c r="E19" s="19">
        <v>1898989000</v>
      </c>
      <c r="F19" s="20">
        <v>1898989000</v>
      </c>
      <c r="G19" s="20">
        <v>1771512873</v>
      </c>
      <c r="H19" s="20">
        <v>1790025707</v>
      </c>
      <c r="I19" s="20">
        <v>1790025707</v>
      </c>
      <c r="J19" s="20">
        <v>1790025707</v>
      </c>
      <c r="K19" s="20">
        <v>1790025707</v>
      </c>
      <c r="L19" s="20">
        <v>1789757807</v>
      </c>
      <c r="M19" s="20"/>
      <c r="N19" s="20">
        <v>1789757807</v>
      </c>
      <c r="O19" s="20"/>
      <c r="P19" s="20"/>
      <c r="Q19" s="20"/>
      <c r="R19" s="20"/>
      <c r="S19" s="20"/>
      <c r="T19" s="20"/>
      <c r="U19" s="20"/>
      <c r="V19" s="20"/>
      <c r="W19" s="20">
        <v>1789757807</v>
      </c>
      <c r="X19" s="20">
        <v>949494500</v>
      </c>
      <c r="Y19" s="20">
        <v>840263307</v>
      </c>
      <c r="Z19" s="21">
        <v>88.5</v>
      </c>
      <c r="AA19" s="22">
        <v>1898989000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566008</v>
      </c>
      <c r="D22" s="18">
        <v>566008</v>
      </c>
      <c r="E22" s="19">
        <v>326000</v>
      </c>
      <c r="F22" s="20">
        <v>326000</v>
      </c>
      <c r="G22" s="20">
        <v>388008</v>
      </c>
      <c r="H22" s="20">
        <v>544330</v>
      </c>
      <c r="I22" s="20">
        <v>544330</v>
      </c>
      <c r="J22" s="20">
        <v>544330</v>
      </c>
      <c r="K22" s="20">
        <v>544330</v>
      </c>
      <c r="L22" s="20">
        <v>544330</v>
      </c>
      <c r="M22" s="20"/>
      <c r="N22" s="20">
        <v>544330</v>
      </c>
      <c r="O22" s="20"/>
      <c r="P22" s="20"/>
      <c r="Q22" s="20"/>
      <c r="R22" s="20"/>
      <c r="S22" s="20"/>
      <c r="T22" s="20"/>
      <c r="U22" s="20"/>
      <c r="V22" s="20"/>
      <c r="W22" s="20">
        <v>544330</v>
      </c>
      <c r="X22" s="20">
        <v>163000</v>
      </c>
      <c r="Y22" s="20">
        <v>381330</v>
      </c>
      <c r="Z22" s="21">
        <v>233.94</v>
      </c>
      <c r="AA22" s="22">
        <v>326000</v>
      </c>
    </row>
    <row r="23" spans="1:27" ht="13.5">
      <c r="A23" s="23" t="s">
        <v>49</v>
      </c>
      <c r="B23" s="17"/>
      <c r="C23" s="18">
        <v>520979</v>
      </c>
      <c r="D23" s="18">
        <v>520979</v>
      </c>
      <c r="E23" s="19"/>
      <c r="F23" s="20"/>
      <c r="G23" s="24">
        <v>520979</v>
      </c>
      <c r="H23" s="24">
        <v>1051979</v>
      </c>
      <c r="I23" s="24">
        <v>1051979</v>
      </c>
      <c r="J23" s="20">
        <v>1051979</v>
      </c>
      <c r="K23" s="24">
        <v>1051979</v>
      </c>
      <c r="L23" s="24">
        <v>1051979</v>
      </c>
      <c r="M23" s="20"/>
      <c r="N23" s="24">
        <v>1051979</v>
      </c>
      <c r="O23" s="24"/>
      <c r="P23" s="24"/>
      <c r="Q23" s="20"/>
      <c r="R23" s="24"/>
      <c r="S23" s="24"/>
      <c r="T23" s="20"/>
      <c r="U23" s="24"/>
      <c r="V23" s="24"/>
      <c r="W23" s="24">
        <v>1051979</v>
      </c>
      <c r="X23" s="20"/>
      <c r="Y23" s="24">
        <v>1051979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1826499165</v>
      </c>
      <c r="D24" s="29">
        <f>SUM(D15:D23)</f>
        <v>1826499165</v>
      </c>
      <c r="E24" s="36">
        <f t="shared" si="1"/>
        <v>1951806000</v>
      </c>
      <c r="F24" s="37">
        <f t="shared" si="1"/>
        <v>1951806000</v>
      </c>
      <c r="G24" s="37">
        <f t="shared" si="1"/>
        <v>1824913323</v>
      </c>
      <c r="H24" s="37">
        <f t="shared" si="1"/>
        <v>1844113479</v>
      </c>
      <c r="I24" s="37">
        <f t="shared" si="1"/>
        <v>1844113479</v>
      </c>
      <c r="J24" s="37">
        <f t="shared" si="1"/>
        <v>1844113479</v>
      </c>
      <c r="K24" s="37">
        <f t="shared" si="1"/>
        <v>1844113479</v>
      </c>
      <c r="L24" s="37">
        <f t="shared" si="1"/>
        <v>1803408267</v>
      </c>
      <c r="M24" s="37">
        <f t="shared" si="1"/>
        <v>0</v>
      </c>
      <c r="N24" s="37">
        <f t="shared" si="1"/>
        <v>1803408267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1803408267</v>
      </c>
      <c r="X24" s="37">
        <f t="shared" si="1"/>
        <v>975903000</v>
      </c>
      <c r="Y24" s="37">
        <f t="shared" si="1"/>
        <v>827505267</v>
      </c>
      <c r="Z24" s="38">
        <f>+IF(X24&lt;&gt;0,+(Y24/X24)*100,0)</f>
        <v>84.79380297017224</v>
      </c>
      <c r="AA24" s="39">
        <f>SUM(AA15:AA23)</f>
        <v>1951806000</v>
      </c>
    </row>
    <row r="25" spans="1:27" ht="13.5">
      <c r="A25" s="27" t="s">
        <v>51</v>
      </c>
      <c r="B25" s="28"/>
      <c r="C25" s="29">
        <f aca="true" t="shared" si="2" ref="C25:Y25">+C12+C24</f>
        <v>2257394053</v>
      </c>
      <c r="D25" s="29">
        <f>+D12+D24</f>
        <v>2257394053</v>
      </c>
      <c r="E25" s="30">
        <f t="shared" si="2"/>
        <v>2214907000</v>
      </c>
      <c r="F25" s="31">
        <f t="shared" si="2"/>
        <v>2214907000</v>
      </c>
      <c r="G25" s="31">
        <f t="shared" si="2"/>
        <v>2337668946</v>
      </c>
      <c r="H25" s="31">
        <f t="shared" si="2"/>
        <v>2159922940</v>
      </c>
      <c r="I25" s="31">
        <f t="shared" si="2"/>
        <v>2147654216</v>
      </c>
      <c r="J25" s="31">
        <f t="shared" si="2"/>
        <v>2147654216</v>
      </c>
      <c r="K25" s="31">
        <f t="shared" si="2"/>
        <v>2123038821</v>
      </c>
      <c r="L25" s="31">
        <f t="shared" si="2"/>
        <v>2198928658</v>
      </c>
      <c r="M25" s="31">
        <f t="shared" si="2"/>
        <v>0</v>
      </c>
      <c r="N25" s="31">
        <f t="shared" si="2"/>
        <v>2198928658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2198928658</v>
      </c>
      <c r="X25" s="31">
        <f t="shared" si="2"/>
        <v>1107453500</v>
      </c>
      <c r="Y25" s="31">
        <f t="shared" si="2"/>
        <v>1091475158</v>
      </c>
      <c r="Z25" s="32">
        <f>+IF(X25&lt;&gt;0,+(Y25/X25)*100,0)</f>
        <v>98.55719973795739</v>
      </c>
      <c r="AA25" s="33">
        <f>+AA12+AA24</f>
        <v>2214907000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1194817</v>
      </c>
      <c r="D30" s="18">
        <v>1194817</v>
      </c>
      <c r="E30" s="19">
        <v>923000</v>
      </c>
      <c r="F30" s="20">
        <v>923000</v>
      </c>
      <c r="G30" s="20"/>
      <c r="H30" s="20">
        <v>1194817</v>
      </c>
      <c r="I30" s="20">
        <v>1194817</v>
      </c>
      <c r="J30" s="20">
        <v>1194817</v>
      </c>
      <c r="K30" s="20">
        <v>1194817</v>
      </c>
      <c r="L30" s="20">
        <v>555667</v>
      </c>
      <c r="M30" s="20"/>
      <c r="N30" s="20">
        <v>555667</v>
      </c>
      <c r="O30" s="20"/>
      <c r="P30" s="20"/>
      <c r="Q30" s="20"/>
      <c r="R30" s="20"/>
      <c r="S30" s="20"/>
      <c r="T30" s="20"/>
      <c r="U30" s="20"/>
      <c r="V30" s="20"/>
      <c r="W30" s="20">
        <v>555667</v>
      </c>
      <c r="X30" s="20">
        <v>461500</v>
      </c>
      <c r="Y30" s="20">
        <v>94167</v>
      </c>
      <c r="Z30" s="21">
        <v>20.4</v>
      </c>
      <c r="AA30" s="22">
        <v>923000</v>
      </c>
    </row>
    <row r="31" spans="1:27" ht="13.5">
      <c r="A31" s="23" t="s">
        <v>56</v>
      </c>
      <c r="B31" s="17"/>
      <c r="C31" s="18">
        <v>9750494</v>
      </c>
      <c r="D31" s="18">
        <v>9750494</v>
      </c>
      <c r="E31" s="19"/>
      <c r="F31" s="20"/>
      <c r="G31" s="20">
        <v>10087699</v>
      </c>
      <c r="H31" s="20">
        <v>9750494</v>
      </c>
      <c r="I31" s="20">
        <v>9750494</v>
      </c>
      <c r="J31" s="20">
        <v>9750494</v>
      </c>
      <c r="K31" s="20">
        <v>9750494</v>
      </c>
      <c r="L31" s="20">
        <v>11502303</v>
      </c>
      <c r="M31" s="20"/>
      <c r="N31" s="20">
        <v>11502303</v>
      </c>
      <c r="O31" s="20"/>
      <c r="P31" s="20"/>
      <c r="Q31" s="20"/>
      <c r="R31" s="20"/>
      <c r="S31" s="20"/>
      <c r="T31" s="20"/>
      <c r="U31" s="20"/>
      <c r="V31" s="20"/>
      <c r="W31" s="20">
        <v>11502303</v>
      </c>
      <c r="X31" s="20"/>
      <c r="Y31" s="20">
        <v>11502303</v>
      </c>
      <c r="Z31" s="21"/>
      <c r="AA31" s="22"/>
    </row>
    <row r="32" spans="1:27" ht="13.5">
      <c r="A32" s="23" t="s">
        <v>57</v>
      </c>
      <c r="B32" s="17"/>
      <c r="C32" s="18">
        <v>177175701</v>
      </c>
      <c r="D32" s="18">
        <v>177175701</v>
      </c>
      <c r="E32" s="19">
        <v>38493000</v>
      </c>
      <c r="F32" s="20">
        <v>38493000</v>
      </c>
      <c r="G32" s="20">
        <v>67154374</v>
      </c>
      <c r="H32" s="20">
        <v>77731467</v>
      </c>
      <c r="I32" s="20">
        <v>80617253</v>
      </c>
      <c r="J32" s="20">
        <v>80617253</v>
      </c>
      <c r="K32" s="20">
        <v>93671253</v>
      </c>
      <c r="L32" s="20">
        <v>122608413</v>
      </c>
      <c r="M32" s="20"/>
      <c r="N32" s="20">
        <v>122608413</v>
      </c>
      <c r="O32" s="20"/>
      <c r="P32" s="20"/>
      <c r="Q32" s="20"/>
      <c r="R32" s="20"/>
      <c r="S32" s="20"/>
      <c r="T32" s="20"/>
      <c r="U32" s="20"/>
      <c r="V32" s="20"/>
      <c r="W32" s="20">
        <v>122608413</v>
      </c>
      <c r="X32" s="20">
        <v>19246500</v>
      </c>
      <c r="Y32" s="20">
        <v>103361913</v>
      </c>
      <c r="Z32" s="21">
        <v>537.04</v>
      </c>
      <c r="AA32" s="22">
        <v>38493000</v>
      </c>
    </row>
    <row r="33" spans="1:27" ht="13.5">
      <c r="A33" s="23" t="s">
        <v>58</v>
      </c>
      <c r="B33" s="17"/>
      <c r="C33" s="18"/>
      <c r="D33" s="18"/>
      <c r="E33" s="19">
        <v>51000</v>
      </c>
      <c r="F33" s="20">
        <v>51000</v>
      </c>
      <c r="G33" s="20">
        <v>11247680</v>
      </c>
      <c r="H33" s="20">
        <v>2210671</v>
      </c>
      <c r="I33" s="20">
        <v>2210671</v>
      </c>
      <c r="J33" s="20">
        <v>2210671</v>
      </c>
      <c r="K33" s="20">
        <v>2210671</v>
      </c>
      <c r="L33" s="20">
        <v>2210671</v>
      </c>
      <c r="M33" s="20"/>
      <c r="N33" s="20">
        <v>2210671</v>
      </c>
      <c r="O33" s="20"/>
      <c r="P33" s="20"/>
      <c r="Q33" s="20"/>
      <c r="R33" s="20"/>
      <c r="S33" s="20"/>
      <c r="T33" s="20"/>
      <c r="U33" s="20"/>
      <c r="V33" s="20"/>
      <c r="W33" s="20">
        <v>2210671</v>
      </c>
      <c r="X33" s="20">
        <v>25500</v>
      </c>
      <c r="Y33" s="20">
        <v>2185171</v>
      </c>
      <c r="Z33" s="21">
        <v>8569.3</v>
      </c>
      <c r="AA33" s="22">
        <v>51000</v>
      </c>
    </row>
    <row r="34" spans="1:27" ht="13.5">
      <c r="A34" s="27" t="s">
        <v>59</v>
      </c>
      <c r="B34" s="28"/>
      <c r="C34" s="29">
        <f aca="true" t="shared" si="3" ref="C34:Y34">SUM(C29:C33)</f>
        <v>188121012</v>
      </c>
      <c r="D34" s="29">
        <f>SUM(D29:D33)</f>
        <v>188121012</v>
      </c>
      <c r="E34" s="30">
        <f t="shared" si="3"/>
        <v>39467000</v>
      </c>
      <c r="F34" s="31">
        <f t="shared" si="3"/>
        <v>39467000</v>
      </c>
      <c r="G34" s="31">
        <f t="shared" si="3"/>
        <v>88489753</v>
      </c>
      <c r="H34" s="31">
        <f t="shared" si="3"/>
        <v>90887449</v>
      </c>
      <c r="I34" s="31">
        <f t="shared" si="3"/>
        <v>93773235</v>
      </c>
      <c r="J34" s="31">
        <f t="shared" si="3"/>
        <v>93773235</v>
      </c>
      <c r="K34" s="31">
        <f t="shared" si="3"/>
        <v>106827235</v>
      </c>
      <c r="L34" s="31">
        <f t="shared" si="3"/>
        <v>136877054</v>
      </c>
      <c r="M34" s="31">
        <f t="shared" si="3"/>
        <v>0</v>
      </c>
      <c r="N34" s="31">
        <f t="shared" si="3"/>
        <v>136877054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136877054</v>
      </c>
      <c r="X34" s="31">
        <f t="shared" si="3"/>
        <v>19733500</v>
      </c>
      <c r="Y34" s="31">
        <f t="shared" si="3"/>
        <v>117143554</v>
      </c>
      <c r="Z34" s="32">
        <f>+IF(X34&lt;&gt;0,+(Y34/X34)*100,0)</f>
        <v>593.6278612511718</v>
      </c>
      <c r="AA34" s="33">
        <f>SUM(AA29:AA33)</f>
        <v>39467000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4736917</v>
      </c>
      <c r="D37" s="18">
        <v>4736917</v>
      </c>
      <c r="E37" s="19">
        <v>20509000</v>
      </c>
      <c r="F37" s="20">
        <v>20509000</v>
      </c>
      <c r="G37" s="20">
        <v>5931733</v>
      </c>
      <c r="H37" s="20">
        <v>4736917</v>
      </c>
      <c r="I37" s="20">
        <v>4736917</v>
      </c>
      <c r="J37" s="20">
        <v>4736917</v>
      </c>
      <c r="K37" s="20">
        <v>4736917</v>
      </c>
      <c r="L37" s="20">
        <v>4736917</v>
      </c>
      <c r="M37" s="20"/>
      <c r="N37" s="20">
        <v>4736917</v>
      </c>
      <c r="O37" s="20"/>
      <c r="P37" s="20"/>
      <c r="Q37" s="20"/>
      <c r="R37" s="20"/>
      <c r="S37" s="20"/>
      <c r="T37" s="20"/>
      <c r="U37" s="20"/>
      <c r="V37" s="20"/>
      <c r="W37" s="20">
        <v>4736917</v>
      </c>
      <c r="X37" s="20">
        <v>10254500</v>
      </c>
      <c r="Y37" s="20">
        <v>-5517583</v>
      </c>
      <c r="Z37" s="21">
        <v>-53.81</v>
      </c>
      <c r="AA37" s="22">
        <v>20509000</v>
      </c>
    </row>
    <row r="38" spans="1:27" ht="13.5">
      <c r="A38" s="23" t="s">
        <v>58</v>
      </c>
      <c r="B38" s="17"/>
      <c r="C38" s="18">
        <v>35192124</v>
      </c>
      <c r="D38" s="18">
        <v>35192124</v>
      </c>
      <c r="E38" s="19">
        <v>21181000</v>
      </c>
      <c r="F38" s="20">
        <v>21181000</v>
      </c>
      <c r="G38" s="20">
        <v>5423952</v>
      </c>
      <c r="H38" s="20">
        <v>35192088</v>
      </c>
      <c r="I38" s="20">
        <v>35192088</v>
      </c>
      <c r="J38" s="20">
        <v>35192088</v>
      </c>
      <c r="K38" s="20">
        <v>35192088</v>
      </c>
      <c r="L38" s="20">
        <v>104239814</v>
      </c>
      <c r="M38" s="20"/>
      <c r="N38" s="20">
        <v>104239814</v>
      </c>
      <c r="O38" s="20"/>
      <c r="P38" s="20"/>
      <c r="Q38" s="20"/>
      <c r="R38" s="20"/>
      <c r="S38" s="20"/>
      <c r="T38" s="20"/>
      <c r="U38" s="20"/>
      <c r="V38" s="20"/>
      <c r="W38" s="20">
        <v>104239814</v>
      </c>
      <c r="X38" s="20">
        <v>10590500</v>
      </c>
      <c r="Y38" s="20">
        <v>93649314</v>
      </c>
      <c r="Z38" s="21">
        <v>884.28</v>
      </c>
      <c r="AA38" s="22">
        <v>21181000</v>
      </c>
    </row>
    <row r="39" spans="1:27" ht="13.5">
      <c r="A39" s="27" t="s">
        <v>61</v>
      </c>
      <c r="B39" s="35"/>
      <c r="C39" s="29">
        <f aca="true" t="shared" si="4" ref="C39:Y39">SUM(C37:C38)</f>
        <v>39929041</v>
      </c>
      <c r="D39" s="29">
        <f>SUM(D37:D38)</f>
        <v>39929041</v>
      </c>
      <c r="E39" s="36">
        <f t="shared" si="4"/>
        <v>41690000</v>
      </c>
      <c r="F39" s="37">
        <f t="shared" si="4"/>
        <v>41690000</v>
      </c>
      <c r="G39" s="37">
        <f t="shared" si="4"/>
        <v>11355685</v>
      </c>
      <c r="H39" s="37">
        <f t="shared" si="4"/>
        <v>39929005</v>
      </c>
      <c r="I39" s="37">
        <f t="shared" si="4"/>
        <v>39929005</v>
      </c>
      <c r="J39" s="37">
        <f t="shared" si="4"/>
        <v>39929005</v>
      </c>
      <c r="K39" s="37">
        <f t="shared" si="4"/>
        <v>39929005</v>
      </c>
      <c r="L39" s="37">
        <f t="shared" si="4"/>
        <v>108976731</v>
      </c>
      <c r="M39" s="37">
        <f t="shared" si="4"/>
        <v>0</v>
      </c>
      <c r="N39" s="37">
        <f t="shared" si="4"/>
        <v>108976731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108976731</v>
      </c>
      <c r="X39" s="37">
        <f t="shared" si="4"/>
        <v>20845000</v>
      </c>
      <c r="Y39" s="37">
        <f t="shared" si="4"/>
        <v>88131731</v>
      </c>
      <c r="Z39" s="38">
        <f>+IF(X39&lt;&gt;0,+(Y39/X39)*100,0)</f>
        <v>422.79554329575444</v>
      </c>
      <c r="AA39" s="39">
        <f>SUM(AA37:AA38)</f>
        <v>41690000</v>
      </c>
    </row>
    <row r="40" spans="1:27" ht="13.5">
      <c r="A40" s="27" t="s">
        <v>62</v>
      </c>
      <c r="B40" s="28"/>
      <c r="C40" s="29">
        <f aca="true" t="shared" si="5" ref="C40:Y40">+C34+C39</f>
        <v>228050053</v>
      </c>
      <c r="D40" s="29">
        <f>+D34+D39</f>
        <v>228050053</v>
      </c>
      <c r="E40" s="30">
        <f t="shared" si="5"/>
        <v>81157000</v>
      </c>
      <c r="F40" s="31">
        <f t="shared" si="5"/>
        <v>81157000</v>
      </c>
      <c r="G40" s="31">
        <f t="shared" si="5"/>
        <v>99845438</v>
      </c>
      <c r="H40" s="31">
        <f t="shared" si="5"/>
        <v>130816454</v>
      </c>
      <c r="I40" s="31">
        <f t="shared" si="5"/>
        <v>133702240</v>
      </c>
      <c r="J40" s="31">
        <f t="shared" si="5"/>
        <v>133702240</v>
      </c>
      <c r="K40" s="31">
        <f t="shared" si="5"/>
        <v>146756240</v>
      </c>
      <c r="L40" s="31">
        <f t="shared" si="5"/>
        <v>245853785</v>
      </c>
      <c r="M40" s="31">
        <f t="shared" si="5"/>
        <v>0</v>
      </c>
      <c r="N40" s="31">
        <f t="shared" si="5"/>
        <v>245853785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245853785</v>
      </c>
      <c r="X40" s="31">
        <f t="shared" si="5"/>
        <v>40578500</v>
      </c>
      <c r="Y40" s="31">
        <f t="shared" si="5"/>
        <v>205275285</v>
      </c>
      <c r="Z40" s="32">
        <f>+IF(X40&lt;&gt;0,+(Y40/X40)*100,0)</f>
        <v>505.87203814828047</v>
      </c>
      <c r="AA40" s="33">
        <f>+AA34+AA39</f>
        <v>81157000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2029344000</v>
      </c>
      <c r="D42" s="43">
        <f>+D25-D40</f>
        <v>2029344000</v>
      </c>
      <c r="E42" s="44">
        <f t="shared" si="6"/>
        <v>2133750000</v>
      </c>
      <c r="F42" s="45">
        <f t="shared" si="6"/>
        <v>2133750000</v>
      </c>
      <c r="G42" s="45">
        <f t="shared" si="6"/>
        <v>2237823508</v>
      </c>
      <c r="H42" s="45">
        <f t="shared" si="6"/>
        <v>2029106486</v>
      </c>
      <c r="I42" s="45">
        <f t="shared" si="6"/>
        <v>2013951976</v>
      </c>
      <c r="J42" s="45">
        <f t="shared" si="6"/>
        <v>2013951976</v>
      </c>
      <c r="K42" s="45">
        <f t="shared" si="6"/>
        <v>1976282581</v>
      </c>
      <c r="L42" s="45">
        <f t="shared" si="6"/>
        <v>1953074873</v>
      </c>
      <c r="M42" s="45">
        <f t="shared" si="6"/>
        <v>0</v>
      </c>
      <c r="N42" s="45">
        <f t="shared" si="6"/>
        <v>1953074873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1953074873</v>
      </c>
      <c r="X42" s="45">
        <f t="shared" si="6"/>
        <v>1066875000</v>
      </c>
      <c r="Y42" s="45">
        <f t="shared" si="6"/>
        <v>886199873</v>
      </c>
      <c r="Z42" s="46">
        <f>+IF(X42&lt;&gt;0,+(Y42/X42)*100,0)</f>
        <v>83.06501445811365</v>
      </c>
      <c r="AA42" s="47">
        <f>+AA25-AA40</f>
        <v>2133750000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928097873</v>
      </c>
      <c r="D45" s="18">
        <v>928097873</v>
      </c>
      <c r="E45" s="19">
        <v>1032504000</v>
      </c>
      <c r="F45" s="20">
        <v>1032504000</v>
      </c>
      <c r="G45" s="20">
        <v>1136577381</v>
      </c>
      <c r="H45" s="20">
        <v>901375398</v>
      </c>
      <c r="I45" s="20">
        <v>886220888</v>
      </c>
      <c r="J45" s="20">
        <v>886220888</v>
      </c>
      <c r="K45" s="20">
        <v>848551493</v>
      </c>
      <c r="L45" s="20">
        <v>851828746</v>
      </c>
      <c r="M45" s="20"/>
      <c r="N45" s="20">
        <v>851828746</v>
      </c>
      <c r="O45" s="20"/>
      <c r="P45" s="20"/>
      <c r="Q45" s="20"/>
      <c r="R45" s="20"/>
      <c r="S45" s="20"/>
      <c r="T45" s="20"/>
      <c r="U45" s="20"/>
      <c r="V45" s="20"/>
      <c r="W45" s="20">
        <v>851828746</v>
      </c>
      <c r="X45" s="20">
        <v>516252000</v>
      </c>
      <c r="Y45" s="20">
        <v>335576746</v>
      </c>
      <c r="Z45" s="48">
        <v>65</v>
      </c>
      <c r="AA45" s="22">
        <v>1032504000</v>
      </c>
    </row>
    <row r="46" spans="1:27" ht="13.5">
      <c r="A46" s="23" t="s">
        <v>67</v>
      </c>
      <c r="B46" s="17"/>
      <c r="C46" s="18">
        <v>1101246127</v>
      </c>
      <c r="D46" s="18">
        <v>1101246127</v>
      </c>
      <c r="E46" s="19">
        <v>1101246000</v>
      </c>
      <c r="F46" s="20">
        <v>1101246000</v>
      </c>
      <c r="G46" s="20">
        <v>1101246127</v>
      </c>
      <c r="H46" s="20">
        <v>1127731088</v>
      </c>
      <c r="I46" s="20">
        <v>1127731088</v>
      </c>
      <c r="J46" s="20">
        <v>1127731088</v>
      </c>
      <c r="K46" s="20">
        <v>1127731088</v>
      </c>
      <c r="L46" s="20">
        <v>1101246127</v>
      </c>
      <c r="M46" s="20"/>
      <c r="N46" s="20">
        <v>1101246127</v>
      </c>
      <c r="O46" s="20"/>
      <c r="P46" s="20"/>
      <c r="Q46" s="20"/>
      <c r="R46" s="20"/>
      <c r="S46" s="20"/>
      <c r="T46" s="20"/>
      <c r="U46" s="20"/>
      <c r="V46" s="20"/>
      <c r="W46" s="20">
        <v>1101246127</v>
      </c>
      <c r="X46" s="20">
        <v>550623000</v>
      </c>
      <c r="Y46" s="20">
        <v>550623127</v>
      </c>
      <c r="Z46" s="48">
        <v>100</v>
      </c>
      <c r="AA46" s="22">
        <v>1101246000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2029344000</v>
      </c>
      <c r="D48" s="51">
        <f>SUM(D45:D47)</f>
        <v>2029344000</v>
      </c>
      <c r="E48" s="52">
        <f t="shared" si="7"/>
        <v>2133750000</v>
      </c>
      <c r="F48" s="53">
        <f t="shared" si="7"/>
        <v>2133750000</v>
      </c>
      <c r="G48" s="53">
        <f t="shared" si="7"/>
        <v>2237823508</v>
      </c>
      <c r="H48" s="53">
        <f t="shared" si="7"/>
        <v>2029106486</v>
      </c>
      <c r="I48" s="53">
        <f t="shared" si="7"/>
        <v>2013951976</v>
      </c>
      <c r="J48" s="53">
        <f t="shared" si="7"/>
        <v>2013951976</v>
      </c>
      <c r="K48" s="53">
        <f t="shared" si="7"/>
        <v>1976282581</v>
      </c>
      <c r="L48" s="53">
        <f t="shared" si="7"/>
        <v>1953074873</v>
      </c>
      <c r="M48" s="53">
        <f t="shared" si="7"/>
        <v>0</v>
      </c>
      <c r="N48" s="53">
        <f t="shared" si="7"/>
        <v>1953074873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1953074873</v>
      </c>
      <c r="X48" s="53">
        <f t="shared" si="7"/>
        <v>1066875000</v>
      </c>
      <c r="Y48" s="53">
        <f t="shared" si="7"/>
        <v>886199873</v>
      </c>
      <c r="Z48" s="54">
        <f>+IF(X48&lt;&gt;0,+(Y48/X48)*100,0)</f>
        <v>83.06501445811365</v>
      </c>
      <c r="AA48" s="55">
        <f>SUM(AA45:AA47)</f>
        <v>2133750000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77662761</v>
      </c>
      <c r="D6" s="18">
        <v>77662761</v>
      </c>
      <c r="E6" s="19">
        <v>1958000</v>
      </c>
      <c r="F6" s="20">
        <v>1958000</v>
      </c>
      <c r="G6" s="20">
        <v>203637547</v>
      </c>
      <c r="H6" s="20"/>
      <c r="I6" s="20"/>
      <c r="J6" s="20"/>
      <c r="K6" s="20">
        <v>89564</v>
      </c>
      <c r="L6" s="20">
        <v>86075136</v>
      </c>
      <c r="M6" s="20">
        <v>20297424</v>
      </c>
      <c r="N6" s="20">
        <v>20297424</v>
      </c>
      <c r="O6" s="20"/>
      <c r="P6" s="20"/>
      <c r="Q6" s="20"/>
      <c r="R6" s="20"/>
      <c r="S6" s="20"/>
      <c r="T6" s="20"/>
      <c r="U6" s="20"/>
      <c r="V6" s="20"/>
      <c r="W6" s="20">
        <v>20297424</v>
      </c>
      <c r="X6" s="20">
        <v>979000</v>
      </c>
      <c r="Y6" s="20">
        <v>19318424</v>
      </c>
      <c r="Z6" s="21">
        <v>1973.28</v>
      </c>
      <c r="AA6" s="22">
        <v>1958000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>
        <v>209230685</v>
      </c>
      <c r="I7" s="20">
        <v>209230685</v>
      </c>
      <c r="J7" s="20">
        <v>209230685</v>
      </c>
      <c r="K7" s="20">
        <v>548877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18224496</v>
      </c>
      <c r="D8" s="18">
        <v>18224496</v>
      </c>
      <c r="E8" s="19"/>
      <c r="F8" s="20"/>
      <c r="G8" s="20">
        <v>105407</v>
      </c>
      <c r="H8" s="20"/>
      <c r="I8" s="20"/>
      <c r="J8" s="20"/>
      <c r="K8" s="20">
        <v>2744702</v>
      </c>
      <c r="L8" s="20">
        <v>1050465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160537603</v>
      </c>
      <c r="D9" s="18">
        <v>160537603</v>
      </c>
      <c r="E9" s="19">
        <v>242890000</v>
      </c>
      <c r="F9" s="20">
        <v>242890000</v>
      </c>
      <c r="G9" s="20"/>
      <c r="H9" s="20"/>
      <c r="I9" s="20"/>
      <c r="J9" s="20"/>
      <c r="K9" s="20">
        <v>3298280</v>
      </c>
      <c r="L9" s="20">
        <v>15303846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121445000</v>
      </c>
      <c r="Y9" s="20">
        <v>-121445000</v>
      </c>
      <c r="Z9" s="21">
        <v>-100</v>
      </c>
      <c r="AA9" s="22">
        <v>242890000</v>
      </c>
    </row>
    <row r="10" spans="1:27" ht="13.5">
      <c r="A10" s="23" t="s">
        <v>37</v>
      </c>
      <c r="B10" s="17"/>
      <c r="C10" s="18">
        <v>186811732</v>
      </c>
      <c r="D10" s="18">
        <v>186811732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27792069</v>
      </c>
      <c r="D11" s="18">
        <v>27792069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471028661</v>
      </c>
      <c r="D12" s="29">
        <f>SUM(D6:D11)</f>
        <v>471028661</v>
      </c>
      <c r="E12" s="30">
        <f t="shared" si="0"/>
        <v>244848000</v>
      </c>
      <c r="F12" s="31">
        <f t="shared" si="0"/>
        <v>244848000</v>
      </c>
      <c r="G12" s="31">
        <f t="shared" si="0"/>
        <v>203742954</v>
      </c>
      <c r="H12" s="31">
        <f t="shared" si="0"/>
        <v>209230685</v>
      </c>
      <c r="I12" s="31">
        <f t="shared" si="0"/>
        <v>209230685</v>
      </c>
      <c r="J12" s="31">
        <f t="shared" si="0"/>
        <v>209230685</v>
      </c>
      <c r="K12" s="31">
        <f t="shared" si="0"/>
        <v>6681423</v>
      </c>
      <c r="L12" s="31">
        <f t="shared" si="0"/>
        <v>102429447</v>
      </c>
      <c r="M12" s="31">
        <f t="shared" si="0"/>
        <v>20297424</v>
      </c>
      <c r="N12" s="31">
        <f t="shared" si="0"/>
        <v>20297424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20297424</v>
      </c>
      <c r="X12" s="31">
        <f t="shared" si="0"/>
        <v>122424000</v>
      </c>
      <c r="Y12" s="31">
        <f t="shared" si="0"/>
        <v>-102126576</v>
      </c>
      <c r="Z12" s="32">
        <f>+IF(X12&lt;&gt;0,+(Y12/X12)*100,0)</f>
        <v>-83.42038815918448</v>
      </c>
      <c r="AA12" s="33">
        <f>SUM(AA6:AA11)</f>
        <v>244848000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13920616</v>
      </c>
      <c r="D17" s="18">
        <v>13920616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3459737888</v>
      </c>
      <c r="D19" s="18">
        <v>3459737888</v>
      </c>
      <c r="E19" s="19">
        <v>4305239000</v>
      </c>
      <c r="F19" s="20">
        <v>4305239000</v>
      </c>
      <c r="G19" s="20">
        <v>21473046</v>
      </c>
      <c r="H19" s="20">
        <v>15985315</v>
      </c>
      <c r="I19" s="20">
        <v>15985315</v>
      </c>
      <c r="J19" s="20">
        <v>15985315</v>
      </c>
      <c r="K19" s="20">
        <v>43973461</v>
      </c>
      <c r="L19" s="20">
        <v>39884982</v>
      </c>
      <c r="M19" s="20">
        <v>52543973</v>
      </c>
      <c r="N19" s="20">
        <v>52543973</v>
      </c>
      <c r="O19" s="20"/>
      <c r="P19" s="20"/>
      <c r="Q19" s="20"/>
      <c r="R19" s="20"/>
      <c r="S19" s="20"/>
      <c r="T19" s="20"/>
      <c r="U19" s="20"/>
      <c r="V19" s="20"/>
      <c r="W19" s="20">
        <v>52543973</v>
      </c>
      <c r="X19" s="20">
        <v>2152619500</v>
      </c>
      <c r="Y19" s="20">
        <v>-2100075527</v>
      </c>
      <c r="Z19" s="21">
        <v>-97.56</v>
      </c>
      <c r="AA19" s="22">
        <v>4305239000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4515108</v>
      </c>
      <c r="D22" s="18">
        <v>4515108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3478173612</v>
      </c>
      <c r="D24" s="29">
        <f>SUM(D15:D23)</f>
        <v>3478173612</v>
      </c>
      <c r="E24" s="36">
        <f t="shared" si="1"/>
        <v>4305239000</v>
      </c>
      <c r="F24" s="37">
        <f t="shared" si="1"/>
        <v>4305239000</v>
      </c>
      <c r="G24" s="37">
        <f t="shared" si="1"/>
        <v>21473046</v>
      </c>
      <c r="H24" s="37">
        <f t="shared" si="1"/>
        <v>15985315</v>
      </c>
      <c r="I24" s="37">
        <f t="shared" si="1"/>
        <v>15985315</v>
      </c>
      <c r="J24" s="37">
        <f t="shared" si="1"/>
        <v>15985315</v>
      </c>
      <c r="K24" s="37">
        <f t="shared" si="1"/>
        <v>43973461</v>
      </c>
      <c r="L24" s="37">
        <f t="shared" si="1"/>
        <v>39884982</v>
      </c>
      <c r="M24" s="37">
        <f t="shared" si="1"/>
        <v>52543973</v>
      </c>
      <c r="N24" s="37">
        <f t="shared" si="1"/>
        <v>52543973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52543973</v>
      </c>
      <c r="X24" s="37">
        <f t="shared" si="1"/>
        <v>2152619500</v>
      </c>
      <c r="Y24" s="37">
        <f t="shared" si="1"/>
        <v>-2100075527</v>
      </c>
      <c r="Z24" s="38">
        <f>+IF(X24&lt;&gt;0,+(Y24/X24)*100,0)</f>
        <v>-97.55906824220443</v>
      </c>
      <c r="AA24" s="39">
        <f>SUM(AA15:AA23)</f>
        <v>4305239000</v>
      </c>
    </row>
    <row r="25" spans="1:27" ht="13.5">
      <c r="A25" s="27" t="s">
        <v>51</v>
      </c>
      <c r="B25" s="28"/>
      <c r="C25" s="29">
        <f aca="true" t="shared" si="2" ref="C25:Y25">+C12+C24</f>
        <v>3949202273</v>
      </c>
      <c r="D25" s="29">
        <f>+D12+D24</f>
        <v>3949202273</v>
      </c>
      <c r="E25" s="30">
        <f t="shared" si="2"/>
        <v>4550087000</v>
      </c>
      <c r="F25" s="31">
        <f t="shared" si="2"/>
        <v>4550087000</v>
      </c>
      <c r="G25" s="31">
        <f t="shared" si="2"/>
        <v>225216000</v>
      </c>
      <c r="H25" s="31">
        <f t="shared" si="2"/>
        <v>225216000</v>
      </c>
      <c r="I25" s="31">
        <f t="shared" si="2"/>
        <v>225216000</v>
      </c>
      <c r="J25" s="31">
        <f t="shared" si="2"/>
        <v>225216000</v>
      </c>
      <c r="K25" s="31">
        <f t="shared" si="2"/>
        <v>50654884</v>
      </c>
      <c r="L25" s="31">
        <f t="shared" si="2"/>
        <v>142314429</v>
      </c>
      <c r="M25" s="31">
        <f t="shared" si="2"/>
        <v>72841397</v>
      </c>
      <c r="N25" s="31">
        <f t="shared" si="2"/>
        <v>72841397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72841397</v>
      </c>
      <c r="X25" s="31">
        <f t="shared" si="2"/>
        <v>2275043500</v>
      </c>
      <c r="Y25" s="31">
        <f t="shared" si="2"/>
        <v>-2202202103</v>
      </c>
      <c r="Z25" s="32">
        <f>+IF(X25&lt;&gt;0,+(Y25/X25)*100,0)</f>
        <v>-96.79824157208424</v>
      </c>
      <c r="AA25" s="33">
        <f>+AA12+AA24</f>
        <v>4550087000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27732062</v>
      </c>
      <c r="D30" s="18">
        <v>27732062</v>
      </c>
      <c r="E30" s="19">
        <v>3400000</v>
      </c>
      <c r="F30" s="20">
        <v>3400000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1700000</v>
      </c>
      <c r="Y30" s="20">
        <v>-1700000</v>
      </c>
      <c r="Z30" s="21">
        <v>-100</v>
      </c>
      <c r="AA30" s="22">
        <v>3400000</v>
      </c>
    </row>
    <row r="31" spans="1:27" ht="13.5">
      <c r="A31" s="23" t="s">
        <v>56</v>
      </c>
      <c r="B31" s="17"/>
      <c r="C31" s="18">
        <v>4322923</v>
      </c>
      <c r="D31" s="18">
        <v>4322923</v>
      </c>
      <c r="E31" s="19">
        <v>4867000</v>
      </c>
      <c r="F31" s="20">
        <v>4867000</v>
      </c>
      <c r="G31" s="20"/>
      <c r="H31" s="20"/>
      <c r="I31" s="20"/>
      <c r="J31" s="20"/>
      <c r="K31" s="20">
        <v>10545377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2433500</v>
      </c>
      <c r="Y31" s="20">
        <v>-2433500</v>
      </c>
      <c r="Z31" s="21">
        <v>-100</v>
      </c>
      <c r="AA31" s="22">
        <v>4867000</v>
      </c>
    </row>
    <row r="32" spans="1:27" ht="13.5">
      <c r="A32" s="23" t="s">
        <v>57</v>
      </c>
      <c r="B32" s="17"/>
      <c r="C32" s="18">
        <v>455061500</v>
      </c>
      <c r="D32" s="18">
        <v>455061500</v>
      </c>
      <c r="E32" s="19">
        <v>401647000</v>
      </c>
      <c r="F32" s="20">
        <v>401647000</v>
      </c>
      <c r="G32" s="20">
        <v>194223000</v>
      </c>
      <c r="H32" s="20">
        <v>194223000</v>
      </c>
      <c r="I32" s="20">
        <v>194223000</v>
      </c>
      <c r="J32" s="20">
        <v>194223000</v>
      </c>
      <c r="K32" s="20">
        <v>20319962</v>
      </c>
      <c r="L32" s="20">
        <v>47655127</v>
      </c>
      <c r="M32" s="20">
        <v>54301433</v>
      </c>
      <c r="N32" s="20">
        <v>54301433</v>
      </c>
      <c r="O32" s="20"/>
      <c r="P32" s="20"/>
      <c r="Q32" s="20"/>
      <c r="R32" s="20"/>
      <c r="S32" s="20"/>
      <c r="T32" s="20"/>
      <c r="U32" s="20"/>
      <c r="V32" s="20"/>
      <c r="W32" s="20">
        <v>54301433</v>
      </c>
      <c r="X32" s="20">
        <v>200823500</v>
      </c>
      <c r="Y32" s="20">
        <v>-146522067</v>
      </c>
      <c r="Z32" s="21">
        <v>-72.96</v>
      </c>
      <c r="AA32" s="22">
        <v>401647000</v>
      </c>
    </row>
    <row r="33" spans="1:27" ht="13.5">
      <c r="A33" s="23" t="s">
        <v>58</v>
      </c>
      <c r="B33" s="17"/>
      <c r="C33" s="18">
        <v>47373011</v>
      </c>
      <c r="D33" s="18">
        <v>47373011</v>
      </c>
      <c r="E33" s="19">
        <v>46040000</v>
      </c>
      <c r="F33" s="20">
        <v>46040000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23020000</v>
      </c>
      <c r="Y33" s="20">
        <v>-23020000</v>
      </c>
      <c r="Z33" s="21">
        <v>-100</v>
      </c>
      <c r="AA33" s="22">
        <v>46040000</v>
      </c>
    </row>
    <row r="34" spans="1:27" ht="13.5">
      <c r="A34" s="27" t="s">
        <v>59</v>
      </c>
      <c r="B34" s="28"/>
      <c r="C34" s="29">
        <f aca="true" t="shared" si="3" ref="C34:Y34">SUM(C29:C33)</f>
        <v>534489496</v>
      </c>
      <c r="D34" s="29">
        <f>SUM(D29:D33)</f>
        <v>534489496</v>
      </c>
      <c r="E34" s="30">
        <f t="shared" si="3"/>
        <v>455954000</v>
      </c>
      <c r="F34" s="31">
        <f t="shared" si="3"/>
        <v>455954000</v>
      </c>
      <c r="G34" s="31">
        <f t="shared" si="3"/>
        <v>194223000</v>
      </c>
      <c r="H34" s="31">
        <f t="shared" si="3"/>
        <v>194223000</v>
      </c>
      <c r="I34" s="31">
        <f t="shared" si="3"/>
        <v>194223000</v>
      </c>
      <c r="J34" s="31">
        <f t="shared" si="3"/>
        <v>194223000</v>
      </c>
      <c r="K34" s="31">
        <f t="shared" si="3"/>
        <v>30865339</v>
      </c>
      <c r="L34" s="31">
        <f t="shared" si="3"/>
        <v>47655127</v>
      </c>
      <c r="M34" s="31">
        <f t="shared" si="3"/>
        <v>54301433</v>
      </c>
      <c r="N34" s="31">
        <f t="shared" si="3"/>
        <v>54301433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54301433</v>
      </c>
      <c r="X34" s="31">
        <f t="shared" si="3"/>
        <v>227977000</v>
      </c>
      <c r="Y34" s="31">
        <f t="shared" si="3"/>
        <v>-173675567</v>
      </c>
      <c r="Z34" s="32">
        <f>+IF(X34&lt;&gt;0,+(Y34/X34)*100,0)</f>
        <v>-76.18117924176562</v>
      </c>
      <c r="AA34" s="33">
        <f>SUM(AA29:AA33)</f>
        <v>455954000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2156118</v>
      </c>
      <c r="D37" s="18">
        <v>2156118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2156118</v>
      </c>
      <c r="D39" s="29">
        <f>SUM(D37:D38)</f>
        <v>2156118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536645614</v>
      </c>
      <c r="D40" s="29">
        <f>+D34+D39</f>
        <v>536645614</v>
      </c>
      <c r="E40" s="30">
        <f t="shared" si="5"/>
        <v>455954000</v>
      </c>
      <c r="F40" s="31">
        <f t="shared" si="5"/>
        <v>455954000</v>
      </c>
      <c r="G40" s="31">
        <f t="shared" si="5"/>
        <v>194223000</v>
      </c>
      <c r="H40" s="31">
        <f t="shared" si="5"/>
        <v>194223000</v>
      </c>
      <c r="I40" s="31">
        <f t="shared" si="5"/>
        <v>194223000</v>
      </c>
      <c r="J40" s="31">
        <f t="shared" si="5"/>
        <v>194223000</v>
      </c>
      <c r="K40" s="31">
        <f t="shared" si="5"/>
        <v>30865339</v>
      </c>
      <c r="L40" s="31">
        <f t="shared" si="5"/>
        <v>47655127</v>
      </c>
      <c r="M40" s="31">
        <f t="shared" si="5"/>
        <v>54301433</v>
      </c>
      <c r="N40" s="31">
        <f t="shared" si="5"/>
        <v>54301433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54301433</v>
      </c>
      <c r="X40" s="31">
        <f t="shared" si="5"/>
        <v>227977000</v>
      </c>
      <c r="Y40" s="31">
        <f t="shared" si="5"/>
        <v>-173675567</v>
      </c>
      <c r="Z40" s="32">
        <f>+IF(X40&lt;&gt;0,+(Y40/X40)*100,0)</f>
        <v>-76.18117924176562</v>
      </c>
      <c r="AA40" s="33">
        <f>+AA34+AA39</f>
        <v>455954000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3412556659</v>
      </c>
      <c r="D42" s="43">
        <f>+D25-D40</f>
        <v>3412556659</v>
      </c>
      <c r="E42" s="44">
        <f t="shared" si="6"/>
        <v>4094133000</v>
      </c>
      <c r="F42" s="45">
        <f t="shared" si="6"/>
        <v>4094133000</v>
      </c>
      <c r="G42" s="45">
        <f t="shared" si="6"/>
        <v>30993000</v>
      </c>
      <c r="H42" s="45">
        <f t="shared" si="6"/>
        <v>30993000</v>
      </c>
      <c r="I42" s="45">
        <f t="shared" si="6"/>
        <v>30993000</v>
      </c>
      <c r="J42" s="45">
        <f t="shared" si="6"/>
        <v>30993000</v>
      </c>
      <c r="K42" s="45">
        <f t="shared" si="6"/>
        <v>19789545</v>
      </c>
      <c r="L42" s="45">
        <f t="shared" si="6"/>
        <v>94659302</v>
      </c>
      <c r="M42" s="45">
        <f t="shared" si="6"/>
        <v>18539964</v>
      </c>
      <c r="N42" s="45">
        <f t="shared" si="6"/>
        <v>18539964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18539964</v>
      </c>
      <c r="X42" s="45">
        <f t="shared" si="6"/>
        <v>2047066500</v>
      </c>
      <c r="Y42" s="45">
        <f t="shared" si="6"/>
        <v>-2028526536</v>
      </c>
      <c r="Z42" s="46">
        <f>+IF(X42&lt;&gt;0,+(Y42/X42)*100,0)</f>
        <v>-99.09431549976514</v>
      </c>
      <c r="AA42" s="47">
        <f>+AA25-AA40</f>
        <v>4094133000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3412556659</v>
      </c>
      <c r="D45" s="18">
        <v>3412556659</v>
      </c>
      <c r="E45" s="19">
        <v>4094133000</v>
      </c>
      <c r="F45" s="20">
        <v>4094133000</v>
      </c>
      <c r="G45" s="20">
        <v>30993000</v>
      </c>
      <c r="H45" s="20">
        <v>30993000</v>
      </c>
      <c r="I45" s="20">
        <v>30993000</v>
      </c>
      <c r="J45" s="20">
        <v>30993000</v>
      </c>
      <c r="K45" s="20">
        <v>19789545</v>
      </c>
      <c r="L45" s="20">
        <v>94659302</v>
      </c>
      <c r="M45" s="20">
        <v>18539964</v>
      </c>
      <c r="N45" s="20">
        <v>18539964</v>
      </c>
      <c r="O45" s="20"/>
      <c r="P45" s="20"/>
      <c r="Q45" s="20"/>
      <c r="R45" s="20"/>
      <c r="S45" s="20"/>
      <c r="T45" s="20"/>
      <c r="U45" s="20"/>
      <c r="V45" s="20"/>
      <c r="W45" s="20">
        <v>18539964</v>
      </c>
      <c r="X45" s="20">
        <v>2047066500</v>
      </c>
      <c r="Y45" s="20">
        <v>-2028526536</v>
      </c>
      <c r="Z45" s="48">
        <v>-99.09</v>
      </c>
      <c r="AA45" s="22">
        <v>4094133000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3412556659</v>
      </c>
      <c r="D48" s="51">
        <f>SUM(D45:D47)</f>
        <v>3412556659</v>
      </c>
      <c r="E48" s="52">
        <f t="shared" si="7"/>
        <v>4094133000</v>
      </c>
      <c r="F48" s="53">
        <f t="shared" si="7"/>
        <v>4094133000</v>
      </c>
      <c r="G48" s="53">
        <f t="shared" si="7"/>
        <v>30993000</v>
      </c>
      <c r="H48" s="53">
        <f t="shared" si="7"/>
        <v>30993000</v>
      </c>
      <c r="I48" s="53">
        <f t="shared" si="7"/>
        <v>30993000</v>
      </c>
      <c r="J48" s="53">
        <f t="shared" si="7"/>
        <v>30993000</v>
      </c>
      <c r="K48" s="53">
        <f t="shared" si="7"/>
        <v>19789545</v>
      </c>
      <c r="L48" s="53">
        <f t="shared" si="7"/>
        <v>94659302</v>
      </c>
      <c r="M48" s="53">
        <f t="shared" si="7"/>
        <v>18539964</v>
      </c>
      <c r="N48" s="53">
        <f t="shared" si="7"/>
        <v>18539964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18539964</v>
      </c>
      <c r="X48" s="53">
        <f t="shared" si="7"/>
        <v>2047066500</v>
      </c>
      <c r="Y48" s="53">
        <f t="shared" si="7"/>
        <v>-2028526536</v>
      </c>
      <c r="Z48" s="54">
        <f>+IF(X48&lt;&gt;0,+(Y48/X48)*100,0)</f>
        <v>-99.09431549976514</v>
      </c>
      <c r="AA48" s="55">
        <f>SUM(AA45:AA47)</f>
        <v>4094133000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14797284</v>
      </c>
      <c r="D6" s="18">
        <v>14797284</v>
      </c>
      <c r="E6" s="19">
        <v>33181401</v>
      </c>
      <c r="F6" s="20">
        <v>33181401</v>
      </c>
      <c r="G6" s="20"/>
      <c r="H6" s="20"/>
      <c r="I6" s="20"/>
      <c r="J6" s="20"/>
      <c r="K6" s="20">
        <v>18770543</v>
      </c>
      <c r="L6" s="20">
        <v>43693162</v>
      </c>
      <c r="M6" s="20">
        <v>34740336</v>
      </c>
      <c r="N6" s="20">
        <v>34740336</v>
      </c>
      <c r="O6" s="20"/>
      <c r="P6" s="20"/>
      <c r="Q6" s="20"/>
      <c r="R6" s="20"/>
      <c r="S6" s="20"/>
      <c r="T6" s="20"/>
      <c r="U6" s="20"/>
      <c r="V6" s="20"/>
      <c r="W6" s="20">
        <v>34740336</v>
      </c>
      <c r="X6" s="20">
        <v>16590701</v>
      </c>
      <c r="Y6" s="20">
        <v>18149635</v>
      </c>
      <c r="Z6" s="21">
        <v>109.4</v>
      </c>
      <c r="AA6" s="22">
        <v>33181401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3166314</v>
      </c>
      <c r="D8" s="18">
        <v>3166314</v>
      </c>
      <c r="E8" s="19">
        <v>33790061</v>
      </c>
      <c r="F8" s="20">
        <v>33790061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16895031</v>
      </c>
      <c r="Y8" s="20">
        <v>-16895031</v>
      </c>
      <c r="Z8" s="21">
        <v>-100</v>
      </c>
      <c r="AA8" s="22">
        <v>33790061</v>
      </c>
    </row>
    <row r="9" spans="1:27" ht="13.5">
      <c r="A9" s="23" t="s">
        <v>36</v>
      </c>
      <c r="B9" s="17"/>
      <c r="C9" s="18">
        <v>33736730</v>
      </c>
      <c r="D9" s="18">
        <v>33736730</v>
      </c>
      <c r="E9" s="19">
        <v>4826365</v>
      </c>
      <c r="F9" s="20">
        <v>4826365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2413183</v>
      </c>
      <c r="Y9" s="20">
        <v>-2413183</v>
      </c>
      <c r="Z9" s="21">
        <v>-100</v>
      </c>
      <c r="AA9" s="22">
        <v>4826365</v>
      </c>
    </row>
    <row r="10" spans="1:27" ht="13.5">
      <c r="A10" s="23" t="s">
        <v>37</v>
      </c>
      <c r="B10" s="17"/>
      <c r="C10" s="18"/>
      <c r="D10" s="18"/>
      <c r="E10" s="19">
        <v>15893213</v>
      </c>
      <c r="F10" s="20">
        <v>15893213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7946607</v>
      </c>
      <c r="Y10" s="24">
        <v>-7946607</v>
      </c>
      <c r="Z10" s="25">
        <v>-100</v>
      </c>
      <c r="AA10" s="26">
        <v>15893213</v>
      </c>
    </row>
    <row r="11" spans="1:27" ht="13.5">
      <c r="A11" s="23" t="s">
        <v>38</v>
      </c>
      <c r="B11" s="17"/>
      <c r="C11" s="18">
        <v>1560313</v>
      </c>
      <c r="D11" s="18">
        <v>1560313</v>
      </c>
      <c r="E11" s="19">
        <v>1487396</v>
      </c>
      <c r="F11" s="20">
        <v>1487396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743698</v>
      </c>
      <c r="Y11" s="20">
        <v>-743698</v>
      </c>
      <c r="Z11" s="21">
        <v>-100</v>
      </c>
      <c r="AA11" s="22">
        <v>1487396</v>
      </c>
    </row>
    <row r="12" spans="1:27" ht="13.5">
      <c r="A12" s="27" t="s">
        <v>39</v>
      </c>
      <c r="B12" s="28"/>
      <c r="C12" s="29">
        <f aca="true" t="shared" si="0" ref="C12:Y12">SUM(C6:C11)</f>
        <v>53260641</v>
      </c>
      <c r="D12" s="29">
        <f>SUM(D6:D11)</f>
        <v>53260641</v>
      </c>
      <c r="E12" s="30">
        <f t="shared" si="0"/>
        <v>89178436</v>
      </c>
      <c r="F12" s="31">
        <f t="shared" si="0"/>
        <v>89178436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18770543</v>
      </c>
      <c r="L12" s="31">
        <f t="shared" si="0"/>
        <v>43693162</v>
      </c>
      <c r="M12" s="31">
        <f t="shared" si="0"/>
        <v>34740336</v>
      </c>
      <c r="N12" s="31">
        <f t="shared" si="0"/>
        <v>34740336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34740336</v>
      </c>
      <c r="X12" s="31">
        <f t="shared" si="0"/>
        <v>44589220</v>
      </c>
      <c r="Y12" s="31">
        <f t="shared" si="0"/>
        <v>-9848884</v>
      </c>
      <c r="Z12" s="32">
        <f>+IF(X12&lt;&gt;0,+(Y12/X12)*100,0)</f>
        <v>-22.088038319575897</v>
      </c>
      <c r="AA12" s="33">
        <f>SUM(AA6:AA11)</f>
        <v>89178436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3088937</v>
      </c>
      <c r="D16" s="18">
        <v>3088937</v>
      </c>
      <c r="E16" s="19">
        <v>3079000</v>
      </c>
      <c r="F16" s="20">
        <v>3079000</v>
      </c>
      <c r="G16" s="24"/>
      <c r="H16" s="24"/>
      <c r="I16" s="24"/>
      <c r="J16" s="20"/>
      <c r="K16" s="24">
        <v>3153267</v>
      </c>
      <c r="L16" s="24">
        <v>3170001</v>
      </c>
      <c r="M16" s="20">
        <v>3186693</v>
      </c>
      <c r="N16" s="24">
        <v>3186693</v>
      </c>
      <c r="O16" s="24"/>
      <c r="P16" s="24"/>
      <c r="Q16" s="20"/>
      <c r="R16" s="24"/>
      <c r="S16" s="24"/>
      <c r="T16" s="20"/>
      <c r="U16" s="24"/>
      <c r="V16" s="24"/>
      <c r="W16" s="24">
        <v>3186693</v>
      </c>
      <c r="X16" s="20">
        <v>1539500</v>
      </c>
      <c r="Y16" s="24">
        <v>1647193</v>
      </c>
      <c r="Z16" s="25">
        <v>107</v>
      </c>
      <c r="AA16" s="26">
        <v>3079000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796738157</v>
      </c>
      <c r="D19" s="18">
        <v>796738157</v>
      </c>
      <c r="E19" s="19">
        <v>46896832</v>
      </c>
      <c r="F19" s="20">
        <v>46896832</v>
      </c>
      <c r="G19" s="20"/>
      <c r="H19" s="20"/>
      <c r="I19" s="20"/>
      <c r="J19" s="20"/>
      <c r="K19" s="20">
        <v>3514669</v>
      </c>
      <c r="L19" s="20">
        <v>2728887</v>
      </c>
      <c r="M19" s="20">
        <v>9168934</v>
      </c>
      <c r="N19" s="20">
        <v>9168934</v>
      </c>
      <c r="O19" s="20"/>
      <c r="P19" s="20"/>
      <c r="Q19" s="20"/>
      <c r="R19" s="20"/>
      <c r="S19" s="20"/>
      <c r="T19" s="20"/>
      <c r="U19" s="20"/>
      <c r="V19" s="20"/>
      <c r="W19" s="20">
        <v>9168934</v>
      </c>
      <c r="X19" s="20">
        <v>23448416</v>
      </c>
      <c r="Y19" s="20">
        <v>-14279482</v>
      </c>
      <c r="Z19" s="21">
        <v>-60.9</v>
      </c>
      <c r="AA19" s="22">
        <v>46896832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799827094</v>
      </c>
      <c r="D24" s="29">
        <f>SUM(D15:D23)</f>
        <v>799827094</v>
      </c>
      <c r="E24" s="36">
        <f t="shared" si="1"/>
        <v>49975832</v>
      </c>
      <c r="F24" s="37">
        <f t="shared" si="1"/>
        <v>49975832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6667936</v>
      </c>
      <c r="L24" s="37">
        <f t="shared" si="1"/>
        <v>5898888</v>
      </c>
      <c r="M24" s="37">
        <f t="shared" si="1"/>
        <v>12355627</v>
      </c>
      <c r="N24" s="37">
        <f t="shared" si="1"/>
        <v>12355627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12355627</v>
      </c>
      <c r="X24" s="37">
        <f t="shared" si="1"/>
        <v>24987916</v>
      </c>
      <c r="Y24" s="37">
        <f t="shared" si="1"/>
        <v>-12632289</v>
      </c>
      <c r="Z24" s="38">
        <f>+IF(X24&lt;&gt;0,+(Y24/X24)*100,0)</f>
        <v>-50.553591584028055</v>
      </c>
      <c r="AA24" s="39">
        <f>SUM(AA15:AA23)</f>
        <v>49975832</v>
      </c>
    </row>
    <row r="25" spans="1:27" ht="13.5">
      <c r="A25" s="27" t="s">
        <v>51</v>
      </c>
      <c r="B25" s="28"/>
      <c r="C25" s="29">
        <f aca="true" t="shared" si="2" ref="C25:Y25">+C12+C24</f>
        <v>853087735</v>
      </c>
      <c r="D25" s="29">
        <f>+D12+D24</f>
        <v>853087735</v>
      </c>
      <c r="E25" s="30">
        <f t="shared" si="2"/>
        <v>139154268</v>
      </c>
      <c r="F25" s="31">
        <f t="shared" si="2"/>
        <v>139154268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25438479</v>
      </c>
      <c r="L25" s="31">
        <f t="shared" si="2"/>
        <v>49592050</v>
      </c>
      <c r="M25" s="31">
        <f t="shared" si="2"/>
        <v>47095963</v>
      </c>
      <c r="N25" s="31">
        <f t="shared" si="2"/>
        <v>47095963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47095963</v>
      </c>
      <c r="X25" s="31">
        <f t="shared" si="2"/>
        <v>69577136</v>
      </c>
      <c r="Y25" s="31">
        <f t="shared" si="2"/>
        <v>-22481173</v>
      </c>
      <c r="Z25" s="32">
        <f>+IF(X25&lt;&gt;0,+(Y25/X25)*100,0)</f>
        <v>-32.311150318116</v>
      </c>
      <c r="AA25" s="33">
        <f>+AA12+AA24</f>
        <v>139154268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</v>
      </c>
      <c r="D31" s="18"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35072885</v>
      </c>
      <c r="D32" s="18">
        <v>35072885</v>
      </c>
      <c r="E32" s="19">
        <v>8900000</v>
      </c>
      <c r="F32" s="20">
        <v>8900000</v>
      </c>
      <c r="G32" s="20"/>
      <c r="H32" s="20"/>
      <c r="I32" s="20"/>
      <c r="J32" s="20"/>
      <c r="K32" s="20">
        <v>9149585</v>
      </c>
      <c r="L32" s="20">
        <v>38661000</v>
      </c>
      <c r="M32" s="20">
        <v>8420312</v>
      </c>
      <c r="N32" s="20">
        <v>8420312</v>
      </c>
      <c r="O32" s="20"/>
      <c r="P32" s="20"/>
      <c r="Q32" s="20"/>
      <c r="R32" s="20"/>
      <c r="S32" s="20"/>
      <c r="T32" s="20"/>
      <c r="U32" s="20"/>
      <c r="V32" s="20"/>
      <c r="W32" s="20">
        <v>8420312</v>
      </c>
      <c r="X32" s="20">
        <v>4450000</v>
      </c>
      <c r="Y32" s="20">
        <v>3970312</v>
      </c>
      <c r="Z32" s="21">
        <v>89.22</v>
      </c>
      <c r="AA32" s="22">
        <v>8900000</v>
      </c>
    </row>
    <row r="33" spans="1:27" ht="13.5">
      <c r="A33" s="23" t="s">
        <v>58</v>
      </c>
      <c r="B33" s="17"/>
      <c r="C33" s="18">
        <v>4086000</v>
      </c>
      <c r="D33" s="18">
        <v>4086000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39158886</v>
      </c>
      <c r="D34" s="29">
        <f>SUM(D29:D33)</f>
        <v>39158886</v>
      </c>
      <c r="E34" s="30">
        <f t="shared" si="3"/>
        <v>8900000</v>
      </c>
      <c r="F34" s="31">
        <f t="shared" si="3"/>
        <v>8900000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9149585</v>
      </c>
      <c r="L34" s="31">
        <f t="shared" si="3"/>
        <v>38661000</v>
      </c>
      <c r="M34" s="31">
        <f t="shared" si="3"/>
        <v>8420312</v>
      </c>
      <c r="N34" s="31">
        <f t="shared" si="3"/>
        <v>8420312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8420312</v>
      </c>
      <c r="X34" s="31">
        <f t="shared" si="3"/>
        <v>4450000</v>
      </c>
      <c r="Y34" s="31">
        <f t="shared" si="3"/>
        <v>3970312</v>
      </c>
      <c r="Z34" s="32">
        <f>+IF(X34&lt;&gt;0,+(Y34/X34)*100,0)</f>
        <v>89.22049438202248</v>
      </c>
      <c r="AA34" s="33">
        <f>SUM(AA29:AA33)</f>
        <v>8900000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4017620</v>
      </c>
      <c r="D38" s="18">
        <v>4017620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4017620</v>
      </c>
      <c r="D39" s="29">
        <f>SUM(D37:D38)</f>
        <v>4017620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43176506</v>
      </c>
      <c r="D40" s="29">
        <f>+D34+D39</f>
        <v>43176506</v>
      </c>
      <c r="E40" s="30">
        <f t="shared" si="5"/>
        <v>8900000</v>
      </c>
      <c r="F40" s="31">
        <f t="shared" si="5"/>
        <v>8900000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9149585</v>
      </c>
      <c r="L40" s="31">
        <f t="shared" si="5"/>
        <v>38661000</v>
      </c>
      <c r="M40" s="31">
        <f t="shared" si="5"/>
        <v>8420312</v>
      </c>
      <c r="N40" s="31">
        <f t="shared" si="5"/>
        <v>8420312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8420312</v>
      </c>
      <c r="X40" s="31">
        <f t="shared" si="5"/>
        <v>4450000</v>
      </c>
      <c r="Y40" s="31">
        <f t="shared" si="5"/>
        <v>3970312</v>
      </c>
      <c r="Z40" s="32">
        <f>+IF(X40&lt;&gt;0,+(Y40/X40)*100,0)</f>
        <v>89.22049438202248</v>
      </c>
      <c r="AA40" s="33">
        <f>+AA34+AA39</f>
        <v>8900000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809911229</v>
      </c>
      <c r="D42" s="43">
        <f>+D25-D40</f>
        <v>809911229</v>
      </c>
      <c r="E42" s="44">
        <f t="shared" si="6"/>
        <v>130254268</v>
      </c>
      <c r="F42" s="45">
        <f t="shared" si="6"/>
        <v>130254268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16288894</v>
      </c>
      <c r="L42" s="45">
        <f t="shared" si="6"/>
        <v>10931050</v>
      </c>
      <c r="M42" s="45">
        <f t="shared" si="6"/>
        <v>38675651</v>
      </c>
      <c r="N42" s="45">
        <f t="shared" si="6"/>
        <v>38675651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38675651</v>
      </c>
      <c r="X42" s="45">
        <f t="shared" si="6"/>
        <v>65127136</v>
      </c>
      <c r="Y42" s="45">
        <f t="shared" si="6"/>
        <v>-26451485</v>
      </c>
      <c r="Z42" s="46">
        <f>+IF(X42&lt;&gt;0,+(Y42/X42)*100,0)</f>
        <v>-40.61515157061413</v>
      </c>
      <c r="AA42" s="47">
        <f>+AA25-AA40</f>
        <v>130254268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809911229</v>
      </c>
      <c r="D45" s="18">
        <v>809911229</v>
      </c>
      <c r="E45" s="19">
        <v>130254269</v>
      </c>
      <c r="F45" s="20">
        <v>130254269</v>
      </c>
      <c r="G45" s="20"/>
      <c r="H45" s="20"/>
      <c r="I45" s="20"/>
      <c r="J45" s="20"/>
      <c r="K45" s="20">
        <v>16288894</v>
      </c>
      <c r="L45" s="20">
        <v>10931050</v>
      </c>
      <c r="M45" s="20">
        <v>38675651</v>
      </c>
      <c r="N45" s="20">
        <v>38675651</v>
      </c>
      <c r="O45" s="20"/>
      <c r="P45" s="20"/>
      <c r="Q45" s="20"/>
      <c r="R45" s="20"/>
      <c r="S45" s="20"/>
      <c r="T45" s="20"/>
      <c r="U45" s="20"/>
      <c r="V45" s="20"/>
      <c r="W45" s="20">
        <v>38675651</v>
      </c>
      <c r="X45" s="20">
        <v>65127135</v>
      </c>
      <c r="Y45" s="20">
        <v>-26451484</v>
      </c>
      <c r="Z45" s="48">
        <v>-40.62</v>
      </c>
      <c r="AA45" s="22">
        <v>130254269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809911229</v>
      </c>
      <c r="D48" s="51">
        <f>SUM(D45:D47)</f>
        <v>809911229</v>
      </c>
      <c r="E48" s="52">
        <f t="shared" si="7"/>
        <v>130254269</v>
      </c>
      <c r="F48" s="53">
        <f t="shared" si="7"/>
        <v>130254269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16288894</v>
      </c>
      <c r="L48" s="53">
        <f t="shared" si="7"/>
        <v>10931050</v>
      </c>
      <c r="M48" s="53">
        <f t="shared" si="7"/>
        <v>38675651</v>
      </c>
      <c r="N48" s="53">
        <f t="shared" si="7"/>
        <v>38675651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38675651</v>
      </c>
      <c r="X48" s="53">
        <f t="shared" si="7"/>
        <v>65127135</v>
      </c>
      <c r="Y48" s="53">
        <f t="shared" si="7"/>
        <v>-26451484</v>
      </c>
      <c r="Z48" s="54">
        <f>+IF(X48&lt;&gt;0,+(Y48/X48)*100,0)</f>
        <v>-40.61515065878454</v>
      </c>
      <c r="AA48" s="55">
        <f>SUM(AA45:AA47)</f>
        <v>130254269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50211553</v>
      </c>
      <c r="D6" s="18">
        <v>50211553</v>
      </c>
      <c r="E6" s="19">
        <v>14500000</v>
      </c>
      <c r="F6" s="20">
        <v>14500000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7250000</v>
      </c>
      <c r="Y6" s="20">
        <v>-7250000</v>
      </c>
      <c r="Z6" s="21">
        <v>-100</v>
      </c>
      <c r="AA6" s="22">
        <v>14500000</v>
      </c>
    </row>
    <row r="7" spans="1:27" ht="13.5">
      <c r="A7" s="23" t="s">
        <v>34</v>
      </c>
      <c r="B7" s="17"/>
      <c r="C7" s="18"/>
      <c r="D7" s="18"/>
      <c r="E7" s="19">
        <v>35000000</v>
      </c>
      <c r="F7" s="20">
        <v>35000000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17500000</v>
      </c>
      <c r="Y7" s="20">
        <v>-17500000</v>
      </c>
      <c r="Z7" s="21">
        <v>-100</v>
      </c>
      <c r="AA7" s="22">
        <v>35000000</v>
      </c>
    </row>
    <row r="8" spans="1:27" ht="13.5">
      <c r="A8" s="23" t="s">
        <v>35</v>
      </c>
      <c r="B8" s="17"/>
      <c r="C8" s="18">
        <v>238702</v>
      </c>
      <c r="D8" s="18">
        <v>238702</v>
      </c>
      <c r="E8" s="19">
        <v>14340265</v>
      </c>
      <c r="F8" s="20">
        <v>14340265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7170133</v>
      </c>
      <c r="Y8" s="20">
        <v>-7170133</v>
      </c>
      <c r="Z8" s="21">
        <v>-100</v>
      </c>
      <c r="AA8" s="22">
        <v>14340265</v>
      </c>
    </row>
    <row r="9" spans="1:27" ht="13.5">
      <c r="A9" s="23" t="s">
        <v>36</v>
      </c>
      <c r="B9" s="17"/>
      <c r="C9" s="18">
        <v>84097100</v>
      </c>
      <c r="D9" s="18">
        <v>84097100</v>
      </c>
      <c r="E9" s="19">
        <v>4352091</v>
      </c>
      <c r="F9" s="20">
        <v>4352091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2176046</v>
      </c>
      <c r="Y9" s="20">
        <v>-2176046</v>
      </c>
      <c r="Z9" s="21">
        <v>-100</v>
      </c>
      <c r="AA9" s="22">
        <v>4352091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886210</v>
      </c>
      <c r="D11" s="18">
        <v>886210</v>
      </c>
      <c r="E11" s="19">
        <v>1092887</v>
      </c>
      <c r="F11" s="20">
        <v>1092887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546444</v>
      </c>
      <c r="Y11" s="20">
        <v>-546444</v>
      </c>
      <c r="Z11" s="21">
        <v>-100</v>
      </c>
      <c r="AA11" s="22">
        <v>1092887</v>
      </c>
    </row>
    <row r="12" spans="1:27" ht="13.5">
      <c r="A12" s="27" t="s">
        <v>39</v>
      </c>
      <c r="B12" s="28"/>
      <c r="C12" s="29">
        <f aca="true" t="shared" si="0" ref="C12:Y12">SUM(C6:C11)</f>
        <v>135433565</v>
      </c>
      <c r="D12" s="29">
        <f>SUM(D6:D11)</f>
        <v>135433565</v>
      </c>
      <c r="E12" s="30">
        <f t="shared" si="0"/>
        <v>69285243</v>
      </c>
      <c r="F12" s="31">
        <f t="shared" si="0"/>
        <v>69285243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34642623</v>
      </c>
      <c r="Y12" s="31">
        <f t="shared" si="0"/>
        <v>-34642623</v>
      </c>
      <c r="Z12" s="32">
        <f>+IF(X12&lt;&gt;0,+(Y12/X12)*100,0)</f>
        <v>-100</v>
      </c>
      <c r="AA12" s="33">
        <f>SUM(AA6:AA11)</f>
        <v>69285243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42928389</v>
      </c>
      <c r="D19" s="18">
        <v>42928389</v>
      </c>
      <c r="E19" s="19">
        <v>52706220</v>
      </c>
      <c r="F19" s="20">
        <v>52706220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26353110</v>
      </c>
      <c r="Y19" s="20">
        <v>-26353110</v>
      </c>
      <c r="Z19" s="21">
        <v>-100</v>
      </c>
      <c r="AA19" s="22">
        <v>52706220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140074</v>
      </c>
      <c r="D22" s="18">
        <v>140074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43068463</v>
      </c>
      <c r="D24" s="29">
        <f>SUM(D15:D23)</f>
        <v>43068463</v>
      </c>
      <c r="E24" s="36">
        <f t="shared" si="1"/>
        <v>52706220</v>
      </c>
      <c r="F24" s="37">
        <f t="shared" si="1"/>
        <v>52706220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26353110</v>
      </c>
      <c r="Y24" s="37">
        <f t="shared" si="1"/>
        <v>-26353110</v>
      </c>
      <c r="Z24" s="38">
        <f>+IF(X24&lt;&gt;0,+(Y24/X24)*100,0)</f>
        <v>-100</v>
      </c>
      <c r="AA24" s="39">
        <f>SUM(AA15:AA23)</f>
        <v>52706220</v>
      </c>
    </row>
    <row r="25" spans="1:27" ht="13.5">
      <c r="A25" s="27" t="s">
        <v>51</v>
      </c>
      <c r="B25" s="28"/>
      <c r="C25" s="29">
        <f aca="true" t="shared" si="2" ref="C25:Y25">+C12+C24</f>
        <v>178502028</v>
      </c>
      <c r="D25" s="29">
        <f>+D12+D24</f>
        <v>178502028</v>
      </c>
      <c r="E25" s="30">
        <f t="shared" si="2"/>
        <v>121991463</v>
      </c>
      <c r="F25" s="31">
        <f t="shared" si="2"/>
        <v>121991463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60995733</v>
      </c>
      <c r="Y25" s="31">
        <f t="shared" si="2"/>
        <v>-60995733</v>
      </c>
      <c r="Z25" s="32">
        <f>+IF(X25&lt;&gt;0,+(Y25/X25)*100,0)</f>
        <v>-100</v>
      </c>
      <c r="AA25" s="33">
        <f>+AA12+AA24</f>
        <v>121991463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18003233</v>
      </c>
      <c r="D32" s="18">
        <v>18003233</v>
      </c>
      <c r="E32" s="19">
        <v>6923718</v>
      </c>
      <c r="F32" s="20">
        <v>6923718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3461859</v>
      </c>
      <c r="Y32" s="20">
        <v>-3461859</v>
      </c>
      <c r="Z32" s="21">
        <v>-100</v>
      </c>
      <c r="AA32" s="22">
        <v>6923718</v>
      </c>
    </row>
    <row r="33" spans="1:27" ht="13.5">
      <c r="A33" s="23" t="s">
        <v>58</v>
      </c>
      <c r="B33" s="17"/>
      <c r="C33" s="18">
        <v>3111033</v>
      </c>
      <c r="D33" s="18">
        <v>3111033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21114266</v>
      </c>
      <c r="D34" s="29">
        <f>SUM(D29:D33)</f>
        <v>21114266</v>
      </c>
      <c r="E34" s="30">
        <f t="shared" si="3"/>
        <v>6923718</v>
      </c>
      <c r="F34" s="31">
        <f t="shared" si="3"/>
        <v>6923718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3461859</v>
      </c>
      <c r="Y34" s="31">
        <f t="shared" si="3"/>
        <v>-3461859</v>
      </c>
      <c r="Z34" s="32">
        <f>+IF(X34&lt;&gt;0,+(Y34/X34)*100,0)</f>
        <v>-100</v>
      </c>
      <c r="AA34" s="33">
        <f>SUM(AA29:AA33)</f>
        <v>6923718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1444482</v>
      </c>
      <c r="D38" s="18">
        <v>1444482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1444482</v>
      </c>
      <c r="D39" s="29">
        <f>SUM(D37:D38)</f>
        <v>1444482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22558748</v>
      </c>
      <c r="D40" s="29">
        <f>+D34+D39</f>
        <v>22558748</v>
      </c>
      <c r="E40" s="30">
        <f t="shared" si="5"/>
        <v>6923718</v>
      </c>
      <c r="F40" s="31">
        <f t="shared" si="5"/>
        <v>6923718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3461859</v>
      </c>
      <c r="Y40" s="31">
        <f t="shared" si="5"/>
        <v>-3461859</v>
      </c>
      <c r="Z40" s="32">
        <f>+IF(X40&lt;&gt;0,+(Y40/X40)*100,0)</f>
        <v>-100</v>
      </c>
      <c r="AA40" s="33">
        <f>+AA34+AA39</f>
        <v>6923718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155943280</v>
      </c>
      <c r="D42" s="43">
        <f>+D25-D40</f>
        <v>155943280</v>
      </c>
      <c r="E42" s="44">
        <f t="shared" si="6"/>
        <v>115067745</v>
      </c>
      <c r="F42" s="45">
        <f t="shared" si="6"/>
        <v>115067745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57533874</v>
      </c>
      <c r="Y42" s="45">
        <f t="shared" si="6"/>
        <v>-57533874</v>
      </c>
      <c r="Z42" s="46">
        <f>+IF(X42&lt;&gt;0,+(Y42/X42)*100,0)</f>
        <v>-100</v>
      </c>
      <c r="AA42" s="47">
        <f>+AA25-AA40</f>
        <v>115067745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155943280</v>
      </c>
      <c r="D45" s="18">
        <v>155943280</v>
      </c>
      <c r="E45" s="19">
        <v>115067745</v>
      </c>
      <c r="F45" s="20">
        <v>115067745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57533873</v>
      </c>
      <c r="Y45" s="20">
        <v>-57533873</v>
      </c>
      <c r="Z45" s="48">
        <v>-100</v>
      </c>
      <c r="AA45" s="22">
        <v>115067745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155943280</v>
      </c>
      <c r="D48" s="51">
        <f>SUM(D45:D47)</f>
        <v>155943280</v>
      </c>
      <c r="E48" s="52">
        <f t="shared" si="7"/>
        <v>115067745</v>
      </c>
      <c r="F48" s="53">
        <f t="shared" si="7"/>
        <v>115067745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57533873</v>
      </c>
      <c r="Y48" s="53">
        <f t="shared" si="7"/>
        <v>-57533873</v>
      </c>
      <c r="Z48" s="54">
        <f>+IF(X48&lt;&gt;0,+(Y48/X48)*100,0)</f>
        <v>-100</v>
      </c>
      <c r="AA48" s="55">
        <f>SUM(AA45:AA47)</f>
        <v>115067745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31880000</v>
      </c>
      <c r="F6" s="20">
        <v>31880000</v>
      </c>
      <c r="G6" s="20">
        <v>17084139</v>
      </c>
      <c r="H6" s="20">
        <v>-7032616</v>
      </c>
      <c r="I6" s="20">
        <v>-11302345</v>
      </c>
      <c r="J6" s="20">
        <v>-11302345</v>
      </c>
      <c r="K6" s="20">
        <v>-6707136</v>
      </c>
      <c r="L6" s="20">
        <v>12417717</v>
      </c>
      <c r="M6" s="20">
        <v>8523097</v>
      </c>
      <c r="N6" s="20">
        <v>8523097</v>
      </c>
      <c r="O6" s="20"/>
      <c r="P6" s="20"/>
      <c r="Q6" s="20"/>
      <c r="R6" s="20"/>
      <c r="S6" s="20"/>
      <c r="T6" s="20"/>
      <c r="U6" s="20"/>
      <c r="V6" s="20"/>
      <c r="W6" s="20">
        <v>8523097</v>
      </c>
      <c r="X6" s="20">
        <v>15940000</v>
      </c>
      <c r="Y6" s="20">
        <v>-7416903</v>
      </c>
      <c r="Z6" s="21">
        <v>-46.53</v>
      </c>
      <c r="AA6" s="22">
        <v>31880000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2888000</v>
      </c>
      <c r="F8" s="20">
        <v>2888000</v>
      </c>
      <c r="G8" s="20">
        <v>137014143</v>
      </c>
      <c r="H8" s="20">
        <v>-134228940</v>
      </c>
      <c r="I8" s="20">
        <v>1592914</v>
      </c>
      <c r="J8" s="20">
        <v>1592914</v>
      </c>
      <c r="K8" s="20">
        <v>-408660</v>
      </c>
      <c r="L8" s="20">
        <v>1362765</v>
      </c>
      <c r="M8" s="20">
        <v>1442778</v>
      </c>
      <c r="N8" s="20">
        <v>1442778</v>
      </c>
      <c r="O8" s="20"/>
      <c r="P8" s="20"/>
      <c r="Q8" s="20"/>
      <c r="R8" s="20"/>
      <c r="S8" s="20"/>
      <c r="T8" s="20"/>
      <c r="U8" s="20"/>
      <c r="V8" s="20"/>
      <c r="W8" s="20">
        <v>1442778</v>
      </c>
      <c r="X8" s="20">
        <v>1444000</v>
      </c>
      <c r="Y8" s="20">
        <v>-1222</v>
      </c>
      <c r="Z8" s="21">
        <v>-0.08</v>
      </c>
      <c r="AA8" s="22">
        <v>2888000</v>
      </c>
    </row>
    <row r="9" spans="1:27" ht="13.5">
      <c r="A9" s="23" t="s">
        <v>36</v>
      </c>
      <c r="B9" s="17"/>
      <c r="C9" s="18"/>
      <c r="D9" s="18"/>
      <c r="E9" s="19">
        <v>2843000</v>
      </c>
      <c r="F9" s="20">
        <v>2843000</v>
      </c>
      <c r="G9" s="20">
        <v>1376</v>
      </c>
      <c r="H9" s="20">
        <v>-2249</v>
      </c>
      <c r="I9" s="20">
        <v>-2749</v>
      </c>
      <c r="J9" s="20">
        <v>-2749</v>
      </c>
      <c r="K9" s="20">
        <v>-2639</v>
      </c>
      <c r="L9" s="20">
        <v>-993</v>
      </c>
      <c r="M9" s="20">
        <v>2159</v>
      </c>
      <c r="N9" s="20">
        <v>2159</v>
      </c>
      <c r="O9" s="20"/>
      <c r="P9" s="20"/>
      <c r="Q9" s="20"/>
      <c r="R9" s="20"/>
      <c r="S9" s="20"/>
      <c r="T9" s="20"/>
      <c r="U9" s="20"/>
      <c r="V9" s="20"/>
      <c r="W9" s="20">
        <v>2159</v>
      </c>
      <c r="X9" s="20">
        <v>1421500</v>
      </c>
      <c r="Y9" s="20">
        <v>-1419341</v>
      </c>
      <c r="Z9" s="21">
        <v>-99.85</v>
      </c>
      <c r="AA9" s="22">
        <v>2843000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400000</v>
      </c>
      <c r="F11" s="20">
        <v>400000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200000</v>
      </c>
      <c r="Y11" s="20">
        <v>-200000</v>
      </c>
      <c r="Z11" s="21">
        <v>-100</v>
      </c>
      <c r="AA11" s="22">
        <v>400000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38011000</v>
      </c>
      <c r="F12" s="31">
        <f t="shared" si="0"/>
        <v>38011000</v>
      </c>
      <c r="G12" s="31">
        <f t="shared" si="0"/>
        <v>154099658</v>
      </c>
      <c r="H12" s="31">
        <f t="shared" si="0"/>
        <v>-141263805</v>
      </c>
      <c r="I12" s="31">
        <f t="shared" si="0"/>
        <v>-9712180</v>
      </c>
      <c r="J12" s="31">
        <f t="shared" si="0"/>
        <v>-9712180</v>
      </c>
      <c r="K12" s="31">
        <f t="shared" si="0"/>
        <v>-7118435</v>
      </c>
      <c r="L12" s="31">
        <f t="shared" si="0"/>
        <v>13779489</v>
      </c>
      <c r="M12" s="31">
        <f t="shared" si="0"/>
        <v>9968034</v>
      </c>
      <c r="N12" s="31">
        <f t="shared" si="0"/>
        <v>9968034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9968034</v>
      </c>
      <c r="X12" s="31">
        <f t="shared" si="0"/>
        <v>19005500</v>
      </c>
      <c r="Y12" s="31">
        <f t="shared" si="0"/>
        <v>-9037466</v>
      </c>
      <c r="Z12" s="32">
        <f>+IF(X12&lt;&gt;0,+(Y12/X12)*100,0)</f>
        <v>-47.55184551840257</v>
      </c>
      <c r="AA12" s="33">
        <f>SUM(AA6:AA11)</f>
        <v>38011000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4107000</v>
      </c>
      <c r="F17" s="20">
        <v>4107000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2053500</v>
      </c>
      <c r="Y17" s="20">
        <v>-2053500</v>
      </c>
      <c r="Z17" s="21">
        <v>-100</v>
      </c>
      <c r="AA17" s="22">
        <v>4107000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208420000</v>
      </c>
      <c r="F19" s="20">
        <v>208420000</v>
      </c>
      <c r="G19" s="20">
        <v>221626</v>
      </c>
      <c r="H19" s="20"/>
      <c r="I19" s="20">
        <v>2695576</v>
      </c>
      <c r="J19" s="20">
        <v>2695576</v>
      </c>
      <c r="K19" s="20">
        <v>1968246</v>
      </c>
      <c r="L19" s="20">
        <v>100368</v>
      </c>
      <c r="M19" s="20">
        <v>4874582</v>
      </c>
      <c r="N19" s="20">
        <v>4874582</v>
      </c>
      <c r="O19" s="20"/>
      <c r="P19" s="20"/>
      <c r="Q19" s="20"/>
      <c r="R19" s="20"/>
      <c r="S19" s="20"/>
      <c r="T19" s="20"/>
      <c r="U19" s="20"/>
      <c r="V19" s="20"/>
      <c r="W19" s="20">
        <v>4874582</v>
      </c>
      <c r="X19" s="20">
        <v>104210000</v>
      </c>
      <c r="Y19" s="20">
        <v>-99335418</v>
      </c>
      <c r="Z19" s="21">
        <v>-95.32</v>
      </c>
      <c r="AA19" s="22">
        <v>208420000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212527000</v>
      </c>
      <c r="F24" s="37">
        <f t="shared" si="1"/>
        <v>212527000</v>
      </c>
      <c r="G24" s="37">
        <f t="shared" si="1"/>
        <v>221626</v>
      </c>
      <c r="H24" s="37">
        <f t="shared" si="1"/>
        <v>0</v>
      </c>
      <c r="I24" s="37">
        <f t="shared" si="1"/>
        <v>2695576</v>
      </c>
      <c r="J24" s="37">
        <f t="shared" si="1"/>
        <v>2695576</v>
      </c>
      <c r="K24" s="37">
        <f t="shared" si="1"/>
        <v>1968246</v>
      </c>
      <c r="L24" s="37">
        <f t="shared" si="1"/>
        <v>100368</v>
      </c>
      <c r="M24" s="37">
        <f t="shared" si="1"/>
        <v>4874582</v>
      </c>
      <c r="N24" s="37">
        <f t="shared" si="1"/>
        <v>4874582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4874582</v>
      </c>
      <c r="X24" s="37">
        <f t="shared" si="1"/>
        <v>106263500</v>
      </c>
      <c r="Y24" s="37">
        <f t="shared" si="1"/>
        <v>-101388918</v>
      </c>
      <c r="Z24" s="38">
        <f>+IF(X24&lt;&gt;0,+(Y24/X24)*100,0)</f>
        <v>-95.41274096938271</v>
      </c>
      <c r="AA24" s="39">
        <f>SUM(AA15:AA23)</f>
        <v>212527000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250538000</v>
      </c>
      <c r="F25" s="31">
        <f t="shared" si="2"/>
        <v>250538000</v>
      </c>
      <c r="G25" s="31">
        <f t="shared" si="2"/>
        <v>154321284</v>
      </c>
      <c r="H25" s="31">
        <f t="shared" si="2"/>
        <v>-141263805</v>
      </c>
      <c r="I25" s="31">
        <f t="shared" si="2"/>
        <v>-7016604</v>
      </c>
      <c r="J25" s="31">
        <f t="shared" si="2"/>
        <v>-7016604</v>
      </c>
      <c r="K25" s="31">
        <f t="shared" si="2"/>
        <v>-5150189</v>
      </c>
      <c r="L25" s="31">
        <f t="shared" si="2"/>
        <v>13879857</v>
      </c>
      <c r="M25" s="31">
        <f t="shared" si="2"/>
        <v>14842616</v>
      </c>
      <c r="N25" s="31">
        <f t="shared" si="2"/>
        <v>14842616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14842616</v>
      </c>
      <c r="X25" s="31">
        <f t="shared" si="2"/>
        <v>125269000</v>
      </c>
      <c r="Y25" s="31">
        <f t="shared" si="2"/>
        <v>-110426384</v>
      </c>
      <c r="Z25" s="32">
        <f>+IF(X25&lt;&gt;0,+(Y25/X25)*100,0)</f>
        <v>-88.15140537563164</v>
      </c>
      <c r="AA25" s="33">
        <f>+AA12+AA24</f>
        <v>250538000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496000</v>
      </c>
      <c r="F31" s="20">
        <v>496000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248000</v>
      </c>
      <c r="Y31" s="20">
        <v>-248000</v>
      </c>
      <c r="Z31" s="21">
        <v>-100</v>
      </c>
      <c r="AA31" s="22">
        <v>496000</v>
      </c>
    </row>
    <row r="32" spans="1:27" ht="13.5">
      <c r="A32" s="23" t="s">
        <v>57</v>
      </c>
      <c r="B32" s="17"/>
      <c r="C32" s="18"/>
      <c r="D32" s="18"/>
      <c r="E32" s="19">
        <v>21638000</v>
      </c>
      <c r="F32" s="20">
        <v>21638000</v>
      </c>
      <c r="G32" s="20">
        <v>-10840559</v>
      </c>
      <c r="H32" s="20">
        <v>2457480</v>
      </c>
      <c r="I32" s="20">
        <v>-156114</v>
      </c>
      <c r="J32" s="20">
        <v>-156114</v>
      </c>
      <c r="K32" s="20">
        <v>2395984</v>
      </c>
      <c r="L32" s="20">
        <v>1616436</v>
      </c>
      <c r="M32" s="20">
        <v>8146933</v>
      </c>
      <c r="N32" s="20">
        <v>8146933</v>
      </c>
      <c r="O32" s="20"/>
      <c r="P32" s="20"/>
      <c r="Q32" s="20"/>
      <c r="R32" s="20"/>
      <c r="S32" s="20"/>
      <c r="T32" s="20"/>
      <c r="U32" s="20"/>
      <c r="V32" s="20"/>
      <c r="W32" s="20">
        <v>8146933</v>
      </c>
      <c r="X32" s="20">
        <v>10819000</v>
      </c>
      <c r="Y32" s="20">
        <v>-2672067</v>
      </c>
      <c r="Z32" s="21">
        <v>-24.7</v>
      </c>
      <c r="AA32" s="22">
        <v>21638000</v>
      </c>
    </row>
    <row r="33" spans="1:27" ht="13.5">
      <c r="A33" s="23" t="s">
        <v>58</v>
      </c>
      <c r="B33" s="17"/>
      <c r="C33" s="18"/>
      <c r="D33" s="18"/>
      <c r="E33" s="19">
        <v>5955000</v>
      </c>
      <c r="F33" s="20">
        <v>5955000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2977500</v>
      </c>
      <c r="Y33" s="20">
        <v>-2977500</v>
      </c>
      <c r="Z33" s="21">
        <v>-100</v>
      </c>
      <c r="AA33" s="22">
        <v>5955000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28089000</v>
      </c>
      <c r="F34" s="31">
        <f t="shared" si="3"/>
        <v>28089000</v>
      </c>
      <c r="G34" s="31">
        <f t="shared" si="3"/>
        <v>-10840559</v>
      </c>
      <c r="H34" s="31">
        <f t="shared" si="3"/>
        <v>2457480</v>
      </c>
      <c r="I34" s="31">
        <f t="shared" si="3"/>
        <v>-156114</v>
      </c>
      <c r="J34" s="31">
        <f t="shared" si="3"/>
        <v>-156114</v>
      </c>
      <c r="K34" s="31">
        <f t="shared" si="3"/>
        <v>2395984</v>
      </c>
      <c r="L34" s="31">
        <f t="shared" si="3"/>
        <v>1616436</v>
      </c>
      <c r="M34" s="31">
        <f t="shared" si="3"/>
        <v>8146933</v>
      </c>
      <c r="N34" s="31">
        <f t="shared" si="3"/>
        <v>8146933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8146933</v>
      </c>
      <c r="X34" s="31">
        <f t="shared" si="3"/>
        <v>14044500</v>
      </c>
      <c r="Y34" s="31">
        <f t="shared" si="3"/>
        <v>-5897567</v>
      </c>
      <c r="Z34" s="32">
        <f>+IF(X34&lt;&gt;0,+(Y34/X34)*100,0)</f>
        <v>-41.992003987326</v>
      </c>
      <c r="AA34" s="33">
        <f>SUM(AA29:AA33)</f>
        <v>28089000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4082000</v>
      </c>
      <c r="F38" s="20">
        <v>4082000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2041000</v>
      </c>
      <c r="Y38" s="20">
        <v>-2041000</v>
      </c>
      <c r="Z38" s="21">
        <v>-100</v>
      </c>
      <c r="AA38" s="22">
        <v>4082000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4082000</v>
      </c>
      <c r="F39" s="37">
        <f t="shared" si="4"/>
        <v>4082000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2041000</v>
      </c>
      <c r="Y39" s="37">
        <f t="shared" si="4"/>
        <v>-2041000</v>
      </c>
      <c r="Z39" s="38">
        <f>+IF(X39&lt;&gt;0,+(Y39/X39)*100,0)</f>
        <v>-100</v>
      </c>
      <c r="AA39" s="39">
        <f>SUM(AA37:AA38)</f>
        <v>4082000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32171000</v>
      </c>
      <c r="F40" s="31">
        <f t="shared" si="5"/>
        <v>32171000</v>
      </c>
      <c r="G40" s="31">
        <f t="shared" si="5"/>
        <v>-10840559</v>
      </c>
      <c r="H40" s="31">
        <f t="shared" si="5"/>
        <v>2457480</v>
      </c>
      <c r="I40" s="31">
        <f t="shared" si="5"/>
        <v>-156114</v>
      </c>
      <c r="J40" s="31">
        <f t="shared" si="5"/>
        <v>-156114</v>
      </c>
      <c r="K40" s="31">
        <f t="shared" si="5"/>
        <v>2395984</v>
      </c>
      <c r="L40" s="31">
        <f t="shared" si="5"/>
        <v>1616436</v>
      </c>
      <c r="M40" s="31">
        <f t="shared" si="5"/>
        <v>8146933</v>
      </c>
      <c r="N40" s="31">
        <f t="shared" si="5"/>
        <v>8146933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8146933</v>
      </c>
      <c r="X40" s="31">
        <f t="shared" si="5"/>
        <v>16085500</v>
      </c>
      <c r="Y40" s="31">
        <f t="shared" si="5"/>
        <v>-7938567</v>
      </c>
      <c r="Z40" s="32">
        <f>+IF(X40&lt;&gt;0,+(Y40/X40)*100,0)</f>
        <v>-49.352317304404586</v>
      </c>
      <c r="AA40" s="33">
        <f>+AA34+AA39</f>
        <v>32171000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218367000</v>
      </c>
      <c r="F42" s="45">
        <f t="shared" si="6"/>
        <v>218367000</v>
      </c>
      <c r="G42" s="45">
        <f t="shared" si="6"/>
        <v>165161843</v>
      </c>
      <c r="H42" s="45">
        <f t="shared" si="6"/>
        <v>-143721285</v>
      </c>
      <c r="I42" s="45">
        <f t="shared" si="6"/>
        <v>-6860490</v>
      </c>
      <c r="J42" s="45">
        <f t="shared" si="6"/>
        <v>-6860490</v>
      </c>
      <c r="K42" s="45">
        <f t="shared" si="6"/>
        <v>-7546173</v>
      </c>
      <c r="L42" s="45">
        <f t="shared" si="6"/>
        <v>12263421</v>
      </c>
      <c r="M42" s="45">
        <f t="shared" si="6"/>
        <v>6695683</v>
      </c>
      <c r="N42" s="45">
        <f t="shared" si="6"/>
        <v>6695683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6695683</v>
      </c>
      <c r="X42" s="45">
        <f t="shared" si="6"/>
        <v>109183500</v>
      </c>
      <c r="Y42" s="45">
        <f t="shared" si="6"/>
        <v>-102487817</v>
      </c>
      <c r="Z42" s="46">
        <f>+IF(X42&lt;&gt;0,+(Y42/X42)*100,0)</f>
        <v>-93.86749554648826</v>
      </c>
      <c r="AA42" s="47">
        <f>+AA25-AA40</f>
        <v>218367000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171402000</v>
      </c>
      <c r="F45" s="20">
        <v>171402000</v>
      </c>
      <c r="G45" s="20">
        <v>165161843</v>
      </c>
      <c r="H45" s="20">
        <v>-143721285</v>
      </c>
      <c r="I45" s="20">
        <v>-6860490</v>
      </c>
      <c r="J45" s="20">
        <v>-6860490</v>
      </c>
      <c r="K45" s="20"/>
      <c r="L45" s="20">
        <v>12263421</v>
      </c>
      <c r="M45" s="20">
        <v>6695683</v>
      </c>
      <c r="N45" s="20">
        <v>6695683</v>
      </c>
      <c r="O45" s="20"/>
      <c r="P45" s="20"/>
      <c r="Q45" s="20"/>
      <c r="R45" s="20"/>
      <c r="S45" s="20"/>
      <c r="T45" s="20"/>
      <c r="U45" s="20"/>
      <c r="V45" s="20"/>
      <c r="W45" s="20">
        <v>6695683</v>
      </c>
      <c r="X45" s="20">
        <v>85701000</v>
      </c>
      <c r="Y45" s="20">
        <v>-79005317</v>
      </c>
      <c r="Z45" s="48">
        <v>-92.19</v>
      </c>
      <c r="AA45" s="22">
        <v>171402000</v>
      </c>
    </row>
    <row r="46" spans="1:27" ht="13.5">
      <c r="A46" s="23" t="s">
        <v>67</v>
      </c>
      <c r="B46" s="17"/>
      <c r="C46" s="18"/>
      <c r="D46" s="18"/>
      <c r="E46" s="19">
        <v>46965000</v>
      </c>
      <c r="F46" s="20">
        <v>46965000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23482500</v>
      </c>
      <c r="Y46" s="20">
        <v>-23482500</v>
      </c>
      <c r="Z46" s="48">
        <v>-100</v>
      </c>
      <c r="AA46" s="22">
        <v>46965000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>
        <v>-7546173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218367000</v>
      </c>
      <c r="F48" s="53">
        <f t="shared" si="7"/>
        <v>218367000</v>
      </c>
      <c r="G48" s="53">
        <f t="shared" si="7"/>
        <v>165161843</v>
      </c>
      <c r="H48" s="53">
        <f t="shared" si="7"/>
        <v>-143721285</v>
      </c>
      <c r="I48" s="53">
        <f t="shared" si="7"/>
        <v>-6860490</v>
      </c>
      <c r="J48" s="53">
        <f t="shared" si="7"/>
        <v>-6860490</v>
      </c>
      <c r="K48" s="53">
        <f t="shared" si="7"/>
        <v>-7546173</v>
      </c>
      <c r="L48" s="53">
        <f t="shared" si="7"/>
        <v>12263421</v>
      </c>
      <c r="M48" s="53">
        <f t="shared" si="7"/>
        <v>6695683</v>
      </c>
      <c r="N48" s="53">
        <f t="shared" si="7"/>
        <v>6695683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6695683</v>
      </c>
      <c r="X48" s="53">
        <f t="shared" si="7"/>
        <v>109183500</v>
      </c>
      <c r="Y48" s="53">
        <f t="shared" si="7"/>
        <v>-102487817</v>
      </c>
      <c r="Z48" s="54">
        <f>+IF(X48&lt;&gt;0,+(Y48/X48)*100,0)</f>
        <v>-93.86749554648826</v>
      </c>
      <c r="AA48" s="55">
        <f>SUM(AA45:AA47)</f>
        <v>218367000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312558018</v>
      </c>
      <c r="D6" s="18">
        <v>312558018</v>
      </c>
      <c r="E6" s="19">
        <v>50000000</v>
      </c>
      <c r="F6" s="20">
        <v>50000000</v>
      </c>
      <c r="G6" s="20">
        <v>607124020</v>
      </c>
      <c r="H6" s="20">
        <v>541496636</v>
      </c>
      <c r="I6" s="20">
        <v>406975456</v>
      </c>
      <c r="J6" s="20">
        <v>406975456</v>
      </c>
      <c r="K6" s="20">
        <v>324961484</v>
      </c>
      <c r="L6" s="20">
        <v>251993664</v>
      </c>
      <c r="M6" s="20">
        <v>546960777</v>
      </c>
      <c r="N6" s="20">
        <v>546960777</v>
      </c>
      <c r="O6" s="20"/>
      <c r="P6" s="20"/>
      <c r="Q6" s="20"/>
      <c r="R6" s="20"/>
      <c r="S6" s="20"/>
      <c r="T6" s="20"/>
      <c r="U6" s="20"/>
      <c r="V6" s="20"/>
      <c r="W6" s="20">
        <v>546960777</v>
      </c>
      <c r="X6" s="20">
        <v>25000000</v>
      </c>
      <c r="Y6" s="20">
        <v>521960777</v>
      </c>
      <c r="Z6" s="21">
        <v>2087.84</v>
      </c>
      <c r="AA6" s="22">
        <v>50000000</v>
      </c>
    </row>
    <row r="7" spans="1:27" ht="13.5">
      <c r="A7" s="23" t="s">
        <v>34</v>
      </c>
      <c r="B7" s="17"/>
      <c r="C7" s="18">
        <v>110000000</v>
      </c>
      <c r="D7" s="18">
        <v>110000000</v>
      </c>
      <c r="E7" s="19">
        <v>220000000</v>
      </c>
      <c r="F7" s="20">
        <v>220000000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110000000</v>
      </c>
      <c r="Y7" s="20">
        <v>-110000000</v>
      </c>
      <c r="Z7" s="21">
        <v>-100</v>
      </c>
      <c r="AA7" s="22">
        <v>220000000</v>
      </c>
    </row>
    <row r="8" spans="1:27" ht="13.5">
      <c r="A8" s="23" t="s">
        <v>35</v>
      </c>
      <c r="B8" s="17"/>
      <c r="C8" s="18">
        <v>352703077</v>
      </c>
      <c r="D8" s="18">
        <v>352703077</v>
      </c>
      <c r="E8" s="19">
        <v>313240796</v>
      </c>
      <c r="F8" s="20">
        <v>313240796</v>
      </c>
      <c r="G8" s="20">
        <v>503728531</v>
      </c>
      <c r="H8" s="20">
        <v>358146078</v>
      </c>
      <c r="I8" s="20">
        <v>363974230</v>
      </c>
      <c r="J8" s="20">
        <v>363974230</v>
      </c>
      <c r="K8" s="20">
        <v>377278557</v>
      </c>
      <c r="L8" s="20">
        <v>412521958</v>
      </c>
      <c r="M8" s="20">
        <v>415617760</v>
      </c>
      <c r="N8" s="20">
        <v>415617760</v>
      </c>
      <c r="O8" s="20"/>
      <c r="P8" s="20"/>
      <c r="Q8" s="20"/>
      <c r="R8" s="20"/>
      <c r="S8" s="20"/>
      <c r="T8" s="20"/>
      <c r="U8" s="20"/>
      <c r="V8" s="20"/>
      <c r="W8" s="20">
        <v>415617760</v>
      </c>
      <c r="X8" s="20">
        <v>156620398</v>
      </c>
      <c r="Y8" s="20">
        <v>258997362</v>
      </c>
      <c r="Z8" s="21">
        <v>165.37</v>
      </c>
      <c r="AA8" s="22">
        <v>313240796</v>
      </c>
    </row>
    <row r="9" spans="1:27" ht="13.5">
      <c r="A9" s="23" t="s">
        <v>36</v>
      </c>
      <c r="B9" s="17"/>
      <c r="C9" s="18">
        <v>65498591</v>
      </c>
      <c r="D9" s="18">
        <v>65498591</v>
      </c>
      <c r="E9" s="19">
        <v>45000000</v>
      </c>
      <c r="F9" s="20">
        <v>45000000</v>
      </c>
      <c r="G9" s="20">
        <v>21704456</v>
      </c>
      <c r="H9" s="20">
        <v>34213390</v>
      </c>
      <c r="I9" s="20">
        <v>28887143</v>
      </c>
      <c r="J9" s="20">
        <v>28887143</v>
      </c>
      <c r="K9" s="20">
        <v>25913759</v>
      </c>
      <c r="L9" s="20">
        <v>27926968</v>
      </c>
      <c r="M9" s="20">
        <v>44273737</v>
      </c>
      <c r="N9" s="20">
        <v>44273737</v>
      </c>
      <c r="O9" s="20"/>
      <c r="P9" s="20"/>
      <c r="Q9" s="20"/>
      <c r="R9" s="20"/>
      <c r="S9" s="20"/>
      <c r="T9" s="20"/>
      <c r="U9" s="20"/>
      <c r="V9" s="20"/>
      <c r="W9" s="20">
        <v>44273737</v>
      </c>
      <c r="X9" s="20">
        <v>22500000</v>
      </c>
      <c r="Y9" s="20">
        <v>21773737</v>
      </c>
      <c r="Z9" s="21">
        <v>96.77</v>
      </c>
      <c r="AA9" s="22">
        <v>45000000</v>
      </c>
    </row>
    <row r="10" spans="1:27" ht="13.5">
      <c r="A10" s="23" t="s">
        <v>37</v>
      </c>
      <c r="B10" s="17"/>
      <c r="C10" s="18">
        <v>6783385</v>
      </c>
      <c r="D10" s="18">
        <v>6783385</v>
      </c>
      <c r="E10" s="19">
        <v>6879000</v>
      </c>
      <c r="F10" s="20">
        <v>6879000</v>
      </c>
      <c r="G10" s="24"/>
      <c r="H10" s="24"/>
      <c r="I10" s="24"/>
      <c r="J10" s="20"/>
      <c r="K10" s="24"/>
      <c r="L10" s="24"/>
      <c r="M10" s="20">
        <v>6783385</v>
      </c>
      <c r="N10" s="24">
        <v>6783385</v>
      </c>
      <c r="O10" s="24"/>
      <c r="P10" s="24"/>
      <c r="Q10" s="20"/>
      <c r="R10" s="24"/>
      <c r="S10" s="24"/>
      <c r="T10" s="20"/>
      <c r="U10" s="24"/>
      <c r="V10" s="24"/>
      <c r="W10" s="24">
        <v>6783385</v>
      </c>
      <c r="X10" s="20">
        <v>3439500</v>
      </c>
      <c r="Y10" s="24">
        <v>3343885</v>
      </c>
      <c r="Z10" s="25">
        <v>97.22</v>
      </c>
      <c r="AA10" s="26">
        <v>6879000</v>
      </c>
    </row>
    <row r="11" spans="1:27" ht="13.5">
      <c r="A11" s="23" t="s">
        <v>38</v>
      </c>
      <c r="B11" s="17"/>
      <c r="C11" s="18">
        <v>40386116</v>
      </c>
      <c r="D11" s="18">
        <v>40386116</v>
      </c>
      <c r="E11" s="19">
        <v>55000000</v>
      </c>
      <c r="F11" s="20">
        <v>55000000</v>
      </c>
      <c r="G11" s="20">
        <v>53421422</v>
      </c>
      <c r="H11" s="20">
        <v>55965184</v>
      </c>
      <c r="I11" s="20">
        <v>59568326</v>
      </c>
      <c r="J11" s="20">
        <v>59568326</v>
      </c>
      <c r="K11" s="20">
        <v>62394646</v>
      </c>
      <c r="L11" s="20">
        <v>66268632</v>
      </c>
      <c r="M11" s="20">
        <v>52733193</v>
      </c>
      <c r="N11" s="20">
        <v>52733193</v>
      </c>
      <c r="O11" s="20"/>
      <c r="P11" s="20"/>
      <c r="Q11" s="20"/>
      <c r="R11" s="20"/>
      <c r="S11" s="20"/>
      <c r="T11" s="20"/>
      <c r="U11" s="20"/>
      <c r="V11" s="20"/>
      <c r="W11" s="20">
        <v>52733193</v>
      </c>
      <c r="X11" s="20">
        <v>27500000</v>
      </c>
      <c r="Y11" s="20">
        <v>25233193</v>
      </c>
      <c r="Z11" s="21">
        <v>91.76</v>
      </c>
      <c r="AA11" s="22">
        <v>55000000</v>
      </c>
    </row>
    <row r="12" spans="1:27" ht="13.5">
      <c r="A12" s="27" t="s">
        <v>39</v>
      </c>
      <c r="B12" s="28"/>
      <c r="C12" s="29">
        <f aca="true" t="shared" si="0" ref="C12:Y12">SUM(C6:C11)</f>
        <v>887929187</v>
      </c>
      <c r="D12" s="29">
        <f>SUM(D6:D11)</f>
        <v>887929187</v>
      </c>
      <c r="E12" s="30">
        <f t="shared" si="0"/>
        <v>690119796</v>
      </c>
      <c r="F12" s="31">
        <f t="shared" si="0"/>
        <v>690119796</v>
      </c>
      <c r="G12" s="31">
        <f t="shared" si="0"/>
        <v>1185978429</v>
      </c>
      <c r="H12" s="31">
        <f t="shared" si="0"/>
        <v>989821288</v>
      </c>
      <c r="I12" s="31">
        <f t="shared" si="0"/>
        <v>859405155</v>
      </c>
      <c r="J12" s="31">
        <f t="shared" si="0"/>
        <v>859405155</v>
      </c>
      <c r="K12" s="31">
        <f t="shared" si="0"/>
        <v>790548446</v>
      </c>
      <c r="L12" s="31">
        <f t="shared" si="0"/>
        <v>758711222</v>
      </c>
      <c r="M12" s="31">
        <f t="shared" si="0"/>
        <v>1066368852</v>
      </c>
      <c r="N12" s="31">
        <f t="shared" si="0"/>
        <v>1066368852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1066368852</v>
      </c>
      <c r="X12" s="31">
        <f t="shared" si="0"/>
        <v>345059898</v>
      </c>
      <c r="Y12" s="31">
        <f t="shared" si="0"/>
        <v>721308954</v>
      </c>
      <c r="Z12" s="32">
        <f>+IF(X12&lt;&gt;0,+(Y12/X12)*100,0)</f>
        <v>209.038766365137</v>
      </c>
      <c r="AA12" s="33">
        <f>SUM(AA6:AA11)</f>
        <v>690119796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9215758</v>
      </c>
      <c r="D15" s="18">
        <v>9215758</v>
      </c>
      <c r="E15" s="19">
        <v>6093000</v>
      </c>
      <c r="F15" s="20">
        <v>6093000</v>
      </c>
      <c r="G15" s="20">
        <v>15955484</v>
      </c>
      <c r="H15" s="20">
        <v>15911517</v>
      </c>
      <c r="I15" s="20">
        <v>15343993</v>
      </c>
      <c r="J15" s="20">
        <v>15343993</v>
      </c>
      <c r="K15" s="20">
        <v>15328359</v>
      </c>
      <c r="L15" s="20">
        <v>15312607</v>
      </c>
      <c r="M15" s="20">
        <v>8513352</v>
      </c>
      <c r="N15" s="20">
        <v>8513352</v>
      </c>
      <c r="O15" s="20"/>
      <c r="P15" s="20"/>
      <c r="Q15" s="20"/>
      <c r="R15" s="20"/>
      <c r="S15" s="20"/>
      <c r="T15" s="20"/>
      <c r="U15" s="20"/>
      <c r="V15" s="20"/>
      <c r="W15" s="20">
        <v>8513352</v>
      </c>
      <c r="X15" s="20">
        <v>3046500</v>
      </c>
      <c r="Y15" s="20">
        <v>5466852</v>
      </c>
      <c r="Z15" s="21">
        <v>179.45</v>
      </c>
      <c r="AA15" s="22">
        <v>6093000</v>
      </c>
    </row>
    <row r="16" spans="1:27" ht="13.5">
      <c r="A16" s="23" t="s">
        <v>42</v>
      </c>
      <c r="B16" s="17"/>
      <c r="C16" s="18">
        <v>67217189</v>
      </c>
      <c r="D16" s="18">
        <v>67217189</v>
      </c>
      <c r="E16" s="19">
        <v>58999800</v>
      </c>
      <c r="F16" s="20">
        <v>58999800</v>
      </c>
      <c r="G16" s="24">
        <v>168999800</v>
      </c>
      <c r="H16" s="24">
        <v>168999800</v>
      </c>
      <c r="I16" s="24">
        <v>208999800</v>
      </c>
      <c r="J16" s="20">
        <v>208999800</v>
      </c>
      <c r="K16" s="24">
        <v>208999800</v>
      </c>
      <c r="L16" s="24">
        <v>208999800</v>
      </c>
      <c r="M16" s="20">
        <v>83999800</v>
      </c>
      <c r="N16" s="24">
        <v>83999800</v>
      </c>
      <c r="O16" s="24"/>
      <c r="P16" s="24"/>
      <c r="Q16" s="20"/>
      <c r="R16" s="24"/>
      <c r="S16" s="24"/>
      <c r="T16" s="20"/>
      <c r="U16" s="24"/>
      <c r="V16" s="24"/>
      <c r="W16" s="24">
        <v>83999800</v>
      </c>
      <c r="X16" s="20">
        <v>29499900</v>
      </c>
      <c r="Y16" s="24">
        <v>54499900</v>
      </c>
      <c r="Z16" s="25">
        <v>184.75</v>
      </c>
      <c r="AA16" s="26">
        <v>58999800</v>
      </c>
    </row>
    <row r="17" spans="1:27" ht="13.5">
      <c r="A17" s="23" t="s">
        <v>43</v>
      </c>
      <c r="B17" s="17"/>
      <c r="C17" s="18">
        <v>600170448</v>
      </c>
      <c r="D17" s="18">
        <v>600170448</v>
      </c>
      <c r="E17" s="19">
        <v>234602329</v>
      </c>
      <c r="F17" s="20">
        <v>234602329</v>
      </c>
      <c r="G17" s="20">
        <v>234602329</v>
      </c>
      <c r="H17" s="20">
        <v>544972448</v>
      </c>
      <c r="I17" s="20">
        <v>544972448</v>
      </c>
      <c r="J17" s="20">
        <v>544972448</v>
      </c>
      <c r="K17" s="20">
        <v>544972448</v>
      </c>
      <c r="L17" s="20">
        <v>544972448</v>
      </c>
      <c r="M17" s="20">
        <v>600170448</v>
      </c>
      <c r="N17" s="20">
        <v>600170448</v>
      </c>
      <c r="O17" s="20"/>
      <c r="P17" s="20"/>
      <c r="Q17" s="20"/>
      <c r="R17" s="20"/>
      <c r="S17" s="20"/>
      <c r="T17" s="20"/>
      <c r="U17" s="20"/>
      <c r="V17" s="20"/>
      <c r="W17" s="20">
        <v>600170448</v>
      </c>
      <c r="X17" s="20">
        <v>117301165</v>
      </c>
      <c r="Y17" s="20">
        <v>482869283</v>
      </c>
      <c r="Z17" s="21">
        <v>411.65</v>
      </c>
      <c r="AA17" s="22">
        <v>234602329</v>
      </c>
    </row>
    <row r="18" spans="1:27" ht="13.5">
      <c r="A18" s="23" t="s">
        <v>44</v>
      </c>
      <c r="B18" s="17"/>
      <c r="C18" s="18"/>
      <c r="D18" s="18"/>
      <c r="E18" s="19">
        <v>8217389</v>
      </c>
      <c r="F18" s="20">
        <v>8217389</v>
      </c>
      <c r="G18" s="20">
        <v>8217389</v>
      </c>
      <c r="H18" s="20">
        <v>8217389</v>
      </c>
      <c r="I18" s="20">
        <v>8217389</v>
      </c>
      <c r="J18" s="20">
        <v>8217389</v>
      </c>
      <c r="K18" s="20">
        <v>8217389</v>
      </c>
      <c r="L18" s="20">
        <v>8217389</v>
      </c>
      <c r="M18" s="20">
        <v>8217389</v>
      </c>
      <c r="N18" s="20">
        <v>8217389</v>
      </c>
      <c r="O18" s="20"/>
      <c r="P18" s="20"/>
      <c r="Q18" s="20"/>
      <c r="R18" s="20"/>
      <c r="S18" s="20"/>
      <c r="T18" s="20"/>
      <c r="U18" s="20"/>
      <c r="V18" s="20"/>
      <c r="W18" s="20">
        <v>8217389</v>
      </c>
      <c r="X18" s="20">
        <v>4108695</v>
      </c>
      <c r="Y18" s="20">
        <v>4108694</v>
      </c>
      <c r="Z18" s="21">
        <v>100</v>
      </c>
      <c r="AA18" s="22">
        <v>8217389</v>
      </c>
    </row>
    <row r="19" spans="1:27" ht="13.5">
      <c r="A19" s="23" t="s">
        <v>45</v>
      </c>
      <c r="B19" s="17"/>
      <c r="C19" s="18">
        <v>7366986623</v>
      </c>
      <c r="D19" s="18">
        <v>7366986623</v>
      </c>
      <c r="E19" s="19">
        <v>6767037859</v>
      </c>
      <c r="F19" s="20">
        <v>6767037859</v>
      </c>
      <c r="G19" s="20">
        <v>5476469695</v>
      </c>
      <c r="H19" s="20">
        <v>7026134933</v>
      </c>
      <c r="I19" s="20">
        <v>7072726496</v>
      </c>
      <c r="J19" s="20">
        <v>7072726496</v>
      </c>
      <c r="K19" s="20">
        <v>7183149225</v>
      </c>
      <c r="L19" s="20">
        <v>7237603590</v>
      </c>
      <c r="M19" s="20">
        <v>7493656789</v>
      </c>
      <c r="N19" s="20">
        <v>7493656789</v>
      </c>
      <c r="O19" s="20"/>
      <c r="P19" s="20"/>
      <c r="Q19" s="20"/>
      <c r="R19" s="20"/>
      <c r="S19" s="20"/>
      <c r="T19" s="20"/>
      <c r="U19" s="20"/>
      <c r="V19" s="20"/>
      <c r="W19" s="20">
        <v>7493656789</v>
      </c>
      <c r="X19" s="20">
        <v>3383518930</v>
      </c>
      <c r="Y19" s="20">
        <v>4110137859</v>
      </c>
      <c r="Z19" s="21">
        <v>121.48</v>
      </c>
      <c r="AA19" s="22">
        <v>6767037859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16633000</v>
      </c>
      <c r="D21" s="18">
        <v>16633000</v>
      </c>
      <c r="E21" s="19">
        <v>13965349</v>
      </c>
      <c r="F21" s="20">
        <v>13965349</v>
      </c>
      <c r="G21" s="20"/>
      <c r="H21" s="20"/>
      <c r="I21" s="20"/>
      <c r="J21" s="20"/>
      <c r="K21" s="20"/>
      <c r="L21" s="20"/>
      <c r="M21" s="20">
        <v>16633000</v>
      </c>
      <c r="N21" s="20">
        <v>16633000</v>
      </c>
      <c r="O21" s="20"/>
      <c r="P21" s="20"/>
      <c r="Q21" s="20"/>
      <c r="R21" s="20"/>
      <c r="S21" s="20"/>
      <c r="T21" s="20"/>
      <c r="U21" s="20"/>
      <c r="V21" s="20"/>
      <c r="W21" s="20">
        <v>16633000</v>
      </c>
      <c r="X21" s="20">
        <v>6982675</v>
      </c>
      <c r="Y21" s="20">
        <v>9650325</v>
      </c>
      <c r="Z21" s="21">
        <v>138.2</v>
      </c>
      <c r="AA21" s="22">
        <v>13965349</v>
      </c>
    </row>
    <row r="22" spans="1:27" ht="13.5">
      <c r="A22" s="23" t="s">
        <v>48</v>
      </c>
      <c r="B22" s="17"/>
      <c r="C22" s="18">
        <v>4475818</v>
      </c>
      <c r="D22" s="18">
        <v>4475818</v>
      </c>
      <c r="E22" s="19">
        <v>17834303</v>
      </c>
      <c r="F22" s="20">
        <v>17834303</v>
      </c>
      <c r="G22" s="20"/>
      <c r="H22" s="20"/>
      <c r="I22" s="20"/>
      <c r="J22" s="20"/>
      <c r="K22" s="20"/>
      <c r="L22" s="20"/>
      <c r="M22" s="20">
        <v>4475818</v>
      </c>
      <c r="N22" s="20">
        <v>4475818</v>
      </c>
      <c r="O22" s="20"/>
      <c r="P22" s="20"/>
      <c r="Q22" s="20"/>
      <c r="R22" s="20"/>
      <c r="S22" s="20"/>
      <c r="T22" s="20"/>
      <c r="U22" s="20"/>
      <c r="V22" s="20"/>
      <c r="W22" s="20">
        <v>4475818</v>
      </c>
      <c r="X22" s="20">
        <v>8917152</v>
      </c>
      <c r="Y22" s="20">
        <v>-4441334</v>
      </c>
      <c r="Z22" s="21">
        <v>-49.81</v>
      </c>
      <c r="AA22" s="22">
        <v>17834303</v>
      </c>
    </row>
    <row r="23" spans="1:27" ht="13.5">
      <c r="A23" s="23" t="s">
        <v>49</v>
      </c>
      <c r="B23" s="17"/>
      <c r="C23" s="18">
        <v>3671704</v>
      </c>
      <c r="D23" s="18">
        <v>3671704</v>
      </c>
      <c r="E23" s="19">
        <v>11145452</v>
      </c>
      <c r="F23" s="20">
        <v>11145452</v>
      </c>
      <c r="G23" s="24"/>
      <c r="H23" s="24"/>
      <c r="I23" s="24"/>
      <c r="J23" s="20"/>
      <c r="K23" s="24"/>
      <c r="L23" s="24"/>
      <c r="M23" s="20">
        <v>3671704</v>
      </c>
      <c r="N23" s="24">
        <v>3671704</v>
      </c>
      <c r="O23" s="24"/>
      <c r="P23" s="24"/>
      <c r="Q23" s="20"/>
      <c r="R23" s="24"/>
      <c r="S23" s="24"/>
      <c r="T23" s="20"/>
      <c r="U23" s="24"/>
      <c r="V23" s="24"/>
      <c r="W23" s="24">
        <v>3671704</v>
      </c>
      <c r="X23" s="20">
        <v>5572726</v>
      </c>
      <c r="Y23" s="24">
        <v>-1901022</v>
      </c>
      <c r="Z23" s="25">
        <v>-34.11</v>
      </c>
      <c r="AA23" s="26">
        <v>11145452</v>
      </c>
    </row>
    <row r="24" spans="1:27" ht="13.5">
      <c r="A24" s="27" t="s">
        <v>50</v>
      </c>
      <c r="B24" s="35"/>
      <c r="C24" s="29">
        <f aca="true" t="shared" si="1" ref="C24:Y24">SUM(C15:C23)</f>
        <v>8068370540</v>
      </c>
      <c r="D24" s="29">
        <f>SUM(D15:D23)</f>
        <v>8068370540</v>
      </c>
      <c r="E24" s="36">
        <f t="shared" si="1"/>
        <v>7117895481</v>
      </c>
      <c r="F24" s="37">
        <f t="shared" si="1"/>
        <v>7117895481</v>
      </c>
      <c r="G24" s="37">
        <f t="shared" si="1"/>
        <v>5904244697</v>
      </c>
      <c r="H24" s="37">
        <f t="shared" si="1"/>
        <v>7764236087</v>
      </c>
      <c r="I24" s="37">
        <f t="shared" si="1"/>
        <v>7850260126</v>
      </c>
      <c r="J24" s="37">
        <f t="shared" si="1"/>
        <v>7850260126</v>
      </c>
      <c r="K24" s="37">
        <f t="shared" si="1"/>
        <v>7960667221</v>
      </c>
      <c r="L24" s="37">
        <f t="shared" si="1"/>
        <v>8015105834</v>
      </c>
      <c r="M24" s="37">
        <f t="shared" si="1"/>
        <v>8219338300</v>
      </c>
      <c r="N24" s="37">
        <f t="shared" si="1"/>
        <v>8219338300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8219338300</v>
      </c>
      <c r="X24" s="37">
        <f t="shared" si="1"/>
        <v>3558947743</v>
      </c>
      <c r="Y24" s="37">
        <f t="shared" si="1"/>
        <v>4660390557</v>
      </c>
      <c r="Z24" s="38">
        <f>+IF(X24&lt;&gt;0,+(Y24/X24)*100,0)</f>
        <v>130.94855259300726</v>
      </c>
      <c r="AA24" s="39">
        <f>SUM(AA15:AA23)</f>
        <v>7117895481</v>
      </c>
    </row>
    <row r="25" spans="1:27" ht="13.5">
      <c r="A25" s="27" t="s">
        <v>51</v>
      </c>
      <c r="B25" s="28"/>
      <c r="C25" s="29">
        <f aca="true" t="shared" si="2" ref="C25:Y25">+C12+C24</f>
        <v>8956299727</v>
      </c>
      <c r="D25" s="29">
        <f>+D12+D24</f>
        <v>8956299727</v>
      </c>
      <c r="E25" s="30">
        <f t="shared" si="2"/>
        <v>7808015277</v>
      </c>
      <c r="F25" s="31">
        <f t="shared" si="2"/>
        <v>7808015277</v>
      </c>
      <c r="G25" s="31">
        <f t="shared" si="2"/>
        <v>7090223126</v>
      </c>
      <c r="H25" s="31">
        <f t="shared" si="2"/>
        <v>8754057375</v>
      </c>
      <c r="I25" s="31">
        <f t="shared" si="2"/>
        <v>8709665281</v>
      </c>
      <c r="J25" s="31">
        <f t="shared" si="2"/>
        <v>8709665281</v>
      </c>
      <c r="K25" s="31">
        <f t="shared" si="2"/>
        <v>8751215667</v>
      </c>
      <c r="L25" s="31">
        <f t="shared" si="2"/>
        <v>8773817056</v>
      </c>
      <c r="M25" s="31">
        <f t="shared" si="2"/>
        <v>9285707152</v>
      </c>
      <c r="N25" s="31">
        <f t="shared" si="2"/>
        <v>9285707152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9285707152</v>
      </c>
      <c r="X25" s="31">
        <f t="shared" si="2"/>
        <v>3904007641</v>
      </c>
      <c r="Y25" s="31">
        <f t="shared" si="2"/>
        <v>5381699511</v>
      </c>
      <c r="Z25" s="32">
        <f>+IF(X25&lt;&gt;0,+(Y25/X25)*100,0)</f>
        <v>137.85063980104027</v>
      </c>
      <c r="AA25" s="33">
        <f>+AA12+AA24</f>
        <v>7808015277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70881979</v>
      </c>
      <c r="D30" s="18">
        <v>70881979</v>
      </c>
      <c r="E30" s="19">
        <v>36805952</v>
      </c>
      <c r="F30" s="20">
        <v>36805952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18402976</v>
      </c>
      <c r="Y30" s="20">
        <v>-18402976</v>
      </c>
      <c r="Z30" s="21">
        <v>-100</v>
      </c>
      <c r="AA30" s="22">
        <v>36805952</v>
      </c>
    </row>
    <row r="31" spans="1:27" ht="13.5">
      <c r="A31" s="23" t="s">
        <v>56</v>
      </c>
      <c r="B31" s="17"/>
      <c r="C31" s="18">
        <v>65650273</v>
      </c>
      <c r="D31" s="18">
        <v>65650273</v>
      </c>
      <c r="E31" s="19">
        <v>65288000</v>
      </c>
      <c r="F31" s="20">
        <v>65288000</v>
      </c>
      <c r="G31" s="20">
        <v>65836935</v>
      </c>
      <c r="H31" s="20">
        <v>66017579</v>
      </c>
      <c r="I31" s="20">
        <v>66180564</v>
      </c>
      <c r="J31" s="20">
        <v>66180564</v>
      </c>
      <c r="K31" s="20">
        <v>66353401</v>
      </c>
      <c r="L31" s="20">
        <v>66488265</v>
      </c>
      <c r="M31" s="20">
        <v>66555884</v>
      </c>
      <c r="N31" s="20">
        <v>66555884</v>
      </c>
      <c r="O31" s="20"/>
      <c r="P31" s="20"/>
      <c r="Q31" s="20"/>
      <c r="R31" s="20"/>
      <c r="S31" s="20"/>
      <c r="T31" s="20"/>
      <c r="U31" s="20"/>
      <c r="V31" s="20"/>
      <c r="W31" s="20">
        <v>66555884</v>
      </c>
      <c r="X31" s="20">
        <v>32644000</v>
      </c>
      <c r="Y31" s="20">
        <v>33911884</v>
      </c>
      <c r="Z31" s="21">
        <v>103.88</v>
      </c>
      <c r="AA31" s="22">
        <v>65288000</v>
      </c>
    </row>
    <row r="32" spans="1:27" ht="13.5">
      <c r="A32" s="23" t="s">
        <v>57</v>
      </c>
      <c r="B32" s="17"/>
      <c r="C32" s="18">
        <v>588111413</v>
      </c>
      <c r="D32" s="18">
        <v>588111413</v>
      </c>
      <c r="E32" s="19">
        <v>407661500</v>
      </c>
      <c r="F32" s="20">
        <v>407661500</v>
      </c>
      <c r="G32" s="20">
        <v>541731852</v>
      </c>
      <c r="H32" s="20">
        <v>523653920</v>
      </c>
      <c r="I32" s="20">
        <v>490819399</v>
      </c>
      <c r="J32" s="20">
        <v>490819399</v>
      </c>
      <c r="K32" s="20">
        <v>502442796</v>
      </c>
      <c r="L32" s="20">
        <v>521903621</v>
      </c>
      <c r="M32" s="20">
        <v>493662790</v>
      </c>
      <c r="N32" s="20">
        <v>493662790</v>
      </c>
      <c r="O32" s="20"/>
      <c r="P32" s="20"/>
      <c r="Q32" s="20"/>
      <c r="R32" s="20"/>
      <c r="S32" s="20"/>
      <c r="T32" s="20"/>
      <c r="U32" s="20"/>
      <c r="V32" s="20"/>
      <c r="W32" s="20">
        <v>493662790</v>
      </c>
      <c r="X32" s="20">
        <v>203830750</v>
      </c>
      <c r="Y32" s="20">
        <v>289832040</v>
      </c>
      <c r="Z32" s="21">
        <v>142.19</v>
      </c>
      <c r="AA32" s="22">
        <v>407661500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>
        <v>190252135</v>
      </c>
      <c r="J33" s="20">
        <v>190252135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724643665</v>
      </c>
      <c r="D34" s="29">
        <f>SUM(D29:D33)</f>
        <v>724643665</v>
      </c>
      <c r="E34" s="30">
        <f t="shared" si="3"/>
        <v>509755452</v>
      </c>
      <c r="F34" s="31">
        <f t="shared" si="3"/>
        <v>509755452</v>
      </c>
      <c r="G34" s="31">
        <f t="shared" si="3"/>
        <v>607568787</v>
      </c>
      <c r="H34" s="31">
        <f t="shared" si="3"/>
        <v>589671499</v>
      </c>
      <c r="I34" s="31">
        <f t="shared" si="3"/>
        <v>747252098</v>
      </c>
      <c r="J34" s="31">
        <f t="shared" si="3"/>
        <v>747252098</v>
      </c>
      <c r="K34" s="31">
        <f t="shared" si="3"/>
        <v>568796197</v>
      </c>
      <c r="L34" s="31">
        <f t="shared" si="3"/>
        <v>588391886</v>
      </c>
      <c r="M34" s="31">
        <f t="shared" si="3"/>
        <v>560218674</v>
      </c>
      <c r="N34" s="31">
        <f t="shared" si="3"/>
        <v>560218674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560218674</v>
      </c>
      <c r="X34" s="31">
        <f t="shared" si="3"/>
        <v>254877726</v>
      </c>
      <c r="Y34" s="31">
        <f t="shared" si="3"/>
        <v>305340948</v>
      </c>
      <c r="Z34" s="32">
        <f>+IF(X34&lt;&gt;0,+(Y34/X34)*100,0)</f>
        <v>119.79899255692513</v>
      </c>
      <c r="AA34" s="33">
        <f>SUM(AA29:AA33)</f>
        <v>509755452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298785945</v>
      </c>
      <c r="D37" s="18">
        <v>298785945</v>
      </c>
      <c r="E37" s="19">
        <v>188591056</v>
      </c>
      <c r="F37" s="20">
        <v>188591056</v>
      </c>
      <c r="G37" s="20">
        <v>285961878</v>
      </c>
      <c r="H37" s="20">
        <v>380880502</v>
      </c>
      <c r="I37" s="20">
        <v>380880502</v>
      </c>
      <c r="J37" s="20">
        <v>380880502</v>
      </c>
      <c r="K37" s="20">
        <v>380880502</v>
      </c>
      <c r="L37" s="20">
        <v>380880502</v>
      </c>
      <c r="M37" s="20">
        <v>351390757</v>
      </c>
      <c r="N37" s="20">
        <v>351390757</v>
      </c>
      <c r="O37" s="20"/>
      <c r="P37" s="20"/>
      <c r="Q37" s="20"/>
      <c r="R37" s="20"/>
      <c r="S37" s="20"/>
      <c r="T37" s="20"/>
      <c r="U37" s="20"/>
      <c r="V37" s="20"/>
      <c r="W37" s="20">
        <v>351390757</v>
      </c>
      <c r="X37" s="20">
        <v>94295528</v>
      </c>
      <c r="Y37" s="20">
        <v>257095229</v>
      </c>
      <c r="Z37" s="21">
        <v>272.65</v>
      </c>
      <c r="AA37" s="22">
        <v>188591056</v>
      </c>
    </row>
    <row r="38" spans="1:27" ht="13.5">
      <c r="A38" s="23" t="s">
        <v>58</v>
      </c>
      <c r="B38" s="17"/>
      <c r="C38" s="18">
        <v>204788721</v>
      </c>
      <c r="D38" s="18">
        <v>204788721</v>
      </c>
      <c r="E38" s="19">
        <v>212474135</v>
      </c>
      <c r="F38" s="20">
        <v>212474135</v>
      </c>
      <c r="G38" s="20">
        <v>194756135</v>
      </c>
      <c r="H38" s="20">
        <v>204788721</v>
      </c>
      <c r="I38" s="20"/>
      <c r="J38" s="20"/>
      <c r="K38" s="20">
        <v>204788721</v>
      </c>
      <c r="L38" s="20">
        <v>204788721</v>
      </c>
      <c r="M38" s="20">
        <v>204788721</v>
      </c>
      <c r="N38" s="20">
        <v>204788721</v>
      </c>
      <c r="O38" s="20"/>
      <c r="P38" s="20"/>
      <c r="Q38" s="20"/>
      <c r="R38" s="20"/>
      <c r="S38" s="20"/>
      <c r="T38" s="20"/>
      <c r="U38" s="20"/>
      <c r="V38" s="20"/>
      <c r="W38" s="20">
        <v>204788721</v>
      </c>
      <c r="X38" s="20">
        <v>106237068</v>
      </c>
      <c r="Y38" s="20">
        <v>98551653</v>
      </c>
      <c r="Z38" s="21">
        <v>92.77</v>
      </c>
      <c r="AA38" s="22">
        <v>212474135</v>
      </c>
    </row>
    <row r="39" spans="1:27" ht="13.5">
      <c r="A39" s="27" t="s">
        <v>61</v>
      </c>
      <c r="B39" s="35"/>
      <c r="C39" s="29">
        <f aca="true" t="shared" si="4" ref="C39:Y39">SUM(C37:C38)</f>
        <v>503574666</v>
      </c>
      <c r="D39" s="29">
        <f>SUM(D37:D38)</f>
        <v>503574666</v>
      </c>
      <c r="E39" s="36">
        <f t="shared" si="4"/>
        <v>401065191</v>
      </c>
      <c r="F39" s="37">
        <f t="shared" si="4"/>
        <v>401065191</v>
      </c>
      <c r="G39" s="37">
        <f t="shared" si="4"/>
        <v>480718013</v>
      </c>
      <c r="H39" s="37">
        <f t="shared" si="4"/>
        <v>585669223</v>
      </c>
      <c r="I39" s="37">
        <f t="shared" si="4"/>
        <v>380880502</v>
      </c>
      <c r="J39" s="37">
        <f t="shared" si="4"/>
        <v>380880502</v>
      </c>
      <c r="K39" s="37">
        <f t="shared" si="4"/>
        <v>585669223</v>
      </c>
      <c r="L39" s="37">
        <f t="shared" si="4"/>
        <v>585669223</v>
      </c>
      <c r="M39" s="37">
        <f t="shared" si="4"/>
        <v>556179478</v>
      </c>
      <c r="N39" s="37">
        <f t="shared" si="4"/>
        <v>556179478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556179478</v>
      </c>
      <c r="X39" s="37">
        <f t="shared" si="4"/>
        <v>200532596</v>
      </c>
      <c r="Y39" s="37">
        <f t="shared" si="4"/>
        <v>355646882</v>
      </c>
      <c r="Z39" s="38">
        <f>+IF(X39&lt;&gt;0,+(Y39/X39)*100,0)</f>
        <v>177.35115841217154</v>
      </c>
      <c r="AA39" s="39">
        <f>SUM(AA37:AA38)</f>
        <v>401065191</v>
      </c>
    </row>
    <row r="40" spans="1:27" ht="13.5">
      <c r="A40" s="27" t="s">
        <v>62</v>
      </c>
      <c r="B40" s="28"/>
      <c r="C40" s="29">
        <f aca="true" t="shared" si="5" ref="C40:Y40">+C34+C39</f>
        <v>1228218331</v>
      </c>
      <c r="D40" s="29">
        <f>+D34+D39</f>
        <v>1228218331</v>
      </c>
      <c r="E40" s="30">
        <f t="shared" si="5"/>
        <v>910820643</v>
      </c>
      <c r="F40" s="31">
        <f t="shared" si="5"/>
        <v>910820643</v>
      </c>
      <c r="G40" s="31">
        <f t="shared" si="5"/>
        <v>1088286800</v>
      </c>
      <c r="H40" s="31">
        <f t="shared" si="5"/>
        <v>1175340722</v>
      </c>
      <c r="I40" s="31">
        <f t="shared" si="5"/>
        <v>1128132600</v>
      </c>
      <c r="J40" s="31">
        <f t="shared" si="5"/>
        <v>1128132600</v>
      </c>
      <c r="K40" s="31">
        <f t="shared" si="5"/>
        <v>1154465420</v>
      </c>
      <c r="L40" s="31">
        <f t="shared" si="5"/>
        <v>1174061109</v>
      </c>
      <c r="M40" s="31">
        <f t="shared" si="5"/>
        <v>1116398152</v>
      </c>
      <c r="N40" s="31">
        <f t="shared" si="5"/>
        <v>1116398152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1116398152</v>
      </c>
      <c r="X40" s="31">
        <f t="shared" si="5"/>
        <v>455410322</v>
      </c>
      <c r="Y40" s="31">
        <f t="shared" si="5"/>
        <v>660987830</v>
      </c>
      <c r="Z40" s="32">
        <f>+IF(X40&lt;&gt;0,+(Y40/X40)*100,0)</f>
        <v>145.14116129322164</v>
      </c>
      <c r="AA40" s="33">
        <f>+AA34+AA39</f>
        <v>910820643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7728081396</v>
      </c>
      <c r="D42" s="43">
        <f>+D25-D40</f>
        <v>7728081396</v>
      </c>
      <c r="E42" s="44">
        <f t="shared" si="6"/>
        <v>6897194634</v>
      </c>
      <c r="F42" s="45">
        <f t="shared" si="6"/>
        <v>6897194634</v>
      </c>
      <c r="G42" s="45">
        <f t="shared" si="6"/>
        <v>6001936326</v>
      </c>
      <c r="H42" s="45">
        <f t="shared" si="6"/>
        <v>7578716653</v>
      </c>
      <c r="I42" s="45">
        <f t="shared" si="6"/>
        <v>7581532681</v>
      </c>
      <c r="J42" s="45">
        <f t="shared" si="6"/>
        <v>7581532681</v>
      </c>
      <c r="K42" s="45">
        <f t="shared" si="6"/>
        <v>7596750247</v>
      </c>
      <c r="L42" s="45">
        <f t="shared" si="6"/>
        <v>7599755947</v>
      </c>
      <c r="M42" s="45">
        <f t="shared" si="6"/>
        <v>8169309000</v>
      </c>
      <c r="N42" s="45">
        <f t="shared" si="6"/>
        <v>8169309000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8169309000</v>
      </c>
      <c r="X42" s="45">
        <f t="shared" si="6"/>
        <v>3448597319</v>
      </c>
      <c r="Y42" s="45">
        <f t="shared" si="6"/>
        <v>4720711681</v>
      </c>
      <c r="Z42" s="46">
        <f>+IF(X42&lt;&gt;0,+(Y42/X42)*100,0)</f>
        <v>136.8878777174506</v>
      </c>
      <c r="AA42" s="47">
        <f>+AA25-AA40</f>
        <v>6897194634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5795124504</v>
      </c>
      <c r="D45" s="18">
        <v>5795124504</v>
      </c>
      <c r="E45" s="19">
        <v>6115507863</v>
      </c>
      <c r="F45" s="20">
        <v>6115507863</v>
      </c>
      <c r="G45" s="20">
        <v>5220636573</v>
      </c>
      <c r="H45" s="20">
        <v>5649500191</v>
      </c>
      <c r="I45" s="20">
        <v>5652789336</v>
      </c>
      <c r="J45" s="20">
        <v>5652789336</v>
      </c>
      <c r="K45" s="20">
        <v>5667995276</v>
      </c>
      <c r="L45" s="20">
        <v>5670989468</v>
      </c>
      <c r="M45" s="20">
        <v>6236757948</v>
      </c>
      <c r="N45" s="20">
        <v>6236757948</v>
      </c>
      <c r="O45" s="20"/>
      <c r="P45" s="20"/>
      <c r="Q45" s="20"/>
      <c r="R45" s="20"/>
      <c r="S45" s="20"/>
      <c r="T45" s="20"/>
      <c r="U45" s="20"/>
      <c r="V45" s="20"/>
      <c r="W45" s="20">
        <v>6236757948</v>
      </c>
      <c r="X45" s="20">
        <v>3057753932</v>
      </c>
      <c r="Y45" s="20">
        <v>3179004016</v>
      </c>
      <c r="Z45" s="48">
        <v>103.97</v>
      </c>
      <c r="AA45" s="22">
        <v>6115507863</v>
      </c>
    </row>
    <row r="46" spans="1:27" ht="13.5">
      <c r="A46" s="23" t="s">
        <v>67</v>
      </c>
      <c r="B46" s="17"/>
      <c r="C46" s="18">
        <v>1932956892</v>
      </c>
      <c r="D46" s="18">
        <v>1932956892</v>
      </c>
      <c r="E46" s="19">
        <v>781686771</v>
      </c>
      <c r="F46" s="20">
        <v>781686771</v>
      </c>
      <c r="G46" s="20">
        <v>781299753</v>
      </c>
      <c r="H46" s="20">
        <v>1929216462</v>
      </c>
      <c r="I46" s="20">
        <v>1928743345</v>
      </c>
      <c r="J46" s="20">
        <v>1928743345</v>
      </c>
      <c r="K46" s="20">
        <v>1928754971</v>
      </c>
      <c r="L46" s="20">
        <v>1928766479</v>
      </c>
      <c r="M46" s="20">
        <v>1932551052</v>
      </c>
      <c r="N46" s="20">
        <v>1932551052</v>
      </c>
      <c r="O46" s="20"/>
      <c r="P46" s="20"/>
      <c r="Q46" s="20"/>
      <c r="R46" s="20"/>
      <c r="S46" s="20"/>
      <c r="T46" s="20"/>
      <c r="U46" s="20"/>
      <c r="V46" s="20"/>
      <c r="W46" s="20">
        <v>1932551052</v>
      </c>
      <c r="X46" s="20">
        <v>390843386</v>
      </c>
      <c r="Y46" s="20">
        <v>1541707666</v>
      </c>
      <c r="Z46" s="48">
        <v>394.46</v>
      </c>
      <c r="AA46" s="22">
        <v>781686771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7728081396</v>
      </c>
      <c r="D48" s="51">
        <f>SUM(D45:D47)</f>
        <v>7728081396</v>
      </c>
      <c r="E48" s="52">
        <f t="shared" si="7"/>
        <v>6897194634</v>
      </c>
      <c r="F48" s="53">
        <f t="shared" si="7"/>
        <v>6897194634</v>
      </c>
      <c r="G48" s="53">
        <f t="shared" si="7"/>
        <v>6001936326</v>
      </c>
      <c r="H48" s="53">
        <f t="shared" si="7"/>
        <v>7578716653</v>
      </c>
      <c r="I48" s="53">
        <f t="shared" si="7"/>
        <v>7581532681</v>
      </c>
      <c r="J48" s="53">
        <f t="shared" si="7"/>
        <v>7581532681</v>
      </c>
      <c r="K48" s="53">
        <f t="shared" si="7"/>
        <v>7596750247</v>
      </c>
      <c r="L48" s="53">
        <f t="shared" si="7"/>
        <v>7599755947</v>
      </c>
      <c r="M48" s="53">
        <f t="shared" si="7"/>
        <v>8169309000</v>
      </c>
      <c r="N48" s="53">
        <f t="shared" si="7"/>
        <v>8169309000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8169309000</v>
      </c>
      <c r="X48" s="53">
        <f t="shared" si="7"/>
        <v>3448597318</v>
      </c>
      <c r="Y48" s="53">
        <f t="shared" si="7"/>
        <v>4720711682</v>
      </c>
      <c r="Z48" s="54">
        <f>+IF(X48&lt;&gt;0,+(Y48/X48)*100,0)</f>
        <v>136.8878777861417</v>
      </c>
      <c r="AA48" s="55">
        <f>SUM(AA45:AA47)</f>
        <v>6897194634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8160281</v>
      </c>
      <c r="D6" s="18">
        <v>8160281</v>
      </c>
      <c r="E6" s="19">
        <v>3500000</v>
      </c>
      <c r="F6" s="20">
        <v>3500000</v>
      </c>
      <c r="G6" s="20">
        <v>8897230</v>
      </c>
      <c r="H6" s="20">
        <v>12988209</v>
      </c>
      <c r="I6" s="20">
        <v>23177348</v>
      </c>
      <c r="J6" s="20">
        <v>23177348</v>
      </c>
      <c r="K6" s="20">
        <v>7264430</v>
      </c>
      <c r="L6" s="20">
        <v>62828119</v>
      </c>
      <c r="M6" s="20">
        <v>44553627</v>
      </c>
      <c r="N6" s="20">
        <v>44553627</v>
      </c>
      <c r="O6" s="20"/>
      <c r="P6" s="20"/>
      <c r="Q6" s="20"/>
      <c r="R6" s="20"/>
      <c r="S6" s="20"/>
      <c r="T6" s="20"/>
      <c r="U6" s="20"/>
      <c r="V6" s="20"/>
      <c r="W6" s="20">
        <v>44553627</v>
      </c>
      <c r="X6" s="20">
        <v>1750000</v>
      </c>
      <c r="Y6" s="20">
        <v>42803627</v>
      </c>
      <c r="Z6" s="21">
        <v>2445.92</v>
      </c>
      <c r="AA6" s="22">
        <v>3500000</v>
      </c>
    </row>
    <row r="7" spans="1:27" ht="13.5">
      <c r="A7" s="23" t="s">
        <v>34</v>
      </c>
      <c r="B7" s="17"/>
      <c r="C7" s="18">
        <v>100645585</v>
      </c>
      <c r="D7" s="18">
        <v>100645585</v>
      </c>
      <c r="E7" s="19">
        <v>70000000</v>
      </c>
      <c r="F7" s="20">
        <v>70000000</v>
      </c>
      <c r="G7" s="20">
        <v>154016858</v>
      </c>
      <c r="H7" s="20">
        <v>147060236</v>
      </c>
      <c r="I7" s="20">
        <v>142466623</v>
      </c>
      <c r="J7" s="20">
        <v>142466623</v>
      </c>
      <c r="K7" s="20">
        <v>124747295</v>
      </c>
      <c r="L7" s="20">
        <v>125187669</v>
      </c>
      <c r="M7" s="20">
        <v>125600445</v>
      </c>
      <c r="N7" s="20">
        <v>125600445</v>
      </c>
      <c r="O7" s="20"/>
      <c r="P7" s="20"/>
      <c r="Q7" s="20"/>
      <c r="R7" s="20"/>
      <c r="S7" s="20"/>
      <c r="T7" s="20"/>
      <c r="U7" s="20"/>
      <c r="V7" s="20"/>
      <c r="W7" s="20">
        <v>125600445</v>
      </c>
      <c r="X7" s="20">
        <v>35000000</v>
      </c>
      <c r="Y7" s="20">
        <v>90600445</v>
      </c>
      <c r="Z7" s="21">
        <v>258.86</v>
      </c>
      <c r="AA7" s="22">
        <v>70000000</v>
      </c>
    </row>
    <row r="8" spans="1:27" ht="13.5">
      <c r="A8" s="23" t="s">
        <v>35</v>
      </c>
      <c r="B8" s="17"/>
      <c r="C8" s="18">
        <v>47051732</v>
      </c>
      <c r="D8" s="18">
        <v>47051732</v>
      </c>
      <c r="E8" s="19">
        <v>42118000</v>
      </c>
      <c r="F8" s="20">
        <v>42118000</v>
      </c>
      <c r="G8" s="20">
        <v>6417666</v>
      </c>
      <c r="H8" s="20">
        <v>12686885</v>
      </c>
      <c r="I8" s="20">
        <v>18839107</v>
      </c>
      <c r="J8" s="20">
        <v>18839107</v>
      </c>
      <c r="K8" s="20">
        <v>24109083</v>
      </c>
      <c r="L8" s="20"/>
      <c r="M8" s="20">
        <v>33580691</v>
      </c>
      <c r="N8" s="20">
        <v>33580691</v>
      </c>
      <c r="O8" s="20"/>
      <c r="P8" s="20"/>
      <c r="Q8" s="20"/>
      <c r="R8" s="20"/>
      <c r="S8" s="20"/>
      <c r="T8" s="20"/>
      <c r="U8" s="20"/>
      <c r="V8" s="20"/>
      <c r="W8" s="20">
        <v>33580691</v>
      </c>
      <c r="X8" s="20">
        <v>21059000</v>
      </c>
      <c r="Y8" s="20">
        <v>12521691</v>
      </c>
      <c r="Z8" s="21">
        <v>59.46</v>
      </c>
      <c r="AA8" s="22">
        <v>42118000</v>
      </c>
    </row>
    <row r="9" spans="1:27" ht="13.5">
      <c r="A9" s="23" t="s">
        <v>36</v>
      </c>
      <c r="B9" s="17"/>
      <c r="C9" s="18">
        <v>17565307</v>
      </c>
      <c r="D9" s="18">
        <v>17565307</v>
      </c>
      <c r="E9" s="19">
        <v>15255000</v>
      </c>
      <c r="F9" s="20">
        <v>15255000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7627500</v>
      </c>
      <c r="Y9" s="20">
        <v>-7627500</v>
      </c>
      <c r="Z9" s="21">
        <v>-100</v>
      </c>
      <c r="AA9" s="22">
        <v>15255000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-42965</v>
      </c>
      <c r="H10" s="24">
        <v>-242453</v>
      </c>
      <c r="I10" s="24">
        <v>-54961</v>
      </c>
      <c r="J10" s="20">
        <v>-54961</v>
      </c>
      <c r="K10" s="24">
        <v>-55111</v>
      </c>
      <c r="L10" s="24"/>
      <c r="M10" s="20">
        <v>-73911</v>
      </c>
      <c r="N10" s="24">
        <v>-73911</v>
      </c>
      <c r="O10" s="24"/>
      <c r="P10" s="24"/>
      <c r="Q10" s="20"/>
      <c r="R10" s="24"/>
      <c r="S10" s="24"/>
      <c r="T10" s="20"/>
      <c r="U10" s="24"/>
      <c r="V10" s="24"/>
      <c r="W10" s="24">
        <v>-73911</v>
      </c>
      <c r="X10" s="20"/>
      <c r="Y10" s="24">
        <v>-73911</v>
      </c>
      <c r="Z10" s="25"/>
      <c r="AA10" s="26"/>
    </row>
    <row r="11" spans="1:27" ht="13.5">
      <c r="A11" s="23" t="s">
        <v>38</v>
      </c>
      <c r="B11" s="17"/>
      <c r="C11" s="18">
        <v>297085</v>
      </c>
      <c r="D11" s="18">
        <v>297085</v>
      </c>
      <c r="E11" s="19">
        <v>350000</v>
      </c>
      <c r="F11" s="20">
        <v>350000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175000</v>
      </c>
      <c r="Y11" s="20">
        <v>-175000</v>
      </c>
      <c r="Z11" s="21">
        <v>-100</v>
      </c>
      <c r="AA11" s="22">
        <v>350000</v>
      </c>
    </row>
    <row r="12" spans="1:27" ht="13.5">
      <c r="A12" s="27" t="s">
        <v>39</v>
      </c>
      <c r="B12" s="28"/>
      <c r="C12" s="29">
        <f aca="true" t="shared" si="0" ref="C12:Y12">SUM(C6:C11)</f>
        <v>173719990</v>
      </c>
      <c r="D12" s="29">
        <f>SUM(D6:D11)</f>
        <v>173719990</v>
      </c>
      <c r="E12" s="30">
        <f t="shared" si="0"/>
        <v>131223000</v>
      </c>
      <c r="F12" s="31">
        <f t="shared" si="0"/>
        <v>131223000</v>
      </c>
      <c r="G12" s="31">
        <f t="shared" si="0"/>
        <v>169288789</v>
      </c>
      <c r="H12" s="31">
        <f t="shared" si="0"/>
        <v>172492877</v>
      </c>
      <c r="I12" s="31">
        <f t="shared" si="0"/>
        <v>184428117</v>
      </c>
      <c r="J12" s="31">
        <f t="shared" si="0"/>
        <v>184428117</v>
      </c>
      <c r="K12" s="31">
        <f t="shared" si="0"/>
        <v>156065697</v>
      </c>
      <c r="L12" s="31">
        <f t="shared" si="0"/>
        <v>188015788</v>
      </c>
      <c r="M12" s="31">
        <f t="shared" si="0"/>
        <v>203660852</v>
      </c>
      <c r="N12" s="31">
        <f t="shared" si="0"/>
        <v>203660852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203660852</v>
      </c>
      <c r="X12" s="31">
        <f t="shared" si="0"/>
        <v>65611500</v>
      </c>
      <c r="Y12" s="31">
        <f t="shared" si="0"/>
        <v>138049352</v>
      </c>
      <c r="Z12" s="32">
        <f>+IF(X12&lt;&gt;0,+(Y12/X12)*100,0)</f>
        <v>210.404200483147</v>
      </c>
      <c r="AA12" s="33">
        <f>SUM(AA6:AA11)</f>
        <v>131223000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494248831</v>
      </c>
      <c r="D19" s="18">
        <v>494248831</v>
      </c>
      <c r="E19" s="19">
        <v>539440694</v>
      </c>
      <c r="F19" s="20">
        <v>539440694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269720347</v>
      </c>
      <c r="Y19" s="20">
        <v>-269720347</v>
      </c>
      <c r="Z19" s="21">
        <v>-100</v>
      </c>
      <c r="AA19" s="22">
        <v>539440694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494248831</v>
      </c>
      <c r="D24" s="29">
        <f>SUM(D15:D23)</f>
        <v>494248831</v>
      </c>
      <c r="E24" s="36">
        <f t="shared" si="1"/>
        <v>539440694</v>
      </c>
      <c r="F24" s="37">
        <f t="shared" si="1"/>
        <v>539440694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269720347</v>
      </c>
      <c r="Y24" s="37">
        <f t="shared" si="1"/>
        <v>-269720347</v>
      </c>
      <c r="Z24" s="38">
        <f>+IF(X24&lt;&gt;0,+(Y24/X24)*100,0)</f>
        <v>-100</v>
      </c>
      <c r="AA24" s="39">
        <f>SUM(AA15:AA23)</f>
        <v>539440694</v>
      </c>
    </row>
    <row r="25" spans="1:27" ht="13.5">
      <c r="A25" s="27" t="s">
        <v>51</v>
      </c>
      <c r="B25" s="28"/>
      <c r="C25" s="29">
        <f aca="true" t="shared" si="2" ref="C25:Y25">+C12+C24</f>
        <v>667968821</v>
      </c>
      <c r="D25" s="29">
        <f>+D12+D24</f>
        <v>667968821</v>
      </c>
      <c r="E25" s="30">
        <f t="shared" si="2"/>
        <v>670663694</v>
      </c>
      <c r="F25" s="31">
        <f t="shared" si="2"/>
        <v>670663694</v>
      </c>
      <c r="G25" s="31">
        <f t="shared" si="2"/>
        <v>169288789</v>
      </c>
      <c r="H25" s="31">
        <f t="shared" si="2"/>
        <v>172492877</v>
      </c>
      <c r="I25" s="31">
        <f t="shared" si="2"/>
        <v>184428117</v>
      </c>
      <c r="J25" s="31">
        <f t="shared" si="2"/>
        <v>184428117</v>
      </c>
      <c r="K25" s="31">
        <f t="shared" si="2"/>
        <v>156065697</v>
      </c>
      <c r="L25" s="31">
        <f t="shared" si="2"/>
        <v>188015788</v>
      </c>
      <c r="M25" s="31">
        <f t="shared" si="2"/>
        <v>203660852</v>
      </c>
      <c r="N25" s="31">
        <f t="shared" si="2"/>
        <v>203660852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203660852</v>
      </c>
      <c r="X25" s="31">
        <f t="shared" si="2"/>
        <v>335331847</v>
      </c>
      <c r="Y25" s="31">
        <f t="shared" si="2"/>
        <v>-131670995</v>
      </c>
      <c r="Z25" s="32">
        <f>+IF(X25&lt;&gt;0,+(Y25/X25)*100,0)</f>
        <v>-39.2658783166515</v>
      </c>
      <c r="AA25" s="33">
        <f>+AA12+AA24</f>
        <v>670663694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48053</v>
      </c>
      <c r="D30" s="18">
        <v>48053</v>
      </c>
      <c r="E30" s="19">
        <v>495000</v>
      </c>
      <c r="F30" s="20">
        <v>495000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247500</v>
      </c>
      <c r="Y30" s="20">
        <v>-247500</v>
      </c>
      <c r="Z30" s="21">
        <v>-100</v>
      </c>
      <c r="AA30" s="22">
        <v>495000</v>
      </c>
    </row>
    <row r="31" spans="1:27" ht="13.5">
      <c r="A31" s="23" t="s">
        <v>56</v>
      </c>
      <c r="B31" s="17"/>
      <c r="C31" s="18">
        <v>2886971</v>
      </c>
      <c r="D31" s="18">
        <v>2886971</v>
      </c>
      <c r="E31" s="19">
        <v>550000</v>
      </c>
      <c r="F31" s="20">
        <v>550000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275000</v>
      </c>
      <c r="Y31" s="20">
        <v>-275000</v>
      </c>
      <c r="Z31" s="21">
        <v>-100</v>
      </c>
      <c r="AA31" s="22">
        <v>550000</v>
      </c>
    </row>
    <row r="32" spans="1:27" ht="13.5">
      <c r="A32" s="23" t="s">
        <v>57</v>
      </c>
      <c r="B32" s="17"/>
      <c r="C32" s="18">
        <v>41326894</v>
      </c>
      <c r="D32" s="18">
        <v>41326894</v>
      </c>
      <c r="E32" s="19">
        <v>45000000</v>
      </c>
      <c r="F32" s="20">
        <v>45000000</v>
      </c>
      <c r="G32" s="20">
        <v>-2311584</v>
      </c>
      <c r="H32" s="20">
        <v>4663594</v>
      </c>
      <c r="I32" s="20">
        <v>1982323</v>
      </c>
      <c r="J32" s="20">
        <v>1982323</v>
      </c>
      <c r="K32" s="20">
        <v>-4669035</v>
      </c>
      <c r="L32" s="20">
        <v>903101</v>
      </c>
      <c r="M32" s="20">
        <v>3858655</v>
      </c>
      <c r="N32" s="20">
        <v>3858655</v>
      </c>
      <c r="O32" s="20"/>
      <c r="P32" s="20"/>
      <c r="Q32" s="20"/>
      <c r="R32" s="20"/>
      <c r="S32" s="20"/>
      <c r="T32" s="20"/>
      <c r="U32" s="20"/>
      <c r="V32" s="20"/>
      <c r="W32" s="20">
        <v>3858655</v>
      </c>
      <c r="X32" s="20">
        <v>22500000</v>
      </c>
      <c r="Y32" s="20">
        <v>-18641345</v>
      </c>
      <c r="Z32" s="21">
        <v>-82.85</v>
      </c>
      <c r="AA32" s="22">
        <v>45000000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-110490</v>
      </c>
      <c r="H33" s="20">
        <v>-193329</v>
      </c>
      <c r="I33" s="20">
        <v>-260212</v>
      </c>
      <c r="J33" s="20">
        <v>-260212</v>
      </c>
      <c r="K33" s="20">
        <v>-382326</v>
      </c>
      <c r="L33" s="20"/>
      <c r="M33" s="20">
        <v>-705711</v>
      </c>
      <c r="N33" s="20">
        <v>-705711</v>
      </c>
      <c r="O33" s="20"/>
      <c r="P33" s="20"/>
      <c r="Q33" s="20"/>
      <c r="R33" s="20"/>
      <c r="S33" s="20"/>
      <c r="T33" s="20"/>
      <c r="U33" s="20"/>
      <c r="V33" s="20"/>
      <c r="W33" s="20">
        <v>-705711</v>
      </c>
      <c r="X33" s="20"/>
      <c r="Y33" s="20">
        <v>-705711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44261918</v>
      </c>
      <c r="D34" s="29">
        <f>SUM(D29:D33)</f>
        <v>44261918</v>
      </c>
      <c r="E34" s="30">
        <f t="shared" si="3"/>
        <v>46045000</v>
      </c>
      <c r="F34" s="31">
        <f t="shared" si="3"/>
        <v>46045000</v>
      </c>
      <c r="G34" s="31">
        <f t="shared" si="3"/>
        <v>-2422074</v>
      </c>
      <c r="H34" s="31">
        <f t="shared" si="3"/>
        <v>4470265</v>
      </c>
      <c r="I34" s="31">
        <f t="shared" si="3"/>
        <v>1722111</v>
      </c>
      <c r="J34" s="31">
        <f t="shared" si="3"/>
        <v>1722111</v>
      </c>
      <c r="K34" s="31">
        <f t="shared" si="3"/>
        <v>-5051361</v>
      </c>
      <c r="L34" s="31">
        <f t="shared" si="3"/>
        <v>903101</v>
      </c>
      <c r="M34" s="31">
        <f t="shared" si="3"/>
        <v>3152944</v>
      </c>
      <c r="N34" s="31">
        <f t="shared" si="3"/>
        <v>3152944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3152944</v>
      </c>
      <c r="X34" s="31">
        <f t="shared" si="3"/>
        <v>23022500</v>
      </c>
      <c r="Y34" s="31">
        <f t="shared" si="3"/>
        <v>-19869556</v>
      </c>
      <c r="Z34" s="32">
        <f>+IF(X34&lt;&gt;0,+(Y34/X34)*100,0)</f>
        <v>-86.30494516234118</v>
      </c>
      <c r="AA34" s="33">
        <f>SUM(AA29:AA33)</f>
        <v>46045000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385373</v>
      </c>
      <c r="D37" s="18">
        <v>385373</v>
      </c>
      <c r="E37" s="19">
        <v>350000</v>
      </c>
      <c r="F37" s="20">
        <v>350000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175000</v>
      </c>
      <c r="Y37" s="20">
        <v>-175000</v>
      </c>
      <c r="Z37" s="21">
        <v>-100</v>
      </c>
      <c r="AA37" s="22">
        <v>350000</v>
      </c>
    </row>
    <row r="38" spans="1:27" ht="13.5">
      <c r="A38" s="23" t="s">
        <v>58</v>
      </c>
      <c r="B38" s="17"/>
      <c r="C38" s="18">
        <v>12389158</v>
      </c>
      <c r="D38" s="18">
        <v>12389158</v>
      </c>
      <c r="E38" s="19">
        <v>1510000</v>
      </c>
      <c r="F38" s="20">
        <v>1510000</v>
      </c>
      <c r="G38" s="20">
        <v>7600</v>
      </c>
      <c r="H38" s="20">
        <v>10600</v>
      </c>
      <c r="I38" s="20">
        <v>13000</v>
      </c>
      <c r="J38" s="20">
        <v>13000</v>
      </c>
      <c r="K38" s="20">
        <v>19800</v>
      </c>
      <c r="L38" s="20"/>
      <c r="M38" s="20">
        <v>26200</v>
      </c>
      <c r="N38" s="20">
        <v>26200</v>
      </c>
      <c r="O38" s="20"/>
      <c r="P38" s="20"/>
      <c r="Q38" s="20"/>
      <c r="R38" s="20"/>
      <c r="S38" s="20"/>
      <c r="T38" s="20"/>
      <c r="U38" s="20"/>
      <c r="V38" s="20"/>
      <c r="W38" s="20">
        <v>26200</v>
      </c>
      <c r="X38" s="20">
        <v>755000</v>
      </c>
      <c r="Y38" s="20">
        <v>-728800</v>
      </c>
      <c r="Z38" s="21">
        <v>-96.53</v>
      </c>
      <c r="AA38" s="22">
        <v>1510000</v>
      </c>
    </row>
    <row r="39" spans="1:27" ht="13.5">
      <c r="A39" s="27" t="s">
        <v>61</v>
      </c>
      <c r="B39" s="35"/>
      <c r="C39" s="29">
        <f aca="true" t="shared" si="4" ref="C39:Y39">SUM(C37:C38)</f>
        <v>12774531</v>
      </c>
      <c r="D39" s="29">
        <f>SUM(D37:D38)</f>
        <v>12774531</v>
      </c>
      <c r="E39" s="36">
        <f t="shared" si="4"/>
        <v>1860000</v>
      </c>
      <c r="F39" s="37">
        <f t="shared" si="4"/>
        <v>1860000</v>
      </c>
      <c r="G39" s="37">
        <f t="shared" si="4"/>
        <v>7600</v>
      </c>
      <c r="H39" s="37">
        <f t="shared" si="4"/>
        <v>10600</v>
      </c>
      <c r="I39" s="37">
        <f t="shared" si="4"/>
        <v>13000</v>
      </c>
      <c r="J39" s="37">
        <f t="shared" si="4"/>
        <v>13000</v>
      </c>
      <c r="K39" s="37">
        <f t="shared" si="4"/>
        <v>19800</v>
      </c>
      <c r="L39" s="37">
        <f t="shared" si="4"/>
        <v>0</v>
      </c>
      <c r="M39" s="37">
        <f t="shared" si="4"/>
        <v>26200</v>
      </c>
      <c r="N39" s="37">
        <f t="shared" si="4"/>
        <v>26200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26200</v>
      </c>
      <c r="X39" s="37">
        <f t="shared" si="4"/>
        <v>930000</v>
      </c>
      <c r="Y39" s="37">
        <f t="shared" si="4"/>
        <v>-903800</v>
      </c>
      <c r="Z39" s="38">
        <f>+IF(X39&lt;&gt;0,+(Y39/X39)*100,0)</f>
        <v>-97.18279569892474</v>
      </c>
      <c r="AA39" s="39">
        <f>SUM(AA37:AA38)</f>
        <v>1860000</v>
      </c>
    </row>
    <row r="40" spans="1:27" ht="13.5">
      <c r="A40" s="27" t="s">
        <v>62</v>
      </c>
      <c r="B40" s="28"/>
      <c r="C40" s="29">
        <f aca="true" t="shared" si="5" ref="C40:Y40">+C34+C39</f>
        <v>57036449</v>
      </c>
      <c r="D40" s="29">
        <f>+D34+D39</f>
        <v>57036449</v>
      </c>
      <c r="E40" s="30">
        <f t="shared" si="5"/>
        <v>47905000</v>
      </c>
      <c r="F40" s="31">
        <f t="shared" si="5"/>
        <v>47905000</v>
      </c>
      <c r="G40" s="31">
        <f t="shared" si="5"/>
        <v>-2414474</v>
      </c>
      <c r="H40" s="31">
        <f t="shared" si="5"/>
        <v>4480865</v>
      </c>
      <c r="I40" s="31">
        <f t="shared" si="5"/>
        <v>1735111</v>
      </c>
      <c r="J40" s="31">
        <f t="shared" si="5"/>
        <v>1735111</v>
      </c>
      <c r="K40" s="31">
        <f t="shared" si="5"/>
        <v>-5031561</v>
      </c>
      <c r="L40" s="31">
        <f t="shared" si="5"/>
        <v>903101</v>
      </c>
      <c r="M40" s="31">
        <f t="shared" si="5"/>
        <v>3179144</v>
      </c>
      <c r="N40" s="31">
        <f t="shared" si="5"/>
        <v>3179144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3179144</v>
      </c>
      <c r="X40" s="31">
        <f t="shared" si="5"/>
        <v>23952500</v>
      </c>
      <c r="Y40" s="31">
        <f t="shared" si="5"/>
        <v>-20773356</v>
      </c>
      <c r="Z40" s="32">
        <f>+IF(X40&lt;&gt;0,+(Y40/X40)*100,0)</f>
        <v>-86.72729777685002</v>
      </c>
      <c r="AA40" s="33">
        <f>+AA34+AA39</f>
        <v>47905000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610932372</v>
      </c>
      <c r="D42" s="43">
        <f>+D25-D40</f>
        <v>610932372</v>
      </c>
      <c r="E42" s="44">
        <f t="shared" si="6"/>
        <v>622758694</v>
      </c>
      <c r="F42" s="45">
        <f t="shared" si="6"/>
        <v>622758694</v>
      </c>
      <c r="G42" s="45">
        <f t="shared" si="6"/>
        <v>171703263</v>
      </c>
      <c r="H42" s="45">
        <f t="shared" si="6"/>
        <v>168012012</v>
      </c>
      <c r="I42" s="45">
        <f t="shared" si="6"/>
        <v>182693006</v>
      </c>
      <c r="J42" s="45">
        <f t="shared" si="6"/>
        <v>182693006</v>
      </c>
      <c r="K42" s="45">
        <f t="shared" si="6"/>
        <v>161097258</v>
      </c>
      <c r="L42" s="45">
        <f t="shared" si="6"/>
        <v>187112687</v>
      </c>
      <c r="M42" s="45">
        <f t="shared" si="6"/>
        <v>200481708</v>
      </c>
      <c r="N42" s="45">
        <f t="shared" si="6"/>
        <v>200481708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200481708</v>
      </c>
      <c r="X42" s="45">
        <f t="shared" si="6"/>
        <v>311379347</v>
      </c>
      <c r="Y42" s="45">
        <f t="shared" si="6"/>
        <v>-110897639</v>
      </c>
      <c r="Z42" s="46">
        <f>+IF(X42&lt;&gt;0,+(Y42/X42)*100,0)</f>
        <v>-35.61496292816106</v>
      </c>
      <c r="AA42" s="47">
        <f>+AA25-AA40</f>
        <v>622758694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610932370</v>
      </c>
      <c r="D45" s="18">
        <v>610932370</v>
      </c>
      <c r="E45" s="19">
        <v>622758694</v>
      </c>
      <c r="F45" s="20">
        <v>622758694</v>
      </c>
      <c r="G45" s="20">
        <v>171703262</v>
      </c>
      <c r="H45" s="20">
        <v>168012013</v>
      </c>
      <c r="I45" s="20">
        <v>182693006</v>
      </c>
      <c r="J45" s="20">
        <v>182693006</v>
      </c>
      <c r="K45" s="20">
        <v>161097258</v>
      </c>
      <c r="L45" s="20">
        <v>187112687</v>
      </c>
      <c r="M45" s="20">
        <v>200481709</v>
      </c>
      <c r="N45" s="20">
        <v>200481709</v>
      </c>
      <c r="O45" s="20"/>
      <c r="P45" s="20"/>
      <c r="Q45" s="20"/>
      <c r="R45" s="20"/>
      <c r="S45" s="20"/>
      <c r="T45" s="20"/>
      <c r="U45" s="20"/>
      <c r="V45" s="20"/>
      <c r="W45" s="20">
        <v>200481709</v>
      </c>
      <c r="X45" s="20">
        <v>311379347</v>
      </c>
      <c r="Y45" s="20">
        <v>-110897638</v>
      </c>
      <c r="Z45" s="48">
        <v>-35.61</v>
      </c>
      <c r="AA45" s="22">
        <v>622758694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610932370</v>
      </c>
      <c r="D48" s="51">
        <f>SUM(D45:D47)</f>
        <v>610932370</v>
      </c>
      <c r="E48" s="52">
        <f t="shared" si="7"/>
        <v>622758694</v>
      </c>
      <c r="F48" s="53">
        <f t="shared" si="7"/>
        <v>622758694</v>
      </c>
      <c r="G48" s="53">
        <f t="shared" si="7"/>
        <v>171703262</v>
      </c>
      <c r="H48" s="53">
        <f t="shared" si="7"/>
        <v>168012013</v>
      </c>
      <c r="I48" s="53">
        <f t="shared" si="7"/>
        <v>182693006</v>
      </c>
      <c r="J48" s="53">
        <f t="shared" si="7"/>
        <v>182693006</v>
      </c>
      <c r="K48" s="53">
        <f t="shared" si="7"/>
        <v>161097258</v>
      </c>
      <c r="L48" s="53">
        <f t="shared" si="7"/>
        <v>187112687</v>
      </c>
      <c r="M48" s="53">
        <f t="shared" si="7"/>
        <v>200481709</v>
      </c>
      <c r="N48" s="53">
        <f t="shared" si="7"/>
        <v>200481709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200481709</v>
      </c>
      <c r="X48" s="53">
        <f t="shared" si="7"/>
        <v>311379347</v>
      </c>
      <c r="Y48" s="53">
        <f t="shared" si="7"/>
        <v>-110897638</v>
      </c>
      <c r="Z48" s="54">
        <f>+IF(X48&lt;&gt;0,+(Y48/X48)*100,0)</f>
        <v>-35.61496260700939</v>
      </c>
      <c r="AA48" s="55">
        <f>SUM(AA45:AA47)</f>
        <v>622758694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46847905</v>
      </c>
      <c r="D6" s="18">
        <v>46847905</v>
      </c>
      <c r="E6" s="19">
        <v>10000</v>
      </c>
      <c r="F6" s="20">
        <v>10000</v>
      </c>
      <c r="G6" s="20">
        <v>25766422</v>
      </c>
      <c r="H6" s="20">
        <v>36294</v>
      </c>
      <c r="I6" s="20">
        <v>54079</v>
      </c>
      <c r="J6" s="20">
        <v>54079</v>
      </c>
      <c r="K6" s="20">
        <v>12663732</v>
      </c>
      <c r="L6" s="20">
        <v>20010470</v>
      </c>
      <c r="M6" s="20">
        <v>21366536</v>
      </c>
      <c r="N6" s="20">
        <v>21366536</v>
      </c>
      <c r="O6" s="20"/>
      <c r="P6" s="20"/>
      <c r="Q6" s="20"/>
      <c r="R6" s="20"/>
      <c r="S6" s="20"/>
      <c r="T6" s="20"/>
      <c r="U6" s="20"/>
      <c r="V6" s="20"/>
      <c r="W6" s="20">
        <v>21366536</v>
      </c>
      <c r="X6" s="20">
        <v>5000</v>
      </c>
      <c r="Y6" s="20">
        <v>21361536</v>
      </c>
      <c r="Z6" s="21">
        <v>427230.72</v>
      </c>
      <c r="AA6" s="22">
        <v>10000</v>
      </c>
    </row>
    <row r="7" spans="1:27" ht="13.5">
      <c r="A7" s="23" t="s">
        <v>34</v>
      </c>
      <c r="B7" s="17"/>
      <c r="C7" s="18">
        <v>245739032</v>
      </c>
      <c r="D7" s="18">
        <v>245739032</v>
      </c>
      <c r="E7" s="19">
        <v>226440461</v>
      </c>
      <c r="F7" s="20">
        <v>226440461</v>
      </c>
      <c r="G7" s="20">
        <v>401842845</v>
      </c>
      <c r="H7" s="20">
        <v>383395086</v>
      </c>
      <c r="I7" s="20">
        <v>316328372</v>
      </c>
      <c r="J7" s="20">
        <v>316328372</v>
      </c>
      <c r="K7" s="20">
        <v>266308599</v>
      </c>
      <c r="L7" s="20">
        <v>418319663</v>
      </c>
      <c r="M7" s="20">
        <v>358818370</v>
      </c>
      <c r="N7" s="20">
        <v>358818370</v>
      </c>
      <c r="O7" s="20"/>
      <c r="P7" s="20"/>
      <c r="Q7" s="20"/>
      <c r="R7" s="20"/>
      <c r="S7" s="20"/>
      <c r="T7" s="20"/>
      <c r="U7" s="20"/>
      <c r="V7" s="20"/>
      <c r="W7" s="20">
        <v>358818370</v>
      </c>
      <c r="X7" s="20">
        <v>113220231</v>
      </c>
      <c r="Y7" s="20">
        <v>245598139</v>
      </c>
      <c r="Z7" s="21">
        <v>216.92</v>
      </c>
      <c r="AA7" s="22">
        <v>226440461</v>
      </c>
    </row>
    <row r="8" spans="1:27" ht="13.5">
      <c r="A8" s="23" t="s">
        <v>35</v>
      </c>
      <c r="B8" s="17"/>
      <c r="C8" s="18">
        <v>13714932</v>
      </c>
      <c r="D8" s="18">
        <v>13714932</v>
      </c>
      <c r="E8" s="19">
        <v>76641756</v>
      </c>
      <c r="F8" s="20">
        <v>76641756</v>
      </c>
      <c r="G8" s="20">
        <v>42080737</v>
      </c>
      <c r="H8" s="20">
        <v>50408388</v>
      </c>
      <c r="I8" s="20">
        <v>54522688</v>
      </c>
      <c r="J8" s="20">
        <v>54522688</v>
      </c>
      <c r="K8" s="20">
        <v>32718434</v>
      </c>
      <c r="L8" s="20">
        <v>28727680</v>
      </c>
      <c r="M8" s="20">
        <v>28727680</v>
      </c>
      <c r="N8" s="20">
        <v>28727680</v>
      </c>
      <c r="O8" s="20"/>
      <c r="P8" s="20"/>
      <c r="Q8" s="20"/>
      <c r="R8" s="20"/>
      <c r="S8" s="20"/>
      <c r="T8" s="20"/>
      <c r="U8" s="20"/>
      <c r="V8" s="20"/>
      <c r="W8" s="20">
        <v>28727680</v>
      </c>
      <c r="X8" s="20">
        <v>38320878</v>
      </c>
      <c r="Y8" s="20">
        <v>-9593198</v>
      </c>
      <c r="Z8" s="21">
        <v>-25.03</v>
      </c>
      <c r="AA8" s="22">
        <v>76641756</v>
      </c>
    </row>
    <row r="9" spans="1:27" ht="13.5">
      <c r="A9" s="23" t="s">
        <v>36</v>
      </c>
      <c r="B9" s="17"/>
      <c r="C9" s="18">
        <v>31734735</v>
      </c>
      <c r="D9" s="18">
        <v>31734735</v>
      </c>
      <c r="E9" s="19">
        <v>5276555</v>
      </c>
      <c r="F9" s="20">
        <v>5276555</v>
      </c>
      <c r="G9" s="20">
        <v>30120323</v>
      </c>
      <c r="H9" s="20">
        <v>10052737</v>
      </c>
      <c r="I9" s="20">
        <v>10052737</v>
      </c>
      <c r="J9" s="20">
        <v>10052737</v>
      </c>
      <c r="K9" s="20">
        <v>23706668</v>
      </c>
      <c r="L9" s="20">
        <v>30532250</v>
      </c>
      <c r="M9" s="20">
        <v>37209765</v>
      </c>
      <c r="N9" s="20">
        <v>37209765</v>
      </c>
      <c r="O9" s="20"/>
      <c r="P9" s="20"/>
      <c r="Q9" s="20"/>
      <c r="R9" s="20"/>
      <c r="S9" s="20"/>
      <c r="T9" s="20"/>
      <c r="U9" s="20"/>
      <c r="V9" s="20"/>
      <c r="W9" s="20">
        <v>37209765</v>
      </c>
      <c r="X9" s="20">
        <v>2638278</v>
      </c>
      <c r="Y9" s="20">
        <v>34571487</v>
      </c>
      <c r="Z9" s="21">
        <v>1310.38</v>
      </c>
      <c r="AA9" s="22">
        <v>5276555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7115978</v>
      </c>
      <c r="D11" s="18">
        <v>7115978</v>
      </c>
      <c r="E11" s="19"/>
      <c r="F11" s="20"/>
      <c r="G11" s="20">
        <v>4383456</v>
      </c>
      <c r="H11" s="20">
        <v>7266900</v>
      </c>
      <c r="I11" s="20">
        <v>7230816</v>
      </c>
      <c r="J11" s="20">
        <v>7230816</v>
      </c>
      <c r="K11" s="20">
        <v>7243552</v>
      </c>
      <c r="L11" s="20">
        <v>7363707</v>
      </c>
      <c r="M11" s="20">
        <v>7345472</v>
      </c>
      <c r="N11" s="20">
        <v>7345472</v>
      </c>
      <c r="O11" s="20"/>
      <c r="P11" s="20"/>
      <c r="Q11" s="20"/>
      <c r="R11" s="20"/>
      <c r="S11" s="20"/>
      <c r="T11" s="20"/>
      <c r="U11" s="20"/>
      <c r="V11" s="20"/>
      <c r="W11" s="20">
        <v>7345472</v>
      </c>
      <c r="X11" s="20"/>
      <c r="Y11" s="20">
        <v>7345472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345152582</v>
      </c>
      <c r="D12" s="29">
        <f>SUM(D6:D11)</f>
        <v>345152582</v>
      </c>
      <c r="E12" s="30">
        <f t="shared" si="0"/>
        <v>308368772</v>
      </c>
      <c r="F12" s="31">
        <f t="shared" si="0"/>
        <v>308368772</v>
      </c>
      <c r="G12" s="31">
        <f t="shared" si="0"/>
        <v>504193783</v>
      </c>
      <c r="H12" s="31">
        <f t="shared" si="0"/>
        <v>451159405</v>
      </c>
      <c r="I12" s="31">
        <f t="shared" si="0"/>
        <v>388188692</v>
      </c>
      <c r="J12" s="31">
        <f t="shared" si="0"/>
        <v>388188692</v>
      </c>
      <c r="K12" s="31">
        <f t="shared" si="0"/>
        <v>342640985</v>
      </c>
      <c r="L12" s="31">
        <f t="shared" si="0"/>
        <v>504953770</v>
      </c>
      <c r="M12" s="31">
        <f t="shared" si="0"/>
        <v>453467823</v>
      </c>
      <c r="N12" s="31">
        <f t="shared" si="0"/>
        <v>453467823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453467823</v>
      </c>
      <c r="X12" s="31">
        <f t="shared" si="0"/>
        <v>154184387</v>
      </c>
      <c r="Y12" s="31">
        <f t="shared" si="0"/>
        <v>299283436</v>
      </c>
      <c r="Z12" s="32">
        <f>+IF(X12&lt;&gt;0,+(Y12/X12)*100,0)</f>
        <v>194.10748508537378</v>
      </c>
      <c r="AA12" s="33">
        <f>SUM(AA6:AA11)</f>
        <v>308368772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1495014598</v>
      </c>
      <c r="D19" s="18">
        <v>1495014598</v>
      </c>
      <c r="E19" s="19">
        <v>1741106443</v>
      </c>
      <c r="F19" s="20">
        <v>1741106443</v>
      </c>
      <c r="G19" s="20">
        <v>1652279802</v>
      </c>
      <c r="H19" s="20">
        <v>1496522199</v>
      </c>
      <c r="I19" s="20">
        <v>1520434361</v>
      </c>
      <c r="J19" s="20">
        <v>1520434361</v>
      </c>
      <c r="K19" s="20">
        <v>1531971521</v>
      </c>
      <c r="L19" s="20">
        <v>1568487395</v>
      </c>
      <c r="M19" s="20">
        <v>1582343116</v>
      </c>
      <c r="N19" s="20">
        <v>1582343116</v>
      </c>
      <c r="O19" s="20"/>
      <c r="P19" s="20"/>
      <c r="Q19" s="20"/>
      <c r="R19" s="20"/>
      <c r="S19" s="20"/>
      <c r="T19" s="20"/>
      <c r="U19" s="20"/>
      <c r="V19" s="20"/>
      <c r="W19" s="20">
        <v>1582343116</v>
      </c>
      <c r="X19" s="20">
        <v>870553222</v>
      </c>
      <c r="Y19" s="20">
        <v>711789894</v>
      </c>
      <c r="Z19" s="21">
        <v>81.76</v>
      </c>
      <c r="AA19" s="22">
        <v>1741106443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3159350</v>
      </c>
      <c r="D22" s="18">
        <v>3159350</v>
      </c>
      <c r="E22" s="19"/>
      <c r="F22" s="20"/>
      <c r="G22" s="20">
        <v>3494044</v>
      </c>
      <c r="H22" s="20">
        <v>3159350</v>
      </c>
      <c r="I22" s="20">
        <v>3159350</v>
      </c>
      <c r="J22" s="20">
        <v>3159350</v>
      </c>
      <c r="K22" s="20">
        <v>3159350</v>
      </c>
      <c r="L22" s="20">
        <v>1455578</v>
      </c>
      <c r="M22" s="20">
        <v>1088473</v>
      </c>
      <c r="N22" s="20">
        <v>1088473</v>
      </c>
      <c r="O22" s="20"/>
      <c r="P22" s="20"/>
      <c r="Q22" s="20"/>
      <c r="R22" s="20"/>
      <c r="S22" s="20"/>
      <c r="T22" s="20"/>
      <c r="U22" s="20"/>
      <c r="V22" s="20"/>
      <c r="W22" s="20">
        <v>1088473</v>
      </c>
      <c r="X22" s="20"/>
      <c r="Y22" s="20">
        <v>1088473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1498173948</v>
      </c>
      <c r="D24" s="29">
        <f>SUM(D15:D23)</f>
        <v>1498173948</v>
      </c>
      <c r="E24" s="36">
        <f t="shared" si="1"/>
        <v>1741106443</v>
      </c>
      <c r="F24" s="37">
        <f t="shared" si="1"/>
        <v>1741106443</v>
      </c>
      <c r="G24" s="37">
        <f t="shared" si="1"/>
        <v>1655773846</v>
      </c>
      <c r="H24" s="37">
        <f t="shared" si="1"/>
        <v>1499681549</v>
      </c>
      <c r="I24" s="37">
        <f t="shared" si="1"/>
        <v>1523593711</v>
      </c>
      <c r="J24" s="37">
        <f t="shared" si="1"/>
        <v>1523593711</v>
      </c>
      <c r="K24" s="37">
        <f t="shared" si="1"/>
        <v>1535130871</v>
      </c>
      <c r="L24" s="37">
        <f t="shared" si="1"/>
        <v>1569942973</v>
      </c>
      <c r="M24" s="37">
        <f t="shared" si="1"/>
        <v>1583431589</v>
      </c>
      <c r="N24" s="37">
        <f t="shared" si="1"/>
        <v>1583431589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1583431589</v>
      </c>
      <c r="X24" s="37">
        <f t="shared" si="1"/>
        <v>870553222</v>
      </c>
      <c r="Y24" s="37">
        <f t="shared" si="1"/>
        <v>712878367</v>
      </c>
      <c r="Z24" s="38">
        <f>+IF(X24&lt;&gt;0,+(Y24/X24)*100,0)</f>
        <v>81.8879706587313</v>
      </c>
      <c r="AA24" s="39">
        <f>SUM(AA15:AA23)</f>
        <v>1741106443</v>
      </c>
    </row>
    <row r="25" spans="1:27" ht="13.5">
      <c r="A25" s="27" t="s">
        <v>51</v>
      </c>
      <c r="B25" s="28"/>
      <c r="C25" s="29">
        <f aca="true" t="shared" si="2" ref="C25:Y25">+C12+C24</f>
        <v>1843326530</v>
      </c>
      <c r="D25" s="29">
        <f>+D12+D24</f>
        <v>1843326530</v>
      </c>
      <c r="E25" s="30">
        <f t="shared" si="2"/>
        <v>2049475215</v>
      </c>
      <c r="F25" s="31">
        <f t="shared" si="2"/>
        <v>2049475215</v>
      </c>
      <c r="G25" s="31">
        <f t="shared" si="2"/>
        <v>2159967629</v>
      </c>
      <c r="H25" s="31">
        <f t="shared" si="2"/>
        <v>1950840954</v>
      </c>
      <c r="I25" s="31">
        <f t="shared" si="2"/>
        <v>1911782403</v>
      </c>
      <c r="J25" s="31">
        <f t="shared" si="2"/>
        <v>1911782403</v>
      </c>
      <c r="K25" s="31">
        <f t="shared" si="2"/>
        <v>1877771856</v>
      </c>
      <c r="L25" s="31">
        <f t="shared" si="2"/>
        <v>2074896743</v>
      </c>
      <c r="M25" s="31">
        <f t="shared" si="2"/>
        <v>2036899412</v>
      </c>
      <c r="N25" s="31">
        <f t="shared" si="2"/>
        <v>2036899412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2036899412</v>
      </c>
      <c r="X25" s="31">
        <f t="shared" si="2"/>
        <v>1024737609</v>
      </c>
      <c r="Y25" s="31">
        <f t="shared" si="2"/>
        <v>1012161803</v>
      </c>
      <c r="Z25" s="32">
        <f>+IF(X25&lt;&gt;0,+(Y25/X25)*100,0)</f>
        <v>98.7727779394891</v>
      </c>
      <c r="AA25" s="33">
        <f>+AA12+AA24</f>
        <v>2049475215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1325118</v>
      </c>
      <c r="D30" s="18">
        <v>1325118</v>
      </c>
      <c r="E30" s="19"/>
      <c r="F30" s="20"/>
      <c r="G30" s="20"/>
      <c r="H30" s="20"/>
      <c r="I30" s="20"/>
      <c r="J30" s="20"/>
      <c r="K30" s="20">
        <v>1325118</v>
      </c>
      <c r="L30" s="20">
        <v>1325118</v>
      </c>
      <c r="M30" s="20">
        <v>1325118</v>
      </c>
      <c r="N30" s="20">
        <v>1325118</v>
      </c>
      <c r="O30" s="20"/>
      <c r="P30" s="20"/>
      <c r="Q30" s="20"/>
      <c r="R30" s="20"/>
      <c r="S30" s="20"/>
      <c r="T30" s="20"/>
      <c r="U30" s="20"/>
      <c r="V30" s="20"/>
      <c r="W30" s="20">
        <v>1325118</v>
      </c>
      <c r="X30" s="20"/>
      <c r="Y30" s="20">
        <v>1325118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243844789</v>
      </c>
      <c r="D32" s="18">
        <v>243844789</v>
      </c>
      <c r="E32" s="19">
        <v>76182814</v>
      </c>
      <c r="F32" s="20">
        <v>76182814</v>
      </c>
      <c r="G32" s="20">
        <v>264154340</v>
      </c>
      <c r="H32" s="20">
        <v>261274403</v>
      </c>
      <c r="I32" s="20">
        <v>242956896</v>
      </c>
      <c r="J32" s="20">
        <v>242956896</v>
      </c>
      <c r="K32" s="20">
        <v>269733600</v>
      </c>
      <c r="L32" s="20">
        <v>289453566</v>
      </c>
      <c r="M32" s="20">
        <v>289739756</v>
      </c>
      <c r="N32" s="20">
        <v>289739756</v>
      </c>
      <c r="O32" s="20"/>
      <c r="P32" s="20"/>
      <c r="Q32" s="20"/>
      <c r="R32" s="20"/>
      <c r="S32" s="20"/>
      <c r="T32" s="20"/>
      <c r="U32" s="20"/>
      <c r="V32" s="20"/>
      <c r="W32" s="20">
        <v>289739756</v>
      </c>
      <c r="X32" s="20">
        <v>38091407</v>
      </c>
      <c r="Y32" s="20">
        <v>251648349</v>
      </c>
      <c r="Z32" s="21">
        <v>660.64</v>
      </c>
      <c r="AA32" s="22">
        <v>76182814</v>
      </c>
    </row>
    <row r="33" spans="1:27" ht="13.5">
      <c r="A33" s="23" t="s">
        <v>58</v>
      </c>
      <c r="B33" s="17"/>
      <c r="C33" s="18">
        <v>14427243</v>
      </c>
      <c r="D33" s="18">
        <v>14427243</v>
      </c>
      <c r="E33" s="19"/>
      <c r="F33" s="20"/>
      <c r="G33" s="20">
        <v>5393640</v>
      </c>
      <c r="H33" s="20">
        <v>14427243</v>
      </c>
      <c r="I33" s="20">
        <v>14427243</v>
      </c>
      <c r="J33" s="20">
        <v>14427243</v>
      </c>
      <c r="K33" s="20">
        <v>14427243</v>
      </c>
      <c r="L33" s="20">
        <v>14427243</v>
      </c>
      <c r="M33" s="20">
        <v>14427243</v>
      </c>
      <c r="N33" s="20">
        <v>14427243</v>
      </c>
      <c r="O33" s="20"/>
      <c r="P33" s="20"/>
      <c r="Q33" s="20"/>
      <c r="R33" s="20"/>
      <c r="S33" s="20"/>
      <c r="T33" s="20"/>
      <c r="U33" s="20"/>
      <c r="V33" s="20"/>
      <c r="W33" s="20">
        <v>14427243</v>
      </c>
      <c r="X33" s="20"/>
      <c r="Y33" s="20">
        <v>14427243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259597150</v>
      </c>
      <c r="D34" s="29">
        <f>SUM(D29:D33)</f>
        <v>259597150</v>
      </c>
      <c r="E34" s="30">
        <f t="shared" si="3"/>
        <v>76182814</v>
      </c>
      <c r="F34" s="31">
        <f t="shared" si="3"/>
        <v>76182814</v>
      </c>
      <c r="G34" s="31">
        <f t="shared" si="3"/>
        <v>269547980</v>
      </c>
      <c r="H34" s="31">
        <f t="shared" si="3"/>
        <v>275701646</v>
      </c>
      <c r="I34" s="31">
        <f t="shared" si="3"/>
        <v>257384139</v>
      </c>
      <c r="J34" s="31">
        <f t="shared" si="3"/>
        <v>257384139</v>
      </c>
      <c r="K34" s="31">
        <f t="shared" si="3"/>
        <v>285485961</v>
      </c>
      <c r="L34" s="31">
        <f t="shared" si="3"/>
        <v>305205927</v>
      </c>
      <c r="M34" s="31">
        <f t="shared" si="3"/>
        <v>305492117</v>
      </c>
      <c r="N34" s="31">
        <f t="shared" si="3"/>
        <v>305492117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305492117</v>
      </c>
      <c r="X34" s="31">
        <f t="shared" si="3"/>
        <v>38091407</v>
      </c>
      <c r="Y34" s="31">
        <f t="shared" si="3"/>
        <v>267400710</v>
      </c>
      <c r="Z34" s="32">
        <f>+IF(X34&lt;&gt;0,+(Y34/X34)*100,0)</f>
        <v>701.9974610021625</v>
      </c>
      <c r="AA34" s="33">
        <f>SUM(AA29:AA33)</f>
        <v>76182814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2646232</v>
      </c>
      <c r="D37" s="18">
        <v>2646232</v>
      </c>
      <c r="E37" s="19"/>
      <c r="F37" s="20"/>
      <c r="G37" s="20">
        <v>2658892</v>
      </c>
      <c r="H37" s="20">
        <v>2646232</v>
      </c>
      <c r="I37" s="20">
        <v>2646232</v>
      </c>
      <c r="J37" s="20">
        <v>2646232</v>
      </c>
      <c r="K37" s="20">
        <v>2646232</v>
      </c>
      <c r="L37" s="20">
        <v>2646232</v>
      </c>
      <c r="M37" s="20">
        <v>2646232</v>
      </c>
      <c r="N37" s="20">
        <v>2646232</v>
      </c>
      <c r="O37" s="20"/>
      <c r="P37" s="20"/>
      <c r="Q37" s="20"/>
      <c r="R37" s="20"/>
      <c r="S37" s="20"/>
      <c r="T37" s="20"/>
      <c r="U37" s="20"/>
      <c r="V37" s="20"/>
      <c r="W37" s="20">
        <v>2646232</v>
      </c>
      <c r="X37" s="20"/>
      <c r="Y37" s="20">
        <v>2646232</v>
      </c>
      <c r="Z37" s="21"/>
      <c r="AA37" s="22"/>
    </row>
    <row r="38" spans="1:27" ht="13.5">
      <c r="A38" s="23" t="s">
        <v>58</v>
      </c>
      <c r="B38" s="17"/>
      <c r="C38" s="18">
        <v>23333716</v>
      </c>
      <c r="D38" s="18">
        <v>23333716</v>
      </c>
      <c r="E38" s="19">
        <v>19434630</v>
      </c>
      <c r="F38" s="20">
        <v>19434630</v>
      </c>
      <c r="G38" s="20">
        <v>23333716</v>
      </c>
      <c r="H38" s="20">
        <v>23333716</v>
      </c>
      <c r="I38" s="20">
        <v>23333716</v>
      </c>
      <c r="J38" s="20">
        <v>23333716</v>
      </c>
      <c r="K38" s="20">
        <v>23333716</v>
      </c>
      <c r="L38" s="20">
        <v>23333716</v>
      </c>
      <c r="M38" s="20">
        <v>23333716</v>
      </c>
      <c r="N38" s="20">
        <v>23333716</v>
      </c>
      <c r="O38" s="20"/>
      <c r="P38" s="20"/>
      <c r="Q38" s="20"/>
      <c r="R38" s="20"/>
      <c r="S38" s="20"/>
      <c r="T38" s="20"/>
      <c r="U38" s="20"/>
      <c r="V38" s="20"/>
      <c r="W38" s="20">
        <v>23333716</v>
      </c>
      <c r="X38" s="20">
        <v>9717315</v>
      </c>
      <c r="Y38" s="20">
        <v>13616401</v>
      </c>
      <c r="Z38" s="21">
        <v>140.13</v>
      </c>
      <c r="AA38" s="22">
        <v>19434630</v>
      </c>
    </row>
    <row r="39" spans="1:27" ht="13.5">
      <c r="A39" s="27" t="s">
        <v>61</v>
      </c>
      <c r="B39" s="35"/>
      <c r="C39" s="29">
        <f aca="true" t="shared" si="4" ref="C39:Y39">SUM(C37:C38)</f>
        <v>25979948</v>
      </c>
      <c r="D39" s="29">
        <f>SUM(D37:D38)</f>
        <v>25979948</v>
      </c>
      <c r="E39" s="36">
        <f t="shared" si="4"/>
        <v>19434630</v>
      </c>
      <c r="F39" s="37">
        <f t="shared" si="4"/>
        <v>19434630</v>
      </c>
      <c r="G39" s="37">
        <f t="shared" si="4"/>
        <v>25992608</v>
      </c>
      <c r="H39" s="37">
        <f t="shared" si="4"/>
        <v>25979948</v>
      </c>
      <c r="I39" s="37">
        <f t="shared" si="4"/>
        <v>25979948</v>
      </c>
      <c r="J39" s="37">
        <f t="shared" si="4"/>
        <v>25979948</v>
      </c>
      <c r="K39" s="37">
        <f t="shared" si="4"/>
        <v>25979948</v>
      </c>
      <c r="L39" s="37">
        <f t="shared" si="4"/>
        <v>25979948</v>
      </c>
      <c r="M39" s="37">
        <f t="shared" si="4"/>
        <v>25979948</v>
      </c>
      <c r="N39" s="37">
        <f t="shared" si="4"/>
        <v>25979948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25979948</v>
      </c>
      <c r="X39" s="37">
        <f t="shared" si="4"/>
        <v>9717315</v>
      </c>
      <c r="Y39" s="37">
        <f t="shared" si="4"/>
        <v>16262633</v>
      </c>
      <c r="Z39" s="38">
        <f>+IF(X39&lt;&gt;0,+(Y39/X39)*100,0)</f>
        <v>167.35726895752583</v>
      </c>
      <c r="AA39" s="39">
        <f>SUM(AA37:AA38)</f>
        <v>19434630</v>
      </c>
    </row>
    <row r="40" spans="1:27" ht="13.5">
      <c r="A40" s="27" t="s">
        <v>62</v>
      </c>
      <c r="B40" s="28"/>
      <c r="C40" s="29">
        <f aca="true" t="shared" si="5" ref="C40:Y40">+C34+C39</f>
        <v>285577098</v>
      </c>
      <c r="D40" s="29">
        <f>+D34+D39</f>
        <v>285577098</v>
      </c>
      <c r="E40" s="30">
        <f t="shared" si="5"/>
        <v>95617444</v>
      </c>
      <c r="F40" s="31">
        <f t="shared" si="5"/>
        <v>95617444</v>
      </c>
      <c r="G40" s="31">
        <f t="shared" si="5"/>
        <v>295540588</v>
      </c>
      <c r="H40" s="31">
        <f t="shared" si="5"/>
        <v>301681594</v>
      </c>
      <c r="I40" s="31">
        <f t="shared" si="5"/>
        <v>283364087</v>
      </c>
      <c r="J40" s="31">
        <f t="shared" si="5"/>
        <v>283364087</v>
      </c>
      <c r="K40" s="31">
        <f t="shared" si="5"/>
        <v>311465909</v>
      </c>
      <c r="L40" s="31">
        <f t="shared" si="5"/>
        <v>331185875</v>
      </c>
      <c r="M40" s="31">
        <f t="shared" si="5"/>
        <v>331472065</v>
      </c>
      <c r="N40" s="31">
        <f t="shared" si="5"/>
        <v>331472065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331472065</v>
      </c>
      <c r="X40" s="31">
        <f t="shared" si="5"/>
        <v>47808722</v>
      </c>
      <c r="Y40" s="31">
        <f t="shared" si="5"/>
        <v>283663343</v>
      </c>
      <c r="Z40" s="32">
        <f>+IF(X40&lt;&gt;0,+(Y40/X40)*100,0)</f>
        <v>593.329692017285</v>
      </c>
      <c r="AA40" s="33">
        <f>+AA34+AA39</f>
        <v>95617444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1557749432</v>
      </c>
      <c r="D42" s="43">
        <f>+D25-D40</f>
        <v>1557749432</v>
      </c>
      <c r="E42" s="44">
        <f t="shared" si="6"/>
        <v>1953857771</v>
      </c>
      <c r="F42" s="45">
        <f t="shared" si="6"/>
        <v>1953857771</v>
      </c>
      <c r="G42" s="45">
        <f t="shared" si="6"/>
        <v>1864427041</v>
      </c>
      <c r="H42" s="45">
        <f t="shared" si="6"/>
        <v>1649159360</v>
      </c>
      <c r="I42" s="45">
        <f t="shared" si="6"/>
        <v>1628418316</v>
      </c>
      <c r="J42" s="45">
        <f t="shared" si="6"/>
        <v>1628418316</v>
      </c>
      <c r="K42" s="45">
        <f t="shared" si="6"/>
        <v>1566305947</v>
      </c>
      <c r="L42" s="45">
        <f t="shared" si="6"/>
        <v>1743710868</v>
      </c>
      <c r="M42" s="45">
        <f t="shared" si="6"/>
        <v>1705427347</v>
      </c>
      <c r="N42" s="45">
        <f t="shared" si="6"/>
        <v>1705427347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1705427347</v>
      </c>
      <c r="X42" s="45">
        <f t="shared" si="6"/>
        <v>976928887</v>
      </c>
      <c r="Y42" s="45">
        <f t="shared" si="6"/>
        <v>728498460</v>
      </c>
      <c r="Z42" s="46">
        <f>+IF(X42&lt;&gt;0,+(Y42/X42)*100,0)</f>
        <v>74.57026501049712</v>
      </c>
      <c r="AA42" s="47">
        <f>+AA25-AA40</f>
        <v>1953857771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1557749432</v>
      </c>
      <c r="D45" s="18">
        <v>1557749432</v>
      </c>
      <c r="E45" s="19">
        <v>1951869773</v>
      </c>
      <c r="F45" s="20">
        <v>1951869773</v>
      </c>
      <c r="G45" s="20">
        <v>1862439042</v>
      </c>
      <c r="H45" s="20">
        <v>1647171362</v>
      </c>
      <c r="I45" s="20">
        <v>1626430317</v>
      </c>
      <c r="J45" s="20">
        <v>1626430317</v>
      </c>
      <c r="K45" s="20">
        <v>1564317949</v>
      </c>
      <c r="L45" s="20">
        <v>1743710867</v>
      </c>
      <c r="M45" s="20">
        <v>1705427347</v>
      </c>
      <c r="N45" s="20">
        <v>1705427347</v>
      </c>
      <c r="O45" s="20"/>
      <c r="P45" s="20"/>
      <c r="Q45" s="20"/>
      <c r="R45" s="20"/>
      <c r="S45" s="20"/>
      <c r="T45" s="20"/>
      <c r="U45" s="20"/>
      <c r="V45" s="20"/>
      <c r="W45" s="20">
        <v>1705427347</v>
      </c>
      <c r="X45" s="20">
        <v>975934887</v>
      </c>
      <c r="Y45" s="20">
        <v>729492460</v>
      </c>
      <c r="Z45" s="48">
        <v>74.75</v>
      </c>
      <c r="AA45" s="22">
        <v>1951869773</v>
      </c>
    </row>
    <row r="46" spans="1:27" ht="13.5">
      <c r="A46" s="23" t="s">
        <v>67</v>
      </c>
      <c r="B46" s="17"/>
      <c r="C46" s="18"/>
      <c r="D46" s="18"/>
      <c r="E46" s="19">
        <v>1987998</v>
      </c>
      <c r="F46" s="20">
        <v>1987998</v>
      </c>
      <c r="G46" s="20">
        <v>1987998</v>
      </c>
      <c r="H46" s="20">
        <v>1987998</v>
      </c>
      <c r="I46" s="20">
        <v>1987998</v>
      </c>
      <c r="J46" s="20">
        <v>1987998</v>
      </c>
      <c r="K46" s="20">
        <v>1987998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993999</v>
      </c>
      <c r="Y46" s="20">
        <v>-993999</v>
      </c>
      <c r="Z46" s="48">
        <v>-100</v>
      </c>
      <c r="AA46" s="22">
        <v>1987998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1557749432</v>
      </c>
      <c r="D48" s="51">
        <f>SUM(D45:D47)</f>
        <v>1557749432</v>
      </c>
      <c r="E48" s="52">
        <f t="shared" si="7"/>
        <v>1953857771</v>
      </c>
      <c r="F48" s="53">
        <f t="shared" si="7"/>
        <v>1953857771</v>
      </c>
      <c r="G48" s="53">
        <f t="shared" si="7"/>
        <v>1864427040</v>
      </c>
      <c r="H48" s="53">
        <f t="shared" si="7"/>
        <v>1649159360</v>
      </c>
      <c r="I48" s="53">
        <f t="shared" si="7"/>
        <v>1628418315</v>
      </c>
      <c r="J48" s="53">
        <f t="shared" si="7"/>
        <v>1628418315</v>
      </c>
      <c r="K48" s="53">
        <f t="shared" si="7"/>
        <v>1566305947</v>
      </c>
      <c r="L48" s="53">
        <f t="shared" si="7"/>
        <v>1743710867</v>
      </c>
      <c r="M48" s="53">
        <f t="shared" si="7"/>
        <v>1705427347</v>
      </c>
      <c r="N48" s="53">
        <f t="shared" si="7"/>
        <v>1705427347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1705427347</v>
      </c>
      <c r="X48" s="53">
        <f t="shared" si="7"/>
        <v>976928886</v>
      </c>
      <c r="Y48" s="53">
        <f t="shared" si="7"/>
        <v>728498461</v>
      </c>
      <c r="Z48" s="54">
        <f>+IF(X48&lt;&gt;0,+(Y48/X48)*100,0)</f>
        <v>74.57026518919004</v>
      </c>
      <c r="AA48" s="55">
        <f>SUM(AA45:AA47)</f>
        <v>1953857771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3327306</v>
      </c>
      <c r="D6" s="18">
        <v>3327306</v>
      </c>
      <c r="E6" s="19">
        <v>1741334</v>
      </c>
      <c r="F6" s="20">
        <v>1741334</v>
      </c>
      <c r="G6" s="20"/>
      <c r="H6" s="20"/>
      <c r="I6" s="20">
        <v>543891</v>
      </c>
      <c r="J6" s="20">
        <v>543891</v>
      </c>
      <c r="K6" s="20">
        <v>2908273</v>
      </c>
      <c r="L6" s="20">
        <v>10082558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870667</v>
      </c>
      <c r="Y6" s="20">
        <v>-870667</v>
      </c>
      <c r="Z6" s="21">
        <v>-100</v>
      </c>
      <c r="AA6" s="22">
        <v>1741334</v>
      </c>
    </row>
    <row r="7" spans="1:27" ht="13.5">
      <c r="A7" s="23" t="s">
        <v>34</v>
      </c>
      <c r="B7" s="17"/>
      <c r="C7" s="18"/>
      <c r="D7" s="18"/>
      <c r="E7" s="19">
        <v>2624502</v>
      </c>
      <c r="F7" s="20">
        <v>2624502</v>
      </c>
      <c r="G7" s="20">
        <v>3307617</v>
      </c>
      <c r="H7" s="20"/>
      <c r="I7" s="20">
        <v>3311263</v>
      </c>
      <c r="J7" s="20">
        <v>3311263</v>
      </c>
      <c r="K7" s="20">
        <v>3311620</v>
      </c>
      <c r="L7" s="20">
        <v>3307617</v>
      </c>
      <c r="M7" s="20">
        <v>3307617</v>
      </c>
      <c r="N7" s="20">
        <v>3307617</v>
      </c>
      <c r="O7" s="20"/>
      <c r="P7" s="20"/>
      <c r="Q7" s="20"/>
      <c r="R7" s="20"/>
      <c r="S7" s="20"/>
      <c r="T7" s="20"/>
      <c r="U7" s="20"/>
      <c r="V7" s="20"/>
      <c r="W7" s="20">
        <v>3307617</v>
      </c>
      <c r="X7" s="20">
        <v>1312251</v>
      </c>
      <c r="Y7" s="20">
        <v>1995366</v>
      </c>
      <c r="Z7" s="21">
        <v>152.06</v>
      </c>
      <c r="AA7" s="22">
        <v>2624502</v>
      </c>
    </row>
    <row r="8" spans="1:27" ht="13.5">
      <c r="A8" s="23" t="s">
        <v>35</v>
      </c>
      <c r="B8" s="17"/>
      <c r="C8" s="18">
        <v>71780560</v>
      </c>
      <c r="D8" s="18">
        <v>71780560</v>
      </c>
      <c r="E8" s="19">
        <v>45850794</v>
      </c>
      <c r="F8" s="20">
        <v>45850794</v>
      </c>
      <c r="G8" s="20">
        <v>91419301</v>
      </c>
      <c r="H8" s="20"/>
      <c r="I8" s="20">
        <v>81767736</v>
      </c>
      <c r="J8" s="20">
        <v>81767736</v>
      </c>
      <c r="K8" s="20">
        <v>170182905</v>
      </c>
      <c r="L8" s="20">
        <v>154256972</v>
      </c>
      <c r="M8" s="20">
        <v>95318121</v>
      </c>
      <c r="N8" s="20">
        <v>95318121</v>
      </c>
      <c r="O8" s="20"/>
      <c r="P8" s="20"/>
      <c r="Q8" s="20"/>
      <c r="R8" s="20"/>
      <c r="S8" s="20"/>
      <c r="T8" s="20"/>
      <c r="U8" s="20"/>
      <c r="V8" s="20"/>
      <c r="W8" s="20">
        <v>95318121</v>
      </c>
      <c r="X8" s="20">
        <v>22925397</v>
      </c>
      <c r="Y8" s="20">
        <v>72392724</v>
      </c>
      <c r="Z8" s="21">
        <v>315.78</v>
      </c>
      <c r="AA8" s="22">
        <v>45850794</v>
      </c>
    </row>
    <row r="9" spans="1:27" ht="13.5">
      <c r="A9" s="23" t="s">
        <v>36</v>
      </c>
      <c r="B9" s="17"/>
      <c r="C9" s="18">
        <v>24724680</v>
      </c>
      <c r="D9" s="18">
        <v>24724680</v>
      </c>
      <c r="E9" s="19">
        <v>170199</v>
      </c>
      <c r="F9" s="20">
        <v>170199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85100</v>
      </c>
      <c r="Y9" s="20">
        <v>-85100</v>
      </c>
      <c r="Z9" s="21">
        <v>-100</v>
      </c>
      <c r="AA9" s="22">
        <v>170199</v>
      </c>
    </row>
    <row r="10" spans="1:27" ht="13.5">
      <c r="A10" s="23" t="s">
        <v>37</v>
      </c>
      <c r="B10" s="17"/>
      <c r="C10" s="18">
        <v>2497194</v>
      </c>
      <c r="D10" s="18">
        <v>2497194</v>
      </c>
      <c r="E10" s="19"/>
      <c r="F10" s="20"/>
      <c r="G10" s="24">
        <v>2152963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2644816</v>
      </c>
      <c r="D11" s="18">
        <v>2644816</v>
      </c>
      <c r="E11" s="19">
        <v>3537021</v>
      </c>
      <c r="F11" s="20">
        <v>3537021</v>
      </c>
      <c r="G11" s="20">
        <v>3747856</v>
      </c>
      <c r="H11" s="20"/>
      <c r="I11" s="20">
        <v>2218594</v>
      </c>
      <c r="J11" s="20">
        <v>2218594</v>
      </c>
      <c r="K11" s="20">
        <v>2248246</v>
      </c>
      <c r="L11" s="20">
        <v>2004262</v>
      </c>
      <c r="M11" s="20">
        <v>1936788</v>
      </c>
      <c r="N11" s="20">
        <v>1936788</v>
      </c>
      <c r="O11" s="20"/>
      <c r="P11" s="20"/>
      <c r="Q11" s="20"/>
      <c r="R11" s="20"/>
      <c r="S11" s="20"/>
      <c r="T11" s="20"/>
      <c r="U11" s="20"/>
      <c r="V11" s="20"/>
      <c r="W11" s="20">
        <v>1936788</v>
      </c>
      <c r="X11" s="20">
        <v>1768511</v>
      </c>
      <c r="Y11" s="20">
        <v>168277</v>
      </c>
      <c r="Z11" s="21">
        <v>9.52</v>
      </c>
      <c r="AA11" s="22">
        <v>3537021</v>
      </c>
    </row>
    <row r="12" spans="1:27" ht="13.5">
      <c r="A12" s="27" t="s">
        <v>39</v>
      </c>
      <c r="B12" s="28"/>
      <c r="C12" s="29">
        <f aca="true" t="shared" si="0" ref="C12:Y12">SUM(C6:C11)</f>
        <v>104974556</v>
      </c>
      <c r="D12" s="29">
        <f>SUM(D6:D11)</f>
        <v>104974556</v>
      </c>
      <c r="E12" s="30">
        <f t="shared" si="0"/>
        <v>53923850</v>
      </c>
      <c r="F12" s="31">
        <f t="shared" si="0"/>
        <v>53923850</v>
      </c>
      <c r="G12" s="31">
        <f t="shared" si="0"/>
        <v>100627737</v>
      </c>
      <c r="H12" s="31">
        <f t="shared" si="0"/>
        <v>0</v>
      </c>
      <c r="I12" s="31">
        <f t="shared" si="0"/>
        <v>87841484</v>
      </c>
      <c r="J12" s="31">
        <f t="shared" si="0"/>
        <v>87841484</v>
      </c>
      <c r="K12" s="31">
        <f t="shared" si="0"/>
        <v>178651044</v>
      </c>
      <c r="L12" s="31">
        <f t="shared" si="0"/>
        <v>169651409</v>
      </c>
      <c r="M12" s="31">
        <f t="shared" si="0"/>
        <v>100562526</v>
      </c>
      <c r="N12" s="31">
        <f t="shared" si="0"/>
        <v>100562526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100562526</v>
      </c>
      <c r="X12" s="31">
        <f t="shared" si="0"/>
        <v>26961926</v>
      </c>
      <c r="Y12" s="31">
        <f t="shared" si="0"/>
        <v>73600600</v>
      </c>
      <c r="Z12" s="32">
        <f>+IF(X12&lt;&gt;0,+(Y12/X12)*100,0)</f>
        <v>272.9797567132259</v>
      </c>
      <c r="AA12" s="33">
        <f>SUM(AA6:AA11)</f>
        <v>53923850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1101826759</v>
      </c>
      <c r="D19" s="18">
        <v>1101826759</v>
      </c>
      <c r="E19" s="19">
        <v>1248990176</v>
      </c>
      <c r="F19" s="20">
        <v>1248990176</v>
      </c>
      <c r="G19" s="20">
        <v>1324156492</v>
      </c>
      <c r="H19" s="20"/>
      <c r="I19" s="20">
        <v>1400812903</v>
      </c>
      <c r="J19" s="20">
        <v>1400812903</v>
      </c>
      <c r="K19" s="20">
        <v>1400008406</v>
      </c>
      <c r="L19" s="20">
        <v>1402841274</v>
      </c>
      <c r="M19" s="20">
        <v>1389025963</v>
      </c>
      <c r="N19" s="20">
        <v>1389025963</v>
      </c>
      <c r="O19" s="20"/>
      <c r="P19" s="20"/>
      <c r="Q19" s="20"/>
      <c r="R19" s="20"/>
      <c r="S19" s="20"/>
      <c r="T19" s="20"/>
      <c r="U19" s="20"/>
      <c r="V19" s="20"/>
      <c r="W19" s="20">
        <v>1389025963</v>
      </c>
      <c r="X19" s="20">
        <v>624495088</v>
      </c>
      <c r="Y19" s="20">
        <v>764530875</v>
      </c>
      <c r="Z19" s="21">
        <v>122.42</v>
      </c>
      <c r="AA19" s="22">
        <v>1248990176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879600</v>
      </c>
      <c r="D21" s="18">
        <v>879600</v>
      </c>
      <c r="E21" s="19">
        <v>870000</v>
      </c>
      <c r="F21" s="20">
        <v>870000</v>
      </c>
      <c r="G21" s="20"/>
      <c r="H21" s="20"/>
      <c r="I21" s="20">
        <v>879600</v>
      </c>
      <c r="J21" s="20">
        <v>879600</v>
      </c>
      <c r="K21" s="20">
        <v>879600</v>
      </c>
      <c r="L21" s="20">
        <v>879600</v>
      </c>
      <c r="M21" s="20">
        <v>879600</v>
      </c>
      <c r="N21" s="20">
        <v>879600</v>
      </c>
      <c r="O21" s="20"/>
      <c r="P21" s="20"/>
      <c r="Q21" s="20"/>
      <c r="R21" s="20"/>
      <c r="S21" s="20"/>
      <c r="T21" s="20"/>
      <c r="U21" s="20"/>
      <c r="V21" s="20"/>
      <c r="W21" s="20">
        <v>879600</v>
      </c>
      <c r="X21" s="20">
        <v>435000</v>
      </c>
      <c r="Y21" s="20">
        <v>444600</v>
      </c>
      <c r="Z21" s="21">
        <v>102.21</v>
      </c>
      <c r="AA21" s="22">
        <v>870000</v>
      </c>
    </row>
    <row r="22" spans="1:27" ht="13.5">
      <c r="A22" s="23" t="s">
        <v>48</v>
      </c>
      <c r="B22" s="17"/>
      <c r="C22" s="18"/>
      <c r="D22" s="18"/>
      <c r="E22" s="19">
        <v>1124000</v>
      </c>
      <c r="F22" s="20">
        <v>1124000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562000</v>
      </c>
      <c r="Y22" s="20">
        <v>-562000</v>
      </c>
      <c r="Z22" s="21">
        <v>-100</v>
      </c>
      <c r="AA22" s="22">
        <v>1124000</v>
      </c>
    </row>
    <row r="23" spans="1:27" ht="13.5">
      <c r="A23" s="23" t="s">
        <v>49</v>
      </c>
      <c r="B23" s="17"/>
      <c r="C23" s="18">
        <v>3135878</v>
      </c>
      <c r="D23" s="18">
        <v>3135878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1105842237</v>
      </c>
      <c r="D24" s="29">
        <f>SUM(D15:D23)</f>
        <v>1105842237</v>
      </c>
      <c r="E24" s="36">
        <f t="shared" si="1"/>
        <v>1250984176</v>
      </c>
      <c r="F24" s="37">
        <f t="shared" si="1"/>
        <v>1250984176</v>
      </c>
      <c r="G24" s="37">
        <f t="shared" si="1"/>
        <v>1324156492</v>
      </c>
      <c r="H24" s="37">
        <f t="shared" si="1"/>
        <v>0</v>
      </c>
      <c r="I24" s="37">
        <f t="shared" si="1"/>
        <v>1401692503</v>
      </c>
      <c r="J24" s="37">
        <f t="shared" si="1"/>
        <v>1401692503</v>
      </c>
      <c r="K24" s="37">
        <f t="shared" si="1"/>
        <v>1400888006</v>
      </c>
      <c r="L24" s="37">
        <f t="shared" si="1"/>
        <v>1403720874</v>
      </c>
      <c r="M24" s="37">
        <f t="shared" si="1"/>
        <v>1389905563</v>
      </c>
      <c r="N24" s="37">
        <f t="shared" si="1"/>
        <v>1389905563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1389905563</v>
      </c>
      <c r="X24" s="37">
        <f t="shared" si="1"/>
        <v>625492088</v>
      </c>
      <c r="Y24" s="37">
        <f t="shared" si="1"/>
        <v>764413475</v>
      </c>
      <c r="Z24" s="38">
        <f>+IF(X24&lt;&gt;0,+(Y24/X24)*100,0)</f>
        <v>122.2099351319053</v>
      </c>
      <c r="AA24" s="39">
        <f>SUM(AA15:AA23)</f>
        <v>1250984176</v>
      </c>
    </row>
    <row r="25" spans="1:27" ht="13.5">
      <c r="A25" s="27" t="s">
        <v>51</v>
      </c>
      <c r="B25" s="28"/>
      <c r="C25" s="29">
        <f aca="true" t="shared" si="2" ref="C25:Y25">+C12+C24</f>
        <v>1210816793</v>
      </c>
      <c r="D25" s="29">
        <f>+D12+D24</f>
        <v>1210816793</v>
      </c>
      <c r="E25" s="30">
        <f t="shared" si="2"/>
        <v>1304908026</v>
      </c>
      <c r="F25" s="31">
        <f t="shared" si="2"/>
        <v>1304908026</v>
      </c>
      <c r="G25" s="31">
        <f t="shared" si="2"/>
        <v>1424784229</v>
      </c>
      <c r="H25" s="31">
        <f t="shared" si="2"/>
        <v>0</v>
      </c>
      <c r="I25" s="31">
        <f t="shared" si="2"/>
        <v>1489533987</v>
      </c>
      <c r="J25" s="31">
        <f t="shared" si="2"/>
        <v>1489533987</v>
      </c>
      <c r="K25" s="31">
        <f t="shared" si="2"/>
        <v>1579539050</v>
      </c>
      <c r="L25" s="31">
        <f t="shared" si="2"/>
        <v>1573372283</v>
      </c>
      <c r="M25" s="31">
        <f t="shared" si="2"/>
        <v>1490468089</v>
      </c>
      <c r="N25" s="31">
        <f t="shared" si="2"/>
        <v>1490468089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1490468089</v>
      </c>
      <c r="X25" s="31">
        <f t="shared" si="2"/>
        <v>652454014</v>
      </c>
      <c r="Y25" s="31">
        <f t="shared" si="2"/>
        <v>838014075</v>
      </c>
      <c r="Z25" s="32">
        <f>+IF(X25&lt;&gt;0,+(Y25/X25)*100,0)</f>
        <v>128.44032790332406</v>
      </c>
      <c r="AA25" s="33">
        <f>+AA12+AA24</f>
        <v>1304908026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>
        <v>2904190</v>
      </c>
      <c r="N29" s="20">
        <v>2904190</v>
      </c>
      <c r="O29" s="20"/>
      <c r="P29" s="20"/>
      <c r="Q29" s="20"/>
      <c r="R29" s="20"/>
      <c r="S29" s="20"/>
      <c r="T29" s="20"/>
      <c r="U29" s="20"/>
      <c r="V29" s="20"/>
      <c r="W29" s="20">
        <v>2904190</v>
      </c>
      <c r="X29" s="20"/>
      <c r="Y29" s="20">
        <v>2904190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2115000</v>
      </c>
      <c r="F30" s="20">
        <v>2115000</v>
      </c>
      <c r="G30" s="20">
        <v>10401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1057500</v>
      </c>
      <c r="Y30" s="20">
        <v>-1057500</v>
      </c>
      <c r="Z30" s="21">
        <v>-100</v>
      </c>
      <c r="AA30" s="22">
        <v>2115000</v>
      </c>
    </row>
    <row r="31" spans="1:27" ht="13.5">
      <c r="A31" s="23" t="s">
        <v>56</v>
      </c>
      <c r="B31" s="17"/>
      <c r="C31" s="18">
        <v>3563316</v>
      </c>
      <c r="D31" s="18">
        <v>3563316</v>
      </c>
      <c r="E31" s="19">
        <v>3347768</v>
      </c>
      <c r="F31" s="20">
        <v>3347768</v>
      </c>
      <c r="G31" s="20">
        <v>3572863</v>
      </c>
      <c r="H31" s="20"/>
      <c r="I31" s="20">
        <v>3613012</v>
      </c>
      <c r="J31" s="20">
        <v>3613012</v>
      </c>
      <c r="K31" s="20">
        <v>3629072</v>
      </c>
      <c r="L31" s="20">
        <v>3628113</v>
      </c>
      <c r="M31" s="20">
        <v>3642638</v>
      </c>
      <c r="N31" s="20">
        <v>3642638</v>
      </c>
      <c r="O31" s="20"/>
      <c r="P31" s="20"/>
      <c r="Q31" s="20"/>
      <c r="R31" s="20"/>
      <c r="S31" s="20"/>
      <c r="T31" s="20"/>
      <c r="U31" s="20"/>
      <c r="V31" s="20"/>
      <c r="W31" s="20">
        <v>3642638</v>
      </c>
      <c r="X31" s="20">
        <v>1673884</v>
      </c>
      <c r="Y31" s="20">
        <v>1968754</v>
      </c>
      <c r="Z31" s="21">
        <v>117.62</v>
      </c>
      <c r="AA31" s="22">
        <v>3347768</v>
      </c>
    </row>
    <row r="32" spans="1:27" ht="13.5">
      <c r="A32" s="23" t="s">
        <v>57</v>
      </c>
      <c r="B32" s="17"/>
      <c r="C32" s="18">
        <v>243227865</v>
      </c>
      <c r="D32" s="18">
        <v>243227865</v>
      </c>
      <c r="E32" s="19">
        <v>34500000</v>
      </c>
      <c r="F32" s="20">
        <v>34500000</v>
      </c>
      <c r="G32" s="20">
        <v>155386049</v>
      </c>
      <c r="H32" s="20"/>
      <c r="I32" s="20">
        <v>141233061</v>
      </c>
      <c r="J32" s="20">
        <v>141233061</v>
      </c>
      <c r="K32" s="20">
        <v>167009124</v>
      </c>
      <c r="L32" s="20">
        <v>160866087</v>
      </c>
      <c r="M32" s="20">
        <v>161421815</v>
      </c>
      <c r="N32" s="20">
        <v>161421815</v>
      </c>
      <c r="O32" s="20"/>
      <c r="P32" s="20"/>
      <c r="Q32" s="20"/>
      <c r="R32" s="20"/>
      <c r="S32" s="20"/>
      <c r="T32" s="20"/>
      <c r="U32" s="20"/>
      <c r="V32" s="20"/>
      <c r="W32" s="20">
        <v>161421815</v>
      </c>
      <c r="X32" s="20">
        <v>17250000</v>
      </c>
      <c r="Y32" s="20">
        <v>144171815</v>
      </c>
      <c r="Z32" s="21">
        <v>835.78</v>
      </c>
      <c r="AA32" s="22">
        <v>34500000</v>
      </c>
    </row>
    <row r="33" spans="1:27" ht="13.5">
      <c r="A33" s="23" t="s">
        <v>58</v>
      </c>
      <c r="B33" s="17"/>
      <c r="C33" s="18">
        <v>11026831</v>
      </c>
      <c r="D33" s="18">
        <v>11026831</v>
      </c>
      <c r="E33" s="19">
        <v>8500000</v>
      </c>
      <c r="F33" s="20">
        <v>8500000</v>
      </c>
      <c r="G33" s="20">
        <v>2404822</v>
      </c>
      <c r="H33" s="20"/>
      <c r="I33" s="20">
        <v>2778853</v>
      </c>
      <c r="J33" s="20">
        <v>2778853</v>
      </c>
      <c r="K33" s="20">
        <v>2778853</v>
      </c>
      <c r="L33" s="20">
        <v>2778853</v>
      </c>
      <c r="M33" s="20">
        <v>2778853</v>
      </c>
      <c r="N33" s="20">
        <v>2778853</v>
      </c>
      <c r="O33" s="20"/>
      <c r="P33" s="20"/>
      <c r="Q33" s="20"/>
      <c r="R33" s="20"/>
      <c r="S33" s="20"/>
      <c r="T33" s="20"/>
      <c r="U33" s="20"/>
      <c r="V33" s="20"/>
      <c r="W33" s="20">
        <v>2778853</v>
      </c>
      <c r="X33" s="20">
        <v>4250000</v>
      </c>
      <c r="Y33" s="20">
        <v>-1471147</v>
      </c>
      <c r="Z33" s="21">
        <v>-34.62</v>
      </c>
      <c r="AA33" s="22">
        <v>8500000</v>
      </c>
    </row>
    <row r="34" spans="1:27" ht="13.5">
      <c r="A34" s="27" t="s">
        <v>59</v>
      </c>
      <c r="B34" s="28"/>
      <c r="C34" s="29">
        <f aca="true" t="shared" si="3" ref="C34:Y34">SUM(C29:C33)</f>
        <v>257818012</v>
      </c>
      <c r="D34" s="29">
        <f>SUM(D29:D33)</f>
        <v>257818012</v>
      </c>
      <c r="E34" s="30">
        <f t="shared" si="3"/>
        <v>48462768</v>
      </c>
      <c r="F34" s="31">
        <f t="shared" si="3"/>
        <v>48462768</v>
      </c>
      <c r="G34" s="31">
        <f t="shared" si="3"/>
        <v>161374135</v>
      </c>
      <c r="H34" s="31">
        <f t="shared" si="3"/>
        <v>0</v>
      </c>
      <c r="I34" s="31">
        <f t="shared" si="3"/>
        <v>147624926</v>
      </c>
      <c r="J34" s="31">
        <f t="shared" si="3"/>
        <v>147624926</v>
      </c>
      <c r="K34" s="31">
        <f t="shared" si="3"/>
        <v>173417049</v>
      </c>
      <c r="L34" s="31">
        <f t="shared" si="3"/>
        <v>167273053</v>
      </c>
      <c r="M34" s="31">
        <f t="shared" si="3"/>
        <v>170747496</v>
      </c>
      <c r="N34" s="31">
        <f t="shared" si="3"/>
        <v>170747496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170747496</v>
      </c>
      <c r="X34" s="31">
        <f t="shared" si="3"/>
        <v>24231384</v>
      </c>
      <c r="Y34" s="31">
        <f t="shared" si="3"/>
        <v>146516112</v>
      </c>
      <c r="Z34" s="32">
        <f>+IF(X34&lt;&gt;0,+(Y34/X34)*100,0)</f>
        <v>604.6543276273447</v>
      </c>
      <c r="AA34" s="33">
        <f>SUM(AA29:AA33)</f>
        <v>48462768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33741673</v>
      </c>
      <c r="D37" s="18">
        <v>33741673</v>
      </c>
      <c r="E37" s="19">
        <v>5255587</v>
      </c>
      <c r="F37" s="20">
        <v>5255587</v>
      </c>
      <c r="G37" s="20">
        <v>6220688</v>
      </c>
      <c r="H37" s="20"/>
      <c r="I37" s="20">
        <v>5382812</v>
      </c>
      <c r="J37" s="20">
        <v>5382812</v>
      </c>
      <c r="K37" s="20">
        <v>5382812</v>
      </c>
      <c r="L37" s="20">
        <v>5382812</v>
      </c>
      <c r="M37" s="20">
        <v>5382812</v>
      </c>
      <c r="N37" s="20">
        <v>5382812</v>
      </c>
      <c r="O37" s="20"/>
      <c r="P37" s="20"/>
      <c r="Q37" s="20"/>
      <c r="R37" s="20"/>
      <c r="S37" s="20"/>
      <c r="T37" s="20"/>
      <c r="U37" s="20"/>
      <c r="V37" s="20"/>
      <c r="W37" s="20">
        <v>5382812</v>
      </c>
      <c r="X37" s="20">
        <v>2627794</v>
      </c>
      <c r="Y37" s="20">
        <v>2755018</v>
      </c>
      <c r="Z37" s="21">
        <v>104.84</v>
      </c>
      <c r="AA37" s="22">
        <v>5255587</v>
      </c>
    </row>
    <row r="38" spans="1:27" ht="13.5">
      <c r="A38" s="23" t="s">
        <v>58</v>
      </c>
      <c r="B38" s="17"/>
      <c r="C38" s="18">
        <v>20290461</v>
      </c>
      <c r="D38" s="18">
        <v>20290461</v>
      </c>
      <c r="E38" s="19">
        <v>36260977</v>
      </c>
      <c r="F38" s="20">
        <v>36260977</v>
      </c>
      <c r="G38" s="20">
        <v>46918754</v>
      </c>
      <c r="H38" s="20"/>
      <c r="I38" s="20">
        <v>43624139</v>
      </c>
      <c r="J38" s="20">
        <v>43624139</v>
      </c>
      <c r="K38" s="20">
        <v>44363636</v>
      </c>
      <c r="L38" s="20">
        <v>43633305</v>
      </c>
      <c r="M38" s="20">
        <v>44358992</v>
      </c>
      <c r="N38" s="20">
        <v>44358992</v>
      </c>
      <c r="O38" s="20"/>
      <c r="P38" s="20"/>
      <c r="Q38" s="20"/>
      <c r="R38" s="20"/>
      <c r="S38" s="20"/>
      <c r="T38" s="20"/>
      <c r="U38" s="20"/>
      <c r="V38" s="20"/>
      <c r="W38" s="20">
        <v>44358992</v>
      </c>
      <c r="X38" s="20">
        <v>18130489</v>
      </c>
      <c r="Y38" s="20">
        <v>26228503</v>
      </c>
      <c r="Z38" s="21">
        <v>144.67</v>
      </c>
      <c r="AA38" s="22">
        <v>36260977</v>
      </c>
    </row>
    <row r="39" spans="1:27" ht="13.5">
      <c r="A39" s="27" t="s">
        <v>61</v>
      </c>
      <c r="B39" s="35"/>
      <c r="C39" s="29">
        <f aca="true" t="shared" si="4" ref="C39:Y39">SUM(C37:C38)</f>
        <v>54032134</v>
      </c>
      <c r="D39" s="29">
        <f>SUM(D37:D38)</f>
        <v>54032134</v>
      </c>
      <c r="E39" s="36">
        <f t="shared" si="4"/>
        <v>41516564</v>
      </c>
      <c r="F39" s="37">
        <f t="shared" si="4"/>
        <v>41516564</v>
      </c>
      <c r="G39" s="37">
        <f t="shared" si="4"/>
        <v>53139442</v>
      </c>
      <c r="H39" s="37">
        <f t="shared" si="4"/>
        <v>0</v>
      </c>
      <c r="I39" s="37">
        <f t="shared" si="4"/>
        <v>49006951</v>
      </c>
      <c r="J39" s="37">
        <f t="shared" si="4"/>
        <v>49006951</v>
      </c>
      <c r="K39" s="37">
        <f t="shared" si="4"/>
        <v>49746448</v>
      </c>
      <c r="L39" s="37">
        <f t="shared" si="4"/>
        <v>49016117</v>
      </c>
      <c r="M39" s="37">
        <f t="shared" si="4"/>
        <v>49741804</v>
      </c>
      <c r="N39" s="37">
        <f t="shared" si="4"/>
        <v>49741804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49741804</v>
      </c>
      <c r="X39" s="37">
        <f t="shared" si="4"/>
        <v>20758283</v>
      </c>
      <c r="Y39" s="37">
        <f t="shared" si="4"/>
        <v>28983521</v>
      </c>
      <c r="Z39" s="38">
        <f>+IF(X39&lt;&gt;0,+(Y39/X39)*100,0)</f>
        <v>139.62388411411484</v>
      </c>
      <c r="AA39" s="39">
        <f>SUM(AA37:AA38)</f>
        <v>41516564</v>
      </c>
    </row>
    <row r="40" spans="1:27" ht="13.5">
      <c r="A40" s="27" t="s">
        <v>62</v>
      </c>
      <c r="B40" s="28"/>
      <c r="C40" s="29">
        <f aca="true" t="shared" si="5" ref="C40:Y40">+C34+C39</f>
        <v>311850146</v>
      </c>
      <c r="D40" s="29">
        <f>+D34+D39</f>
        <v>311850146</v>
      </c>
      <c r="E40" s="30">
        <f t="shared" si="5"/>
        <v>89979332</v>
      </c>
      <c r="F40" s="31">
        <f t="shared" si="5"/>
        <v>89979332</v>
      </c>
      <c r="G40" s="31">
        <f t="shared" si="5"/>
        <v>214513577</v>
      </c>
      <c r="H40" s="31">
        <f t="shared" si="5"/>
        <v>0</v>
      </c>
      <c r="I40" s="31">
        <f t="shared" si="5"/>
        <v>196631877</v>
      </c>
      <c r="J40" s="31">
        <f t="shared" si="5"/>
        <v>196631877</v>
      </c>
      <c r="K40" s="31">
        <f t="shared" si="5"/>
        <v>223163497</v>
      </c>
      <c r="L40" s="31">
        <f t="shared" si="5"/>
        <v>216289170</v>
      </c>
      <c r="M40" s="31">
        <f t="shared" si="5"/>
        <v>220489300</v>
      </c>
      <c r="N40" s="31">
        <f t="shared" si="5"/>
        <v>220489300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220489300</v>
      </c>
      <c r="X40" s="31">
        <f t="shared" si="5"/>
        <v>44989667</v>
      </c>
      <c r="Y40" s="31">
        <f t="shared" si="5"/>
        <v>175499633</v>
      </c>
      <c r="Z40" s="32">
        <f>+IF(X40&lt;&gt;0,+(Y40/X40)*100,0)</f>
        <v>390.0887574918036</v>
      </c>
      <c r="AA40" s="33">
        <f>+AA34+AA39</f>
        <v>89979332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898966647</v>
      </c>
      <c r="D42" s="43">
        <f>+D25-D40</f>
        <v>898966647</v>
      </c>
      <c r="E42" s="44">
        <f t="shared" si="6"/>
        <v>1214928694</v>
      </c>
      <c r="F42" s="45">
        <f t="shared" si="6"/>
        <v>1214928694</v>
      </c>
      <c r="G42" s="45">
        <f t="shared" si="6"/>
        <v>1210270652</v>
      </c>
      <c r="H42" s="45">
        <f t="shared" si="6"/>
        <v>0</v>
      </c>
      <c r="I42" s="45">
        <f t="shared" si="6"/>
        <v>1292902110</v>
      </c>
      <c r="J42" s="45">
        <f t="shared" si="6"/>
        <v>1292902110</v>
      </c>
      <c r="K42" s="45">
        <f t="shared" si="6"/>
        <v>1356375553</v>
      </c>
      <c r="L42" s="45">
        <f t="shared" si="6"/>
        <v>1357083113</v>
      </c>
      <c r="M42" s="45">
        <f t="shared" si="6"/>
        <v>1269978789</v>
      </c>
      <c r="N42" s="45">
        <f t="shared" si="6"/>
        <v>1269978789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1269978789</v>
      </c>
      <c r="X42" s="45">
        <f t="shared" si="6"/>
        <v>607464347</v>
      </c>
      <c r="Y42" s="45">
        <f t="shared" si="6"/>
        <v>662514442</v>
      </c>
      <c r="Z42" s="46">
        <f>+IF(X42&lt;&gt;0,+(Y42/X42)*100,0)</f>
        <v>109.06227588036536</v>
      </c>
      <c r="AA42" s="47">
        <f>+AA25-AA40</f>
        <v>1214928694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898966647</v>
      </c>
      <c r="D45" s="18">
        <v>898966647</v>
      </c>
      <c r="E45" s="19">
        <v>1214928693</v>
      </c>
      <c r="F45" s="20">
        <v>1214928693</v>
      </c>
      <c r="G45" s="20">
        <v>1210270651</v>
      </c>
      <c r="H45" s="20"/>
      <c r="I45" s="20">
        <v>1292902109</v>
      </c>
      <c r="J45" s="20">
        <v>1292902109</v>
      </c>
      <c r="K45" s="20">
        <v>1356375552</v>
      </c>
      <c r="L45" s="20">
        <v>1357083111</v>
      </c>
      <c r="M45" s="20">
        <v>1269978788</v>
      </c>
      <c r="N45" s="20">
        <v>1269978788</v>
      </c>
      <c r="O45" s="20"/>
      <c r="P45" s="20"/>
      <c r="Q45" s="20"/>
      <c r="R45" s="20"/>
      <c r="S45" s="20"/>
      <c r="T45" s="20"/>
      <c r="U45" s="20"/>
      <c r="V45" s="20"/>
      <c r="W45" s="20">
        <v>1269978788</v>
      </c>
      <c r="X45" s="20">
        <v>607464347</v>
      </c>
      <c r="Y45" s="20">
        <v>662514441</v>
      </c>
      <c r="Z45" s="48">
        <v>109.06</v>
      </c>
      <c r="AA45" s="22">
        <v>1214928693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898966647</v>
      </c>
      <c r="D48" s="51">
        <f>SUM(D45:D47)</f>
        <v>898966647</v>
      </c>
      <c r="E48" s="52">
        <f t="shared" si="7"/>
        <v>1214928693</v>
      </c>
      <c r="F48" s="53">
        <f t="shared" si="7"/>
        <v>1214928693</v>
      </c>
      <c r="G48" s="53">
        <f t="shared" si="7"/>
        <v>1210270651</v>
      </c>
      <c r="H48" s="53">
        <f t="shared" si="7"/>
        <v>0</v>
      </c>
      <c r="I48" s="53">
        <f t="shared" si="7"/>
        <v>1292902109</v>
      </c>
      <c r="J48" s="53">
        <f t="shared" si="7"/>
        <v>1292902109</v>
      </c>
      <c r="K48" s="53">
        <f t="shared" si="7"/>
        <v>1356375552</v>
      </c>
      <c r="L48" s="53">
        <f t="shared" si="7"/>
        <v>1357083111</v>
      </c>
      <c r="M48" s="53">
        <f t="shared" si="7"/>
        <v>1269978788</v>
      </c>
      <c r="N48" s="53">
        <f t="shared" si="7"/>
        <v>1269978788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1269978788</v>
      </c>
      <c r="X48" s="53">
        <f t="shared" si="7"/>
        <v>607464347</v>
      </c>
      <c r="Y48" s="53">
        <f t="shared" si="7"/>
        <v>662514441</v>
      </c>
      <c r="Z48" s="54">
        <f>+IF(X48&lt;&gt;0,+(Y48/X48)*100,0)</f>
        <v>109.06227571574665</v>
      </c>
      <c r="AA48" s="55">
        <f>SUM(AA45:AA47)</f>
        <v>1214928693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86643612</v>
      </c>
      <c r="D6" s="18">
        <v>86643612</v>
      </c>
      <c r="E6" s="19">
        <v>48000000</v>
      </c>
      <c r="F6" s="20">
        <v>48000000</v>
      </c>
      <c r="G6" s="20">
        <v>178688466</v>
      </c>
      <c r="H6" s="20">
        <v>161914032</v>
      </c>
      <c r="I6" s="20">
        <v>160721697</v>
      </c>
      <c r="J6" s="20">
        <v>160721697</v>
      </c>
      <c r="K6" s="20">
        <v>142338756</v>
      </c>
      <c r="L6" s="20">
        <v>185728700</v>
      </c>
      <c r="M6" s="20">
        <v>190309413</v>
      </c>
      <c r="N6" s="20">
        <v>190309413</v>
      </c>
      <c r="O6" s="20"/>
      <c r="P6" s="20"/>
      <c r="Q6" s="20"/>
      <c r="R6" s="20"/>
      <c r="S6" s="20"/>
      <c r="T6" s="20"/>
      <c r="U6" s="20"/>
      <c r="V6" s="20"/>
      <c r="W6" s="20">
        <v>190309413</v>
      </c>
      <c r="X6" s="20">
        <v>24000000</v>
      </c>
      <c r="Y6" s="20">
        <v>166309413</v>
      </c>
      <c r="Z6" s="21">
        <v>692.96</v>
      </c>
      <c r="AA6" s="22">
        <v>48000000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5486640</v>
      </c>
      <c r="D8" s="18">
        <v>5486640</v>
      </c>
      <c r="E8" s="19">
        <v>34111000</v>
      </c>
      <c r="F8" s="20">
        <v>34111000</v>
      </c>
      <c r="G8" s="20">
        <v>121918134</v>
      </c>
      <c r="H8" s="20">
        <v>121873289</v>
      </c>
      <c r="I8" s="20">
        <v>114101616</v>
      </c>
      <c r="J8" s="20">
        <v>114101616</v>
      </c>
      <c r="K8" s="20">
        <v>121543760</v>
      </c>
      <c r="L8" s="20">
        <v>95911539</v>
      </c>
      <c r="M8" s="20">
        <v>85669620</v>
      </c>
      <c r="N8" s="20">
        <v>85669620</v>
      </c>
      <c r="O8" s="20"/>
      <c r="P8" s="20"/>
      <c r="Q8" s="20"/>
      <c r="R8" s="20"/>
      <c r="S8" s="20"/>
      <c r="T8" s="20"/>
      <c r="U8" s="20"/>
      <c r="V8" s="20"/>
      <c r="W8" s="20">
        <v>85669620</v>
      </c>
      <c r="X8" s="20">
        <v>17055500</v>
      </c>
      <c r="Y8" s="20">
        <v>68614120</v>
      </c>
      <c r="Z8" s="21">
        <v>402.3</v>
      </c>
      <c r="AA8" s="22">
        <v>34111000</v>
      </c>
    </row>
    <row r="9" spans="1:27" ht="13.5">
      <c r="A9" s="23" t="s">
        <v>36</v>
      </c>
      <c r="B9" s="17"/>
      <c r="C9" s="18">
        <v>2726789</v>
      </c>
      <c r="D9" s="18">
        <v>2726789</v>
      </c>
      <c r="E9" s="19">
        <v>20000000</v>
      </c>
      <c r="F9" s="20">
        <v>20000000</v>
      </c>
      <c r="G9" s="20">
        <v>81278756</v>
      </c>
      <c r="H9" s="20">
        <v>81248860</v>
      </c>
      <c r="I9" s="20">
        <v>76067745</v>
      </c>
      <c r="J9" s="20">
        <v>76067745</v>
      </c>
      <c r="K9" s="20">
        <v>81029173</v>
      </c>
      <c r="L9" s="20">
        <v>60941027</v>
      </c>
      <c r="M9" s="20">
        <v>57113080</v>
      </c>
      <c r="N9" s="20">
        <v>57113080</v>
      </c>
      <c r="O9" s="20"/>
      <c r="P9" s="20"/>
      <c r="Q9" s="20"/>
      <c r="R9" s="20"/>
      <c r="S9" s="20"/>
      <c r="T9" s="20"/>
      <c r="U9" s="20"/>
      <c r="V9" s="20"/>
      <c r="W9" s="20">
        <v>57113080</v>
      </c>
      <c r="X9" s="20">
        <v>10000000</v>
      </c>
      <c r="Y9" s="20">
        <v>47113080</v>
      </c>
      <c r="Z9" s="21">
        <v>471.13</v>
      </c>
      <c r="AA9" s="22">
        <v>20000000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603684</v>
      </c>
      <c r="D11" s="18">
        <v>603684</v>
      </c>
      <c r="E11" s="19">
        <v>2500000</v>
      </c>
      <c r="F11" s="20">
        <v>2500000</v>
      </c>
      <c r="G11" s="20">
        <v>-237514</v>
      </c>
      <c r="H11" s="20">
        <v>-511574</v>
      </c>
      <c r="I11" s="20">
        <v>-511574</v>
      </c>
      <c r="J11" s="20">
        <v>-511574</v>
      </c>
      <c r="K11" s="20">
        <v>-427674</v>
      </c>
      <c r="L11" s="20">
        <v>19122</v>
      </c>
      <c r="M11" s="20">
        <v>57118</v>
      </c>
      <c r="N11" s="20">
        <v>57118</v>
      </c>
      <c r="O11" s="20"/>
      <c r="P11" s="20"/>
      <c r="Q11" s="20"/>
      <c r="R11" s="20"/>
      <c r="S11" s="20"/>
      <c r="T11" s="20"/>
      <c r="U11" s="20"/>
      <c r="V11" s="20"/>
      <c r="W11" s="20">
        <v>57118</v>
      </c>
      <c r="X11" s="20">
        <v>1250000</v>
      </c>
      <c r="Y11" s="20">
        <v>-1192882</v>
      </c>
      <c r="Z11" s="21">
        <v>-95.43</v>
      </c>
      <c r="AA11" s="22">
        <v>2500000</v>
      </c>
    </row>
    <row r="12" spans="1:27" ht="13.5">
      <c r="A12" s="27" t="s">
        <v>39</v>
      </c>
      <c r="B12" s="28"/>
      <c r="C12" s="29">
        <f aca="true" t="shared" si="0" ref="C12:Y12">SUM(C6:C11)</f>
        <v>95460725</v>
      </c>
      <c r="D12" s="29">
        <f>SUM(D6:D11)</f>
        <v>95460725</v>
      </c>
      <c r="E12" s="30">
        <f t="shared" si="0"/>
        <v>104611000</v>
      </c>
      <c r="F12" s="31">
        <f t="shared" si="0"/>
        <v>104611000</v>
      </c>
      <c r="G12" s="31">
        <f t="shared" si="0"/>
        <v>381647842</v>
      </c>
      <c r="H12" s="31">
        <f t="shared" si="0"/>
        <v>364524607</v>
      </c>
      <c r="I12" s="31">
        <f t="shared" si="0"/>
        <v>350379484</v>
      </c>
      <c r="J12" s="31">
        <f t="shared" si="0"/>
        <v>350379484</v>
      </c>
      <c r="K12" s="31">
        <f t="shared" si="0"/>
        <v>344484015</v>
      </c>
      <c r="L12" s="31">
        <f t="shared" si="0"/>
        <v>342600388</v>
      </c>
      <c r="M12" s="31">
        <f t="shared" si="0"/>
        <v>333149231</v>
      </c>
      <c r="N12" s="31">
        <f t="shared" si="0"/>
        <v>333149231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333149231</v>
      </c>
      <c r="X12" s="31">
        <f t="shared" si="0"/>
        <v>52305500</v>
      </c>
      <c r="Y12" s="31">
        <f t="shared" si="0"/>
        <v>280843731</v>
      </c>
      <c r="Z12" s="32">
        <f>+IF(X12&lt;&gt;0,+(Y12/X12)*100,0)</f>
        <v>536.9296364627047</v>
      </c>
      <c r="AA12" s="33">
        <f>SUM(AA6:AA11)</f>
        <v>104611000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257376598</v>
      </c>
      <c r="D19" s="18">
        <v>257376598</v>
      </c>
      <c r="E19" s="19">
        <v>374849000</v>
      </c>
      <c r="F19" s="20">
        <v>374849000</v>
      </c>
      <c r="G19" s="20">
        <v>214341907</v>
      </c>
      <c r="H19" s="20">
        <v>279505874</v>
      </c>
      <c r="I19" s="20">
        <v>279505874</v>
      </c>
      <c r="J19" s="20">
        <v>279505874</v>
      </c>
      <c r="K19" s="20">
        <v>257376596</v>
      </c>
      <c r="L19" s="20">
        <v>257376596</v>
      </c>
      <c r="M19" s="20">
        <v>257376596</v>
      </c>
      <c r="N19" s="20">
        <v>257376596</v>
      </c>
      <c r="O19" s="20"/>
      <c r="P19" s="20"/>
      <c r="Q19" s="20"/>
      <c r="R19" s="20"/>
      <c r="S19" s="20"/>
      <c r="T19" s="20"/>
      <c r="U19" s="20"/>
      <c r="V19" s="20"/>
      <c r="W19" s="20">
        <v>257376596</v>
      </c>
      <c r="X19" s="20">
        <v>187424500</v>
      </c>
      <c r="Y19" s="20">
        <v>69952096</v>
      </c>
      <c r="Z19" s="21">
        <v>37.32</v>
      </c>
      <c r="AA19" s="22">
        <v>374849000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257376598</v>
      </c>
      <c r="D24" s="29">
        <f>SUM(D15:D23)</f>
        <v>257376598</v>
      </c>
      <c r="E24" s="36">
        <f t="shared" si="1"/>
        <v>374849000</v>
      </c>
      <c r="F24" s="37">
        <f t="shared" si="1"/>
        <v>374849000</v>
      </c>
      <c r="G24" s="37">
        <f t="shared" si="1"/>
        <v>214341907</v>
      </c>
      <c r="H24" s="37">
        <f t="shared" si="1"/>
        <v>279505874</v>
      </c>
      <c r="I24" s="37">
        <f t="shared" si="1"/>
        <v>279505874</v>
      </c>
      <c r="J24" s="37">
        <f t="shared" si="1"/>
        <v>279505874</v>
      </c>
      <c r="K24" s="37">
        <f t="shared" si="1"/>
        <v>257376596</v>
      </c>
      <c r="L24" s="37">
        <f t="shared" si="1"/>
        <v>257376596</v>
      </c>
      <c r="M24" s="37">
        <f t="shared" si="1"/>
        <v>257376596</v>
      </c>
      <c r="N24" s="37">
        <f t="shared" si="1"/>
        <v>257376596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257376596</v>
      </c>
      <c r="X24" s="37">
        <f t="shared" si="1"/>
        <v>187424500</v>
      </c>
      <c r="Y24" s="37">
        <f t="shared" si="1"/>
        <v>69952096</v>
      </c>
      <c r="Z24" s="38">
        <f>+IF(X24&lt;&gt;0,+(Y24/X24)*100,0)</f>
        <v>37.322813186109606</v>
      </c>
      <c r="AA24" s="39">
        <f>SUM(AA15:AA23)</f>
        <v>374849000</v>
      </c>
    </row>
    <row r="25" spans="1:27" ht="13.5">
      <c r="A25" s="27" t="s">
        <v>51</v>
      </c>
      <c r="B25" s="28"/>
      <c r="C25" s="29">
        <f aca="true" t="shared" si="2" ref="C25:Y25">+C12+C24</f>
        <v>352837323</v>
      </c>
      <c r="D25" s="29">
        <f>+D12+D24</f>
        <v>352837323</v>
      </c>
      <c r="E25" s="30">
        <f t="shared" si="2"/>
        <v>479460000</v>
      </c>
      <c r="F25" s="31">
        <f t="shared" si="2"/>
        <v>479460000</v>
      </c>
      <c r="G25" s="31">
        <f t="shared" si="2"/>
        <v>595989749</v>
      </c>
      <c r="H25" s="31">
        <f t="shared" si="2"/>
        <v>644030481</v>
      </c>
      <c r="I25" s="31">
        <f t="shared" si="2"/>
        <v>629885358</v>
      </c>
      <c r="J25" s="31">
        <f t="shared" si="2"/>
        <v>629885358</v>
      </c>
      <c r="K25" s="31">
        <f t="shared" si="2"/>
        <v>601860611</v>
      </c>
      <c r="L25" s="31">
        <f t="shared" si="2"/>
        <v>599976984</v>
      </c>
      <c r="M25" s="31">
        <f t="shared" si="2"/>
        <v>590525827</v>
      </c>
      <c r="N25" s="31">
        <f t="shared" si="2"/>
        <v>590525827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590525827</v>
      </c>
      <c r="X25" s="31">
        <f t="shared" si="2"/>
        <v>239730000</v>
      </c>
      <c r="Y25" s="31">
        <f t="shared" si="2"/>
        <v>350795827</v>
      </c>
      <c r="Z25" s="32">
        <f>+IF(X25&lt;&gt;0,+(Y25/X25)*100,0)</f>
        <v>146.32954865890795</v>
      </c>
      <c r="AA25" s="33">
        <f>+AA12+AA24</f>
        <v>479460000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31839949</v>
      </c>
      <c r="D32" s="18">
        <v>31839949</v>
      </c>
      <c r="E32" s="19">
        <v>56607000</v>
      </c>
      <c r="F32" s="20">
        <v>56607000</v>
      </c>
      <c r="G32" s="20">
        <v>333576874</v>
      </c>
      <c r="H32" s="20">
        <v>342183374</v>
      </c>
      <c r="I32" s="20">
        <v>341104261</v>
      </c>
      <c r="J32" s="20">
        <v>341104261</v>
      </c>
      <c r="K32" s="20">
        <v>350396165</v>
      </c>
      <c r="L32" s="20">
        <v>359736032</v>
      </c>
      <c r="M32" s="20">
        <v>369105372</v>
      </c>
      <c r="N32" s="20">
        <v>369105372</v>
      </c>
      <c r="O32" s="20"/>
      <c r="P32" s="20"/>
      <c r="Q32" s="20"/>
      <c r="R32" s="20"/>
      <c r="S32" s="20"/>
      <c r="T32" s="20"/>
      <c r="U32" s="20"/>
      <c r="V32" s="20"/>
      <c r="W32" s="20">
        <v>369105372</v>
      </c>
      <c r="X32" s="20">
        <v>28303500</v>
      </c>
      <c r="Y32" s="20">
        <v>340801872</v>
      </c>
      <c r="Z32" s="21">
        <v>1204.1</v>
      </c>
      <c r="AA32" s="22">
        <v>56607000</v>
      </c>
    </row>
    <row r="33" spans="1:27" ht="13.5">
      <c r="A33" s="23" t="s">
        <v>58</v>
      </c>
      <c r="B33" s="17"/>
      <c r="C33" s="18">
        <v>2215951</v>
      </c>
      <c r="D33" s="18">
        <v>2215951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34055900</v>
      </c>
      <c r="D34" s="29">
        <f>SUM(D29:D33)</f>
        <v>34055900</v>
      </c>
      <c r="E34" s="30">
        <f t="shared" si="3"/>
        <v>56607000</v>
      </c>
      <c r="F34" s="31">
        <f t="shared" si="3"/>
        <v>56607000</v>
      </c>
      <c r="G34" s="31">
        <f t="shared" si="3"/>
        <v>333576874</v>
      </c>
      <c r="H34" s="31">
        <f t="shared" si="3"/>
        <v>342183374</v>
      </c>
      <c r="I34" s="31">
        <f t="shared" si="3"/>
        <v>341104261</v>
      </c>
      <c r="J34" s="31">
        <f t="shared" si="3"/>
        <v>341104261</v>
      </c>
      <c r="K34" s="31">
        <f t="shared" si="3"/>
        <v>350396165</v>
      </c>
      <c r="L34" s="31">
        <f t="shared" si="3"/>
        <v>359736032</v>
      </c>
      <c r="M34" s="31">
        <f t="shared" si="3"/>
        <v>369105372</v>
      </c>
      <c r="N34" s="31">
        <f t="shared" si="3"/>
        <v>369105372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369105372</v>
      </c>
      <c r="X34" s="31">
        <f t="shared" si="3"/>
        <v>28303500</v>
      </c>
      <c r="Y34" s="31">
        <f t="shared" si="3"/>
        <v>340801872</v>
      </c>
      <c r="Z34" s="32">
        <f>+IF(X34&lt;&gt;0,+(Y34/X34)*100,0)</f>
        <v>1204.0979808150935</v>
      </c>
      <c r="AA34" s="33">
        <f>SUM(AA29:AA33)</f>
        <v>56607000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17062412</v>
      </c>
      <c r="D38" s="18">
        <v>17062412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17062412</v>
      </c>
      <c r="D39" s="29">
        <f>SUM(D37:D38)</f>
        <v>17062412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51118312</v>
      </c>
      <c r="D40" s="29">
        <f>+D34+D39</f>
        <v>51118312</v>
      </c>
      <c r="E40" s="30">
        <f t="shared" si="5"/>
        <v>56607000</v>
      </c>
      <c r="F40" s="31">
        <f t="shared" si="5"/>
        <v>56607000</v>
      </c>
      <c r="G40" s="31">
        <f t="shared" si="5"/>
        <v>333576874</v>
      </c>
      <c r="H40" s="31">
        <f t="shared" si="5"/>
        <v>342183374</v>
      </c>
      <c r="I40" s="31">
        <f t="shared" si="5"/>
        <v>341104261</v>
      </c>
      <c r="J40" s="31">
        <f t="shared" si="5"/>
        <v>341104261</v>
      </c>
      <c r="K40" s="31">
        <f t="shared" si="5"/>
        <v>350396165</v>
      </c>
      <c r="L40" s="31">
        <f t="shared" si="5"/>
        <v>359736032</v>
      </c>
      <c r="M40" s="31">
        <f t="shared" si="5"/>
        <v>369105372</v>
      </c>
      <c r="N40" s="31">
        <f t="shared" si="5"/>
        <v>369105372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369105372</v>
      </c>
      <c r="X40" s="31">
        <f t="shared" si="5"/>
        <v>28303500</v>
      </c>
      <c r="Y40" s="31">
        <f t="shared" si="5"/>
        <v>340801872</v>
      </c>
      <c r="Z40" s="32">
        <f>+IF(X40&lt;&gt;0,+(Y40/X40)*100,0)</f>
        <v>1204.0979808150935</v>
      </c>
      <c r="AA40" s="33">
        <f>+AA34+AA39</f>
        <v>56607000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301719011</v>
      </c>
      <c r="D42" s="43">
        <f>+D25-D40</f>
        <v>301719011</v>
      </c>
      <c r="E42" s="44">
        <f t="shared" si="6"/>
        <v>422853000</v>
      </c>
      <c r="F42" s="45">
        <f t="shared" si="6"/>
        <v>422853000</v>
      </c>
      <c r="G42" s="45">
        <f t="shared" si="6"/>
        <v>262412875</v>
      </c>
      <c r="H42" s="45">
        <f t="shared" si="6"/>
        <v>301847107</v>
      </c>
      <c r="I42" s="45">
        <f t="shared" si="6"/>
        <v>288781097</v>
      </c>
      <c r="J42" s="45">
        <f t="shared" si="6"/>
        <v>288781097</v>
      </c>
      <c r="K42" s="45">
        <f t="shared" si="6"/>
        <v>251464446</v>
      </c>
      <c r="L42" s="45">
        <f t="shared" si="6"/>
        <v>240240952</v>
      </c>
      <c r="M42" s="45">
        <f t="shared" si="6"/>
        <v>221420455</v>
      </c>
      <c r="N42" s="45">
        <f t="shared" si="6"/>
        <v>221420455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221420455</v>
      </c>
      <c r="X42" s="45">
        <f t="shared" si="6"/>
        <v>211426500</v>
      </c>
      <c r="Y42" s="45">
        <f t="shared" si="6"/>
        <v>9993955</v>
      </c>
      <c r="Z42" s="46">
        <f>+IF(X42&lt;&gt;0,+(Y42/X42)*100,0)</f>
        <v>4.726916919118464</v>
      </c>
      <c r="AA42" s="47">
        <f>+AA25-AA40</f>
        <v>422853000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301719011</v>
      </c>
      <c r="D45" s="18">
        <v>301719011</v>
      </c>
      <c r="E45" s="19">
        <v>422853000</v>
      </c>
      <c r="F45" s="20">
        <v>422853000</v>
      </c>
      <c r="G45" s="20">
        <v>262412875</v>
      </c>
      <c r="H45" s="20">
        <v>301847107</v>
      </c>
      <c r="I45" s="20">
        <v>288781097</v>
      </c>
      <c r="J45" s="20">
        <v>288781097</v>
      </c>
      <c r="K45" s="20">
        <v>251464446</v>
      </c>
      <c r="L45" s="20">
        <v>240240952</v>
      </c>
      <c r="M45" s="20">
        <v>221420455</v>
      </c>
      <c r="N45" s="20">
        <v>221420455</v>
      </c>
      <c r="O45" s="20"/>
      <c r="P45" s="20"/>
      <c r="Q45" s="20"/>
      <c r="R45" s="20"/>
      <c r="S45" s="20"/>
      <c r="T45" s="20"/>
      <c r="U45" s="20"/>
      <c r="V45" s="20"/>
      <c r="W45" s="20">
        <v>221420455</v>
      </c>
      <c r="X45" s="20">
        <v>211426500</v>
      </c>
      <c r="Y45" s="20">
        <v>9993955</v>
      </c>
      <c r="Z45" s="48">
        <v>4.73</v>
      </c>
      <c r="AA45" s="22">
        <v>422853000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301719011</v>
      </c>
      <c r="D48" s="51">
        <f>SUM(D45:D47)</f>
        <v>301719011</v>
      </c>
      <c r="E48" s="52">
        <f t="shared" si="7"/>
        <v>422853000</v>
      </c>
      <c r="F48" s="53">
        <f t="shared" si="7"/>
        <v>422853000</v>
      </c>
      <c r="G48" s="53">
        <f t="shared" si="7"/>
        <v>262412875</v>
      </c>
      <c r="H48" s="53">
        <f t="shared" si="7"/>
        <v>301847107</v>
      </c>
      <c r="I48" s="53">
        <f t="shared" si="7"/>
        <v>288781097</v>
      </c>
      <c r="J48" s="53">
        <f t="shared" si="7"/>
        <v>288781097</v>
      </c>
      <c r="K48" s="53">
        <f t="shared" si="7"/>
        <v>251464446</v>
      </c>
      <c r="L48" s="53">
        <f t="shared" si="7"/>
        <v>240240952</v>
      </c>
      <c r="M48" s="53">
        <f t="shared" si="7"/>
        <v>221420455</v>
      </c>
      <c r="N48" s="53">
        <f t="shared" si="7"/>
        <v>221420455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221420455</v>
      </c>
      <c r="X48" s="53">
        <f t="shared" si="7"/>
        <v>211426500</v>
      </c>
      <c r="Y48" s="53">
        <f t="shared" si="7"/>
        <v>9993955</v>
      </c>
      <c r="Z48" s="54">
        <f>+IF(X48&lt;&gt;0,+(Y48/X48)*100,0)</f>
        <v>4.726916919118464</v>
      </c>
      <c r="AA48" s="55">
        <f>SUM(AA45:AA47)</f>
        <v>422853000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80005444</v>
      </c>
      <c r="D6" s="18">
        <v>80005444</v>
      </c>
      <c r="E6" s="19">
        <v>43985000</v>
      </c>
      <c r="F6" s="20">
        <v>43985000</v>
      </c>
      <c r="G6" s="20"/>
      <c r="H6" s="20"/>
      <c r="I6" s="20"/>
      <c r="J6" s="20"/>
      <c r="K6" s="20">
        <v>136922779</v>
      </c>
      <c r="L6" s="20"/>
      <c r="M6" s="20">
        <v>106583241</v>
      </c>
      <c r="N6" s="20">
        <v>106583241</v>
      </c>
      <c r="O6" s="20"/>
      <c r="P6" s="20"/>
      <c r="Q6" s="20"/>
      <c r="R6" s="20"/>
      <c r="S6" s="20"/>
      <c r="T6" s="20"/>
      <c r="U6" s="20"/>
      <c r="V6" s="20"/>
      <c r="W6" s="20">
        <v>106583241</v>
      </c>
      <c r="X6" s="20">
        <v>21992500</v>
      </c>
      <c r="Y6" s="20">
        <v>84590741</v>
      </c>
      <c r="Z6" s="21">
        <v>384.63</v>
      </c>
      <c r="AA6" s="22">
        <v>43985000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98657901</v>
      </c>
      <c r="D8" s="18">
        <v>98657901</v>
      </c>
      <c r="E8" s="19">
        <v>83089000</v>
      </c>
      <c r="F8" s="20">
        <v>83089000</v>
      </c>
      <c r="G8" s="20"/>
      <c r="H8" s="20"/>
      <c r="I8" s="20"/>
      <c r="J8" s="20"/>
      <c r="K8" s="20">
        <v>104451315</v>
      </c>
      <c r="L8" s="20"/>
      <c r="M8" s="20">
        <v>90237710</v>
      </c>
      <c r="N8" s="20">
        <v>90237710</v>
      </c>
      <c r="O8" s="20"/>
      <c r="P8" s="20"/>
      <c r="Q8" s="20"/>
      <c r="R8" s="20"/>
      <c r="S8" s="20"/>
      <c r="T8" s="20"/>
      <c r="U8" s="20"/>
      <c r="V8" s="20"/>
      <c r="W8" s="20">
        <v>90237710</v>
      </c>
      <c r="X8" s="20">
        <v>41544500</v>
      </c>
      <c r="Y8" s="20">
        <v>48693210</v>
      </c>
      <c r="Z8" s="21">
        <v>117.21</v>
      </c>
      <c r="AA8" s="22">
        <v>83089000</v>
      </c>
    </row>
    <row r="9" spans="1:27" ht="13.5">
      <c r="A9" s="23" t="s">
        <v>36</v>
      </c>
      <c r="B9" s="17"/>
      <c r="C9" s="18">
        <v>24040924</v>
      </c>
      <c r="D9" s="18">
        <v>24040924</v>
      </c>
      <c r="E9" s="19">
        <v>21369000</v>
      </c>
      <c r="F9" s="20">
        <v>21369000</v>
      </c>
      <c r="G9" s="20"/>
      <c r="H9" s="20"/>
      <c r="I9" s="20"/>
      <c r="J9" s="20"/>
      <c r="K9" s="20">
        <v>38681526</v>
      </c>
      <c r="L9" s="20"/>
      <c r="M9" s="20">
        <v>40808507</v>
      </c>
      <c r="N9" s="20">
        <v>40808507</v>
      </c>
      <c r="O9" s="20"/>
      <c r="P9" s="20"/>
      <c r="Q9" s="20"/>
      <c r="R9" s="20"/>
      <c r="S9" s="20"/>
      <c r="T9" s="20"/>
      <c r="U9" s="20"/>
      <c r="V9" s="20"/>
      <c r="W9" s="20">
        <v>40808507</v>
      </c>
      <c r="X9" s="20">
        <v>10684500</v>
      </c>
      <c r="Y9" s="20">
        <v>30124007</v>
      </c>
      <c r="Z9" s="21">
        <v>281.94</v>
      </c>
      <c r="AA9" s="22">
        <v>21369000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1595007</v>
      </c>
      <c r="D11" s="18">
        <v>1595007</v>
      </c>
      <c r="E11" s="19">
        <v>1548573</v>
      </c>
      <c r="F11" s="20">
        <v>1548573</v>
      </c>
      <c r="G11" s="20"/>
      <c r="H11" s="20"/>
      <c r="I11" s="20"/>
      <c r="J11" s="20"/>
      <c r="K11" s="20">
        <v>1747681</v>
      </c>
      <c r="L11" s="20"/>
      <c r="M11" s="20">
        <v>1879710</v>
      </c>
      <c r="N11" s="20">
        <v>1879710</v>
      </c>
      <c r="O11" s="20"/>
      <c r="P11" s="20"/>
      <c r="Q11" s="20"/>
      <c r="R11" s="20"/>
      <c r="S11" s="20"/>
      <c r="T11" s="20"/>
      <c r="U11" s="20"/>
      <c r="V11" s="20"/>
      <c r="W11" s="20">
        <v>1879710</v>
      </c>
      <c r="X11" s="20">
        <v>774287</v>
      </c>
      <c r="Y11" s="20">
        <v>1105423</v>
      </c>
      <c r="Z11" s="21">
        <v>142.77</v>
      </c>
      <c r="AA11" s="22">
        <v>1548573</v>
      </c>
    </row>
    <row r="12" spans="1:27" ht="13.5">
      <c r="A12" s="27" t="s">
        <v>39</v>
      </c>
      <c r="B12" s="28"/>
      <c r="C12" s="29">
        <f aca="true" t="shared" si="0" ref="C12:Y12">SUM(C6:C11)</f>
        <v>204299276</v>
      </c>
      <c r="D12" s="29">
        <f>SUM(D6:D11)</f>
        <v>204299276</v>
      </c>
      <c r="E12" s="30">
        <f t="shared" si="0"/>
        <v>149991573</v>
      </c>
      <c r="F12" s="31">
        <f t="shared" si="0"/>
        <v>149991573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281803301</v>
      </c>
      <c r="L12" s="31">
        <f t="shared" si="0"/>
        <v>0</v>
      </c>
      <c r="M12" s="31">
        <f t="shared" si="0"/>
        <v>239509168</v>
      </c>
      <c r="N12" s="31">
        <f t="shared" si="0"/>
        <v>239509168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239509168</v>
      </c>
      <c r="X12" s="31">
        <f t="shared" si="0"/>
        <v>74995787</v>
      </c>
      <c r="Y12" s="31">
        <f t="shared" si="0"/>
        <v>164513381</v>
      </c>
      <c r="Z12" s="32">
        <f>+IF(X12&lt;&gt;0,+(Y12/X12)*100,0)</f>
        <v>219.36349704550736</v>
      </c>
      <c r="AA12" s="33">
        <f>SUM(AA6:AA11)</f>
        <v>149991573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21304</v>
      </c>
      <c r="D16" s="18">
        <v>21304</v>
      </c>
      <c r="E16" s="19">
        <v>15870</v>
      </c>
      <c r="F16" s="20">
        <v>15870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7935</v>
      </c>
      <c r="Y16" s="24">
        <v>-7935</v>
      </c>
      <c r="Z16" s="25">
        <v>-100</v>
      </c>
      <c r="AA16" s="26">
        <v>15870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>
        <v>21304</v>
      </c>
      <c r="L18" s="20"/>
      <c r="M18" s="20">
        <v>21304</v>
      </c>
      <c r="N18" s="20">
        <v>21304</v>
      </c>
      <c r="O18" s="20"/>
      <c r="P18" s="20"/>
      <c r="Q18" s="20"/>
      <c r="R18" s="20"/>
      <c r="S18" s="20"/>
      <c r="T18" s="20"/>
      <c r="U18" s="20"/>
      <c r="V18" s="20"/>
      <c r="W18" s="20">
        <v>21304</v>
      </c>
      <c r="X18" s="20"/>
      <c r="Y18" s="20">
        <v>21304</v>
      </c>
      <c r="Z18" s="21"/>
      <c r="AA18" s="22"/>
    </row>
    <row r="19" spans="1:27" ht="13.5">
      <c r="A19" s="23" t="s">
        <v>45</v>
      </c>
      <c r="B19" s="17"/>
      <c r="C19" s="18">
        <v>1097118881</v>
      </c>
      <c r="D19" s="18">
        <v>1097118881</v>
      </c>
      <c r="E19" s="19">
        <v>1163526634</v>
      </c>
      <c r="F19" s="20">
        <v>1163526634</v>
      </c>
      <c r="G19" s="20"/>
      <c r="H19" s="20"/>
      <c r="I19" s="20"/>
      <c r="J19" s="20"/>
      <c r="K19" s="20">
        <v>10809969034</v>
      </c>
      <c r="L19" s="20"/>
      <c r="M19" s="20">
        <v>1079707348</v>
      </c>
      <c r="N19" s="20">
        <v>1079707348</v>
      </c>
      <c r="O19" s="20"/>
      <c r="P19" s="20"/>
      <c r="Q19" s="20"/>
      <c r="R19" s="20"/>
      <c r="S19" s="20"/>
      <c r="T19" s="20"/>
      <c r="U19" s="20"/>
      <c r="V19" s="20"/>
      <c r="W19" s="20">
        <v>1079707348</v>
      </c>
      <c r="X19" s="20">
        <v>581763317</v>
      </c>
      <c r="Y19" s="20">
        <v>497944031</v>
      </c>
      <c r="Z19" s="21">
        <v>85.59</v>
      </c>
      <c r="AA19" s="22">
        <v>1163526634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168970</v>
      </c>
      <c r="D22" s="18">
        <v>168970</v>
      </c>
      <c r="E22" s="19"/>
      <c r="F22" s="20"/>
      <c r="G22" s="20"/>
      <c r="H22" s="20"/>
      <c r="I22" s="20"/>
      <c r="J22" s="20"/>
      <c r="K22" s="20"/>
      <c r="L22" s="20"/>
      <c r="M22" s="20">
        <v>445626</v>
      </c>
      <c r="N22" s="20">
        <v>445626</v>
      </c>
      <c r="O22" s="20"/>
      <c r="P22" s="20"/>
      <c r="Q22" s="20"/>
      <c r="R22" s="20"/>
      <c r="S22" s="20"/>
      <c r="T22" s="20"/>
      <c r="U22" s="20"/>
      <c r="V22" s="20"/>
      <c r="W22" s="20">
        <v>445626</v>
      </c>
      <c r="X22" s="20"/>
      <c r="Y22" s="20">
        <v>445626</v>
      </c>
      <c r="Z22" s="21"/>
      <c r="AA22" s="22"/>
    </row>
    <row r="23" spans="1:27" ht="13.5">
      <c r="A23" s="23" t="s">
        <v>49</v>
      </c>
      <c r="B23" s="17"/>
      <c r="C23" s="18">
        <v>77000</v>
      </c>
      <c r="D23" s="18">
        <v>77000</v>
      </c>
      <c r="E23" s="19"/>
      <c r="F23" s="20"/>
      <c r="G23" s="24"/>
      <c r="H23" s="24"/>
      <c r="I23" s="24"/>
      <c r="J23" s="20"/>
      <c r="K23" s="24"/>
      <c r="L23" s="24"/>
      <c r="M23" s="20">
        <v>77000</v>
      </c>
      <c r="N23" s="24">
        <v>77000</v>
      </c>
      <c r="O23" s="24"/>
      <c r="P23" s="24"/>
      <c r="Q23" s="20"/>
      <c r="R23" s="24"/>
      <c r="S23" s="24"/>
      <c r="T23" s="20"/>
      <c r="U23" s="24"/>
      <c r="V23" s="24"/>
      <c r="W23" s="24">
        <v>77000</v>
      </c>
      <c r="X23" s="20"/>
      <c r="Y23" s="24">
        <v>77000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1097386155</v>
      </c>
      <c r="D24" s="29">
        <f>SUM(D15:D23)</f>
        <v>1097386155</v>
      </c>
      <c r="E24" s="36">
        <f t="shared" si="1"/>
        <v>1163542504</v>
      </c>
      <c r="F24" s="37">
        <f t="shared" si="1"/>
        <v>1163542504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10809990338</v>
      </c>
      <c r="L24" s="37">
        <f t="shared" si="1"/>
        <v>0</v>
      </c>
      <c r="M24" s="37">
        <f t="shared" si="1"/>
        <v>1080251278</v>
      </c>
      <c r="N24" s="37">
        <f t="shared" si="1"/>
        <v>1080251278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1080251278</v>
      </c>
      <c r="X24" s="37">
        <f t="shared" si="1"/>
        <v>581771252</v>
      </c>
      <c r="Y24" s="37">
        <f t="shared" si="1"/>
        <v>498480026</v>
      </c>
      <c r="Z24" s="38">
        <f>+IF(X24&lt;&gt;0,+(Y24/X24)*100,0)</f>
        <v>85.68316572644947</v>
      </c>
      <c r="AA24" s="39">
        <f>SUM(AA15:AA23)</f>
        <v>1163542504</v>
      </c>
    </row>
    <row r="25" spans="1:27" ht="13.5">
      <c r="A25" s="27" t="s">
        <v>51</v>
      </c>
      <c r="B25" s="28"/>
      <c r="C25" s="29">
        <f aca="true" t="shared" si="2" ref="C25:Y25">+C12+C24</f>
        <v>1301685431</v>
      </c>
      <c r="D25" s="29">
        <f>+D12+D24</f>
        <v>1301685431</v>
      </c>
      <c r="E25" s="30">
        <f t="shared" si="2"/>
        <v>1313534077</v>
      </c>
      <c r="F25" s="31">
        <f t="shared" si="2"/>
        <v>1313534077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11091793639</v>
      </c>
      <c r="L25" s="31">
        <f t="shared" si="2"/>
        <v>0</v>
      </c>
      <c r="M25" s="31">
        <f t="shared" si="2"/>
        <v>1319760446</v>
      </c>
      <c r="N25" s="31">
        <f t="shared" si="2"/>
        <v>1319760446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1319760446</v>
      </c>
      <c r="X25" s="31">
        <f t="shared" si="2"/>
        <v>656767039</v>
      </c>
      <c r="Y25" s="31">
        <f t="shared" si="2"/>
        <v>662993407</v>
      </c>
      <c r="Z25" s="32">
        <f>+IF(X25&lt;&gt;0,+(Y25/X25)*100,0)</f>
        <v>100.9480329599793</v>
      </c>
      <c r="AA25" s="33">
        <f>+AA12+AA24</f>
        <v>1313534077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6633518</v>
      </c>
      <c r="D30" s="18">
        <v>6633518</v>
      </c>
      <c r="E30" s="19">
        <v>3249000</v>
      </c>
      <c r="F30" s="20">
        <v>3249000</v>
      </c>
      <c r="G30" s="20"/>
      <c r="H30" s="20"/>
      <c r="I30" s="20"/>
      <c r="J30" s="20"/>
      <c r="K30" s="20">
        <v>6633518</v>
      </c>
      <c r="L30" s="20"/>
      <c r="M30" s="20">
        <v>4372590</v>
      </c>
      <c r="N30" s="20">
        <v>4372590</v>
      </c>
      <c r="O30" s="20"/>
      <c r="P30" s="20"/>
      <c r="Q30" s="20"/>
      <c r="R30" s="20"/>
      <c r="S30" s="20"/>
      <c r="T30" s="20"/>
      <c r="U30" s="20"/>
      <c r="V30" s="20"/>
      <c r="W30" s="20">
        <v>4372590</v>
      </c>
      <c r="X30" s="20">
        <v>1624500</v>
      </c>
      <c r="Y30" s="20">
        <v>2748090</v>
      </c>
      <c r="Z30" s="21">
        <v>169.17</v>
      </c>
      <c r="AA30" s="22">
        <v>3249000</v>
      </c>
    </row>
    <row r="31" spans="1:27" ht="13.5">
      <c r="A31" s="23" t="s">
        <v>56</v>
      </c>
      <c r="B31" s="17"/>
      <c r="C31" s="18">
        <v>9982816</v>
      </c>
      <c r="D31" s="18">
        <v>9982816</v>
      </c>
      <c r="E31" s="19">
        <v>9501266</v>
      </c>
      <c r="F31" s="20">
        <v>9501266</v>
      </c>
      <c r="G31" s="20"/>
      <c r="H31" s="20"/>
      <c r="I31" s="20"/>
      <c r="J31" s="20"/>
      <c r="K31" s="20">
        <v>10512871</v>
      </c>
      <c r="L31" s="20"/>
      <c r="M31" s="20">
        <v>10675027</v>
      </c>
      <c r="N31" s="20">
        <v>10675027</v>
      </c>
      <c r="O31" s="20"/>
      <c r="P31" s="20"/>
      <c r="Q31" s="20"/>
      <c r="R31" s="20"/>
      <c r="S31" s="20"/>
      <c r="T31" s="20"/>
      <c r="U31" s="20"/>
      <c r="V31" s="20"/>
      <c r="W31" s="20">
        <v>10675027</v>
      </c>
      <c r="X31" s="20">
        <v>4750633</v>
      </c>
      <c r="Y31" s="20">
        <v>5924394</v>
      </c>
      <c r="Z31" s="21">
        <v>124.71</v>
      </c>
      <c r="AA31" s="22">
        <v>9501266</v>
      </c>
    </row>
    <row r="32" spans="1:27" ht="13.5">
      <c r="A32" s="23" t="s">
        <v>57</v>
      </c>
      <c r="B32" s="17"/>
      <c r="C32" s="18">
        <v>54510133</v>
      </c>
      <c r="D32" s="18">
        <v>54510133</v>
      </c>
      <c r="E32" s="19">
        <v>37048000</v>
      </c>
      <c r="F32" s="20">
        <v>37048000</v>
      </c>
      <c r="G32" s="20"/>
      <c r="H32" s="20"/>
      <c r="I32" s="20"/>
      <c r="J32" s="20"/>
      <c r="K32" s="20">
        <v>83356479</v>
      </c>
      <c r="L32" s="20"/>
      <c r="M32" s="20">
        <v>60687619</v>
      </c>
      <c r="N32" s="20">
        <v>60687619</v>
      </c>
      <c r="O32" s="20"/>
      <c r="P32" s="20"/>
      <c r="Q32" s="20"/>
      <c r="R32" s="20"/>
      <c r="S32" s="20"/>
      <c r="T32" s="20"/>
      <c r="U32" s="20"/>
      <c r="V32" s="20"/>
      <c r="W32" s="20">
        <v>60687619</v>
      </c>
      <c r="X32" s="20">
        <v>18524000</v>
      </c>
      <c r="Y32" s="20">
        <v>42163619</v>
      </c>
      <c r="Z32" s="21">
        <v>227.62</v>
      </c>
      <c r="AA32" s="22">
        <v>37048000</v>
      </c>
    </row>
    <row r="33" spans="1:27" ht="13.5">
      <c r="A33" s="23" t="s">
        <v>58</v>
      </c>
      <c r="B33" s="17"/>
      <c r="C33" s="18">
        <v>2715762</v>
      </c>
      <c r="D33" s="18">
        <v>2715762</v>
      </c>
      <c r="E33" s="19"/>
      <c r="F33" s="20"/>
      <c r="G33" s="20"/>
      <c r="H33" s="20"/>
      <c r="I33" s="20"/>
      <c r="J33" s="20"/>
      <c r="K33" s="20">
        <v>2715762</v>
      </c>
      <c r="L33" s="20"/>
      <c r="M33" s="20">
        <v>2715773</v>
      </c>
      <c r="N33" s="20">
        <v>2715773</v>
      </c>
      <c r="O33" s="20"/>
      <c r="P33" s="20"/>
      <c r="Q33" s="20"/>
      <c r="R33" s="20"/>
      <c r="S33" s="20"/>
      <c r="T33" s="20"/>
      <c r="U33" s="20"/>
      <c r="V33" s="20"/>
      <c r="W33" s="20">
        <v>2715773</v>
      </c>
      <c r="X33" s="20"/>
      <c r="Y33" s="20">
        <v>2715773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73842229</v>
      </c>
      <c r="D34" s="29">
        <f>SUM(D29:D33)</f>
        <v>73842229</v>
      </c>
      <c r="E34" s="30">
        <f t="shared" si="3"/>
        <v>49798266</v>
      </c>
      <c r="F34" s="31">
        <f t="shared" si="3"/>
        <v>49798266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103218630</v>
      </c>
      <c r="L34" s="31">
        <f t="shared" si="3"/>
        <v>0</v>
      </c>
      <c r="M34" s="31">
        <f t="shared" si="3"/>
        <v>78451009</v>
      </c>
      <c r="N34" s="31">
        <f t="shared" si="3"/>
        <v>78451009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78451009</v>
      </c>
      <c r="X34" s="31">
        <f t="shared" si="3"/>
        <v>24899133</v>
      </c>
      <c r="Y34" s="31">
        <f t="shared" si="3"/>
        <v>53551876</v>
      </c>
      <c r="Z34" s="32">
        <f>+IF(X34&lt;&gt;0,+(Y34/X34)*100,0)</f>
        <v>215.0752638656133</v>
      </c>
      <c r="AA34" s="33">
        <f>SUM(AA29:AA33)</f>
        <v>49798266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88292254</v>
      </c>
      <c r="D37" s="18">
        <v>88292254</v>
      </c>
      <c r="E37" s="19">
        <v>96041000</v>
      </c>
      <c r="F37" s="20">
        <v>96041000</v>
      </c>
      <c r="G37" s="20"/>
      <c r="H37" s="20"/>
      <c r="I37" s="20"/>
      <c r="J37" s="20"/>
      <c r="K37" s="20">
        <v>85616277</v>
      </c>
      <c r="L37" s="20"/>
      <c r="M37" s="20">
        <v>93091448</v>
      </c>
      <c r="N37" s="20">
        <v>93091448</v>
      </c>
      <c r="O37" s="20"/>
      <c r="P37" s="20"/>
      <c r="Q37" s="20"/>
      <c r="R37" s="20"/>
      <c r="S37" s="20"/>
      <c r="T37" s="20"/>
      <c r="U37" s="20"/>
      <c r="V37" s="20"/>
      <c r="W37" s="20">
        <v>93091448</v>
      </c>
      <c r="X37" s="20">
        <v>48020500</v>
      </c>
      <c r="Y37" s="20">
        <v>45070948</v>
      </c>
      <c r="Z37" s="21">
        <v>93.86</v>
      </c>
      <c r="AA37" s="22">
        <v>96041000</v>
      </c>
    </row>
    <row r="38" spans="1:27" ht="13.5">
      <c r="A38" s="23" t="s">
        <v>58</v>
      </c>
      <c r="B38" s="17"/>
      <c r="C38" s="18">
        <v>35957255</v>
      </c>
      <c r="D38" s="18">
        <v>35957255</v>
      </c>
      <c r="E38" s="19">
        <v>36138000</v>
      </c>
      <c r="F38" s="20">
        <v>36138000</v>
      </c>
      <c r="G38" s="20"/>
      <c r="H38" s="20"/>
      <c r="I38" s="20"/>
      <c r="J38" s="20"/>
      <c r="K38" s="20">
        <v>35957255</v>
      </c>
      <c r="L38" s="20"/>
      <c r="M38" s="20">
        <v>35957255</v>
      </c>
      <c r="N38" s="20">
        <v>35957255</v>
      </c>
      <c r="O38" s="20"/>
      <c r="P38" s="20"/>
      <c r="Q38" s="20"/>
      <c r="R38" s="20"/>
      <c r="S38" s="20"/>
      <c r="T38" s="20"/>
      <c r="U38" s="20"/>
      <c r="V38" s="20"/>
      <c r="W38" s="20">
        <v>35957255</v>
      </c>
      <c r="X38" s="20">
        <v>18069000</v>
      </c>
      <c r="Y38" s="20">
        <v>17888255</v>
      </c>
      <c r="Z38" s="21">
        <v>99</v>
      </c>
      <c r="AA38" s="22">
        <v>36138000</v>
      </c>
    </row>
    <row r="39" spans="1:27" ht="13.5">
      <c r="A39" s="27" t="s">
        <v>61</v>
      </c>
      <c r="B39" s="35"/>
      <c r="C39" s="29">
        <f aca="true" t="shared" si="4" ref="C39:Y39">SUM(C37:C38)</f>
        <v>124249509</v>
      </c>
      <c r="D39" s="29">
        <f>SUM(D37:D38)</f>
        <v>124249509</v>
      </c>
      <c r="E39" s="36">
        <f t="shared" si="4"/>
        <v>132179000</v>
      </c>
      <c r="F39" s="37">
        <f t="shared" si="4"/>
        <v>132179000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121573532</v>
      </c>
      <c r="L39" s="37">
        <f t="shared" si="4"/>
        <v>0</v>
      </c>
      <c r="M39" s="37">
        <f t="shared" si="4"/>
        <v>129048703</v>
      </c>
      <c r="N39" s="37">
        <f t="shared" si="4"/>
        <v>129048703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129048703</v>
      </c>
      <c r="X39" s="37">
        <f t="shared" si="4"/>
        <v>66089500</v>
      </c>
      <c r="Y39" s="37">
        <f t="shared" si="4"/>
        <v>62959203</v>
      </c>
      <c r="Z39" s="38">
        <f>+IF(X39&lt;&gt;0,+(Y39/X39)*100,0)</f>
        <v>95.26354867263332</v>
      </c>
      <c r="AA39" s="39">
        <f>SUM(AA37:AA38)</f>
        <v>132179000</v>
      </c>
    </row>
    <row r="40" spans="1:27" ht="13.5">
      <c r="A40" s="27" t="s">
        <v>62</v>
      </c>
      <c r="B40" s="28"/>
      <c r="C40" s="29">
        <f aca="true" t="shared" si="5" ref="C40:Y40">+C34+C39</f>
        <v>198091738</v>
      </c>
      <c r="D40" s="29">
        <f>+D34+D39</f>
        <v>198091738</v>
      </c>
      <c r="E40" s="30">
        <f t="shared" si="5"/>
        <v>181977266</v>
      </c>
      <c r="F40" s="31">
        <f t="shared" si="5"/>
        <v>181977266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224792162</v>
      </c>
      <c r="L40" s="31">
        <f t="shared" si="5"/>
        <v>0</v>
      </c>
      <c r="M40" s="31">
        <f t="shared" si="5"/>
        <v>207499712</v>
      </c>
      <c r="N40" s="31">
        <f t="shared" si="5"/>
        <v>207499712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207499712</v>
      </c>
      <c r="X40" s="31">
        <f t="shared" si="5"/>
        <v>90988633</v>
      </c>
      <c r="Y40" s="31">
        <f t="shared" si="5"/>
        <v>116511079</v>
      </c>
      <c r="Z40" s="32">
        <f>+IF(X40&lt;&gt;0,+(Y40/X40)*100,0)</f>
        <v>128.0501477585667</v>
      </c>
      <c r="AA40" s="33">
        <f>+AA34+AA39</f>
        <v>181977266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1103593693</v>
      </c>
      <c r="D42" s="43">
        <f>+D25-D40</f>
        <v>1103593693</v>
      </c>
      <c r="E42" s="44">
        <f t="shared" si="6"/>
        <v>1131556811</v>
      </c>
      <c r="F42" s="45">
        <f t="shared" si="6"/>
        <v>1131556811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10867001477</v>
      </c>
      <c r="L42" s="45">
        <f t="shared" si="6"/>
        <v>0</v>
      </c>
      <c r="M42" s="45">
        <f t="shared" si="6"/>
        <v>1112260734</v>
      </c>
      <c r="N42" s="45">
        <f t="shared" si="6"/>
        <v>1112260734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1112260734</v>
      </c>
      <c r="X42" s="45">
        <f t="shared" si="6"/>
        <v>565778406</v>
      </c>
      <c r="Y42" s="45">
        <f t="shared" si="6"/>
        <v>546482328</v>
      </c>
      <c r="Z42" s="46">
        <f>+IF(X42&lt;&gt;0,+(Y42/X42)*100,0)</f>
        <v>96.58946368483353</v>
      </c>
      <c r="AA42" s="47">
        <f>+AA25-AA40</f>
        <v>1131556811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1103593693</v>
      </c>
      <c r="D45" s="18">
        <v>1103593693</v>
      </c>
      <c r="E45" s="19">
        <v>1131556811</v>
      </c>
      <c r="F45" s="20">
        <v>1131556811</v>
      </c>
      <c r="G45" s="20"/>
      <c r="H45" s="20"/>
      <c r="I45" s="20"/>
      <c r="J45" s="20"/>
      <c r="K45" s="20">
        <v>10867001477</v>
      </c>
      <c r="L45" s="20"/>
      <c r="M45" s="20">
        <v>1112260734</v>
      </c>
      <c r="N45" s="20">
        <v>1112260734</v>
      </c>
      <c r="O45" s="20"/>
      <c r="P45" s="20"/>
      <c r="Q45" s="20"/>
      <c r="R45" s="20"/>
      <c r="S45" s="20"/>
      <c r="T45" s="20"/>
      <c r="U45" s="20"/>
      <c r="V45" s="20"/>
      <c r="W45" s="20">
        <v>1112260734</v>
      </c>
      <c r="X45" s="20">
        <v>565778406</v>
      </c>
      <c r="Y45" s="20">
        <v>546482328</v>
      </c>
      <c r="Z45" s="48">
        <v>96.59</v>
      </c>
      <c r="AA45" s="22">
        <v>1131556811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1103593693</v>
      </c>
      <c r="D48" s="51">
        <f>SUM(D45:D47)</f>
        <v>1103593693</v>
      </c>
      <c r="E48" s="52">
        <f t="shared" si="7"/>
        <v>1131556811</v>
      </c>
      <c r="F48" s="53">
        <f t="shared" si="7"/>
        <v>1131556811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10867001477</v>
      </c>
      <c r="L48" s="53">
        <f t="shared" si="7"/>
        <v>0</v>
      </c>
      <c r="M48" s="53">
        <f t="shared" si="7"/>
        <v>1112260734</v>
      </c>
      <c r="N48" s="53">
        <f t="shared" si="7"/>
        <v>1112260734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1112260734</v>
      </c>
      <c r="X48" s="53">
        <f t="shared" si="7"/>
        <v>565778406</v>
      </c>
      <c r="Y48" s="53">
        <f t="shared" si="7"/>
        <v>546482328</v>
      </c>
      <c r="Z48" s="54">
        <f>+IF(X48&lt;&gt;0,+(Y48/X48)*100,0)</f>
        <v>96.58946368483353</v>
      </c>
      <c r="AA48" s="55">
        <f>SUM(AA45:AA47)</f>
        <v>1131556811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1015362</v>
      </c>
      <c r="D6" s="18">
        <v>1015362</v>
      </c>
      <c r="E6" s="19">
        <v>1800000</v>
      </c>
      <c r="F6" s="20">
        <v>1800000</v>
      </c>
      <c r="G6" s="20">
        <v>6650000</v>
      </c>
      <c r="H6" s="20">
        <v>1038000</v>
      </c>
      <c r="I6" s="20">
        <v>45059</v>
      </c>
      <c r="J6" s="20">
        <v>45059</v>
      </c>
      <c r="K6" s="20">
        <v>593493</v>
      </c>
      <c r="L6" s="20"/>
      <c r="M6" s="20">
        <v>760395</v>
      </c>
      <c r="N6" s="20">
        <v>760395</v>
      </c>
      <c r="O6" s="20"/>
      <c r="P6" s="20"/>
      <c r="Q6" s="20"/>
      <c r="R6" s="20"/>
      <c r="S6" s="20"/>
      <c r="T6" s="20"/>
      <c r="U6" s="20"/>
      <c r="V6" s="20"/>
      <c r="W6" s="20">
        <v>760395</v>
      </c>
      <c r="X6" s="20">
        <v>900000</v>
      </c>
      <c r="Y6" s="20">
        <v>-139605</v>
      </c>
      <c r="Z6" s="21">
        <v>-15.51</v>
      </c>
      <c r="AA6" s="22">
        <v>1800000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>
        <v>329789</v>
      </c>
      <c r="N7" s="20">
        <v>329789</v>
      </c>
      <c r="O7" s="20"/>
      <c r="P7" s="20"/>
      <c r="Q7" s="20"/>
      <c r="R7" s="20"/>
      <c r="S7" s="20"/>
      <c r="T7" s="20"/>
      <c r="U7" s="20"/>
      <c r="V7" s="20"/>
      <c r="W7" s="20">
        <v>329789</v>
      </c>
      <c r="X7" s="20"/>
      <c r="Y7" s="20">
        <v>329789</v>
      </c>
      <c r="Z7" s="21"/>
      <c r="AA7" s="22"/>
    </row>
    <row r="8" spans="1:27" ht="13.5">
      <c r="A8" s="23" t="s">
        <v>35</v>
      </c>
      <c r="B8" s="17"/>
      <c r="C8" s="18">
        <v>52725969</v>
      </c>
      <c r="D8" s="18">
        <v>52725969</v>
      </c>
      <c r="E8" s="19">
        <v>38849000</v>
      </c>
      <c r="F8" s="20">
        <v>38849000</v>
      </c>
      <c r="G8" s="20">
        <v>65441000</v>
      </c>
      <c r="H8" s="20">
        <v>67387000</v>
      </c>
      <c r="I8" s="20">
        <v>68475701</v>
      </c>
      <c r="J8" s="20">
        <v>68475701</v>
      </c>
      <c r="K8" s="20">
        <v>69412000</v>
      </c>
      <c r="L8" s="20"/>
      <c r="M8" s="20">
        <v>55076552</v>
      </c>
      <c r="N8" s="20">
        <v>55076552</v>
      </c>
      <c r="O8" s="20"/>
      <c r="P8" s="20"/>
      <c r="Q8" s="20"/>
      <c r="R8" s="20"/>
      <c r="S8" s="20"/>
      <c r="T8" s="20"/>
      <c r="U8" s="20"/>
      <c r="V8" s="20"/>
      <c r="W8" s="20">
        <v>55076552</v>
      </c>
      <c r="X8" s="20">
        <v>19424500</v>
      </c>
      <c r="Y8" s="20">
        <v>35652052</v>
      </c>
      <c r="Z8" s="21">
        <v>183.54</v>
      </c>
      <c r="AA8" s="22">
        <v>38849000</v>
      </c>
    </row>
    <row r="9" spans="1:27" ht="13.5">
      <c r="A9" s="23" t="s">
        <v>36</v>
      </c>
      <c r="B9" s="17"/>
      <c r="C9" s="18">
        <v>2929805</v>
      </c>
      <c r="D9" s="18">
        <v>2929805</v>
      </c>
      <c r="E9" s="19">
        <v>500000</v>
      </c>
      <c r="F9" s="20">
        <v>500000</v>
      </c>
      <c r="G9" s="20">
        <v>500000</v>
      </c>
      <c r="H9" s="20">
        <v>500000</v>
      </c>
      <c r="I9" s="20">
        <v>500000</v>
      </c>
      <c r="J9" s="20">
        <v>500000</v>
      </c>
      <c r="K9" s="20">
        <v>500000</v>
      </c>
      <c r="L9" s="20"/>
      <c r="M9" s="20">
        <v>1549366</v>
      </c>
      <c r="N9" s="20">
        <v>1549366</v>
      </c>
      <c r="O9" s="20"/>
      <c r="P9" s="20"/>
      <c r="Q9" s="20"/>
      <c r="R9" s="20"/>
      <c r="S9" s="20"/>
      <c r="T9" s="20"/>
      <c r="U9" s="20"/>
      <c r="V9" s="20"/>
      <c r="W9" s="20">
        <v>1549366</v>
      </c>
      <c r="X9" s="20">
        <v>250000</v>
      </c>
      <c r="Y9" s="20">
        <v>1299366</v>
      </c>
      <c r="Z9" s="21">
        <v>519.75</v>
      </c>
      <c r="AA9" s="22">
        <v>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1224445</v>
      </c>
      <c r="D11" s="18">
        <v>1224445</v>
      </c>
      <c r="E11" s="19">
        <v>1340000</v>
      </c>
      <c r="F11" s="20">
        <v>1340000</v>
      </c>
      <c r="G11" s="20">
        <v>1340000</v>
      </c>
      <c r="H11" s="20">
        <v>1340000</v>
      </c>
      <c r="I11" s="20">
        <v>1340000</v>
      </c>
      <c r="J11" s="20">
        <v>1340000</v>
      </c>
      <c r="K11" s="20">
        <v>1340000</v>
      </c>
      <c r="L11" s="20"/>
      <c r="M11" s="20">
        <v>1224445</v>
      </c>
      <c r="N11" s="20">
        <v>1224445</v>
      </c>
      <c r="O11" s="20"/>
      <c r="P11" s="20"/>
      <c r="Q11" s="20"/>
      <c r="R11" s="20"/>
      <c r="S11" s="20"/>
      <c r="T11" s="20"/>
      <c r="U11" s="20"/>
      <c r="V11" s="20"/>
      <c r="W11" s="20">
        <v>1224445</v>
      </c>
      <c r="X11" s="20">
        <v>670000</v>
      </c>
      <c r="Y11" s="20">
        <v>554445</v>
      </c>
      <c r="Z11" s="21">
        <v>82.75</v>
      </c>
      <c r="AA11" s="22">
        <v>1340000</v>
      </c>
    </row>
    <row r="12" spans="1:27" ht="13.5">
      <c r="A12" s="27" t="s">
        <v>39</v>
      </c>
      <c r="B12" s="28"/>
      <c r="C12" s="29">
        <f aca="true" t="shared" si="0" ref="C12:Y12">SUM(C6:C11)</f>
        <v>57895581</v>
      </c>
      <c r="D12" s="29">
        <f>SUM(D6:D11)</f>
        <v>57895581</v>
      </c>
      <c r="E12" s="30">
        <f t="shared" si="0"/>
        <v>42489000</v>
      </c>
      <c r="F12" s="31">
        <f t="shared" si="0"/>
        <v>42489000</v>
      </c>
      <c r="G12" s="31">
        <f t="shared" si="0"/>
        <v>73931000</v>
      </c>
      <c r="H12" s="31">
        <f t="shared" si="0"/>
        <v>70265000</v>
      </c>
      <c r="I12" s="31">
        <f t="shared" si="0"/>
        <v>70360760</v>
      </c>
      <c r="J12" s="31">
        <f t="shared" si="0"/>
        <v>70360760</v>
      </c>
      <c r="K12" s="31">
        <f t="shared" si="0"/>
        <v>71845493</v>
      </c>
      <c r="L12" s="31">
        <f t="shared" si="0"/>
        <v>0</v>
      </c>
      <c r="M12" s="31">
        <f t="shared" si="0"/>
        <v>58940547</v>
      </c>
      <c r="N12" s="31">
        <f t="shared" si="0"/>
        <v>58940547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58940547</v>
      </c>
      <c r="X12" s="31">
        <f t="shared" si="0"/>
        <v>21244500</v>
      </c>
      <c r="Y12" s="31">
        <f t="shared" si="0"/>
        <v>37696047</v>
      </c>
      <c r="Z12" s="32">
        <f>+IF(X12&lt;&gt;0,+(Y12/X12)*100,0)</f>
        <v>177.43908776389185</v>
      </c>
      <c r="AA12" s="33">
        <f>SUM(AA6:AA11)</f>
        <v>42489000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15501540</v>
      </c>
      <c r="D17" s="18">
        <v>15501540</v>
      </c>
      <c r="E17" s="19">
        <v>11564000</v>
      </c>
      <c r="F17" s="20">
        <v>11564000</v>
      </c>
      <c r="G17" s="20">
        <v>11564000</v>
      </c>
      <c r="H17" s="20">
        <v>11564000</v>
      </c>
      <c r="I17" s="20">
        <v>11564000</v>
      </c>
      <c r="J17" s="20">
        <v>11564000</v>
      </c>
      <c r="K17" s="20">
        <v>11564000</v>
      </c>
      <c r="L17" s="20"/>
      <c r="M17" s="20">
        <v>17012753</v>
      </c>
      <c r="N17" s="20">
        <v>17012753</v>
      </c>
      <c r="O17" s="20"/>
      <c r="P17" s="20"/>
      <c r="Q17" s="20"/>
      <c r="R17" s="20"/>
      <c r="S17" s="20"/>
      <c r="T17" s="20"/>
      <c r="U17" s="20"/>
      <c r="V17" s="20"/>
      <c r="W17" s="20">
        <v>17012753</v>
      </c>
      <c r="X17" s="20">
        <v>5782000</v>
      </c>
      <c r="Y17" s="20">
        <v>11230753</v>
      </c>
      <c r="Z17" s="21">
        <v>194.24</v>
      </c>
      <c r="AA17" s="22">
        <v>11564000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202944895</v>
      </c>
      <c r="D19" s="18">
        <v>202944895</v>
      </c>
      <c r="E19" s="19">
        <v>152300000</v>
      </c>
      <c r="F19" s="20">
        <v>152300000</v>
      </c>
      <c r="G19" s="20">
        <v>152300000</v>
      </c>
      <c r="H19" s="20">
        <v>153093000</v>
      </c>
      <c r="I19" s="20">
        <v>153371240</v>
      </c>
      <c r="J19" s="20">
        <v>153371240</v>
      </c>
      <c r="K19" s="20">
        <v>153650000</v>
      </c>
      <c r="L19" s="20"/>
      <c r="M19" s="20">
        <v>205153710</v>
      </c>
      <c r="N19" s="20">
        <v>205153710</v>
      </c>
      <c r="O19" s="20"/>
      <c r="P19" s="20"/>
      <c r="Q19" s="20"/>
      <c r="R19" s="20"/>
      <c r="S19" s="20"/>
      <c r="T19" s="20"/>
      <c r="U19" s="20"/>
      <c r="V19" s="20"/>
      <c r="W19" s="20">
        <v>205153710</v>
      </c>
      <c r="X19" s="20">
        <v>76150000</v>
      </c>
      <c r="Y19" s="20">
        <v>129003710</v>
      </c>
      <c r="Z19" s="21">
        <v>169.41</v>
      </c>
      <c r="AA19" s="22">
        <v>152300000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100957</v>
      </c>
      <c r="D22" s="18">
        <v>100957</v>
      </c>
      <c r="E22" s="19"/>
      <c r="F22" s="20"/>
      <c r="G22" s="20"/>
      <c r="H22" s="20"/>
      <c r="I22" s="20"/>
      <c r="J22" s="20"/>
      <c r="K22" s="20"/>
      <c r="L22" s="20"/>
      <c r="M22" s="20">
        <v>100957</v>
      </c>
      <c r="N22" s="20">
        <v>100957</v>
      </c>
      <c r="O22" s="20"/>
      <c r="P22" s="20"/>
      <c r="Q22" s="20"/>
      <c r="R22" s="20"/>
      <c r="S22" s="20"/>
      <c r="T22" s="20"/>
      <c r="U22" s="20"/>
      <c r="V22" s="20"/>
      <c r="W22" s="20">
        <v>100957</v>
      </c>
      <c r="X22" s="20"/>
      <c r="Y22" s="20">
        <v>100957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>
        <v>493601</v>
      </c>
      <c r="N23" s="24">
        <v>493601</v>
      </c>
      <c r="O23" s="24"/>
      <c r="P23" s="24"/>
      <c r="Q23" s="20"/>
      <c r="R23" s="24"/>
      <c r="S23" s="24"/>
      <c r="T23" s="20"/>
      <c r="U23" s="24"/>
      <c r="V23" s="24"/>
      <c r="W23" s="24">
        <v>493601</v>
      </c>
      <c r="X23" s="20"/>
      <c r="Y23" s="24">
        <v>493601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218547392</v>
      </c>
      <c r="D24" s="29">
        <f>SUM(D15:D23)</f>
        <v>218547392</v>
      </c>
      <c r="E24" s="36">
        <f t="shared" si="1"/>
        <v>163864000</v>
      </c>
      <c r="F24" s="37">
        <f t="shared" si="1"/>
        <v>163864000</v>
      </c>
      <c r="G24" s="37">
        <f t="shared" si="1"/>
        <v>163864000</v>
      </c>
      <c r="H24" s="37">
        <f t="shared" si="1"/>
        <v>164657000</v>
      </c>
      <c r="I24" s="37">
        <f t="shared" si="1"/>
        <v>164935240</v>
      </c>
      <c r="J24" s="37">
        <f t="shared" si="1"/>
        <v>164935240</v>
      </c>
      <c r="K24" s="37">
        <f t="shared" si="1"/>
        <v>165214000</v>
      </c>
      <c r="L24" s="37">
        <f t="shared" si="1"/>
        <v>0</v>
      </c>
      <c r="M24" s="37">
        <f t="shared" si="1"/>
        <v>222761021</v>
      </c>
      <c r="N24" s="37">
        <f t="shared" si="1"/>
        <v>222761021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222761021</v>
      </c>
      <c r="X24" s="37">
        <f t="shared" si="1"/>
        <v>81932000</v>
      </c>
      <c r="Y24" s="37">
        <f t="shared" si="1"/>
        <v>140829021</v>
      </c>
      <c r="Z24" s="38">
        <f>+IF(X24&lt;&gt;0,+(Y24/X24)*100,0)</f>
        <v>171.88524752233562</v>
      </c>
      <c r="AA24" s="39">
        <f>SUM(AA15:AA23)</f>
        <v>163864000</v>
      </c>
    </row>
    <row r="25" spans="1:27" ht="13.5">
      <c r="A25" s="27" t="s">
        <v>51</v>
      </c>
      <c r="B25" s="28"/>
      <c r="C25" s="29">
        <f aca="true" t="shared" si="2" ref="C25:Y25">+C12+C24</f>
        <v>276442973</v>
      </c>
      <c r="D25" s="29">
        <f>+D12+D24</f>
        <v>276442973</v>
      </c>
      <c r="E25" s="30">
        <f t="shared" si="2"/>
        <v>206353000</v>
      </c>
      <c r="F25" s="31">
        <f t="shared" si="2"/>
        <v>206353000</v>
      </c>
      <c r="G25" s="31">
        <f t="shared" si="2"/>
        <v>237795000</v>
      </c>
      <c r="H25" s="31">
        <f t="shared" si="2"/>
        <v>234922000</v>
      </c>
      <c r="I25" s="31">
        <f t="shared" si="2"/>
        <v>235296000</v>
      </c>
      <c r="J25" s="31">
        <f t="shared" si="2"/>
        <v>235296000</v>
      </c>
      <c r="K25" s="31">
        <f t="shared" si="2"/>
        <v>237059493</v>
      </c>
      <c r="L25" s="31">
        <f t="shared" si="2"/>
        <v>0</v>
      </c>
      <c r="M25" s="31">
        <f t="shared" si="2"/>
        <v>281701568</v>
      </c>
      <c r="N25" s="31">
        <f t="shared" si="2"/>
        <v>281701568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281701568</v>
      </c>
      <c r="X25" s="31">
        <f t="shared" si="2"/>
        <v>103176500</v>
      </c>
      <c r="Y25" s="31">
        <f t="shared" si="2"/>
        <v>178525068</v>
      </c>
      <c r="Z25" s="32">
        <f>+IF(X25&lt;&gt;0,+(Y25/X25)*100,0)</f>
        <v>173.02880791653138</v>
      </c>
      <c r="AA25" s="33">
        <f>+AA12+AA24</f>
        <v>206353000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>
        <v>549144</v>
      </c>
      <c r="N30" s="20">
        <v>549144</v>
      </c>
      <c r="O30" s="20"/>
      <c r="P30" s="20"/>
      <c r="Q30" s="20"/>
      <c r="R30" s="20"/>
      <c r="S30" s="20"/>
      <c r="T30" s="20"/>
      <c r="U30" s="20"/>
      <c r="V30" s="20"/>
      <c r="W30" s="20">
        <v>549144</v>
      </c>
      <c r="X30" s="20"/>
      <c r="Y30" s="20">
        <v>549144</v>
      </c>
      <c r="Z30" s="21"/>
      <c r="AA30" s="22"/>
    </row>
    <row r="31" spans="1:27" ht="13.5">
      <c r="A31" s="23" t="s">
        <v>56</v>
      </c>
      <c r="B31" s="17"/>
      <c r="C31" s="18">
        <v>3521152</v>
      </c>
      <c r="D31" s="18">
        <v>3521152</v>
      </c>
      <c r="E31" s="19">
        <v>3470000</v>
      </c>
      <c r="F31" s="20">
        <v>3470000</v>
      </c>
      <c r="G31" s="20">
        <v>3470000</v>
      </c>
      <c r="H31" s="20">
        <v>3470000</v>
      </c>
      <c r="I31" s="20">
        <v>3470000</v>
      </c>
      <c r="J31" s="20">
        <v>3470000</v>
      </c>
      <c r="K31" s="20">
        <v>3470000</v>
      </c>
      <c r="L31" s="20"/>
      <c r="M31" s="20">
        <v>3521152</v>
      </c>
      <c r="N31" s="20">
        <v>3521152</v>
      </c>
      <c r="O31" s="20"/>
      <c r="P31" s="20"/>
      <c r="Q31" s="20"/>
      <c r="R31" s="20"/>
      <c r="S31" s="20"/>
      <c r="T31" s="20"/>
      <c r="U31" s="20"/>
      <c r="V31" s="20"/>
      <c r="W31" s="20">
        <v>3521152</v>
      </c>
      <c r="X31" s="20">
        <v>1735000</v>
      </c>
      <c r="Y31" s="20">
        <v>1786152</v>
      </c>
      <c r="Z31" s="21">
        <v>102.95</v>
      </c>
      <c r="AA31" s="22">
        <v>3470000</v>
      </c>
    </row>
    <row r="32" spans="1:27" ht="13.5">
      <c r="A32" s="23" t="s">
        <v>57</v>
      </c>
      <c r="B32" s="17"/>
      <c r="C32" s="18">
        <v>56886906</v>
      </c>
      <c r="D32" s="18">
        <v>56886906</v>
      </c>
      <c r="E32" s="19">
        <v>21525000</v>
      </c>
      <c r="F32" s="20">
        <v>21525000</v>
      </c>
      <c r="G32" s="20">
        <v>31265000</v>
      </c>
      <c r="H32" s="20">
        <v>32139000</v>
      </c>
      <c r="I32" s="20">
        <v>33384000</v>
      </c>
      <c r="J32" s="20">
        <v>33384000</v>
      </c>
      <c r="K32" s="20">
        <v>33554000</v>
      </c>
      <c r="L32" s="20"/>
      <c r="M32" s="20">
        <v>33777335</v>
      </c>
      <c r="N32" s="20">
        <v>33777335</v>
      </c>
      <c r="O32" s="20"/>
      <c r="P32" s="20"/>
      <c r="Q32" s="20"/>
      <c r="R32" s="20"/>
      <c r="S32" s="20"/>
      <c r="T32" s="20"/>
      <c r="U32" s="20"/>
      <c r="V32" s="20"/>
      <c r="W32" s="20">
        <v>33777335</v>
      </c>
      <c r="X32" s="20">
        <v>10762500</v>
      </c>
      <c r="Y32" s="20">
        <v>23014835</v>
      </c>
      <c r="Z32" s="21">
        <v>213.84</v>
      </c>
      <c r="AA32" s="22">
        <v>21525000</v>
      </c>
    </row>
    <row r="33" spans="1:27" ht="13.5">
      <c r="A33" s="23" t="s">
        <v>58</v>
      </c>
      <c r="B33" s="17"/>
      <c r="C33" s="18">
        <v>5140714</v>
      </c>
      <c r="D33" s="18">
        <v>5140714</v>
      </c>
      <c r="E33" s="19">
        <v>4278000</v>
      </c>
      <c r="F33" s="20">
        <v>4278000</v>
      </c>
      <c r="G33" s="20">
        <v>4278000</v>
      </c>
      <c r="H33" s="20">
        <v>4278000</v>
      </c>
      <c r="I33" s="20">
        <v>4278000</v>
      </c>
      <c r="J33" s="20">
        <v>4278000</v>
      </c>
      <c r="K33" s="20">
        <v>4278000</v>
      </c>
      <c r="L33" s="20"/>
      <c r="M33" s="20">
        <v>5140715</v>
      </c>
      <c r="N33" s="20">
        <v>5140715</v>
      </c>
      <c r="O33" s="20"/>
      <c r="P33" s="20"/>
      <c r="Q33" s="20"/>
      <c r="R33" s="20"/>
      <c r="S33" s="20"/>
      <c r="T33" s="20"/>
      <c r="U33" s="20"/>
      <c r="V33" s="20"/>
      <c r="W33" s="20">
        <v>5140715</v>
      </c>
      <c r="X33" s="20">
        <v>2139000</v>
      </c>
      <c r="Y33" s="20">
        <v>3001715</v>
      </c>
      <c r="Z33" s="21">
        <v>140.33</v>
      </c>
      <c r="AA33" s="22">
        <v>4278000</v>
      </c>
    </row>
    <row r="34" spans="1:27" ht="13.5">
      <c r="A34" s="27" t="s">
        <v>59</v>
      </c>
      <c r="B34" s="28"/>
      <c r="C34" s="29">
        <f aca="true" t="shared" si="3" ref="C34:Y34">SUM(C29:C33)</f>
        <v>65548772</v>
      </c>
      <c r="D34" s="29">
        <f>SUM(D29:D33)</f>
        <v>65548772</v>
      </c>
      <c r="E34" s="30">
        <f t="shared" si="3"/>
        <v>29273000</v>
      </c>
      <c r="F34" s="31">
        <f t="shared" si="3"/>
        <v>29273000</v>
      </c>
      <c r="G34" s="31">
        <f t="shared" si="3"/>
        <v>39013000</v>
      </c>
      <c r="H34" s="31">
        <f t="shared" si="3"/>
        <v>39887000</v>
      </c>
      <c r="I34" s="31">
        <f t="shared" si="3"/>
        <v>41132000</v>
      </c>
      <c r="J34" s="31">
        <f t="shared" si="3"/>
        <v>41132000</v>
      </c>
      <c r="K34" s="31">
        <f t="shared" si="3"/>
        <v>41302000</v>
      </c>
      <c r="L34" s="31">
        <f t="shared" si="3"/>
        <v>0</v>
      </c>
      <c r="M34" s="31">
        <f t="shared" si="3"/>
        <v>42988346</v>
      </c>
      <c r="N34" s="31">
        <f t="shared" si="3"/>
        <v>42988346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42988346</v>
      </c>
      <c r="X34" s="31">
        <f t="shared" si="3"/>
        <v>14636500</v>
      </c>
      <c r="Y34" s="31">
        <f t="shared" si="3"/>
        <v>28351846</v>
      </c>
      <c r="Z34" s="32">
        <f>+IF(X34&lt;&gt;0,+(Y34/X34)*100,0)</f>
        <v>193.706459877703</v>
      </c>
      <c r="AA34" s="33">
        <f>SUM(AA29:AA33)</f>
        <v>29273000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>
        <v>710801</v>
      </c>
      <c r="N37" s="20">
        <v>710801</v>
      </c>
      <c r="O37" s="20"/>
      <c r="P37" s="20"/>
      <c r="Q37" s="20"/>
      <c r="R37" s="20"/>
      <c r="S37" s="20"/>
      <c r="T37" s="20"/>
      <c r="U37" s="20"/>
      <c r="V37" s="20"/>
      <c r="W37" s="20">
        <v>710801</v>
      </c>
      <c r="X37" s="20"/>
      <c r="Y37" s="20">
        <v>710801</v>
      </c>
      <c r="Z37" s="21"/>
      <c r="AA37" s="22"/>
    </row>
    <row r="38" spans="1:27" ht="13.5">
      <c r="A38" s="23" t="s">
        <v>58</v>
      </c>
      <c r="B38" s="17"/>
      <c r="C38" s="18">
        <v>29044131</v>
      </c>
      <c r="D38" s="18">
        <v>29044131</v>
      </c>
      <c r="E38" s="19">
        <v>24579000</v>
      </c>
      <c r="F38" s="20">
        <v>24579000</v>
      </c>
      <c r="G38" s="20">
        <v>24579000</v>
      </c>
      <c r="H38" s="20">
        <v>24579000</v>
      </c>
      <c r="I38" s="20">
        <v>24579000</v>
      </c>
      <c r="J38" s="20">
        <v>24579000</v>
      </c>
      <c r="K38" s="20">
        <v>24579000</v>
      </c>
      <c r="L38" s="20"/>
      <c r="M38" s="20">
        <v>28333330</v>
      </c>
      <c r="N38" s="20">
        <v>28333330</v>
      </c>
      <c r="O38" s="20"/>
      <c r="P38" s="20"/>
      <c r="Q38" s="20"/>
      <c r="R38" s="20"/>
      <c r="S38" s="20"/>
      <c r="T38" s="20"/>
      <c r="U38" s="20"/>
      <c r="V38" s="20"/>
      <c r="W38" s="20">
        <v>28333330</v>
      </c>
      <c r="X38" s="20">
        <v>12289500</v>
      </c>
      <c r="Y38" s="20">
        <v>16043830</v>
      </c>
      <c r="Z38" s="21">
        <v>130.55</v>
      </c>
      <c r="AA38" s="22">
        <v>24579000</v>
      </c>
    </row>
    <row r="39" spans="1:27" ht="13.5">
      <c r="A39" s="27" t="s">
        <v>61</v>
      </c>
      <c r="B39" s="35"/>
      <c r="C39" s="29">
        <f aca="true" t="shared" si="4" ref="C39:Y39">SUM(C37:C38)</f>
        <v>29044131</v>
      </c>
      <c r="D39" s="29">
        <f>SUM(D37:D38)</f>
        <v>29044131</v>
      </c>
      <c r="E39" s="36">
        <f t="shared" si="4"/>
        <v>24579000</v>
      </c>
      <c r="F39" s="37">
        <f t="shared" si="4"/>
        <v>24579000</v>
      </c>
      <c r="G39" s="37">
        <f t="shared" si="4"/>
        <v>24579000</v>
      </c>
      <c r="H39" s="37">
        <f t="shared" si="4"/>
        <v>24579000</v>
      </c>
      <c r="I39" s="37">
        <f t="shared" si="4"/>
        <v>24579000</v>
      </c>
      <c r="J39" s="37">
        <f t="shared" si="4"/>
        <v>24579000</v>
      </c>
      <c r="K39" s="37">
        <f t="shared" si="4"/>
        <v>24579000</v>
      </c>
      <c r="L39" s="37">
        <f t="shared" si="4"/>
        <v>0</v>
      </c>
      <c r="M39" s="37">
        <f t="shared" si="4"/>
        <v>29044131</v>
      </c>
      <c r="N39" s="37">
        <f t="shared" si="4"/>
        <v>29044131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29044131</v>
      </c>
      <c r="X39" s="37">
        <f t="shared" si="4"/>
        <v>12289500</v>
      </c>
      <c r="Y39" s="37">
        <f t="shared" si="4"/>
        <v>16754631</v>
      </c>
      <c r="Z39" s="38">
        <f>+IF(X39&lt;&gt;0,+(Y39/X39)*100,0)</f>
        <v>136.33289393384595</v>
      </c>
      <c r="AA39" s="39">
        <f>SUM(AA37:AA38)</f>
        <v>24579000</v>
      </c>
    </row>
    <row r="40" spans="1:27" ht="13.5">
      <c r="A40" s="27" t="s">
        <v>62</v>
      </c>
      <c r="B40" s="28"/>
      <c r="C40" s="29">
        <f aca="true" t="shared" si="5" ref="C40:Y40">+C34+C39</f>
        <v>94592903</v>
      </c>
      <c r="D40" s="29">
        <f>+D34+D39</f>
        <v>94592903</v>
      </c>
      <c r="E40" s="30">
        <f t="shared" si="5"/>
        <v>53852000</v>
      </c>
      <c r="F40" s="31">
        <f t="shared" si="5"/>
        <v>53852000</v>
      </c>
      <c r="G40" s="31">
        <f t="shared" si="5"/>
        <v>63592000</v>
      </c>
      <c r="H40" s="31">
        <f t="shared" si="5"/>
        <v>64466000</v>
      </c>
      <c r="I40" s="31">
        <f t="shared" si="5"/>
        <v>65711000</v>
      </c>
      <c r="J40" s="31">
        <f t="shared" si="5"/>
        <v>65711000</v>
      </c>
      <c r="K40" s="31">
        <f t="shared" si="5"/>
        <v>65881000</v>
      </c>
      <c r="L40" s="31">
        <f t="shared" si="5"/>
        <v>0</v>
      </c>
      <c r="M40" s="31">
        <f t="shared" si="5"/>
        <v>72032477</v>
      </c>
      <c r="N40" s="31">
        <f t="shared" si="5"/>
        <v>72032477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72032477</v>
      </c>
      <c r="X40" s="31">
        <f t="shared" si="5"/>
        <v>26926000</v>
      </c>
      <c r="Y40" s="31">
        <f t="shared" si="5"/>
        <v>45106477</v>
      </c>
      <c r="Z40" s="32">
        <f>+IF(X40&lt;&gt;0,+(Y40/X40)*100,0)</f>
        <v>167.5201552402882</v>
      </c>
      <c r="AA40" s="33">
        <f>+AA34+AA39</f>
        <v>53852000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181850070</v>
      </c>
      <c r="D42" s="43">
        <f>+D25-D40</f>
        <v>181850070</v>
      </c>
      <c r="E42" s="44">
        <f t="shared" si="6"/>
        <v>152501000</v>
      </c>
      <c r="F42" s="45">
        <f t="shared" si="6"/>
        <v>152501000</v>
      </c>
      <c r="G42" s="45">
        <f t="shared" si="6"/>
        <v>174203000</v>
      </c>
      <c r="H42" s="45">
        <f t="shared" si="6"/>
        <v>170456000</v>
      </c>
      <c r="I42" s="45">
        <f t="shared" si="6"/>
        <v>169585000</v>
      </c>
      <c r="J42" s="45">
        <f t="shared" si="6"/>
        <v>169585000</v>
      </c>
      <c r="K42" s="45">
        <f t="shared" si="6"/>
        <v>171178493</v>
      </c>
      <c r="L42" s="45">
        <f t="shared" si="6"/>
        <v>0</v>
      </c>
      <c r="M42" s="45">
        <f t="shared" si="6"/>
        <v>209669091</v>
      </c>
      <c r="N42" s="45">
        <f t="shared" si="6"/>
        <v>209669091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209669091</v>
      </c>
      <c r="X42" s="45">
        <f t="shared" si="6"/>
        <v>76250500</v>
      </c>
      <c r="Y42" s="45">
        <f t="shared" si="6"/>
        <v>133418591</v>
      </c>
      <c r="Z42" s="46">
        <f>+IF(X42&lt;&gt;0,+(Y42/X42)*100,0)</f>
        <v>174.97405394062991</v>
      </c>
      <c r="AA42" s="47">
        <f>+AA25-AA40</f>
        <v>152501000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181850070</v>
      </c>
      <c r="D45" s="18">
        <v>181850070</v>
      </c>
      <c r="E45" s="19">
        <v>152501000</v>
      </c>
      <c r="F45" s="20">
        <v>152501000</v>
      </c>
      <c r="G45" s="20">
        <v>174203000</v>
      </c>
      <c r="H45" s="20">
        <v>170456000</v>
      </c>
      <c r="I45" s="20">
        <v>169585000</v>
      </c>
      <c r="J45" s="20">
        <v>169585000</v>
      </c>
      <c r="K45" s="20">
        <v>171178493</v>
      </c>
      <c r="L45" s="20"/>
      <c r="M45" s="20">
        <v>209669091</v>
      </c>
      <c r="N45" s="20">
        <v>209669091</v>
      </c>
      <c r="O45" s="20"/>
      <c r="P45" s="20"/>
      <c r="Q45" s="20"/>
      <c r="R45" s="20"/>
      <c r="S45" s="20"/>
      <c r="T45" s="20"/>
      <c r="U45" s="20"/>
      <c r="V45" s="20"/>
      <c r="W45" s="20">
        <v>209669091</v>
      </c>
      <c r="X45" s="20">
        <v>76250500</v>
      </c>
      <c r="Y45" s="20">
        <v>133418591</v>
      </c>
      <c r="Z45" s="48">
        <v>174.97</v>
      </c>
      <c r="AA45" s="22">
        <v>152501000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181850070</v>
      </c>
      <c r="D48" s="51">
        <f>SUM(D45:D47)</f>
        <v>181850070</v>
      </c>
      <c r="E48" s="52">
        <f t="shared" si="7"/>
        <v>152501000</v>
      </c>
      <c r="F48" s="53">
        <f t="shared" si="7"/>
        <v>152501000</v>
      </c>
      <c r="G48" s="53">
        <f t="shared" si="7"/>
        <v>174203000</v>
      </c>
      <c r="H48" s="53">
        <f t="shared" si="7"/>
        <v>170456000</v>
      </c>
      <c r="I48" s="53">
        <f t="shared" si="7"/>
        <v>169585000</v>
      </c>
      <c r="J48" s="53">
        <f t="shared" si="7"/>
        <v>169585000</v>
      </c>
      <c r="K48" s="53">
        <f t="shared" si="7"/>
        <v>171178493</v>
      </c>
      <c r="L48" s="53">
        <f t="shared" si="7"/>
        <v>0</v>
      </c>
      <c r="M48" s="53">
        <f t="shared" si="7"/>
        <v>209669091</v>
      </c>
      <c r="N48" s="53">
        <f t="shared" si="7"/>
        <v>209669091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209669091</v>
      </c>
      <c r="X48" s="53">
        <f t="shared" si="7"/>
        <v>76250500</v>
      </c>
      <c r="Y48" s="53">
        <f t="shared" si="7"/>
        <v>133418591</v>
      </c>
      <c r="Z48" s="54">
        <f>+IF(X48&lt;&gt;0,+(Y48/X48)*100,0)</f>
        <v>174.97405394062991</v>
      </c>
      <c r="AA48" s="55">
        <f>SUM(AA45:AA47)</f>
        <v>152501000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34768777</v>
      </c>
      <c r="D6" s="18">
        <v>34768777</v>
      </c>
      <c r="E6" s="19">
        <v>10000000</v>
      </c>
      <c r="F6" s="20">
        <v>10000000</v>
      </c>
      <c r="G6" s="20">
        <v>59140997</v>
      </c>
      <c r="H6" s="20">
        <v>62790257</v>
      </c>
      <c r="I6" s="20">
        <v>35920727</v>
      </c>
      <c r="J6" s="20">
        <v>35920727</v>
      </c>
      <c r="K6" s="20">
        <v>20941358</v>
      </c>
      <c r="L6" s="20">
        <v>16601364</v>
      </c>
      <c r="M6" s="20">
        <v>49129259</v>
      </c>
      <c r="N6" s="20">
        <v>49129259</v>
      </c>
      <c r="O6" s="20"/>
      <c r="P6" s="20"/>
      <c r="Q6" s="20"/>
      <c r="R6" s="20"/>
      <c r="S6" s="20"/>
      <c r="T6" s="20"/>
      <c r="U6" s="20"/>
      <c r="V6" s="20"/>
      <c r="W6" s="20">
        <v>49129259</v>
      </c>
      <c r="X6" s="20">
        <v>5000000</v>
      </c>
      <c r="Y6" s="20">
        <v>44129259</v>
      </c>
      <c r="Z6" s="21">
        <v>882.59</v>
      </c>
      <c r="AA6" s="22">
        <v>10000000</v>
      </c>
    </row>
    <row r="7" spans="1:27" ht="13.5">
      <c r="A7" s="23" t="s">
        <v>34</v>
      </c>
      <c r="B7" s="17"/>
      <c r="C7" s="18">
        <v>900000</v>
      </c>
      <c r="D7" s="18">
        <v>900000</v>
      </c>
      <c r="E7" s="19">
        <v>21900000</v>
      </c>
      <c r="F7" s="20">
        <v>21900000</v>
      </c>
      <c r="G7" s="20">
        <v>900000</v>
      </c>
      <c r="H7" s="20">
        <v>900000</v>
      </c>
      <c r="I7" s="20">
        <v>900000</v>
      </c>
      <c r="J7" s="20">
        <v>900000</v>
      </c>
      <c r="K7" s="20">
        <v>900000</v>
      </c>
      <c r="L7" s="20">
        <v>900000</v>
      </c>
      <c r="M7" s="20">
        <v>900000</v>
      </c>
      <c r="N7" s="20">
        <v>900000</v>
      </c>
      <c r="O7" s="20"/>
      <c r="P7" s="20"/>
      <c r="Q7" s="20"/>
      <c r="R7" s="20"/>
      <c r="S7" s="20"/>
      <c r="T7" s="20"/>
      <c r="U7" s="20"/>
      <c r="V7" s="20"/>
      <c r="W7" s="20">
        <v>900000</v>
      </c>
      <c r="X7" s="20">
        <v>10950000</v>
      </c>
      <c r="Y7" s="20">
        <v>-10050000</v>
      </c>
      <c r="Z7" s="21">
        <v>-91.78</v>
      </c>
      <c r="AA7" s="22">
        <v>21900000</v>
      </c>
    </row>
    <row r="8" spans="1:27" ht="13.5">
      <c r="A8" s="23" t="s">
        <v>35</v>
      </c>
      <c r="B8" s="17"/>
      <c r="C8" s="18">
        <v>95876934</v>
      </c>
      <c r="D8" s="18">
        <v>95876934</v>
      </c>
      <c r="E8" s="19">
        <v>87170826</v>
      </c>
      <c r="F8" s="20">
        <v>87170826</v>
      </c>
      <c r="G8" s="20">
        <v>96169301</v>
      </c>
      <c r="H8" s="20">
        <v>83523102</v>
      </c>
      <c r="I8" s="20">
        <v>88627224</v>
      </c>
      <c r="J8" s="20">
        <v>88627224</v>
      </c>
      <c r="K8" s="20">
        <v>91389297</v>
      </c>
      <c r="L8" s="20">
        <v>92736525</v>
      </c>
      <c r="M8" s="20">
        <v>93418436</v>
      </c>
      <c r="N8" s="20">
        <v>93418436</v>
      </c>
      <c r="O8" s="20"/>
      <c r="P8" s="20"/>
      <c r="Q8" s="20"/>
      <c r="R8" s="20"/>
      <c r="S8" s="20"/>
      <c r="T8" s="20"/>
      <c r="U8" s="20"/>
      <c r="V8" s="20"/>
      <c r="W8" s="20">
        <v>93418436</v>
      </c>
      <c r="X8" s="20">
        <v>43585413</v>
      </c>
      <c r="Y8" s="20">
        <v>49833023</v>
      </c>
      <c r="Z8" s="21">
        <v>114.33</v>
      </c>
      <c r="AA8" s="22">
        <v>87170826</v>
      </c>
    </row>
    <row r="9" spans="1:27" ht="13.5">
      <c r="A9" s="23" t="s">
        <v>36</v>
      </c>
      <c r="B9" s="17"/>
      <c r="C9" s="18"/>
      <c r="D9" s="18"/>
      <c r="E9" s="19">
        <v>8000000</v>
      </c>
      <c r="F9" s="20">
        <v>8000000</v>
      </c>
      <c r="G9" s="20">
        <v>8837585</v>
      </c>
      <c r="H9" s="20">
        <v>8725276</v>
      </c>
      <c r="I9" s="20">
        <v>5379664</v>
      </c>
      <c r="J9" s="20">
        <v>5379664</v>
      </c>
      <c r="K9" s="20">
        <v>5379664</v>
      </c>
      <c r="L9" s="20">
        <v>5445464</v>
      </c>
      <c r="M9" s="20">
        <v>5420423</v>
      </c>
      <c r="N9" s="20">
        <v>5420423</v>
      </c>
      <c r="O9" s="20"/>
      <c r="P9" s="20"/>
      <c r="Q9" s="20"/>
      <c r="R9" s="20"/>
      <c r="S9" s="20"/>
      <c r="T9" s="20"/>
      <c r="U9" s="20"/>
      <c r="V9" s="20"/>
      <c r="W9" s="20">
        <v>5420423</v>
      </c>
      <c r="X9" s="20">
        <v>4000000</v>
      </c>
      <c r="Y9" s="20">
        <v>1420423</v>
      </c>
      <c r="Z9" s="21">
        <v>35.51</v>
      </c>
      <c r="AA9" s="22">
        <v>8000000</v>
      </c>
    </row>
    <row r="10" spans="1:27" ht="13.5">
      <c r="A10" s="23" t="s">
        <v>37</v>
      </c>
      <c r="B10" s="17"/>
      <c r="C10" s="18">
        <v>316094</v>
      </c>
      <c r="D10" s="18">
        <v>316094</v>
      </c>
      <c r="E10" s="19">
        <v>320000</v>
      </c>
      <c r="F10" s="20">
        <v>320000</v>
      </c>
      <c r="G10" s="24">
        <v>316094</v>
      </c>
      <c r="H10" s="24">
        <v>316094</v>
      </c>
      <c r="I10" s="24">
        <v>316094</v>
      </c>
      <c r="J10" s="20">
        <v>316094</v>
      </c>
      <c r="K10" s="24">
        <v>316094</v>
      </c>
      <c r="L10" s="24">
        <v>316094</v>
      </c>
      <c r="M10" s="20">
        <v>316094</v>
      </c>
      <c r="N10" s="24">
        <v>316094</v>
      </c>
      <c r="O10" s="24"/>
      <c r="P10" s="24"/>
      <c r="Q10" s="20"/>
      <c r="R10" s="24"/>
      <c r="S10" s="24"/>
      <c r="T10" s="20"/>
      <c r="U10" s="24"/>
      <c r="V10" s="24"/>
      <c r="W10" s="24">
        <v>316094</v>
      </c>
      <c r="X10" s="20">
        <v>160000</v>
      </c>
      <c r="Y10" s="24">
        <v>156094</v>
      </c>
      <c r="Z10" s="25">
        <v>97.56</v>
      </c>
      <c r="AA10" s="26">
        <v>320000</v>
      </c>
    </row>
    <row r="11" spans="1:27" ht="13.5">
      <c r="A11" s="23" t="s">
        <v>38</v>
      </c>
      <c r="B11" s="17"/>
      <c r="C11" s="18">
        <v>6385707</v>
      </c>
      <c r="D11" s="18">
        <v>6385707</v>
      </c>
      <c r="E11" s="19">
        <v>6000000</v>
      </c>
      <c r="F11" s="20">
        <v>6000000</v>
      </c>
      <c r="G11" s="20">
        <v>5913413</v>
      </c>
      <c r="H11" s="20">
        <v>5991210</v>
      </c>
      <c r="I11" s="20">
        <v>7111034</v>
      </c>
      <c r="J11" s="20">
        <v>7111034</v>
      </c>
      <c r="K11" s="20">
        <v>8211908</v>
      </c>
      <c r="L11" s="20">
        <v>8130761</v>
      </c>
      <c r="M11" s="20">
        <v>8883757</v>
      </c>
      <c r="N11" s="20">
        <v>8883757</v>
      </c>
      <c r="O11" s="20"/>
      <c r="P11" s="20"/>
      <c r="Q11" s="20"/>
      <c r="R11" s="20"/>
      <c r="S11" s="20"/>
      <c r="T11" s="20"/>
      <c r="U11" s="20"/>
      <c r="V11" s="20"/>
      <c r="W11" s="20">
        <v>8883757</v>
      </c>
      <c r="X11" s="20">
        <v>3000000</v>
      </c>
      <c r="Y11" s="20">
        <v>5883757</v>
      </c>
      <c r="Z11" s="21">
        <v>196.13</v>
      </c>
      <c r="AA11" s="22">
        <v>6000000</v>
      </c>
    </row>
    <row r="12" spans="1:27" ht="13.5">
      <c r="A12" s="27" t="s">
        <v>39</v>
      </c>
      <c r="B12" s="28"/>
      <c r="C12" s="29">
        <f aca="true" t="shared" si="0" ref="C12:Y12">SUM(C6:C11)</f>
        <v>138247512</v>
      </c>
      <c r="D12" s="29">
        <f>SUM(D6:D11)</f>
        <v>138247512</v>
      </c>
      <c r="E12" s="30">
        <f t="shared" si="0"/>
        <v>133390826</v>
      </c>
      <c r="F12" s="31">
        <f t="shared" si="0"/>
        <v>133390826</v>
      </c>
      <c r="G12" s="31">
        <f t="shared" si="0"/>
        <v>171277390</v>
      </c>
      <c r="H12" s="31">
        <f t="shared" si="0"/>
        <v>162245939</v>
      </c>
      <c r="I12" s="31">
        <f t="shared" si="0"/>
        <v>138254743</v>
      </c>
      <c r="J12" s="31">
        <f t="shared" si="0"/>
        <v>138254743</v>
      </c>
      <c r="K12" s="31">
        <f t="shared" si="0"/>
        <v>127138321</v>
      </c>
      <c r="L12" s="31">
        <f t="shared" si="0"/>
        <v>124130208</v>
      </c>
      <c r="M12" s="31">
        <f t="shared" si="0"/>
        <v>158067969</v>
      </c>
      <c r="N12" s="31">
        <f t="shared" si="0"/>
        <v>158067969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158067969</v>
      </c>
      <c r="X12" s="31">
        <f t="shared" si="0"/>
        <v>66695413</v>
      </c>
      <c r="Y12" s="31">
        <f t="shared" si="0"/>
        <v>91372556</v>
      </c>
      <c r="Z12" s="32">
        <f>+IF(X12&lt;&gt;0,+(Y12/X12)*100,0)</f>
        <v>136.99976038831934</v>
      </c>
      <c r="AA12" s="33">
        <f>SUM(AA6:AA11)</f>
        <v>133390826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2818721</v>
      </c>
      <c r="D16" s="18">
        <v>2818721</v>
      </c>
      <c r="E16" s="19"/>
      <c r="F16" s="20"/>
      <c r="G16" s="24">
        <v>2818721</v>
      </c>
      <c r="H16" s="24">
        <v>2818721</v>
      </c>
      <c r="I16" s="24">
        <v>2818721</v>
      </c>
      <c r="J16" s="20">
        <v>2818721</v>
      </c>
      <c r="K16" s="24">
        <v>2818721</v>
      </c>
      <c r="L16" s="24">
        <v>2818721</v>
      </c>
      <c r="M16" s="20">
        <v>2818721</v>
      </c>
      <c r="N16" s="24">
        <v>2818721</v>
      </c>
      <c r="O16" s="24"/>
      <c r="P16" s="24"/>
      <c r="Q16" s="20"/>
      <c r="R16" s="24"/>
      <c r="S16" s="24"/>
      <c r="T16" s="20"/>
      <c r="U16" s="24"/>
      <c r="V16" s="24"/>
      <c r="W16" s="24">
        <v>2818721</v>
      </c>
      <c r="X16" s="20"/>
      <c r="Y16" s="24">
        <v>2818721</v>
      </c>
      <c r="Z16" s="25"/>
      <c r="AA16" s="26"/>
    </row>
    <row r="17" spans="1:27" ht="13.5">
      <c r="A17" s="23" t="s">
        <v>43</v>
      </c>
      <c r="B17" s="17"/>
      <c r="C17" s="18">
        <v>5575251</v>
      </c>
      <c r="D17" s="18">
        <v>5575251</v>
      </c>
      <c r="E17" s="19"/>
      <c r="F17" s="20"/>
      <c r="G17" s="20"/>
      <c r="H17" s="20">
        <v>5575251</v>
      </c>
      <c r="I17" s="20">
        <v>5575251</v>
      </c>
      <c r="J17" s="20">
        <v>5575251</v>
      </c>
      <c r="K17" s="20">
        <v>5575251</v>
      </c>
      <c r="L17" s="20">
        <v>5575251</v>
      </c>
      <c r="M17" s="20">
        <v>5575251</v>
      </c>
      <c r="N17" s="20">
        <v>5575251</v>
      </c>
      <c r="O17" s="20"/>
      <c r="P17" s="20"/>
      <c r="Q17" s="20"/>
      <c r="R17" s="20"/>
      <c r="S17" s="20"/>
      <c r="T17" s="20"/>
      <c r="U17" s="20"/>
      <c r="V17" s="20"/>
      <c r="W17" s="20">
        <v>5575251</v>
      </c>
      <c r="X17" s="20"/>
      <c r="Y17" s="20">
        <v>5575251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882662397</v>
      </c>
      <c r="D19" s="18">
        <v>882662397</v>
      </c>
      <c r="E19" s="19">
        <v>861309332</v>
      </c>
      <c r="F19" s="20">
        <v>861309332</v>
      </c>
      <c r="G19" s="20">
        <v>861016383</v>
      </c>
      <c r="H19" s="20">
        <v>879686894</v>
      </c>
      <c r="I19" s="20">
        <v>879832517</v>
      </c>
      <c r="J19" s="20">
        <v>879832517</v>
      </c>
      <c r="K19" s="20">
        <v>879832517</v>
      </c>
      <c r="L19" s="20">
        <v>891505717</v>
      </c>
      <c r="M19" s="20">
        <v>881964638</v>
      </c>
      <c r="N19" s="20">
        <v>881964638</v>
      </c>
      <c r="O19" s="20"/>
      <c r="P19" s="20"/>
      <c r="Q19" s="20"/>
      <c r="R19" s="20"/>
      <c r="S19" s="20"/>
      <c r="T19" s="20"/>
      <c r="U19" s="20"/>
      <c r="V19" s="20"/>
      <c r="W19" s="20">
        <v>881964638</v>
      </c>
      <c r="X19" s="20">
        <v>430654666</v>
      </c>
      <c r="Y19" s="20">
        <v>451309972</v>
      </c>
      <c r="Z19" s="21">
        <v>104.8</v>
      </c>
      <c r="AA19" s="22">
        <v>861309332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2497269</v>
      </c>
      <c r="D22" s="18">
        <v>2497269</v>
      </c>
      <c r="E22" s="19">
        <v>2497300</v>
      </c>
      <c r="F22" s="20">
        <v>2497300</v>
      </c>
      <c r="G22" s="20">
        <v>2497269</v>
      </c>
      <c r="H22" s="20">
        <v>2497269</v>
      </c>
      <c r="I22" s="20">
        <v>2497269</v>
      </c>
      <c r="J22" s="20">
        <v>2497269</v>
      </c>
      <c r="K22" s="20">
        <v>2497269</v>
      </c>
      <c r="L22" s="20">
        <v>2497269</v>
      </c>
      <c r="M22" s="20">
        <v>2497269</v>
      </c>
      <c r="N22" s="20">
        <v>2497269</v>
      </c>
      <c r="O22" s="20"/>
      <c r="P22" s="20"/>
      <c r="Q22" s="20"/>
      <c r="R22" s="20"/>
      <c r="S22" s="20"/>
      <c r="T22" s="20"/>
      <c r="U22" s="20"/>
      <c r="V22" s="20"/>
      <c r="W22" s="20">
        <v>2497269</v>
      </c>
      <c r="X22" s="20">
        <v>1248650</v>
      </c>
      <c r="Y22" s="20">
        <v>1248619</v>
      </c>
      <c r="Z22" s="21">
        <v>100</v>
      </c>
      <c r="AA22" s="22">
        <v>2497300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893553638</v>
      </c>
      <c r="D24" s="29">
        <f>SUM(D15:D23)</f>
        <v>893553638</v>
      </c>
      <c r="E24" s="36">
        <f t="shared" si="1"/>
        <v>863806632</v>
      </c>
      <c r="F24" s="37">
        <f t="shared" si="1"/>
        <v>863806632</v>
      </c>
      <c r="G24" s="37">
        <f t="shared" si="1"/>
        <v>866332373</v>
      </c>
      <c r="H24" s="37">
        <f t="shared" si="1"/>
        <v>890578135</v>
      </c>
      <c r="I24" s="37">
        <f t="shared" si="1"/>
        <v>890723758</v>
      </c>
      <c r="J24" s="37">
        <f t="shared" si="1"/>
        <v>890723758</v>
      </c>
      <c r="K24" s="37">
        <f t="shared" si="1"/>
        <v>890723758</v>
      </c>
      <c r="L24" s="37">
        <f t="shared" si="1"/>
        <v>902396958</v>
      </c>
      <c r="M24" s="37">
        <f t="shared" si="1"/>
        <v>892855879</v>
      </c>
      <c r="N24" s="37">
        <f t="shared" si="1"/>
        <v>892855879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892855879</v>
      </c>
      <c r="X24" s="37">
        <f t="shared" si="1"/>
        <v>431903316</v>
      </c>
      <c r="Y24" s="37">
        <f t="shared" si="1"/>
        <v>460952563</v>
      </c>
      <c r="Z24" s="38">
        <f>+IF(X24&lt;&gt;0,+(Y24/X24)*100,0)</f>
        <v>106.72586801810986</v>
      </c>
      <c r="AA24" s="39">
        <f>SUM(AA15:AA23)</f>
        <v>863806632</v>
      </c>
    </row>
    <row r="25" spans="1:27" ht="13.5">
      <c r="A25" s="27" t="s">
        <v>51</v>
      </c>
      <c r="B25" s="28"/>
      <c r="C25" s="29">
        <f aca="true" t="shared" si="2" ref="C25:Y25">+C12+C24</f>
        <v>1031801150</v>
      </c>
      <c r="D25" s="29">
        <f>+D12+D24</f>
        <v>1031801150</v>
      </c>
      <c r="E25" s="30">
        <f t="shared" si="2"/>
        <v>997197458</v>
      </c>
      <c r="F25" s="31">
        <f t="shared" si="2"/>
        <v>997197458</v>
      </c>
      <c r="G25" s="31">
        <f t="shared" si="2"/>
        <v>1037609763</v>
      </c>
      <c r="H25" s="31">
        <f t="shared" si="2"/>
        <v>1052824074</v>
      </c>
      <c r="I25" s="31">
        <f t="shared" si="2"/>
        <v>1028978501</v>
      </c>
      <c r="J25" s="31">
        <f t="shared" si="2"/>
        <v>1028978501</v>
      </c>
      <c r="K25" s="31">
        <f t="shared" si="2"/>
        <v>1017862079</v>
      </c>
      <c r="L25" s="31">
        <f t="shared" si="2"/>
        <v>1026527166</v>
      </c>
      <c r="M25" s="31">
        <f t="shared" si="2"/>
        <v>1050923848</v>
      </c>
      <c r="N25" s="31">
        <f t="shared" si="2"/>
        <v>1050923848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1050923848</v>
      </c>
      <c r="X25" s="31">
        <f t="shared" si="2"/>
        <v>498598729</v>
      </c>
      <c r="Y25" s="31">
        <f t="shared" si="2"/>
        <v>552325119</v>
      </c>
      <c r="Z25" s="32">
        <f>+IF(X25&lt;&gt;0,+(Y25/X25)*100,0)</f>
        <v>110.77547672609491</v>
      </c>
      <c r="AA25" s="33">
        <f>+AA12+AA24</f>
        <v>997197458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1225717</v>
      </c>
      <c r="D30" s="18">
        <v>1225717</v>
      </c>
      <c r="E30" s="19">
        <v>1832929</v>
      </c>
      <c r="F30" s="20">
        <v>1832929</v>
      </c>
      <c r="G30" s="20">
        <v>367086</v>
      </c>
      <c r="H30" s="20">
        <v>367086</v>
      </c>
      <c r="I30" s="20">
        <v>367086</v>
      </c>
      <c r="J30" s="20">
        <v>367086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916465</v>
      </c>
      <c r="Y30" s="20">
        <v>-916465</v>
      </c>
      <c r="Z30" s="21">
        <v>-100</v>
      </c>
      <c r="AA30" s="22">
        <v>1832929</v>
      </c>
    </row>
    <row r="31" spans="1:27" ht="13.5">
      <c r="A31" s="23" t="s">
        <v>56</v>
      </c>
      <c r="B31" s="17"/>
      <c r="C31" s="18">
        <v>3668359</v>
      </c>
      <c r="D31" s="18">
        <v>3668359</v>
      </c>
      <c r="E31" s="19">
        <v>4100000</v>
      </c>
      <c r="F31" s="20">
        <v>4100000</v>
      </c>
      <c r="G31" s="20">
        <v>3673609</v>
      </c>
      <c r="H31" s="20">
        <v>3679058</v>
      </c>
      <c r="I31" s="20">
        <v>3689708</v>
      </c>
      <c r="J31" s="20">
        <v>3689708</v>
      </c>
      <c r="K31" s="20">
        <v>3689161</v>
      </c>
      <c r="L31" s="20">
        <v>3695924</v>
      </c>
      <c r="M31" s="20">
        <v>3705201</v>
      </c>
      <c r="N31" s="20">
        <v>3705201</v>
      </c>
      <c r="O31" s="20"/>
      <c r="P31" s="20"/>
      <c r="Q31" s="20"/>
      <c r="R31" s="20"/>
      <c r="S31" s="20"/>
      <c r="T31" s="20"/>
      <c r="U31" s="20"/>
      <c r="V31" s="20"/>
      <c r="W31" s="20">
        <v>3705201</v>
      </c>
      <c r="X31" s="20">
        <v>2050000</v>
      </c>
      <c r="Y31" s="20">
        <v>1655201</v>
      </c>
      <c r="Z31" s="21">
        <v>80.74</v>
      </c>
      <c r="AA31" s="22">
        <v>4100000</v>
      </c>
    </row>
    <row r="32" spans="1:27" ht="13.5">
      <c r="A32" s="23" t="s">
        <v>57</v>
      </c>
      <c r="B32" s="17"/>
      <c r="C32" s="18">
        <v>85755115</v>
      </c>
      <c r="D32" s="18">
        <v>85755115</v>
      </c>
      <c r="E32" s="19">
        <v>50000000</v>
      </c>
      <c r="F32" s="20">
        <v>50000000</v>
      </c>
      <c r="G32" s="20">
        <v>84359913</v>
      </c>
      <c r="H32" s="20">
        <v>92408466</v>
      </c>
      <c r="I32" s="20">
        <v>79871740</v>
      </c>
      <c r="J32" s="20">
        <v>79871740</v>
      </c>
      <c r="K32" s="20">
        <v>81112519</v>
      </c>
      <c r="L32" s="20">
        <v>76194153</v>
      </c>
      <c r="M32" s="20">
        <v>92610097</v>
      </c>
      <c r="N32" s="20">
        <v>92610097</v>
      </c>
      <c r="O32" s="20"/>
      <c r="P32" s="20"/>
      <c r="Q32" s="20"/>
      <c r="R32" s="20"/>
      <c r="S32" s="20"/>
      <c r="T32" s="20"/>
      <c r="U32" s="20"/>
      <c r="V32" s="20"/>
      <c r="W32" s="20">
        <v>92610097</v>
      </c>
      <c r="X32" s="20">
        <v>25000000</v>
      </c>
      <c r="Y32" s="20">
        <v>67610097</v>
      </c>
      <c r="Z32" s="21">
        <v>270.44</v>
      </c>
      <c r="AA32" s="22">
        <v>50000000</v>
      </c>
    </row>
    <row r="33" spans="1:27" ht="13.5">
      <c r="A33" s="23" t="s">
        <v>58</v>
      </c>
      <c r="B33" s="17"/>
      <c r="C33" s="18">
        <v>904078</v>
      </c>
      <c r="D33" s="18">
        <v>904078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91553269</v>
      </c>
      <c r="D34" s="29">
        <f>SUM(D29:D33)</f>
        <v>91553269</v>
      </c>
      <c r="E34" s="30">
        <f t="shared" si="3"/>
        <v>55932929</v>
      </c>
      <c r="F34" s="31">
        <f t="shared" si="3"/>
        <v>55932929</v>
      </c>
      <c r="G34" s="31">
        <f t="shared" si="3"/>
        <v>88400608</v>
      </c>
      <c r="H34" s="31">
        <f t="shared" si="3"/>
        <v>96454610</v>
      </c>
      <c r="I34" s="31">
        <f t="shared" si="3"/>
        <v>83928534</v>
      </c>
      <c r="J34" s="31">
        <f t="shared" si="3"/>
        <v>83928534</v>
      </c>
      <c r="K34" s="31">
        <f t="shared" si="3"/>
        <v>84801680</v>
      </c>
      <c r="L34" s="31">
        <f t="shared" si="3"/>
        <v>79890077</v>
      </c>
      <c r="M34" s="31">
        <f t="shared" si="3"/>
        <v>96315298</v>
      </c>
      <c r="N34" s="31">
        <f t="shared" si="3"/>
        <v>96315298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96315298</v>
      </c>
      <c r="X34" s="31">
        <f t="shared" si="3"/>
        <v>27966465</v>
      </c>
      <c r="Y34" s="31">
        <f t="shared" si="3"/>
        <v>68348833</v>
      </c>
      <c r="Z34" s="32">
        <f>+IF(X34&lt;&gt;0,+(Y34/X34)*100,0)</f>
        <v>244.3956824718462</v>
      </c>
      <c r="AA34" s="33">
        <f>SUM(AA29:AA33)</f>
        <v>55932929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1508753</v>
      </c>
      <c r="D37" s="18">
        <v>1508753</v>
      </c>
      <c r="E37" s="19">
        <v>981920</v>
      </c>
      <c r="F37" s="20">
        <v>981920</v>
      </c>
      <c r="G37" s="20">
        <v>4620496</v>
      </c>
      <c r="H37" s="20">
        <v>4086302</v>
      </c>
      <c r="I37" s="20">
        <v>3943044</v>
      </c>
      <c r="J37" s="20">
        <v>3943044</v>
      </c>
      <c r="K37" s="20">
        <v>4310129</v>
      </c>
      <c r="L37" s="20">
        <v>4340706</v>
      </c>
      <c r="M37" s="20">
        <v>2554282</v>
      </c>
      <c r="N37" s="20">
        <v>2554282</v>
      </c>
      <c r="O37" s="20"/>
      <c r="P37" s="20"/>
      <c r="Q37" s="20"/>
      <c r="R37" s="20"/>
      <c r="S37" s="20"/>
      <c r="T37" s="20"/>
      <c r="U37" s="20"/>
      <c r="V37" s="20"/>
      <c r="W37" s="20">
        <v>2554282</v>
      </c>
      <c r="X37" s="20">
        <v>490960</v>
      </c>
      <c r="Y37" s="20">
        <v>2063322</v>
      </c>
      <c r="Z37" s="21">
        <v>420.26</v>
      </c>
      <c r="AA37" s="22">
        <v>981920</v>
      </c>
    </row>
    <row r="38" spans="1:27" ht="13.5">
      <c r="A38" s="23" t="s">
        <v>58</v>
      </c>
      <c r="B38" s="17"/>
      <c r="C38" s="18">
        <v>47785231</v>
      </c>
      <c r="D38" s="18">
        <v>47785231</v>
      </c>
      <c r="E38" s="19">
        <v>36000000</v>
      </c>
      <c r="F38" s="20">
        <v>36000000</v>
      </c>
      <c r="G38" s="20">
        <v>28338342</v>
      </c>
      <c r="H38" s="20">
        <v>46347880</v>
      </c>
      <c r="I38" s="20">
        <v>46347880</v>
      </c>
      <c r="J38" s="20">
        <v>46347880</v>
      </c>
      <c r="K38" s="20">
        <v>46335856</v>
      </c>
      <c r="L38" s="20">
        <v>46313657</v>
      </c>
      <c r="M38" s="20">
        <v>48617516</v>
      </c>
      <c r="N38" s="20">
        <v>48617516</v>
      </c>
      <c r="O38" s="20"/>
      <c r="P38" s="20"/>
      <c r="Q38" s="20"/>
      <c r="R38" s="20"/>
      <c r="S38" s="20"/>
      <c r="T38" s="20"/>
      <c r="U38" s="20"/>
      <c r="V38" s="20"/>
      <c r="W38" s="20">
        <v>48617516</v>
      </c>
      <c r="X38" s="20">
        <v>18000000</v>
      </c>
      <c r="Y38" s="20">
        <v>30617516</v>
      </c>
      <c r="Z38" s="21">
        <v>170.1</v>
      </c>
      <c r="AA38" s="22">
        <v>36000000</v>
      </c>
    </row>
    <row r="39" spans="1:27" ht="13.5">
      <c r="A39" s="27" t="s">
        <v>61</v>
      </c>
      <c r="B39" s="35"/>
      <c r="C39" s="29">
        <f aca="true" t="shared" si="4" ref="C39:Y39">SUM(C37:C38)</f>
        <v>49293984</v>
      </c>
      <c r="D39" s="29">
        <f>SUM(D37:D38)</f>
        <v>49293984</v>
      </c>
      <c r="E39" s="36">
        <f t="shared" si="4"/>
        <v>36981920</v>
      </c>
      <c r="F39" s="37">
        <f t="shared" si="4"/>
        <v>36981920</v>
      </c>
      <c r="G39" s="37">
        <f t="shared" si="4"/>
        <v>32958838</v>
      </c>
      <c r="H39" s="37">
        <f t="shared" si="4"/>
        <v>50434182</v>
      </c>
      <c r="I39" s="37">
        <f t="shared" si="4"/>
        <v>50290924</v>
      </c>
      <c r="J39" s="37">
        <f t="shared" si="4"/>
        <v>50290924</v>
      </c>
      <c r="K39" s="37">
        <f t="shared" si="4"/>
        <v>50645985</v>
      </c>
      <c r="L39" s="37">
        <f t="shared" si="4"/>
        <v>50654363</v>
      </c>
      <c r="M39" s="37">
        <f t="shared" si="4"/>
        <v>51171798</v>
      </c>
      <c r="N39" s="37">
        <f t="shared" si="4"/>
        <v>51171798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51171798</v>
      </c>
      <c r="X39" s="37">
        <f t="shared" si="4"/>
        <v>18490960</v>
      </c>
      <c r="Y39" s="37">
        <f t="shared" si="4"/>
        <v>32680838</v>
      </c>
      <c r="Z39" s="38">
        <f>+IF(X39&lt;&gt;0,+(Y39/X39)*100,0)</f>
        <v>176.73954191669876</v>
      </c>
      <c r="AA39" s="39">
        <f>SUM(AA37:AA38)</f>
        <v>36981920</v>
      </c>
    </row>
    <row r="40" spans="1:27" ht="13.5">
      <c r="A40" s="27" t="s">
        <v>62</v>
      </c>
      <c r="B40" s="28"/>
      <c r="C40" s="29">
        <f aca="true" t="shared" si="5" ref="C40:Y40">+C34+C39</f>
        <v>140847253</v>
      </c>
      <c r="D40" s="29">
        <f>+D34+D39</f>
        <v>140847253</v>
      </c>
      <c r="E40" s="30">
        <f t="shared" si="5"/>
        <v>92914849</v>
      </c>
      <c r="F40" s="31">
        <f t="shared" si="5"/>
        <v>92914849</v>
      </c>
      <c r="G40" s="31">
        <f t="shared" si="5"/>
        <v>121359446</v>
      </c>
      <c r="H40" s="31">
        <f t="shared" si="5"/>
        <v>146888792</v>
      </c>
      <c r="I40" s="31">
        <f t="shared" si="5"/>
        <v>134219458</v>
      </c>
      <c r="J40" s="31">
        <f t="shared" si="5"/>
        <v>134219458</v>
      </c>
      <c r="K40" s="31">
        <f t="shared" si="5"/>
        <v>135447665</v>
      </c>
      <c r="L40" s="31">
        <f t="shared" si="5"/>
        <v>130544440</v>
      </c>
      <c r="M40" s="31">
        <f t="shared" si="5"/>
        <v>147487096</v>
      </c>
      <c r="N40" s="31">
        <f t="shared" si="5"/>
        <v>147487096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147487096</v>
      </c>
      <c r="X40" s="31">
        <f t="shared" si="5"/>
        <v>46457425</v>
      </c>
      <c r="Y40" s="31">
        <f t="shared" si="5"/>
        <v>101029671</v>
      </c>
      <c r="Z40" s="32">
        <f>+IF(X40&lt;&gt;0,+(Y40/X40)*100,0)</f>
        <v>217.46722079409264</v>
      </c>
      <c r="AA40" s="33">
        <f>+AA34+AA39</f>
        <v>92914849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890953897</v>
      </c>
      <c r="D42" s="43">
        <f>+D25-D40</f>
        <v>890953897</v>
      </c>
      <c r="E42" s="44">
        <f t="shared" si="6"/>
        <v>904282609</v>
      </c>
      <c r="F42" s="45">
        <f t="shared" si="6"/>
        <v>904282609</v>
      </c>
      <c r="G42" s="45">
        <f t="shared" si="6"/>
        <v>916250317</v>
      </c>
      <c r="H42" s="45">
        <f t="shared" si="6"/>
        <v>905935282</v>
      </c>
      <c r="I42" s="45">
        <f t="shared" si="6"/>
        <v>894759043</v>
      </c>
      <c r="J42" s="45">
        <f t="shared" si="6"/>
        <v>894759043</v>
      </c>
      <c r="K42" s="45">
        <f t="shared" si="6"/>
        <v>882414414</v>
      </c>
      <c r="L42" s="45">
        <f t="shared" si="6"/>
        <v>895982726</v>
      </c>
      <c r="M42" s="45">
        <f t="shared" si="6"/>
        <v>903436752</v>
      </c>
      <c r="N42" s="45">
        <f t="shared" si="6"/>
        <v>903436752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903436752</v>
      </c>
      <c r="X42" s="45">
        <f t="shared" si="6"/>
        <v>452141304</v>
      </c>
      <c r="Y42" s="45">
        <f t="shared" si="6"/>
        <v>451295448</v>
      </c>
      <c r="Z42" s="46">
        <f>+IF(X42&lt;&gt;0,+(Y42/X42)*100,0)</f>
        <v>99.81292220097636</v>
      </c>
      <c r="AA42" s="47">
        <f>+AA25-AA40</f>
        <v>904282609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890470634</v>
      </c>
      <c r="D45" s="18">
        <v>890470634</v>
      </c>
      <c r="E45" s="19">
        <v>903799609</v>
      </c>
      <c r="F45" s="20">
        <v>903799609</v>
      </c>
      <c r="G45" s="20">
        <v>915767054</v>
      </c>
      <c r="H45" s="20">
        <v>905452019</v>
      </c>
      <c r="I45" s="20">
        <v>894275780</v>
      </c>
      <c r="J45" s="20">
        <v>894275780</v>
      </c>
      <c r="K45" s="20">
        <v>881931151</v>
      </c>
      <c r="L45" s="20">
        <v>895499463</v>
      </c>
      <c r="M45" s="20">
        <v>902953489</v>
      </c>
      <c r="N45" s="20">
        <v>902953489</v>
      </c>
      <c r="O45" s="20"/>
      <c r="P45" s="20"/>
      <c r="Q45" s="20"/>
      <c r="R45" s="20"/>
      <c r="S45" s="20"/>
      <c r="T45" s="20"/>
      <c r="U45" s="20"/>
      <c r="V45" s="20"/>
      <c r="W45" s="20">
        <v>902953489</v>
      </c>
      <c r="X45" s="20">
        <v>451899805</v>
      </c>
      <c r="Y45" s="20">
        <v>451053684</v>
      </c>
      <c r="Z45" s="48">
        <v>99.81</v>
      </c>
      <c r="AA45" s="22">
        <v>903799609</v>
      </c>
    </row>
    <row r="46" spans="1:27" ht="13.5">
      <c r="A46" s="23" t="s">
        <v>67</v>
      </c>
      <c r="B46" s="17"/>
      <c r="C46" s="18">
        <v>483263</v>
      </c>
      <c r="D46" s="18">
        <v>483263</v>
      </c>
      <c r="E46" s="19">
        <v>483000</v>
      </c>
      <c r="F46" s="20">
        <v>483000</v>
      </c>
      <c r="G46" s="20">
        <v>483263</v>
      </c>
      <c r="H46" s="20">
        <v>483263</v>
      </c>
      <c r="I46" s="20">
        <v>483263</v>
      </c>
      <c r="J46" s="20">
        <v>483263</v>
      </c>
      <c r="K46" s="20">
        <v>483263</v>
      </c>
      <c r="L46" s="20">
        <v>483263</v>
      </c>
      <c r="M46" s="20">
        <v>483263</v>
      </c>
      <c r="N46" s="20">
        <v>483263</v>
      </c>
      <c r="O46" s="20"/>
      <c r="P46" s="20"/>
      <c r="Q46" s="20"/>
      <c r="R46" s="20"/>
      <c r="S46" s="20"/>
      <c r="T46" s="20"/>
      <c r="U46" s="20"/>
      <c r="V46" s="20"/>
      <c r="W46" s="20">
        <v>483263</v>
      </c>
      <c r="X46" s="20">
        <v>241500</v>
      </c>
      <c r="Y46" s="20">
        <v>241763</v>
      </c>
      <c r="Z46" s="48">
        <v>100.11</v>
      </c>
      <c r="AA46" s="22">
        <v>483000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890953897</v>
      </c>
      <c r="D48" s="51">
        <f>SUM(D45:D47)</f>
        <v>890953897</v>
      </c>
      <c r="E48" s="52">
        <f t="shared" si="7"/>
        <v>904282609</v>
      </c>
      <c r="F48" s="53">
        <f t="shared" si="7"/>
        <v>904282609</v>
      </c>
      <c r="G48" s="53">
        <f t="shared" si="7"/>
        <v>916250317</v>
      </c>
      <c r="H48" s="53">
        <f t="shared" si="7"/>
        <v>905935282</v>
      </c>
      <c r="I48" s="53">
        <f t="shared" si="7"/>
        <v>894759043</v>
      </c>
      <c r="J48" s="53">
        <f t="shared" si="7"/>
        <v>894759043</v>
      </c>
      <c r="K48" s="53">
        <f t="shared" si="7"/>
        <v>882414414</v>
      </c>
      <c r="L48" s="53">
        <f t="shared" si="7"/>
        <v>895982726</v>
      </c>
      <c r="M48" s="53">
        <f t="shared" si="7"/>
        <v>903436752</v>
      </c>
      <c r="N48" s="53">
        <f t="shared" si="7"/>
        <v>903436752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903436752</v>
      </c>
      <c r="X48" s="53">
        <f t="shared" si="7"/>
        <v>452141305</v>
      </c>
      <c r="Y48" s="53">
        <f t="shared" si="7"/>
        <v>451295447</v>
      </c>
      <c r="Z48" s="54">
        <f>+IF(X48&lt;&gt;0,+(Y48/X48)*100,0)</f>
        <v>99.81292175905052</v>
      </c>
      <c r="AA48" s="55">
        <f>SUM(AA45:AA47)</f>
        <v>904282609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30652565</v>
      </c>
      <c r="D6" s="18">
        <v>30652565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26253874</v>
      </c>
      <c r="D8" s="18">
        <v>26253874</v>
      </c>
      <c r="E8" s="19">
        <v>37500000</v>
      </c>
      <c r="F8" s="20">
        <v>37500000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18750000</v>
      </c>
      <c r="Y8" s="20">
        <v>-18750000</v>
      </c>
      <c r="Z8" s="21">
        <v>-100</v>
      </c>
      <c r="AA8" s="22">
        <v>37500000</v>
      </c>
    </row>
    <row r="9" spans="1:27" ht="13.5">
      <c r="A9" s="23" t="s">
        <v>36</v>
      </c>
      <c r="B9" s="17"/>
      <c r="C9" s="18">
        <v>7745746</v>
      </c>
      <c r="D9" s="18">
        <v>7745746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1380148</v>
      </c>
      <c r="D10" s="18">
        <v>1380148</v>
      </c>
      <c r="E10" s="19">
        <v>2100000</v>
      </c>
      <c r="F10" s="20">
        <v>2100000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1050000</v>
      </c>
      <c r="Y10" s="24">
        <v>-1050000</v>
      </c>
      <c r="Z10" s="25">
        <v>-100</v>
      </c>
      <c r="AA10" s="26">
        <v>2100000</v>
      </c>
    </row>
    <row r="11" spans="1:27" ht="13.5">
      <c r="A11" s="23" t="s">
        <v>38</v>
      </c>
      <c r="B11" s="17"/>
      <c r="C11" s="18">
        <v>105832</v>
      </c>
      <c r="D11" s="18">
        <v>105832</v>
      </c>
      <c r="E11" s="19">
        <v>142355</v>
      </c>
      <c r="F11" s="20">
        <v>142355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71178</v>
      </c>
      <c r="Y11" s="20">
        <v>-71178</v>
      </c>
      <c r="Z11" s="21">
        <v>-100</v>
      </c>
      <c r="AA11" s="22">
        <v>142355</v>
      </c>
    </row>
    <row r="12" spans="1:27" ht="13.5">
      <c r="A12" s="27" t="s">
        <v>39</v>
      </c>
      <c r="B12" s="28"/>
      <c r="C12" s="29">
        <f aca="true" t="shared" si="0" ref="C12:Y12">SUM(C6:C11)</f>
        <v>66138165</v>
      </c>
      <c r="D12" s="29">
        <f>SUM(D6:D11)</f>
        <v>66138165</v>
      </c>
      <c r="E12" s="30">
        <f t="shared" si="0"/>
        <v>39742355</v>
      </c>
      <c r="F12" s="31">
        <f t="shared" si="0"/>
        <v>39742355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19871178</v>
      </c>
      <c r="Y12" s="31">
        <f t="shared" si="0"/>
        <v>-19871178</v>
      </c>
      <c r="Z12" s="32">
        <f>+IF(X12&lt;&gt;0,+(Y12/X12)*100,0)</f>
        <v>-100</v>
      </c>
      <c r="AA12" s="33">
        <f>SUM(AA6:AA11)</f>
        <v>39742355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10000000</v>
      </c>
      <c r="F16" s="20">
        <v>10000000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5000000</v>
      </c>
      <c r="Y16" s="24">
        <v>-5000000</v>
      </c>
      <c r="Z16" s="25">
        <v>-100</v>
      </c>
      <c r="AA16" s="26">
        <v>10000000</v>
      </c>
    </row>
    <row r="17" spans="1:27" ht="13.5">
      <c r="A17" s="23" t="s">
        <v>43</v>
      </c>
      <c r="B17" s="17"/>
      <c r="C17" s="18">
        <v>175140964</v>
      </c>
      <c r="D17" s="18">
        <v>175140964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512499103</v>
      </c>
      <c r="D19" s="18">
        <v>512499103</v>
      </c>
      <c r="E19" s="19">
        <v>356466495</v>
      </c>
      <c r="F19" s="20">
        <v>356466495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178233248</v>
      </c>
      <c r="Y19" s="20">
        <v>-178233248</v>
      </c>
      <c r="Z19" s="21">
        <v>-100</v>
      </c>
      <c r="AA19" s="22">
        <v>356466495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2130110</v>
      </c>
      <c r="D22" s="18">
        <v>2130110</v>
      </c>
      <c r="E22" s="19">
        <v>1984947</v>
      </c>
      <c r="F22" s="20">
        <v>1984947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992474</v>
      </c>
      <c r="Y22" s="20">
        <v>-992474</v>
      </c>
      <c r="Z22" s="21">
        <v>-100</v>
      </c>
      <c r="AA22" s="22">
        <v>1984947</v>
      </c>
    </row>
    <row r="23" spans="1:27" ht="13.5">
      <c r="A23" s="23" t="s">
        <v>49</v>
      </c>
      <c r="B23" s="17"/>
      <c r="C23" s="18">
        <v>10660584</v>
      </c>
      <c r="D23" s="18">
        <v>10660584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700430761</v>
      </c>
      <c r="D24" s="29">
        <f>SUM(D15:D23)</f>
        <v>700430761</v>
      </c>
      <c r="E24" s="36">
        <f t="shared" si="1"/>
        <v>368451442</v>
      </c>
      <c r="F24" s="37">
        <f t="shared" si="1"/>
        <v>368451442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184225722</v>
      </c>
      <c r="Y24" s="37">
        <f t="shared" si="1"/>
        <v>-184225722</v>
      </c>
      <c r="Z24" s="38">
        <f>+IF(X24&lt;&gt;0,+(Y24/X24)*100,0)</f>
        <v>-100</v>
      </c>
      <c r="AA24" s="39">
        <f>SUM(AA15:AA23)</f>
        <v>368451442</v>
      </c>
    </row>
    <row r="25" spans="1:27" ht="13.5">
      <c r="A25" s="27" t="s">
        <v>51</v>
      </c>
      <c r="B25" s="28"/>
      <c r="C25" s="29">
        <f aca="true" t="shared" si="2" ref="C25:Y25">+C12+C24</f>
        <v>766568926</v>
      </c>
      <c r="D25" s="29">
        <f>+D12+D24</f>
        <v>766568926</v>
      </c>
      <c r="E25" s="30">
        <f t="shared" si="2"/>
        <v>408193797</v>
      </c>
      <c r="F25" s="31">
        <f t="shared" si="2"/>
        <v>408193797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204096900</v>
      </c>
      <c r="Y25" s="31">
        <f t="shared" si="2"/>
        <v>-204096900</v>
      </c>
      <c r="Z25" s="32">
        <f>+IF(X25&lt;&gt;0,+(Y25/X25)*100,0)</f>
        <v>-100</v>
      </c>
      <c r="AA25" s="33">
        <f>+AA12+AA24</f>
        <v>408193797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391528</v>
      </c>
      <c r="D30" s="18">
        <v>391528</v>
      </c>
      <c r="E30" s="19">
        <v>330566</v>
      </c>
      <c r="F30" s="20">
        <v>330566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165283</v>
      </c>
      <c r="Y30" s="20">
        <v>-165283</v>
      </c>
      <c r="Z30" s="21">
        <v>-100</v>
      </c>
      <c r="AA30" s="22">
        <v>330566</v>
      </c>
    </row>
    <row r="31" spans="1:27" ht="13.5">
      <c r="A31" s="23" t="s">
        <v>56</v>
      </c>
      <c r="B31" s="17"/>
      <c r="C31" s="18">
        <v>9219168</v>
      </c>
      <c r="D31" s="18">
        <v>9219168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17109079</v>
      </c>
      <c r="D32" s="18">
        <v>17109079</v>
      </c>
      <c r="E32" s="19">
        <v>27443012</v>
      </c>
      <c r="F32" s="20">
        <v>27443012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13721506</v>
      </c>
      <c r="Y32" s="20">
        <v>-13721506</v>
      </c>
      <c r="Z32" s="21">
        <v>-100</v>
      </c>
      <c r="AA32" s="22">
        <v>27443012</v>
      </c>
    </row>
    <row r="33" spans="1:27" ht="13.5">
      <c r="A33" s="23" t="s">
        <v>58</v>
      </c>
      <c r="B33" s="17"/>
      <c r="C33" s="18">
        <v>7789281</v>
      </c>
      <c r="D33" s="18">
        <v>7789281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34509056</v>
      </c>
      <c r="D34" s="29">
        <f>SUM(D29:D33)</f>
        <v>34509056</v>
      </c>
      <c r="E34" s="30">
        <f t="shared" si="3"/>
        <v>27773578</v>
      </c>
      <c r="F34" s="31">
        <f t="shared" si="3"/>
        <v>27773578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13886789</v>
      </c>
      <c r="Y34" s="31">
        <f t="shared" si="3"/>
        <v>-13886789</v>
      </c>
      <c r="Z34" s="32">
        <f>+IF(X34&lt;&gt;0,+(Y34/X34)*100,0)</f>
        <v>-100</v>
      </c>
      <c r="AA34" s="33">
        <f>SUM(AA29:AA33)</f>
        <v>27773578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10751057</v>
      </c>
      <c r="D37" s="18">
        <v>10751057</v>
      </c>
      <c r="E37" s="19">
        <v>10806434</v>
      </c>
      <c r="F37" s="20">
        <v>10806434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5403217</v>
      </c>
      <c r="Y37" s="20">
        <v>-5403217</v>
      </c>
      <c r="Z37" s="21">
        <v>-100</v>
      </c>
      <c r="AA37" s="22">
        <v>10806434</v>
      </c>
    </row>
    <row r="38" spans="1:27" ht="13.5">
      <c r="A38" s="23" t="s">
        <v>58</v>
      </c>
      <c r="B38" s="17"/>
      <c r="C38" s="18">
        <v>51448477</v>
      </c>
      <c r="D38" s="18">
        <v>51448477</v>
      </c>
      <c r="E38" s="19">
        <v>41144107</v>
      </c>
      <c r="F38" s="20">
        <v>41144107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20572054</v>
      </c>
      <c r="Y38" s="20">
        <v>-20572054</v>
      </c>
      <c r="Z38" s="21">
        <v>-100</v>
      </c>
      <c r="AA38" s="22">
        <v>41144107</v>
      </c>
    </row>
    <row r="39" spans="1:27" ht="13.5">
      <c r="A39" s="27" t="s">
        <v>61</v>
      </c>
      <c r="B39" s="35"/>
      <c r="C39" s="29">
        <f aca="true" t="shared" si="4" ref="C39:Y39">SUM(C37:C38)</f>
        <v>62199534</v>
      </c>
      <c r="D39" s="29">
        <f>SUM(D37:D38)</f>
        <v>62199534</v>
      </c>
      <c r="E39" s="36">
        <f t="shared" si="4"/>
        <v>51950541</v>
      </c>
      <c r="F39" s="37">
        <f t="shared" si="4"/>
        <v>51950541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25975271</v>
      </c>
      <c r="Y39" s="37">
        <f t="shared" si="4"/>
        <v>-25975271</v>
      </c>
      <c r="Z39" s="38">
        <f>+IF(X39&lt;&gt;0,+(Y39/X39)*100,0)</f>
        <v>-100</v>
      </c>
      <c r="AA39" s="39">
        <f>SUM(AA37:AA38)</f>
        <v>51950541</v>
      </c>
    </row>
    <row r="40" spans="1:27" ht="13.5">
      <c r="A40" s="27" t="s">
        <v>62</v>
      </c>
      <c r="B40" s="28"/>
      <c r="C40" s="29">
        <f aca="true" t="shared" si="5" ref="C40:Y40">+C34+C39</f>
        <v>96708590</v>
      </c>
      <c r="D40" s="29">
        <f>+D34+D39</f>
        <v>96708590</v>
      </c>
      <c r="E40" s="30">
        <f t="shared" si="5"/>
        <v>79724119</v>
      </c>
      <c r="F40" s="31">
        <f t="shared" si="5"/>
        <v>79724119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39862060</v>
      </c>
      <c r="Y40" s="31">
        <f t="shared" si="5"/>
        <v>-39862060</v>
      </c>
      <c r="Z40" s="32">
        <f>+IF(X40&lt;&gt;0,+(Y40/X40)*100,0)</f>
        <v>-100</v>
      </c>
      <c r="AA40" s="33">
        <f>+AA34+AA39</f>
        <v>79724119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669860336</v>
      </c>
      <c r="D42" s="43">
        <f>+D25-D40</f>
        <v>669860336</v>
      </c>
      <c r="E42" s="44">
        <f t="shared" si="6"/>
        <v>328469678</v>
      </c>
      <c r="F42" s="45">
        <f t="shared" si="6"/>
        <v>328469678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164234840</v>
      </c>
      <c r="Y42" s="45">
        <f t="shared" si="6"/>
        <v>-164234840</v>
      </c>
      <c r="Z42" s="46">
        <f>+IF(X42&lt;&gt;0,+(Y42/X42)*100,0)</f>
        <v>-100</v>
      </c>
      <c r="AA42" s="47">
        <f>+AA25-AA40</f>
        <v>328469678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669860336</v>
      </c>
      <c r="D45" s="18">
        <v>669860336</v>
      </c>
      <c r="E45" s="19">
        <v>328469678</v>
      </c>
      <c r="F45" s="20">
        <v>328469678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164234839</v>
      </c>
      <c r="Y45" s="20">
        <v>-164234839</v>
      </c>
      <c r="Z45" s="48">
        <v>-100</v>
      </c>
      <c r="AA45" s="22">
        <v>328469678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669860336</v>
      </c>
      <c r="D48" s="51">
        <f>SUM(D45:D47)</f>
        <v>669860336</v>
      </c>
      <c r="E48" s="52">
        <f t="shared" si="7"/>
        <v>328469678</v>
      </c>
      <c r="F48" s="53">
        <f t="shared" si="7"/>
        <v>328469678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164234839</v>
      </c>
      <c r="Y48" s="53">
        <f t="shared" si="7"/>
        <v>-164234839</v>
      </c>
      <c r="Z48" s="54">
        <f>+IF(X48&lt;&gt;0,+(Y48/X48)*100,0)</f>
        <v>-100</v>
      </c>
      <c r="AA48" s="55">
        <f>SUM(AA45:AA47)</f>
        <v>328469678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29552673</v>
      </c>
      <c r="F6" s="20">
        <v>29552673</v>
      </c>
      <c r="G6" s="20">
        <v>91958003</v>
      </c>
      <c r="H6" s="20">
        <v>24407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14776337</v>
      </c>
      <c r="Y6" s="20">
        <v>-14776337</v>
      </c>
      <c r="Z6" s="21">
        <v>-100</v>
      </c>
      <c r="AA6" s="22">
        <v>29552673</v>
      </c>
    </row>
    <row r="7" spans="1:27" ht="13.5">
      <c r="A7" s="23" t="s">
        <v>34</v>
      </c>
      <c r="B7" s="17"/>
      <c r="C7" s="18"/>
      <c r="D7" s="18"/>
      <c r="E7" s="19">
        <v>77758450</v>
      </c>
      <c r="F7" s="20">
        <v>77758450</v>
      </c>
      <c r="G7" s="20">
        <v>454551809</v>
      </c>
      <c r="H7" s="20">
        <v>569695688</v>
      </c>
      <c r="I7" s="20">
        <v>534814961</v>
      </c>
      <c r="J7" s="20">
        <v>534814961</v>
      </c>
      <c r="K7" s="20">
        <v>516916600</v>
      </c>
      <c r="L7" s="20"/>
      <c r="M7" s="20"/>
      <c r="N7" s="20">
        <v>516916600</v>
      </c>
      <c r="O7" s="20"/>
      <c r="P7" s="20"/>
      <c r="Q7" s="20"/>
      <c r="R7" s="20"/>
      <c r="S7" s="20"/>
      <c r="T7" s="20"/>
      <c r="U7" s="20"/>
      <c r="V7" s="20"/>
      <c r="W7" s="20">
        <v>516916600</v>
      </c>
      <c r="X7" s="20">
        <v>38879225</v>
      </c>
      <c r="Y7" s="20">
        <v>478037375</v>
      </c>
      <c r="Z7" s="21">
        <v>1229.54</v>
      </c>
      <c r="AA7" s="22">
        <v>77758450</v>
      </c>
    </row>
    <row r="8" spans="1:27" ht="13.5">
      <c r="A8" s="23" t="s">
        <v>35</v>
      </c>
      <c r="B8" s="17"/>
      <c r="C8" s="18"/>
      <c r="D8" s="18"/>
      <c r="E8" s="19">
        <v>74643085</v>
      </c>
      <c r="F8" s="20">
        <v>74643085</v>
      </c>
      <c r="G8" s="20">
        <v>69500638</v>
      </c>
      <c r="H8" s="20">
        <v>79534229</v>
      </c>
      <c r="I8" s="20">
        <v>81893929</v>
      </c>
      <c r="J8" s="20">
        <v>81893929</v>
      </c>
      <c r="K8" s="20">
        <v>80227724</v>
      </c>
      <c r="L8" s="20"/>
      <c r="M8" s="20"/>
      <c r="N8" s="20">
        <v>80227724</v>
      </c>
      <c r="O8" s="20"/>
      <c r="P8" s="20"/>
      <c r="Q8" s="20"/>
      <c r="R8" s="20"/>
      <c r="S8" s="20"/>
      <c r="T8" s="20"/>
      <c r="U8" s="20"/>
      <c r="V8" s="20"/>
      <c r="W8" s="20">
        <v>80227724</v>
      </c>
      <c r="X8" s="20">
        <v>37321543</v>
      </c>
      <c r="Y8" s="20">
        <v>42906181</v>
      </c>
      <c r="Z8" s="21">
        <v>114.96</v>
      </c>
      <c r="AA8" s="22">
        <v>74643085</v>
      </c>
    </row>
    <row r="9" spans="1:27" ht="13.5">
      <c r="A9" s="23" t="s">
        <v>36</v>
      </c>
      <c r="B9" s="17"/>
      <c r="C9" s="18"/>
      <c r="D9" s="18"/>
      <c r="E9" s="19">
        <v>27302891</v>
      </c>
      <c r="F9" s="20">
        <v>27302891</v>
      </c>
      <c r="G9" s="20">
        <v>50850322</v>
      </c>
      <c r="H9" s="20">
        <v>65708858</v>
      </c>
      <c r="I9" s="20">
        <v>50128138</v>
      </c>
      <c r="J9" s="20">
        <v>50128138</v>
      </c>
      <c r="K9" s="20">
        <v>52207838</v>
      </c>
      <c r="L9" s="20"/>
      <c r="M9" s="20"/>
      <c r="N9" s="20">
        <v>52207838</v>
      </c>
      <c r="O9" s="20"/>
      <c r="P9" s="20"/>
      <c r="Q9" s="20"/>
      <c r="R9" s="20"/>
      <c r="S9" s="20"/>
      <c r="T9" s="20"/>
      <c r="U9" s="20"/>
      <c r="V9" s="20"/>
      <c r="W9" s="20">
        <v>52207838</v>
      </c>
      <c r="X9" s="20">
        <v>13651446</v>
      </c>
      <c r="Y9" s="20">
        <v>38556392</v>
      </c>
      <c r="Z9" s="21">
        <v>282.43</v>
      </c>
      <c r="AA9" s="22">
        <v>27302891</v>
      </c>
    </row>
    <row r="10" spans="1:27" ht="13.5">
      <c r="A10" s="23" t="s">
        <v>37</v>
      </c>
      <c r="B10" s="17"/>
      <c r="C10" s="18"/>
      <c r="D10" s="18"/>
      <c r="E10" s="19">
        <v>5342592</v>
      </c>
      <c r="F10" s="20">
        <v>5342592</v>
      </c>
      <c r="G10" s="24">
        <v>5985702</v>
      </c>
      <c r="H10" s="24">
        <v>5991658</v>
      </c>
      <c r="I10" s="24">
        <v>5997692</v>
      </c>
      <c r="J10" s="20">
        <v>5997692</v>
      </c>
      <c r="K10" s="24">
        <v>6003808</v>
      </c>
      <c r="L10" s="24"/>
      <c r="M10" s="20"/>
      <c r="N10" s="24">
        <v>6003808</v>
      </c>
      <c r="O10" s="24"/>
      <c r="P10" s="24"/>
      <c r="Q10" s="20"/>
      <c r="R10" s="24"/>
      <c r="S10" s="24"/>
      <c r="T10" s="20"/>
      <c r="U10" s="24"/>
      <c r="V10" s="24"/>
      <c r="W10" s="24">
        <v>6003808</v>
      </c>
      <c r="X10" s="20">
        <v>2671296</v>
      </c>
      <c r="Y10" s="24">
        <v>3332512</v>
      </c>
      <c r="Z10" s="25">
        <v>124.75</v>
      </c>
      <c r="AA10" s="26">
        <v>5342592</v>
      </c>
    </row>
    <row r="11" spans="1:27" ht="13.5">
      <c r="A11" s="23" t="s">
        <v>38</v>
      </c>
      <c r="B11" s="17"/>
      <c r="C11" s="18"/>
      <c r="D11" s="18"/>
      <c r="E11" s="19">
        <v>14988662</v>
      </c>
      <c r="F11" s="20">
        <v>14988662</v>
      </c>
      <c r="G11" s="20">
        <v>9575846</v>
      </c>
      <c r="H11" s="20">
        <v>11661458</v>
      </c>
      <c r="I11" s="20">
        <v>12060712</v>
      </c>
      <c r="J11" s="20">
        <v>12060712</v>
      </c>
      <c r="K11" s="20">
        <v>12210915</v>
      </c>
      <c r="L11" s="20"/>
      <c r="M11" s="20"/>
      <c r="N11" s="20">
        <v>12210915</v>
      </c>
      <c r="O11" s="20"/>
      <c r="P11" s="20"/>
      <c r="Q11" s="20"/>
      <c r="R11" s="20"/>
      <c r="S11" s="20"/>
      <c r="T11" s="20"/>
      <c r="U11" s="20"/>
      <c r="V11" s="20"/>
      <c r="W11" s="20">
        <v>12210915</v>
      </c>
      <c r="X11" s="20">
        <v>7494331</v>
      </c>
      <c r="Y11" s="20">
        <v>4716584</v>
      </c>
      <c r="Z11" s="21">
        <v>62.94</v>
      </c>
      <c r="AA11" s="22">
        <v>14988662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229588353</v>
      </c>
      <c r="F12" s="31">
        <f t="shared" si="0"/>
        <v>229588353</v>
      </c>
      <c r="G12" s="31">
        <f t="shared" si="0"/>
        <v>682422320</v>
      </c>
      <c r="H12" s="31">
        <f t="shared" si="0"/>
        <v>732616298</v>
      </c>
      <c r="I12" s="31">
        <f t="shared" si="0"/>
        <v>684895432</v>
      </c>
      <c r="J12" s="31">
        <f t="shared" si="0"/>
        <v>684895432</v>
      </c>
      <c r="K12" s="31">
        <f t="shared" si="0"/>
        <v>667566885</v>
      </c>
      <c r="L12" s="31">
        <f t="shared" si="0"/>
        <v>0</v>
      </c>
      <c r="M12" s="31">
        <f t="shared" si="0"/>
        <v>0</v>
      </c>
      <c r="N12" s="31">
        <f t="shared" si="0"/>
        <v>667566885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667566885</v>
      </c>
      <c r="X12" s="31">
        <f t="shared" si="0"/>
        <v>114794178</v>
      </c>
      <c r="Y12" s="31">
        <f t="shared" si="0"/>
        <v>552772707</v>
      </c>
      <c r="Z12" s="32">
        <f>+IF(X12&lt;&gt;0,+(Y12/X12)*100,0)</f>
        <v>481.5337472950937</v>
      </c>
      <c r="AA12" s="33">
        <f>SUM(AA6:AA11)</f>
        <v>229588353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2289574</v>
      </c>
      <c r="F15" s="20">
        <v>2289574</v>
      </c>
      <c r="G15" s="20">
        <v>996896</v>
      </c>
      <c r="H15" s="20">
        <v>996896</v>
      </c>
      <c r="I15" s="20">
        <v>996896</v>
      </c>
      <c r="J15" s="20">
        <v>996896</v>
      </c>
      <c r="K15" s="20">
        <v>996896</v>
      </c>
      <c r="L15" s="20"/>
      <c r="M15" s="20"/>
      <c r="N15" s="20">
        <v>996896</v>
      </c>
      <c r="O15" s="20"/>
      <c r="P15" s="20"/>
      <c r="Q15" s="20"/>
      <c r="R15" s="20"/>
      <c r="S15" s="20"/>
      <c r="T15" s="20"/>
      <c r="U15" s="20"/>
      <c r="V15" s="20"/>
      <c r="W15" s="20">
        <v>996896</v>
      </c>
      <c r="X15" s="20">
        <v>1144787</v>
      </c>
      <c r="Y15" s="20">
        <v>-147891</v>
      </c>
      <c r="Z15" s="21">
        <v>-12.92</v>
      </c>
      <c r="AA15" s="22">
        <v>2289574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2914612</v>
      </c>
      <c r="F17" s="20">
        <v>2914612</v>
      </c>
      <c r="G17" s="20">
        <v>2914611</v>
      </c>
      <c r="H17" s="20">
        <v>2822978</v>
      </c>
      <c r="I17" s="20">
        <v>2822978</v>
      </c>
      <c r="J17" s="20">
        <v>2822978</v>
      </c>
      <c r="K17" s="20">
        <v>2822978</v>
      </c>
      <c r="L17" s="20"/>
      <c r="M17" s="20"/>
      <c r="N17" s="20">
        <v>2822978</v>
      </c>
      <c r="O17" s="20"/>
      <c r="P17" s="20"/>
      <c r="Q17" s="20"/>
      <c r="R17" s="20"/>
      <c r="S17" s="20"/>
      <c r="T17" s="20"/>
      <c r="U17" s="20"/>
      <c r="V17" s="20"/>
      <c r="W17" s="20">
        <v>2822978</v>
      </c>
      <c r="X17" s="20">
        <v>1457306</v>
      </c>
      <c r="Y17" s="20">
        <v>1365672</v>
      </c>
      <c r="Z17" s="21">
        <v>93.71</v>
      </c>
      <c r="AA17" s="22">
        <v>2914612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1636100943</v>
      </c>
      <c r="F19" s="20">
        <v>1636100943</v>
      </c>
      <c r="G19" s="20">
        <v>1316759552</v>
      </c>
      <c r="H19" s="20">
        <v>1499393786</v>
      </c>
      <c r="I19" s="20">
        <v>1478807544</v>
      </c>
      <c r="J19" s="20">
        <v>1478807544</v>
      </c>
      <c r="K19" s="20">
        <v>1478807544</v>
      </c>
      <c r="L19" s="20"/>
      <c r="M19" s="20"/>
      <c r="N19" s="20">
        <v>1478807544</v>
      </c>
      <c r="O19" s="20"/>
      <c r="P19" s="20"/>
      <c r="Q19" s="20"/>
      <c r="R19" s="20"/>
      <c r="S19" s="20"/>
      <c r="T19" s="20"/>
      <c r="U19" s="20"/>
      <c r="V19" s="20"/>
      <c r="W19" s="20">
        <v>1478807544</v>
      </c>
      <c r="X19" s="20">
        <v>818050472</v>
      </c>
      <c r="Y19" s="20">
        <v>660757072</v>
      </c>
      <c r="Z19" s="21">
        <v>80.77</v>
      </c>
      <c r="AA19" s="22">
        <v>1636100943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1362265</v>
      </c>
      <c r="F22" s="20">
        <v>1362265</v>
      </c>
      <c r="G22" s="20">
        <v>1042265</v>
      </c>
      <c r="H22" s="20">
        <v>1649825</v>
      </c>
      <c r="I22" s="20">
        <v>1649824</v>
      </c>
      <c r="J22" s="20">
        <v>1649824</v>
      </c>
      <c r="K22" s="20">
        <v>1649824</v>
      </c>
      <c r="L22" s="20"/>
      <c r="M22" s="20"/>
      <c r="N22" s="20">
        <v>1649824</v>
      </c>
      <c r="O22" s="20"/>
      <c r="P22" s="20"/>
      <c r="Q22" s="20"/>
      <c r="R22" s="20"/>
      <c r="S22" s="20"/>
      <c r="T22" s="20"/>
      <c r="U22" s="20"/>
      <c r="V22" s="20"/>
      <c r="W22" s="20">
        <v>1649824</v>
      </c>
      <c r="X22" s="20">
        <v>681133</v>
      </c>
      <c r="Y22" s="20">
        <v>968691</v>
      </c>
      <c r="Z22" s="21">
        <v>142.22</v>
      </c>
      <c r="AA22" s="22">
        <v>1362265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>
        <v>5736342</v>
      </c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1642667394</v>
      </c>
      <c r="F24" s="37">
        <f t="shared" si="1"/>
        <v>1642667394</v>
      </c>
      <c r="G24" s="37">
        <f t="shared" si="1"/>
        <v>1321713324</v>
      </c>
      <c r="H24" s="37">
        <f t="shared" si="1"/>
        <v>1510599827</v>
      </c>
      <c r="I24" s="37">
        <f t="shared" si="1"/>
        <v>1484277242</v>
      </c>
      <c r="J24" s="37">
        <f t="shared" si="1"/>
        <v>1484277242</v>
      </c>
      <c r="K24" s="37">
        <f t="shared" si="1"/>
        <v>1484277242</v>
      </c>
      <c r="L24" s="37">
        <f t="shared" si="1"/>
        <v>0</v>
      </c>
      <c r="M24" s="37">
        <f t="shared" si="1"/>
        <v>0</v>
      </c>
      <c r="N24" s="37">
        <f t="shared" si="1"/>
        <v>1484277242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1484277242</v>
      </c>
      <c r="X24" s="37">
        <f t="shared" si="1"/>
        <v>821333698</v>
      </c>
      <c r="Y24" s="37">
        <f t="shared" si="1"/>
        <v>662943544</v>
      </c>
      <c r="Z24" s="38">
        <f>+IF(X24&lt;&gt;0,+(Y24/X24)*100,0)</f>
        <v>80.71549305894911</v>
      </c>
      <c r="AA24" s="39">
        <f>SUM(AA15:AA23)</f>
        <v>1642667394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1872255747</v>
      </c>
      <c r="F25" s="31">
        <f t="shared" si="2"/>
        <v>1872255747</v>
      </c>
      <c r="G25" s="31">
        <f t="shared" si="2"/>
        <v>2004135644</v>
      </c>
      <c r="H25" s="31">
        <f t="shared" si="2"/>
        <v>2243216125</v>
      </c>
      <c r="I25" s="31">
        <f t="shared" si="2"/>
        <v>2169172674</v>
      </c>
      <c r="J25" s="31">
        <f t="shared" si="2"/>
        <v>2169172674</v>
      </c>
      <c r="K25" s="31">
        <f t="shared" si="2"/>
        <v>2151844127</v>
      </c>
      <c r="L25" s="31">
        <f t="shared" si="2"/>
        <v>0</v>
      </c>
      <c r="M25" s="31">
        <f t="shared" si="2"/>
        <v>0</v>
      </c>
      <c r="N25" s="31">
        <f t="shared" si="2"/>
        <v>2151844127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2151844127</v>
      </c>
      <c r="X25" s="31">
        <f t="shared" si="2"/>
        <v>936127876</v>
      </c>
      <c r="Y25" s="31">
        <f t="shared" si="2"/>
        <v>1215716251</v>
      </c>
      <c r="Z25" s="32">
        <f>+IF(X25&lt;&gt;0,+(Y25/X25)*100,0)</f>
        <v>129.8664725373481</v>
      </c>
      <c r="AA25" s="33">
        <f>+AA12+AA24</f>
        <v>1872255747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19827593</v>
      </c>
      <c r="F31" s="20">
        <v>19827593</v>
      </c>
      <c r="G31" s="20">
        <v>20316560</v>
      </c>
      <c r="H31" s="20">
        <v>19614576</v>
      </c>
      <c r="I31" s="20">
        <v>19711671</v>
      </c>
      <c r="J31" s="20">
        <v>19711671</v>
      </c>
      <c r="K31" s="20">
        <v>19737048</v>
      </c>
      <c r="L31" s="20"/>
      <c r="M31" s="20"/>
      <c r="N31" s="20">
        <v>19737048</v>
      </c>
      <c r="O31" s="20"/>
      <c r="P31" s="20"/>
      <c r="Q31" s="20"/>
      <c r="R31" s="20"/>
      <c r="S31" s="20"/>
      <c r="T31" s="20"/>
      <c r="U31" s="20"/>
      <c r="V31" s="20"/>
      <c r="W31" s="20">
        <v>19737048</v>
      </c>
      <c r="X31" s="20">
        <v>9913797</v>
      </c>
      <c r="Y31" s="20">
        <v>9823251</v>
      </c>
      <c r="Z31" s="21">
        <v>99.09</v>
      </c>
      <c r="AA31" s="22">
        <v>19827593</v>
      </c>
    </row>
    <row r="32" spans="1:27" ht="13.5">
      <c r="A32" s="23" t="s">
        <v>57</v>
      </c>
      <c r="B32" s="17"/>
      <c r="C32" s="18"/>
      <c r="D32" s="18"/>
      <c r="E32" s="19">
        <v>130486477</v>
      </c>
      <c r="F32" s="20">
        <v>130486477</v>
      </c>
      <c r="G32" s="20">
        <v>406350447</v>
      </c>
      <c r="H32" s="20">
        <v>257859205</v>
      </c>
      <c r="I32" s="20">
        <v>225940536</v>
      </c>
      <c r="J32" s="20">
        <v>225940536</v>
      </c>
      <c r="K32" s="20">
        <v>237978684</v>
      </c>
      <c r="L32" s="20"/>
      <c r="M32" s="20"/>
      <c r="N32" s="20">
        <v>237978684</v>
      </c>
      <c r="O32" s="20"/>
      <c r="P32" s="20"/>
      <c r="Q32" s="20"/>
      <c r="R32" s="20"/>
      <c r="S32" s="20"/>
      <c r="T32" s="20"/>
      <c r="U32" s="20"/>
      <c r="V32" s="20"/>
      <c r="W32" s="20">
        <v>237978684</v>
      </c>
      <c r="X32" s="20">
        <v>65243239</v>
      </c>
      <c r="Y32" s="20">
        <v>172735445</v>
      </c>
      <c r="Z32" s="21">
        <v>264.76</v>
      </c>
      <c r="AA32" s="22">
        <v>130486477</v>
      </c>
    </row>
    <row r="33" spans="1:27" ht="13.5">
      <c r="A33" s="23" t="s">
        <v>58</v>
      </c>
      <c r="B33" s="17"/>
      <c r="C33" s="18"/>
      <c r="D33" s="18"/>
      <c r="E33" s="19">
        <v>3010153</v>
      </c>
      <c r="F33" s="20">
        <v>3010153</v>
      </c>
      <c r="G33" s="20">
        <v>3079157</v>
      </c>
      <c r="H33" s="20">
        <v>3079157</v>
      </c>
      <c r="I33" s="20">
        <v>3079157</v>
      </c>
      <c r="J33" s="20">
        <v>3079157</v>
      </c>
      <c r="K33" s="20">
        <v>3079157</v>
      </c>
      <c r="L33" s="20"/>
      <c r="M33" s="20"/>
      <c r="N33" s="20">
        <v>3079157</v>
      </c>
      <c r="O33" s="20"/>
      <c r="P33" s="20"/>
      <c r="Q33" s="20"/>
      <c r="R33" s="20"/>
      <c r="S33" s="20"/>
      <c r="T33" s="20"/>
      <c r="U33" s="20"/>
      <c r="V33" s="20"/>
      <c r="W33" s="20">
        <v>3079157</v>
      </c>
      <c r="X33" s="20">
        <v>1505077</v>
      </c>
      <c r="Y33" s="20">
        <v>1574080</v>
      </c>
      <c r="Z33" s="21">
        <v>104.58</v>
      </c>
      <c r="AA33" s="22">
        <v>3010153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153324223</v>
      </c>
      <c r="F34" s="31">
        <f t="shared" si="3"/>
        <v>153324223</v>
      </c>
      <c r="G34" s="31">
        <f t="shared" si="3"/>
        <v>429746164</v>
      </c>
      <c r="H34" s="31">
        <f t="shared" si="3"/>
        <v>280552938</v>
      </c>
      <c r="I34" s="31">
        <f t="shared" si="3"/>
        <v>248731364</v>
      </c>
      <c r="J34" s="31">
        <f t="shared" si="3"/>
        <v>248731364</v>
      </c>
      <c r="K34" s="31">
        <f t="shared" si="3"/>
        <v>260794889</v>
      </c>
      <c r="L34" s="31">
        <f t="shared" si="3"/>
        <v>0</v>
      </c>
      <c r="M34" s="31">
        <f t="shared" si="3"/>
        <v>0</v>
      </c>
      <c r="N34" s="31">
        <f t="shared" si="3"/>
        <v>260794889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260794889</v>
      </c>
      <c r="X34" s="31">
        <f t="shared" si="3"/>
        <v>76662113</v>
      </c>
      <c r="Y34" s="31">
        <f t="shared" si="3"/>
        <v>184132776</v>
      </c>
      <c r="Z34" s="32">
        <f>+IF(X34&lt;&gt;0,+(Y34/X34)*100,0)</f>
        <v>240.18745217732257</v>
      </c>
      <c r="AA34" s="33">
        <f>SUM(AA29:AA33)</f>
        <v>153324223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62252454</v>
      </c>
      <c r="F38" s="20">
        <v>62252454</v>
      </c>
      <c r="G38" s="20">
        <v>5445642</v>
      </c>
      <c r="H38" s="20">
        <v>70635547</v>
      </c>
      <c r="I38" s="20">
        <v>5445642</v>
      </c>
      <c r="J38" s="20">
        <v>5445642</v>
      </c>
      <c r="K38" s="20">
        <v>5445642</v>
      </c>
      <c r="L38" s="20"/>
      <c r="M38" s="20"/>
      <c r="N38" s="20">
        <v>5445642</v>
      </c>
      <c r="O38" s="20"/>
      <c r="P38" s="20"/>
      <c r="Q38" s="20"/>
      <c r="R38" s="20"/>
      <c r="S38" s="20"/>
      <c r="T38" s="20"/>
      <c r="U38" s="20"/>
      <c r="V38" s="20"/>
      <c r="W38" s="20">
        <v>5445642</v>
      </c>
      <c r="X38" s="20">
        <v>31126227</v>
      </c>
      <c r="Y38" s="20">
        <v>-25680585</v>
      </c>
      <c r="Z38" s="21">
        <v>-82.5</v>
      </c>
      <c r="AA38" s="22">
        <v>62252454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62252454</v>
      </c>
      <c r="F39" s="37">
        <f t="shared" si="4"/>
        <v>62252454</v>
      </c>
      <c r="G39" s="37">
        <f t="shared" si="4"/>
        <v>5445642</v>
      </c>
      <c r="H39" s="37">
        <f t="shared" si="4"/>
        <v>70635547</v>
      </c>
      <c r="I39" s="37">
        <f t="shared" si="4"/>
        <v>5445642</v>
      </c>
      <c r="J39" s="37">
        <f t="shared" si="4"/>
        <v>5445642</v>
      </c>
      <c r="K39" s="37">
        <f t="shared" si="4"/>
        <v>5445642</v>
      </c>
      <c r="L39" s="37">
        <f t="shared" si="4"/>
        <v>0</v>
      </c>
      <c r="M39" s="37">
        <f t="shared" si="4"/>
        <v>0</v>
      </c>
      <c r="N39" s="37">
        <f t="shared" si="4"/>
        <v>5445642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5445642</v>
      </c>
      <c r="X39" s="37">
        <f t="shared" si="4"/>
        <v>31126227</v>
      </c>
      <c r="Y39" s="37">
        <f t="shared" si="4"/>
        <v>-25680585</v>
      </c>
      <c r="Z39" s="38">
        <f>+IF(X39&lt;&gt;0,+(Y39/X39)*100,0)</f>
        <v>-82.50465114194535</v>
      </c>
      <c r="AA39" s="39">
        <f>SUM(AA37:AA38)</f>
        <v>62252454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215576677</v>
      </c>
      <c r="F40" s="31">
        <f t="shared" si="5"/>
        <v>215576677</v>
      </c>
      <c r="G40" s="31">
        <f t="shared" si="5"/>
        <v>435191806</v>
      </c>
      <c r="H40" s="31">
        <f t="shared" si="5"/>
        <v>351188485</v>
      </c>
      <c r="I40" s="31">
        <f t="shared" si="5"/>
        <v>254177006</v>
      </c>
      <c r="J40" s="31">
        <f t="shared" si="5"/>
        <v>254177006</v>
      </c>
      <c r="K40" s="31">
        <f t="shared" si="5"/>
        <v>266240531</v>
      </c>
      <c r="L40" s="31">
        <f t="shared" si="5"/>
        <v>0</v>
      </c>
      <c r="M40" s="31">
        <f t="shared" si="5"/>
        <v>0</v>
      </c>
      <c r="N40" s="31">
        <f t="shared" si="5"/>
        <v>266240531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266240531</v>
      </c>
      <c r="X40" s="31">
        <f t="shared" si="5"/>
        <v>107788340</v>
      </c>
      <c r="Y40" s="31">
        <f t="shared" si="5"/>
        <v>158452191</v>
      </c>
      <c r="Z40" s="32">
        <f>+IF(X40&lt;&gt;0,+(Y40/X40)*100,0)</f>
        <v>147.0030905012546</v>
      </c>
      <c r="AA40" s="33">
        <f>+AA34+AA39</f>
        <v>215576677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1656679070</v>
      </c>
      <c r="F42" s="45">
        <f t="shared" si="6"/>
        <v>1656679070</v>
      </c>
      <c r="G42" s="45">
        <f t="shared" si="6"/>
        <v>1568943838</v>
      </c>
      <c r="H42" s="45">
        <f t="shared" si="6"/>
        <v>1892027640</v>
      </c>
      <c r="I42" s="45">
        <f t="shared" si="6"/>
        <v>1914995668</v>
      </c>
      <c r="J42" s="45">
        <f t="shared" si="6"/>
        <v>1914995668</v>
      </c>
      <c r="K42" s="45">
        <f t="shared" si="6"/>
        <v>1885603596</v>
      </c>
      <c r="L42" s="45">
        <f t="shared" si="6"/>
        <v>0</v>
      </c>
      <c r="M42" s="45">
        <f t="shared" si="6"/>
        <v>0</v>
      </c>
      <c r="N42" s="45">
        <f t="shared" si="6"/>
        <v>1885603596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1885603596</v>
      </c>
      <c r="X42" s="45">
        <f t="shared" si="6"/>
        <v>828339536</v>
      </c>
      <c r="Y42" s="45">
        <f t="shared" si="6"/>
        <v>1057264060</v>
      </c>
      <c r="Z42" s="46">
        <f>+IF(X42&lt;&gt;0,+(Y42/X42)*100,0)</f>
        <v>127.63655651467056</v>
      </c>
      <c r="AA42" s="47">
        <f>+AA25-AA40</f>
        <v>1656679070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784156153</v>
      </c>
      <c r="F45" s="20">
        <v>784156153</v>
      </c>
      <c r="G45" s="20">
        <v>1568943838</v>
      </c>
      <c r="H45" s="20">
        <v>1892027640</v>
      </c>
      <c r="I45" s="20">
        <v>1914995668</v>
      </c>
      <c r="J45" s="20">
        <v>1914995668</v>
      </c>
      <c r="K45" s="20">
        <v>1885603596</v>
      </c>
      <c r="L45" s="20"/>
      <c r="M45" s="20"/>
      <c r="N45" s="20">
        <v>1885603596</v>
      </c>
      <c r="O45" s="20"/>
      <c r="P45" s="20"/>
      <c r="Q45" s="20"/>
      <c r="R45" s="20"/>
      <c r="S45" s="20"/>
      <c r="T45" s="20"/>
      <c r="U45" s="20"/>
      <c r="V45" s="20"/>
      <c r="W45" s="20">
        <v>1885603596</v>
      </c>
      <c r="X45" s="20">
        <v>392078077</v>
      </c>
      <c r="Y45" s="20">
        <v>1493525519</v>
      </c>
      <c r="Z45" s="48">
        <v>380.93</v>
      </c>
      <c r="AA45" s="22">
        <v>784156153</v>
      </c>
    </row>
    <row r="46" spans="1:27" ht="13.5">
      <c r="A46" s="23" t="s">
        <v>67</v>
      </c>
      <c r="B46" s="17"/>
      <c r="C46" s="18"/>
      <c r="D46" s="18"/>
      <c r="E46" s="19">
        <v>872522916</v>
      </c>
      <c r="F46" s="20">
        <v>872522916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436261458</v>
      </c>
      <c r="Y46" s="20">
        <v>-436261458</v>
      </c>
      <c r="Z46" s="48">
        <v>-100</v>
      </c>
      <c r="AA46" s="22">
        <v>872522916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1656679069</v>
      </c>
      <c r="F48" s="53">
        <f t="shared" si="7"/>
        <v>1656679069</v>
      </c>
      <c r="G48" s="53">
        <f t="shared" si="7"/>
        <v>1568943838</v>
      </c>
      <c r="H48" s="53">
        <f t="shared" si="7"/>
        <v>1892027640</v>
      </c>
      <c r="I48" s="53">
        <f t="shared" si="7"/>
        <v>1914995668</v>
      </c>
      <c r="J48" s="53">
        <f t="shared" si="7"/>
        <v>1914995668</v>
      </c>
      <c r="K48" s="53">
        <f t="shared" si="7"/>
        <v>1885603596</v>
      </c>
      <c r="L48" s="53">
        <f t="shared" si="7"/>
        <v>0</v>
      </c>
      <c r="M48" s="53">
        <f t="shared" si="7"/>
        <v>0</v>
      </c>
      <c r="N48" s="53">
        <f t="shared" si="7"/>
        <v>1885603596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1885603596</v>
      </c>
      <c r="X48" s="53">
        <f t="shared" si="7"/>
        <v>828339535</v>
      </c>
      <c r="Y48" s="53">
        <f t="shared" si="7"/>
        <v>1057264061</v>
      </c>
      <c r="Z48" s="54">
        <f>+IF(X48&lt;&gt;0,+(Y48/X48)*100,0)</f>
        <v>127.63655678948128</v>
      </c>
      <c r="AA48" s="55">
        <f>SUM(AA45:AA47)</f>
        <v>1656679069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62436092</v>
      </c>
      <c r="D6" s="18">
        <v>62436092</v>
      </c>
      <c r="E6" s="19">
        <v>5005500</v>
      </c>
      <c r="F6" s="20">
        <v>5005500</v>
      </c>
      <c r="G6" s="20">
        <v>3133331</v>
      </c>
      <c r="H6" s="20">
        <v>7262135</v>
      </c>
      <c r="I6" s="20">
        <v>4033885</v>
      </c>
      <c r="J6" s="20">
        <v>4033885</v>
      </c>
      <c r="K6" s="20">
        <v>5002059</v>
      </c>
      <c r="L6" s="20">
        <v>1121262</v>
      </c>
      <c r="M6" s="20"/>
      <c r="N6" s="20">
        <v>1121262</v>
      </c>
      <c r="O6" s="20"/>
      <c r="P6" s="20"/>
      <c r="Q6" s="20"/>
      <c r="R6" s="20"/>
      <c r="S6" s="20"/>
      <c r="T6" s="20"/>
      <c r="U6" s="20"/>
      <c r="V6" s="20"/>
      <c r="W6" s="20">
        <v>1121262</v>
      </c>
      <c r="X6" s="20">
        <v>2502750</v>
      </c>
      <c r="Y6" s="20">
        <v>-1381488</v>
      </c>
      <c r="Z6" s="21">
        <v>-55.2</v>
      </c>
      <c r="AA6" s="22">
        <v>5005500</v>
      </c>
    </row>
    <row r="7" spans="1:27" ht="13.5">
      <c r="A7" s="23" t="s">
        <v>34</v>
      </c>
      <c r="B7" s="17"/>
      <c r="C7" s="18">
        <v>28080662</v>
      </c>
      <c r="D7" s="18">
        <v>28080662</v>
      </c>
      <c r="E7" s="19">
        <v>66725710</v>
      </c>
      <c r="F7" s="20">
        <v>66725710</v>
      </c>
      <c r="G7" s="20">
        <v>120302780</v>
      </c>
      <c r="H7" s="20">
        <v>112000000</v>
      </c>
      <c r="I7" s="20">
        <v>107000000</v>
      </c>
      <c r="J7" s="20">
        <v>107000000</v>
      </c>
      <c r="K7" s="20">
        <v>97000000</v>
      </c>
      <c r="L7" s="20">
        <v>92000000</v>
      </c>
      <c r="M7" s="20"/>
      <c r="N7" s="20">
        <v>92000000</v>
      </c>
      <c r="O7" s="20"/>
      <c r="P7" s="20"/>
      <c r="Q7" s="20"/>
      <c r="R7" s="20"/>
      <c r="S7" s="20"/>
      <c r="T7" s="20"/>
      <c r="U7" s="20"/>
      <c r="V7" s="20"/>
      <c r="W7" s="20">
        <v>92000000</v>
      </c>
      <c r="X7" s="20">
        <v>33362855</v>
      </c>
      <c r="Y7" s="20">
        <v>58637145</v>
      </c>
      <c r="Z7" s="21">
        <v>175.76</v>
      </c>
      <c r="AA7" s="22">
        <v>66725710</v>
      </c>
    </row>
    <row r="8" spans="1:27" ht="13.5">
      <c r="A8" s="23" t="s">
        <v>35</v>
      </c>
      <c r="B8" s="17"/>
      <c r="C8" s="18">
        <v>7371</v>
      </c>
      <c r="D8" s="18">
        <v>7371</v>
      </c>
      <c r="E8" s="19">
        <v>80000</v>
      </c>
      <c r="F8" s="20">
        <v>80000</v>
      </c>
      <c r="G8" s="20">
        <v>35612</v>
      </c>
      <c r="H8" s="20">
        <v>22659</v>
      </c>
      <c r="I8" s="20">
        <v>15397</v>
      </c>
      <c r="J8" s="20">
        <v>15397</v>
      </c>
      <c r="K8" s="20">
        <v>42977</v>
      </c>
      <c r="L8" s="20">
        <v>36204</v>
      </c>
      <c r="M8" s="20"/>
      <c r="N8" s="20">
        <v>36204</v>
      </c>
      <c r="O8" s="20"/>
      <c r="P8" s="20"/>
      <c r="Q8" s="20"/>
      <c r="R8" s="20"/>
      <c r="S8" s="20"/>
      <c r="T8" s="20"/>
      <c r="U8" s="20"/>
      <c r="V8" s="20"/>
      <c r="W8" s="20">
        <v>36204</v>
      </c>
      <c r="X8" s="20">
        <v>40000</v>
      </c>
      <c r="Y8" s="20">
        <v>-3796</v>
      </c>
      <c r="Z8" s="21">
        <v>-9.49</v>
      </c>
      <c r="AA8" s="22">
        <v>80000</v>
      </c>
    </row>
    <row r="9" spans="1:27" ht="13.5">
      <c r="A9" s="23" t="s">
        <v>36</v>
      </c>
      <c r="B9" s="17"/>
      <c r="C9" s="18">
        <v>5533225</v>
      </c>
      <c r="D9" s="18">
        <v>5533225</v>
      </c>
      <c r="E9" s="19">
        <v>680000</v>
      </c>
      <c r="F9" s="20">
        <v>680000</v>
      </c>
      <c r="G9" s="20">
        <v>4617984</v>
      </c>
      <c r="H9" s="20">
        <v>5184582</v>
      </c>
      <c r="I9" s="20">
        <v>5137657</v>
      </c>
      <c r="J9" s="20">
        <v>5137657</v>
      </c>
      <c r="K9" s="20">
        <v>5321030</v>
      </c>
      <c r="L9" s="20">
        <v>5627064</v>
      </c>
      <c r="M9" s="20"/>
      <c r="N9" s="20">
        <v>5627064</v>
      </c>
      <c r="O9" s="20"/>
      <c r="P9" s="20"/>
      <c r="Q9" s="20"/>
      <c r="R9" s="20"/>
      <c r="S9" s="20"/>
      <c r="T9" s="20"/>
      <c r="U9" s="20"/>
      <c r="V9" s="20"/>
      <c r="W9" s="20">
        <v>5627064</v>
      </c>
      <c r="X9" s="20">
        <v>340000</v>
      </c>
      <c r="Y9" s="20">
        <v>5287064</v>
      </c>
      <c r="Z9" s="21">
        <v>1555.02</v>
      </c>
      <c r="AA9" s="22">
        <v>680000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117300</v>
      </c>
      <c r="D11" s="18">
        <v>117300</v>
      </c>
      <c r="E11" s="19">
        <v>106000</v>
      </c>
      <c r="F11" s="20">
        <v>106000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53000</v>
      </c>
      <c r="Y11" s="20">
        <v>-53000</v>
      </c>
      <c r="Z11" s="21">
        <v>-100</v>
      </c>
      <c r="AA11" s="22">
        <v>106000</v>
      </c>
    </row>
    <row r="12" spans="1:27" ht="13.5">
      <c r="A12" s="27" t="s">
        <v>39</v>
      </c>
      <c r="B12" s="28"/>
      <c r="C12" s="29">
        <f aca="true" t="shared" si="0" ref="C12:Y12">SUM(C6:C11)</f>
        <v>96174650</v>
      </c>
      <c r="D12" s="29">
        <f>SUM(D6:D11)</f>
        <v>96174650</v>
      </c>
      <c r="E12" s="30">
        <f t="shared" si="0"/>
        <v>72597210</v>
      </c>
      <c r="F12" s="31">
        <f t="shared" si="0"/>
        <v>72597210</v>
      </c>
      <c r="G12" s="31">
        <f t="shared" si="0"/>
        <v>128089707</v>
      </c>
      <c r="H12" s="31">
        <f t="shared" si="0"/>
        <v>124469376</v>
      </c>
      <c r="I12" s="31">
        <f t="shared" si="0"/>
        <v>116186939</v>
      </c>
      <c r="J12" s="31">
        <f t="shared" si="0"/>
        <v>116186939</v>
      </c>
      <c r="K12" s="31">
        <f t="shared" si="0"/>
        <v>107366066</v>
      </c>
      <c r="L12" s="31">
        <f t="shared" si="0"/>
        <v>98784530</v>
      </c>
      <c r="M12" s="31">
        <f t="shared" si="0"/>
        <v>0</v>
      </c>
      <c r="N12" s="31">
        <f t="shared" si="0"/>
        <v>98784530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98784530</v>
      </c>
      <c r="X12" s="31">
        <f t="shared" si="0"/>
        <v>36298605</v>
      </c>
      <c r="Y12" s="31">
        <f t="shared" si="0"/>
        <v>62485925</v>
      </c>
      <c r="Z12" s="32">
        <f>+IF(X12&lt;&gt;0,+(Y12/X12)*100,0)</f>
        <v>172.1441498922617</v>
      </c>
      <c r="AA12" s="33">
        <f>SUM(AA6:AA11)</f>
        <v>72597210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54775</v>
      </c>
      <c r="D15" s="18">
        <v>54775</v>
      </c>
      <c r="E15" s="19">
        <v>34775</v>
      </c>
      <c r="F15" s="20">
        <v>34775</v>
      </c>
      <c r="G15" s="20">
        <v>54775</v>
      </c>
      <c r="H15" s="20">
        <v>54775</v>
      </c>
      <c r="I15" s="20">
        <v>54775</v>
      </c>
      <c r="J15" s="20">
        <v>54775</v>
      </c>
      <c r="K15" s="20">
        <v>54775</v>
      </c>
      <c r="L15" s="20">
        <v>54775</v>
      </c>
      <c r="M15" s="20"/>
      <c r="N15" s="20">
        <v>54775</v>
      </c>
      <c r="O15" s="20"/>
      <c r="P15" s="20"/>
      <c r="Q15" s="20"/>
      <c r="R15" s="20"/>
      <c r="S15" s="20"/>
      <c r="T15" s="20"/>
      <c r="U15" s="20"/>
      <c r="V15" s="20"/>
      <c r="W15" s="20">
        <v>54775</v>
      </c>
      <c r="X15" s="20">
        <v>17388</v>
      </c>
      <c r="Y15" s="20">
        <v>37387</v>
      </c>
      <c r="Z15" s="21">
        <v>215.02</v>
      </c>
      <c r="AA15" s="22">
        <v>34775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61700407</v>
      </c>
      <c r="D19" s="18">
        <v>61700407</v>
      </c>
      <c r="E19" s="19">
        <v>62657903</v>
      </c>
      <c r="F19" s="20">
        <v>62657903</v>
      </c>
      <c r="G19" s="20">
        <v>61676298</v>
      </c>
      <c r="H19" s="20">
        <v>61676298</v>
      </c>
      <c r="I19" s="20">
        <v>61676298</v>
      </c>
      <c r="J19" s="20">
        <v>61676298</v>
      </c>
      <c r="K19" s="20">
        <v>61676298</v>
      </c>
      <c r="L19" s="20">
        <v>61676298</v>
      </c>
      <c r="M19" s="20"/>
      <c r="N19" s="20">
        <v>61676298</v>
      </c>
      <c r="O19" s="20"/>
      <c r="P19" s="20"/>
      <c r="Q19" s="20"/>
      <c r="R19" s="20"/>
      <c r="S19" s="20"/>
      <c r="T19" s="20"/>
      <c r="U19" s="20"/>
      <c r="V19" s="20"/>
      <c r="W19" s="20">
        <v>61676298</v>
      </c>
      <c r="X19" s="20">
        <v>31328952</v>
      </c>
      <c r="Y19" s="20">
        <v>30347346</v>
      </c>
      <c r="Z19" s="21">
        <v>96.87</v>
      </c>
      <c r="AA19" s="22">
        <v>62657903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2225827</v>
      </c>
      <c r="D22" s="18">
        <v>2225827</v>
      </c>
      <c r="E22" s="19">
        <v>1876220</v>
      </c>
      <c r="F22" s="20">
        <v>1876220</v>
      </c>
      <c r="G22" s="20">
        <v>2413719</v>
      </c>
      <c r="H22" s="20">
        <v>2225827</v>
      </c>
      <c r="I22" s="20">
        <v>2225827</v>
      </c>
      <c r="J22" s="20">
        <v>2225827</v>
      </c>
      <c r="K22" s="20">
        <v>2225827</v>
      </c>
      <c r="L22" s="20">
        <v>2225827</v>
      </c>
      <c r="M22" s="20"/>
      <c r="N22" s="20">
        <v>2225827</v>
      </c>
      <c r="O22" s="20"/>
      <c r="P22" s="20"/>
      <c r="Q22" s="20"/>
      <c r="R22" s="20"/>
      <c r="S22" s="20"/>
      <c r="T22" s="20"/>
      <c r="U22" s="20"/>
      <c r="V22" s="20"/>
      <c r="W22" s="20">
        <v>2225827</v>
      </c>
      <c r="X22" s="20">
        <v>938110</v>
      </c>
      <c r="Y22" s="20">
        <v>1287717</v>
      </c>
      <c r="Z22" s="21">
        <v>137.27</v>
      </c>
      <c r="AA22" s="22">
        <v>1876220</v>
      </c>
    </row>
    <row r="23" spans="1:27" ht="13.5">
      <c r="A23" s="23" t="s">
        <v>49</v>
      </c>
      <c r="B23" s="17"/>
      <c r="C23" s="18">
        <v>118409</v>
      </c>
      <c r="D23" s="18">
        <v>118409</v>
      </c>
      <c r="E23" s="19"/>
      <c r="F23" s="20"/>
      <c r="G23" s="24">
        <v>118409</v>
      </c>
      <c r="H23" s="24">
        <v>118409</v>
      </c>
      <c r="I23" s="24">
        <v>118409</v>
      </c>
      <c r="J23" s="20">
        <v>118409</v>
      </c>
      <c r="K23" s="24">
        <v>118409</v>
      </c>
      <c r="L23" s="24">
        <v>118409</v>
      </c>
      <c r="M23" s="20"/>
      <c r="N23" s="24">
        <v>118409</v>
      </c>
      <c r="O23" s="24"/>
      <c r="P23" s="24"/>
      <c r="Q23" s="20"/>
      <c r="R23" s="24"/>
      <c r="S23" s="24"/>
      <c r="T23" s="20"/>
      <c r="U23" s="24"/>
      <c r="V23" s="24"/>
      <c r="W23" s="24">
        <v>118409</v>
      </c>
      <c r="X23" s="20"/>
      <c r="Y23" s="24">
        <v>118409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64099418</v>
      </c>
      <c r="D24" s="29">
        <f>SUM(D15:D23)</f>
        <v>64099418</v>
      </c>
      <c r="E24" s="36">
        <f t="shared" si="1"/>
        <v>64568898</v>
      </c>
      <c r="F24" s="37">
        <f t="shared" si="1"/>
        <v>64568898</v>
      </c>
      <c r="G24" s="37">
        <f t="shared" si="1"/>
        <v>64263201</v>
      </c>
      <c r="H24" s="37">
        <f t="shared" si="1"/>
        <v>64075309</v>
      </c>
      <c r="I24" s="37">
        <f t="shared" si="1"/>
        <v>64075309</v>
      </c>
      <c r="J24" s="37">
        <f t="shared" si="1"/>
        <v>64075309</v>
      </c>
      <c r="K24" s="37">
        <f t="shared" si="1"/>
        <v>64075309</v>
      </c>
      <c r="L24" s="37">
        <f t="shared" si="1"/>
        <v>64075309</v>
      </c>
      <c r="M24" s="37">
        <f t="shared" si="1"/>
        <v>0</v>
      </c>
      <c r="N24" s="37">
        <f t="shared" si="1"/>
        <v>64075309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64075309</v>
      </c>
      <c r="X24" s="37">
        <f t="shared" si="1"/>
        <v>32284450</v>
      </c>
      <c r="Y24" s="37">
        <f t="shared" si="1"/>
        <v>31790859</v>
      </c>
      <c r="Z24" s="38">
        <f>+IF(X24&lt;&gt;0,+(Y24/X24)*100,0)</f>
        <v>98.47111844866492</v>
      </c>
      <c r="AA24" s="39">
        <f>SUM(AA15:AA23)</f>
        <v>64568898</v>
      </c>
    </row>
    <row r="25" spans="1:27" ht="13.5">
      <c r="A25" s="27" t="s">
        <v>51</v>
      </c>
      <c r="B25" s="28"/>
      <c r="C25" s="29">
        <f aca="true" t="shared" si="2" ref="C25:Y25">+C12+C24</f>
        <v>160274068</v>
      </c>
      <c r="D25" s="29">
        <f>+D12+D24</f>
        <v>160274068</v>
      </c>
      <c r="E25" s="30">
        <f t="shared" si="2"/>
        <v>137166108</v>
      </c>
      <c r="F25" s="31">
        <f t="shared" si="2"/>
        <v>137166108</v>
      </c>
      <c r="G25" s="31">
        <f t="shared" si="2"/>
        <v>192352908</v>
      </c>
      <c r="H25" s="31">
        <f t="shared" si="2"/>
        <v>188544685</v>
      </c>
      <c r="I25" s="31">
        <f t="shared" si="2"/>
        <v>180262248</v>
      </c>
      <c r="J25" s="31">
        <f t="shared" si="2"/>
        <v>180262248</v>
      </c>
      <c r="K25" s="31">
        <f t="shared" si="2"/>
        <v>171441375</v>
      </c>
      <c r="L25" s="31">
        <f t="shared" si="2"/>
        <v>162859839</v>
      </c>
      <c r="M25" s="31">
        <f t="shared" si="2"/>
        <v>0</v>
      </c>
      <c r="N25" s="31">
        <f t="shared" si="2"/>
        <v>162859839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162859839</v>
      </c>
      <c r="X25" s="31">
        <f t="shared" si="2"/>
        <v>68583055</v>
      </c>
      <c r="Y25" s="31">
        <f t="shared" si="2"/>
        <v>94276784</v>
      </c>
      <c r="Z25" s="32">
        <f>+IF(X25&lt;&gt;0,+(Y25/X25)*100,0)</f>
        <v>137.4636694151347</v>
      </c>
      <c r="AA25" s="33">
        <f>+AA12+AA24</f>
        <v>137166108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600</v>
      </c>
      <c r="D31" s="18">
        <v>600</v>
      </c>
      <c r="E31" s="19">
        <v>1550</v>
      </c>
      <c r="F31" s="20">
        <v>1550</v>
      </c>
      <c r="G31" s="20">
        <v>600</v>
      </c>
      <c r="H31" s="20">
        <v>650</v>
      </c>
      <c r="I31" s="20">
        <v>600</v>
      </c>
      <c r="J31" s="20">
        <v>600</v>
      </c>
      <c r="K31" s="20">
        <v>600</v>
      </c>
      <c r="L31" s="20">
        <v>600</v>
      </c>
      <c r="M31" s="20"/>
      <c r="N31" s="20">
        <v>600</v>
      </c>
      <c r="O31" s="20"/>
      <c r="P31" s="20"/>
      <c r="Q31" s="20"/>
      <c r="R31" s="20"/>
      <c r="S31" s="20"/>
      <c r="T31" s="20"/>
      <c r="U31" s="20"/>
      <c r="V31" s="20"/>
      <c r="W31" s="20">
        <v>600</v>
      </c>
      <c r="X31" s="20">
        <v>775</v>
      </c>
      <c r="Y31" s="20">
        <v>-175</v>
      </c>
      <c r="Z31" s="21">
        <v>-22.58</v>
      </c>
      <c r="AA31" s="22">
        <v>1550</v>
      </c>
    </row>
    <row r="32" spans="1:27" ht="13.5">
      <c r="A32" s="23" t="s">
        <v>57</v>
      </c>
      <c r="B32" s="17"/>
      <c r="C32" s="18">
        <v>9069140</v>
      </c>
      <c r="D32" s="18">
        <v>9069140</v>
      </c>
      <c r="E32" s="19">
        <v>14826000</v>
      </c>
      <c r="F32" s="20">
        <v>14826000</v>
      </c>
      <c r="G32" s="20">
        <v>7801602</v>
      </c>
      <c r="H32" s="20">
        <v>11779054</v>
      </c>
      <c r="I32" s="20">
        <v>11088323</v>
      </c>
      <c r="J32" s="20">
        <v>11088323</v>
      </c>
      <c r="K32" s="20">
        <v>10856862</v>
      </c>
      <c r="L32" s="20">
        <v>10332317</v>
      </c>
      <c r="M32" s="20"/>
      <c r="N32" s="20">
        <v>10332317</v>
      </c>
      <c r="O32" s="20"/>
      <c r="P32" s="20"/>
      <c r="Q32" s="20"/>
      <c r="R32" s="20"/>
      <c r="S32" s="20"/>
      <c r="T32" s="20"/>
      <c r="U32" s="20"/>
      <c r="V32" s="20"/>
      <c r="W32" s="20">
        <v>10332317</v>
      </c>
      <c r="X32" s="20">
        <v>7413000</v>
      </c>
      <c r="Y32" s="20">
        <v>2919317</v>
      </c>
      <c r="Z32" s="21">
        <v>39.38</v>
      </c>
      <c r="AA32" s="22">
        <v>14826000</v>
      </c>
    </row>
    <row r="33" spans="1:27" ht="13.5">
      <c r="A33" s="23" t="s">
        <v>58</v>
      </c>
      <c r="B33" s="17"/>
      <c r="C33" s="18">
        <v>1280630</v>
      </c>
      <c r="D33" s="18">
        <v>1280630</v>
      </c>
      <c r="E33" s="19">
        <v>4198292</v>
      </c>
      <c r="F33" s="20">
        <v>4198292</v>
      </c>
      <c r="G33" s="20">
        <v>1949961</v>
      </c>
      <c r="H33" s="20">
        <v>2892826</v>
      </c>
      <c r="I33" s="20">
        <v>2892826</v>
      </c>
      <c r="J33" s="20">
        <v>2892826</v>
      </c>
      <c r="K33" s="20">
        <v>2892826</v>
      </c>
      <c r="L33" s="20">
        <v>2892826</v>
      </c>
      <c r="M33" s="20"/>
      <c r="N33" s="20">
        <v>2892826</v>
      </c>
      <c r="O33" s="20"/>
      <c r="P33" s="20"/>
      <c r="Q33" s="20"/>
      <c r="R33" s="20"/>
      <c r="S33" s="20"/>
      <c r="T33" s="20"/>
      <c r="U33" s="20"/>
      <c r="V33" s="20"/>
      <c r="W33" s="20">
        <v>2892826</v>
      </c>
      <c r="X33" s="20">
        <v>2099146</v>
      </c>
      <c r="Y33" s="20">
        <v>793680</v>
      </c>
      <c r="Z33" s="21">
        <v>37.81</v>
      </c>
      <c r="AA33" s="22">
        <v>4198292</v>
      </c>
    </row>
    <row r="34" spans="1:27" ht="13.5">
      <c r="A34" s="27" t="s">
        <v>59</v>
      </c>
      <c r="B34" s="28"/>
      <c r="C34" s="29">
        <f aca="true" t="shared" si="3" ref="C34:Y34">SUM(C29:C33)</f>
        <v>10350370</v>
      </c>
      <c r="D34" s="29">
        <f>SUM(D29:D33)</f>
        <v>10350370</v>
      </c>
      <c r="E34" s="30">
        <f t="shared" si="3"/>
        <v>19025842</v>
      </c>
      <c r="F34" s="31">
        <f t="shared" si="3"/>
        <v>19025842</v>
      </c>
      <c r="G34" s="31">
        <f t="shared" si="3"/>
        <v>9752163</v>
      </c>
      <c r="H34" s="31">
        <f t="shared" si="3"/>
        <v>14672530</v>
      </c>
      <c r="I34" s="31">
        <f t="shared" si="3"/>
        <v>13981749</v>
      </c>
      <c r="J34" s="31">
        <f t="shared" si="3"/>
        <v>13981749</v>
      </c>
      <c r="K34" s="31">
        <f t="shared" si="3"/>
        <v>13750288</v>
      </c>
      <c r="L34" s="31">
        <f t="shared" si="3"/>
        <v>13225743</v>
      </c>
      <c r="M34" s="31">
        <f t="shared" si="3"/>
        <v>0</v>
      </c>
      <c r="N34" s="31">
        <f t="shared" si="3"/>
        <v>13225743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13225743</v>
      </c>
      <c r="X34" s="31">
        <f t="shared" si="3"/>
        <v>9512921</v>
      </c>
      <c r="Y34" s="31">
        <f t="shared" si="3"/>
        <v>3712822</v>
      </c>
      <c r="Z34" s="32">
        <f>+IF(X34&lt;&gt;0,+(Y34/X34)*100,0)</f>
        <v>39.02925294975119</v>
      </c>
      <c r="AA34" s="33">
        <f>SUM(AA29:AA33)</f>
        <v>19025842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18953664</v>
      </c>
      <c r="D38" s="18">
        <v>18953664</v>
      </c>
      <c r="E38" s="19">
        <v>17186436</v>
      </c>
      <c r="F38" s="20">
        <v>17186436</v>
      </c>
      <c r="G38" s="20">
        <v>13746587</v>
      </c>
      <c r="H38" s="20">
        <v>17292907</v>
      </c>
      <c r="I38" s="20">
        <v>17280066</v>
      </c>
      <c r="J38" s="20">
        <v>17280066</v>
      </c>
      <c r="K38" s="20">
        <v>17235609</v>
      </c>
      <c r="L38" s="20">
        <v>17235609</v>
      </c>
      <c r="M38" s="20"/>
      <c r="N38" s="20">
        <v>17235609</v>
      </c>
      <c r="O38" s="20"/>
      <c r="P38" s="20"/>
      <c r="Q38" s="20"/>
      <c r="R38" s="20"/>
      <c r="S38" s="20"/>
      <c r="T38" s="20"/>
      <c r="U38" s="20"/>
      <c r="V38" s="20"/>
      <c r="W38" s="20">
        <v>17235609</v>
      </c>
      <c r="X38" s="20">
        <v>8593218</v>
      </c>
      <c r="Y38" s="20">
        <v>8642391</v>
      </c>
      <c r="Z38" s="21">
        <v>100.57</v>
      </c>
      <c r="AA38" s="22">
        <v>17186436</v>
      </c>
    </row>
    <row r="39" spans="1:27" ht="13.5">
      <c r="A39" s="27" t="s">
        <v>61</v>
      </c>
      <c r="B39" s="35"/>
      <c r="C39" s="29">
        <f aca="true" t="shared" si="4" ref="C39:Y39">SUM(C37:C38)</f>
        <v>18953664</v>
      </c>
      <c r="D39" s="29">
        <f>SUM(D37:D38)</f>
        <v>18953664</v>
      </c>
      <c r="E39" s="36">
        <f t="shared" si="4"/>
        <v>17186436</v>
      </c>
      <c r="F39" s="37">
        <f t="shared" si="4"/>
        <v>17186436</v>
      </c>
      <c r="G39" s="37">
        <f t="shared" si="4"/>
        <v>13746587</v>
      </c>
      <c r="H39" s="37">
        <f t="shared" si="4"/>
        <v>17292907</v>
      </c>
      <c r="I39" s="37">
        <f t="shared" si="4"/>
        <v>17280066</v>
      </c>
      <c r="J39" s="37">
        <f t="shared" si="4"/>
        <v>17280066</v>
      </c>
      <c r="K39" s="37">
        <f t="shared" si="4"/>
        <v>17235609</v>
      </c>
      <c r="L39" s="37">
        <f t="shared" si="4"/>
        <v>17235609</v>
      </c>
      <c r="M39" s="37">
        <f t="shared" si="4"/>
        <v>0</v>
      </c>
      <c r="N39" s="37">
        <f t="shared" si="4"/>
        <v>17235609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17235609</v>
      </c>
      <c r="X39" s="37">
        <f t="shared" si="4"/>
        <v>8593218</v>
      </c>
      <c r="Y39" s="37">
        <f t="shared" si="4"/>
        <v>8642391</v>
      </c>
      <c r="Z39" s="38">
        <f>+IF(X39&lt;&gt;0,+(Y39/X39)*100,0)</f>
        <v>100.57223033326979</v>
      </c>
      <c r="AA39" s="39">
        <f>SUM(AA37:AA38)</f>
        <v>17186436</v>
      </c>
    </row>
    <row r="40" spans="1:27" ht="13.5">
      <c r="A40" s="27" t="s">
        <v>62</v>
      </c>
      <c r="B40" s="28"/>
      <c r="C40" s="29">
        <f aca="true" t="shared" si="5" ref="C40:Y40">+C34+C39</f>
        <v>29304034</v>
      </c>
      <c r="D40" s="29">
        <f>+D34+D39</f>
        <v>29304034</v>
      </c>
      <c r="E40" s="30">
        <f t="shared" si="5"/>
        <v>36212278</v>
      </c>
      <c r="F40" s="31">
        <f t="shared" si="5"/>
        <v>36212278</v>
      </c>
      <c r="G40" s="31">
        <f t="shared" si="5"/>
        <v>23498750</v>
      </c>
      <c r="H40" s="31">
        <f t="shared" si="5"/>
        <v>31965437</v>
      </c>
      <c r="I40" s="31">
        <f t="shared" si="5"/>
        <v>31261815</v>
      </c>
      <c r="J40" s="31">
        <f t="shared" si="5"/>
        <v>31261815</v>
      </c>
      <c r="K40" s="31">
        <f t="shared" si="5"/>
        <v>30985897</v>
      </c>
      <c r="L40" s="31">
        <f t="shared" si="5"/>
        <v>30461352</v>
      </c>
      <c r="M40" s="31">
        <f t="shared" si="5"/>
        <v>0</v>
      </c>
      <c r="N40" s="31">
        <f t="shared" si="5"/>
        <v>30461352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30461352</v>
      </c>
      <c r="X40" s="31">
        <f t="shared" si="5"/>
        <v>18106139</v>
      </c>
      <c r="Y40" s="31">
        <f t="shared" si="5"/>
        <v>12355213</v>
      </c>
      <c r="Z40" s="32">
        <f>+IF(X40&lt;&gt;0,+(Y40/X40)*100,0)</f>
        <v>68.2377010360961</v>
      </c>
      <c r="AA40" s="33">
        <f>+AA34+AA39</f>
        <v>36212278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130970034</v>
      </c>
      <c r="D42" s="43">
        <f>+D25-D40</f>
        <v>130970034</v>
      </c>
      <c r="E42" s="44">
        <f t="shared" si="6"/>
        <v>100953830</v>
      </c>
      <c r="F42" s="45">
        <f t="shared" si="6"/>
        <v>100953830</v>
      </c>
      <c r="G42" s="45">
        <f t="shared" si="6"/>
        <v>168854158</v>
      </c>
      <c r="H42" s="45">
        <f t="shared" si="6"/>
        <v>156579248</v>
      </c>
      <c r="I42" s="45">
        <f t="shared" si="6"/>
        <v>149000433</v>
      </c>
      <c r="J42" s="45">
        <f t="shared" si="6"/>
        <v>149000433</v>
      </c>
      <c r="K42" s="45">
        <f t="shared" si="6"/>
        <v>140455478</v>
      </c>
      <c r="L42" s="45">
        <f t="shared" si="6"/>
        <v>132398487</v>
      </c>
      <c r="M42" s="45">
        <f t="shared" si="6"/>
        <v>0</v>
      </c>
      <c r="N42" s="45">
        <f t="shared" si="6"/>
        <v>132398487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132398487</v>
      </c>
      <c r="X42" s="45">
        <f t="shared" si="6"/>
        <v>50476916</v>
      </c>
      <c r="Y42" s="45">
        <f t="shared" si="6"/>
        <v>81921571</v>
      </c>
      <c r="Z42" s="46">
        <f>+IF(X42&lt;&gt;0,+(Y42/X42)*100,0)</f>
        <v>162.2951192184562</v>
      </c>
      <c r="AA42" s="47">
        <f>+AA25-AA40</f>
        <v>100953830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130970034</v>
      </c>
      <c r="D45" s="18">
        <v>130970034</v>
      </c>
      <c r="E45" s="19">
        <v>99627830</v>
      </c>
      <c r="F45" s="20">
        <v>99627830</v>
      </c>
      <c r="G45" s="20">
        <v>167216213</v>
      </c>
      <c r="H45" s="20">
        <v>154870240</v>
      </c>
      <c r="I45" s="20">
        <v>147291425</v>
      </c>
      <c r="J45" s="20">
        <v>147291425</v>
      </c>
      <c r="K45" s="20">
        <v>138746470</v>
      </c>
      <c r="L45" s="20">
        <v>130689479</v>
      </c>
      <c r="M45" s="20"/>
      <c r="N45" s="20">
        <v>130689479</v>
      </c>
      <c r="O45" s="20"/>
      <c r="P45" s="20"/>
      <c r="Q45" s="20"/>
      <c r="R45" s="20"/>
      <c r="S45" s="20"/>
      <c r="T45" s="20"/>
      <c r="U45" s="20"/>
      <c r="V45" s="20"/>
      <c r="W45" s="20">
        <v>130689479</v>
      </c>
      <c r="X45" s="20">
        <v>49813915</v>
      </c>
      <c r="Y45" s="20">
        <v>80875564</v>
      </c>
      <c r="Z45" s="48">
        <v>162.36</v>
      </c>
      <c r="AA45" s="22">
        <v>99627830</v>
      </c>
    </row>
    <row r="46" spans="1:27" ht="13.5">
      <c r="A46" s="23" t="s">
        <v>67</v>
      </c>
      <c r="B46" s="17"/>
      <c r="C46" s="18"/>
      <c r="D46" s="18"/>
      <c r="E46" s="19">
        <v>1326000</v>
      </c>
      <c r="F46" s="20">
        <v>1326000</v>
      </c>
      <c r="G46" s="20">
        <v>1637945</v>
      </c>
      <c r="H46" s="20">
        <v>1709008</v>
      </c>
      <c r="I46" s="20">
        <v>1709008</v>
      </c>
      <c r="J46" s="20">
        <v>1709008</v>
      </c>
      <c r="K46" s="20">
        <v>1709008</v>
      </c>
      <c r="L46" s="20">
        <v>1709008</v>
      </c>
      <c r="M46" s="20"/>
      <c r="N46" s="20">
        <v>1709008</v>
      </c>
      <c r="O46" s="20"/>
      <c r="P46" s="20"/>
      <c r="Q46" s="20"/>
      <c r="R46" s="20"/>
      <c r="S46" s="20"/>
      <c r="T46" s="20"/>
      <c r="U46" s="20"/>
      <c r="V46" s="20"/>
      <c r="W46" s="20">
        <v>1709008</v>
      </c>
      <c r="X46" s="20">
        <v>663000</v>
      </c>
      <c r="Y46" s="20">
        <v>1046008</v>
      </c>
      <c r="Z46" s="48">
        <v>157.77</v>
      </c>
      <c r="AA46" s="22">
        <v>1326000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130970034</v>
      </c>
      <c r="D48" s="51">
        <f>SUM(D45:D47)</f>
        <v>130970034</v>
      </c>
      <c r="E48" s="52">
        <f t="shared" si="7"/>
        <v>100953830</v>
      </c>
      <c r="F48" s="53">
        <f t="shared" si="7"/>
        <v>100953830</v>
      </c>
      <c r="G48" s="53">
        <f t="shared" si="7"/>
        <v>168854158</v>
      </c>
      <c r="H48" s="53">
        <f t="shared" si="7"/>
        <v>156579248</v>
      </c>
      <c r="I48" s="53">
        <f t="shared" si="7"/>
        <v>149000433</v>
      </c>
      <c r="J48" s="53">
        <f t="shared" si="7"/>
        <v>149000433</v>
      </c>
      <c r="K48" s="53">
        <f t="shared" si="7"/>
        <v>140455478</v>
      </c>
      <c r="L48" s="53">
        <f t="shared" si="7"/>
        <v>132398487</v>
      </c>
      <c r="M48" s="53">
        <f t="shared" si="7"/>
        <v>0</v>
      </c>
      <c r="N48" s="53">
        <f t="shared" si="7"/>
        <v>132398487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132398487</v>
      </c>
      <c r="X48" s="53">
        <f t="shared" si="7"/>
        <v>50476915</v>
      </c>
      <c r="Y48" s="53">
        <f t="shared" si="7"/>
        <v>81921572</v>
      </c>
      <c r="Z48" s="54">
        <f>+IF(X48&lt;&gt;0,+(Y48/X48)*100,0)</f>
        <v>162.29512441479437</v>
      </c>
      <c r="AA48" s="55">
        <f>SUM(AA45:AA47)</f>
        <v>100953830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13000000</v>
      </c>
      <c r="F6" s="20">
        <v>13000000</v>
      </c>
      <c r="G6" s="20">
        <v>25476392</v>
      </c>
      <c r="H6" s="20">
        <v>40531607</v>
      </c>
      <c r="I6" s="20"/>
      <c r="J6" s="20"/>
      <c r="K6" s="20">
        <v>3483015</v>
      </c>
      <c r="L6" s="20">
        <v>14873179</v>
      </c>
      <c r="M6" s="20">
        <v>42510792</v>
      </c>
      <c r="N6" s="20">
        <v>42510792</v>
      </c>
      <c r="O6" s="20"/>
      <c r="P6" s="20"/>
      <c r="Q6" s="20"/>
      <c r="R6" s="20"/>
      <c r="S6" s="20"/>
      <c r="T6" s="20"/>
      <c r="U6" s="20"/>
      <c r="V6" s="20"/>
      <c r="W6" s="20">
        <v>42510792</v>
      </c>
      <c r="X6" s="20">
        <v>6500000</v>
      </c>
      <c r="Y6" s="20">
        <v>36010792</v>
      </c>
      <c r="Z6" s="21">
        <v>554.01</v>
      </c>
      <c r="AA6" s="22">
        <v>13000000</v>
      </c>
    </row>
    <row r="7" spans="1:27" ht="13.5">
      <c r="A7" s="23" t="s">
        <v>34</v>
      </c>
      <c r="B7" s="17"/>
      <c r="C7" s="18"/>
      <c r="D7" s="18"/>
      <c r="E7" s="19">
        <v>10000000</v>
      </c>
      <c r="F7" s="20">
        <v>10000000</v>
      </c>
      <c r="G7" s="20">
        <v>21293137</v>
      </c>
      <c r="H7" s="20">
        <v>21393506</v>
      </c>
      <c r="I7" s="20"/>
      <c r="J7" s="20"/>
      <c r="K7" s="20">
        <v>21592398</v>
      </c>
      <c r="L7" s="20">
        <v>21690895</v>
      </c>
      <c r="M7" s="20">
        <v>21793139</v>
      </c>
      <c r="N7" s="20">
        <v>21793139</v>
      </c>
      <c r="O7" s="20"/>
      <c r="P7" s="20"/>
      <c r="Q7" s="20"/>
      <c r="R7" s="20"/>
      <c r="S7" s="20"/>
      <c r="T7" s="20"/>
      <c r="U7" s="20"/>
      <c r="V7" s="20"/>
      <c r="W7" s="20">
        <v>21793139</v>
      </c>
      <c r="X7" s="20">
        <v>5000000</v>
      </c>
      <c r="Y7" s="20">
        <v>16793139</v>
      </c>
      <c r="Z7" s="21">
        <v>335.86</v>
      </c>
      <c r="AA7" s="22">
        <v>10000000</v>
      </c>
    </row>
    <row r="8" spans="1:27" ht="13.5">
      <c r="A8" s="23" t="s">
        <v>35</v>
      </c>
      <c r="B8" s="17"/>
      <c r="C8" s="18"/>
      <c r="D8" s="18"/>
      <c r="E8" s="19">
        <v>3000000</v>
      </c>
      <c r="F8" s="20">
        <v>3000000</v>
      </c>
      <c r="G8" s="20">
        <v>6151432</v>
      </c>
      <c r="H8" s="20">
        <v>6508551</v>
      </c>
      <c r="I8" s="20"/>
      <c r="J8" s="20"/>
      <c r="K8" s="20">
        <v>6972517</v>
      </c>
      <c r="L8" s="20">
        <v>6406586</v>
      </c>
      <c r="M8" s="20">
        <v>6309991</v>
      </c>
      <c r="N8" s="20">
        <v>6309991</v>
      </c>
      <c r="O8" s="20"/>
      <c r="P8" s="20"/>
      <c r="Q8" s="20"/>
      <c r="R8" s="20"/>
      <c r="S8" s="20"/>
      <c r="T8" s="20"/>
      <c r="U8" s="20"/>
      <c r="V8" s="20"/>
      <c r="W8" s="20">
        <v>6309991</v>
      </c>
      <c r="X8" s="20">
        <v>1500000</v>
      </c>
      <c r="Y8" s="20">
        <v>4809991</v>
      </c>
      <c r="Z8" s="21">
        <v>320.67</v>
      </c>
      <c r="AA8" s="22">
        <v>3000000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26000000</v>
      </c>
      <c r="F12" s="31">
        <f t="shared" si="0"/>
        <v>26000000</v>
      </c>
      <c r="G12" s="31">
        <f t="shared" si="0"/>
        <v>52920961</v>
      </c>
      <c r="H12" s="31">
        <f t="shared" si="0"/>
        <v>68433664</v>
      </c>
      <c r="I12" s="31">
        <f t="shared" si="0"/>
        <v>0</v>
      </c>
      <c r="J12" s="31">
        <f t="shared" si="0"/>
        <v>0</v>
      </c>
      <c r="K12" s="31">
        <f t="shared" si="0"/>
        <v>32047930</v>
      </c>
      <c r="L12" s="31">
        <f t="shared" si="0"/>
        <v>42970660</v>
      </c>
      <c r="M12" s="31">
        <f t="shared" si="0"/>
        <v>70613922</v>
      </c>
      <c r="N12" s="31">
        <f t="shared" si="0"/>
        <v>70613922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70613922</v>
      </c>
      <c r="X12" s="31">
        <f t="shared" si="0"/>
        <v>13000000</v>
      </c>
      <c r="Y12" s="31">
        <f t="shared" si="0"/>
        <v>57613922</v>
      </c>
      <c r="Z12" s="32">
        <f>+IF(X12&lt;&gt;0,+(Y12/X12)*100,0)</f>
        <v>443.1840153846154</v>
      </c>
      <c r="AA12" s="33">
        <f>SUM(AA6:AA11)</f>
        <v>26000000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83807000</v>
      </c>
      <c r="F19" s="20">
        <v>83807000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41903500</v>
      </c>
      <c r="Y19" s="20">
        <v>-41903500</v>
      </c>
      <c r="Z19" s="21">
        <v>-100</v>
      </c>
      <c r="AA19" s="22">
        <v>83807000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83807000</v>
      </c>
      <c r="F24" s="37">
        <f t="shared" si="1"/>
        <v>83807000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41903500</v>
      </c>
      <c r="Y24" s="37">
        <f t="shared" si="1"/>
        <v>-41903500</v>
      </c>
      <c r="Z24" s="38">
        <f>+IF(X24&lt;&gt;0,+(Y24/X24)*100,0)</f>
        <v>-100</v>
      </c>
      <c r="AA24" s="39">
        <f>SUM(AA15:AA23)</f>
        <v>83807000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109807000</v>
      </c>
      <c r="F25" s="31">
        <f t="shared" si="2"/>
        <v>109807000</v>
      </c>
      <c r="G25" s="31">
        <f t="shared" si="2"/>
        <v>52920961</v>
      </c>
      <c r="H25" s="31">
        <f t="shared" si="2"/>
        <v>68433664</v>
      </c>
      <c r="I25" s="31">
        <f t="shared" si="2"/>
        <v>0</v>
      </c>
      <c r="J25" s="31">
        <f t="shared" si="2"/>
        <v>0</v>
      </c>
      <c r="K25" s="31">
        <f t="shared" si="2"/>
        <v>32047930</v>
      </c>
      <c r="L25" s="31">
        <f t="shared" si="2"/>
        <v>42970660</v>
      </c>
      <c r="M25" s="31">
        <f t="shared" si="2"/>
        <v>70613922</v>
      </c>
      <c r="N25" s="31">
        <f t="shared" si="2"/>
        <v>70613922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70613922</v>
      </c>
      <c r="X25" s="31">
        <f t="shared" si="2"/>
        <v>54903500</v>
      </c>
      <c r="Y25" s="31">
        <f t="shared" si="2"/>
        <v>15710422</v>
      </c>
      <c r="Z25" s="32">
        <f>+IF(X25&lt;&gt;0,+(Y25/X25)*100,0)</f>
        <v>28.614609268990137</v>
      </c>
      <c r="AA25" s="33">
        <f>+AA12+AA24</f>
        <v>109807000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4000000</v>
      </c>
      <c r="F32" s="20">
        <v>4000000</v>
      </c>
      <c r="G32" s="20">
        <v>3536641</v>
      </c>
      <c r="H32" s="20">
        <v>3373492</v>
      </c>
      <c r="I32" s="20"/>
      <c r="J32" s="20"/>
      <c r="K32" s="20">
        <v>2340348</v>
      </c>
      <c r="L32" s="20">
        <v>1975005</v>
      </c>
      <c r="M32" s="20">
        <v>70759</v>
      </c>
      <c r="N32" s="20">
        <v>70759</v>
      </c>
      <c r="O32" s="20"/>
      <c r="P32" s="20"/>
      <c r="Q32" s="20"/>
      <c r="R32" s="20"/>
      <c r="S32" s="20"/>
      <c r="T32" s="20"/>
      <c r="U32" s="20"/>
      <c r="V32" s="20"/>
      <c r="W32" s="20">
        <v>70759</v>
      </c>
      <c r="X32" s="20">
        <v>2000000</v>
      </c>
      <c r="Y32" s="20">
        <v>-1929241</v>
      </c>
      <c r="Z32" s="21">
        <v>-96.46</v>
      </c>
      <c r="AA32" s="22">
        <v>4000000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4000000</v>
      </c>
      <c r="F34" s="31">
        <f t="shared" si="3"/>
        <v>4000000</v>
      </c>
      <c r="G34" s="31">
        <f t="shared" si="3"/>
        <v>3536641</v>
      </c>
      <c r="H34" s="31">
        <f t="shared" si="3"/>
        <v>3373492</v>
      </c>
      <c r="I34" s="31">
        <f t="shared" si="3"/>
        <v>0</v>
      </c>
      <c r="J34" s="31">
        <f t="shared" si="3"/>
        <v>0</v>
      </c>
      <c r="K34" s="31">
        <f t="shared" si="3"/>
        <v>2340348</v>
      </c>
      <c r="L34" s="31">
        <f t="shared" si="3"/>
        <v>1975005</v>
      </c>
      <c r="M34" s="31">
        <f t="shared" si="3"/>
        <v>70759</v>
      </c>
      <c r="N34" s="31">
        <f t="shared" si="3"/>
        <v>70759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70759</v>
      </c>
      <c r="X34" s="31">
        <f t="shared" si="3"/>
        <v>2000000</v>
      </c>
      <c r="Y34" s="31">
        <f t="shared" si="3"/>
        <v>-1929241</v>
      </c>
      <c r="Z34" s="32">
        <f>+IF(X34&lt;&gt;0,+(Y34/X34)*100,0)</f>
        <v>-96.46205</v>
      </c>
      <c r="AA34" s="33">
        <f>SUM(AA29:AA33)</f>
        <v>4000000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4000000</v>
      </c>
      <c r="F40" s="31">
        <f t="shared" si="5"/>
        <v>4000000</v>
      </c>
      <c r="G40" s="31">
        <f t="shared" si="5"/>
        <v>3536641</v>
      </c>
      <c r="H40" s="31">
        <f t="shared" si="5"/>
        <v>3373492</v>
      </c>
      <c r="I40" s="31">
        <f t="shared" si="5"/>
        <v>0</v>
      </c>
      <c r="J40" s="31">
        <f t="shared" si="5"/>
        <v>0</v>
      </c>
      <c r="K40" s="31">
        <f t="shared" si="5"/>
        <v>2340348</v>
      </c>
      <c r="L40" s="31">
        <f t="shared" si="5"/>
        <v>1975005</v>
      </c>
      <c r="M40" s="31">
        <f t="shared" si="5"/>
        <v>70759</v>
      </c>
      <c r="N40" s="31">
        <f t="shared" si="5"/>
        <v>70759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70759</v>
      </c>
      <c r="X40" s="31">
        <f t="shared" si="5"/>
        <v>2000000</v>
      </c>
      <c r="Y40" s="31">
        <f t="shared" si="5"/>
        <v>-1929241</v>
      </c>
      <c r="Z40" s="32">
        <f>+IF(X40&lt;&gt;0,+(Y40/X40)*100,0)</f>
        <v>-96.46205</v>
      </c>
      <c r="AA40" s="33">
        <f>+AA34+AA39</f>
        <v>4000000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105807000</v>
      </c>
      <c r="F42" s="45">
        <f t="shared" si="6"/>
        <v>105807000</v>
      </c>
      <c r="G42" s="45">
        <f t="shared" si="6"/>
        <v>49384320</v>
      </c>
      <c r="H42" s="45">
        <f t="shared" si="6"/>
        <v>65060172</v>
      </c>
      <c r="I42" s="45">
        <f t="shared" si="6"/>
        <v>0</v>
      </c>
      <c r="J42" s="45">
        <f t="shared" si="6"/>
        <v>0</v>
      </c>
      <c r="K42" s="45">
        <f t="shared" si="6"/>
        <v>29707582</v>
      </c>
      <c r="L42" s="45">
        <f t="shared" si="6"/>
        <v>40995655</v>
      </c>
      <c r="M42" s="45">
        <f t="shared" si="6"/>
        <v>70543163</v>
      </c>
      <c r="N42" s="45">
        <f t="shared" si="6"/>
        <v>70543163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70543163</v>
      </c>
      <c r="X42" s="45">
        <f t="shared" si="6"/>
        <v>52903500</v>
      </c>
      <c r="Y42" s="45">
        <f t="shared" si="6"/>
        <v>17639663</v>
      </c>
      <c r="Z42" s="46">
        <f>+IF(X42&lt;&gt;0,+(Y42/X42)*100,0)</f>
        <v>33.34309261202</v>
      </c>
      <c r="AA42" s="47">
        <f>+AA25-AA40</f>
        <v>105807000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105807000</v>
      </c>
      <c r="F45" s="20">
        <v>105807000</v>
      </c>
      <c r="G45" s="20">
        <v>37890610</v>
      </c>
      <c r="H45" s="20">
        <v>-2125245</v>
      </c>
      <c r="I45" s="20"/>
      <c r="J45" s="20"/>
      <c r="K45" s="20">
        <v>-3954227</v>
      </c>
      <c r="L45" s="20">
        <v>-4141827</v>
      </c>
      <c r="M45" s="20">
        <v>36390493</v>
      </c>
      <c r="N45" s="20">
        <v>36390493</v>
      </c>
      <c r="O45" s="20"/>
      <c r="P45" s="20"/>
      <c r="Q45" s="20"/>
      <c r="R45" s="20"/>
      <c r="S45" s="20"/>
      <c r="T45" s="20"/>
      <c r="U45" s="20"/>
      <c r="V45" s="20"/>
      <c r="W45" s="20">
        <v>36390493</v>
      </c>
      <c r="X45" s="20">
        <v>52903500</v>
      </c>
      <c r="Y45" s="20">
        <v>-16513007</v>
      </c>
      <c r="Z45" s="48">
        <v>-31.21</v>
      </c>
      <c r="AA45" s="22">
        <v>105807000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11493710</v>
      </c>
      <c r="H46" s="20">
        <v>67185417</v>
      </c>
      <c r="I46" s="20"/>
      <c r="J46" s="20"/>
      <c r="K46" s="20">
        <v>33661809</v>
      </c>
      <c r="L46" s="20">
        <v>45137482</v>
      </c>
      <c r="M46" s="20">
        <v>34152670</v>
      </c>
      <c r="N46" s="20">
        <v>34152670</v>
      </c>
      <c r="O46" s="20"/>
      <c r="P46" s="20"/>
      <c r="Q46" s="20"/>
      <c r="R46" s="20"/>
      <c r="S46" s="20"/>
      <c r="T46" s="20"/>
      <c r="U46" s="20"/>
      <c r="V46" s="20"/>
      <c r="W46" s="20">
        <v>34152670</v>
      </c>
      <c r="X46" s="20"/>
      <c r="Y46" s="20">
        <v>34152670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105807000</v>
      </c>
      <c r="F48" s="53">
        <f t="shared" si="7"/>
        <v>105807000</v>
      </c>
      <c r="G48" s="53">
        <f t="shared" si="7"/>
        <v>49384320</v>
      </c>
      <c r="H48" s="53">
        <f t="shared" si="7"/>
        <v>65060172</v>
      </c>
      <c r="I48" s="53">
        <f t="shared" si="7"/>
        <v>0</v>
      </c>
      <c r="J48" s="53">
        <f t="shared" si="7"/>
        <v>0</v>
      </c>
      <c r="K48" s="53">
        <f t="shared" si="7"/>
        <v>29707582</v>
      </c>
      <c r="L48" s="53">
        <f t="shared" si="7"/>
        <v>40995655</v>
      </c>
      <c r="M48" s="53">
        <f t="shared" si="7"/>
        <v>70543163</v>
      </c>
      <c r="N48" s="53">
        <f t="shared" si="7"/>
        <v>70543163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70543163</v>
      </c>
      <c r="X48" s="53">
        <f t="shared" si="7"/>
        <v>52903500</v>
      </c>
      <c r="Y48" s="53">
        <f t="shared" si="7"/>
        <v>17639663</v>
      </c>
      <c r="Z48" s="54">
        <f>+IF(X48&lt;&gt;0,+(Y48/X48)*100,0)</f>
        <v>33.34309261202</v>
      </c>
      <c r="AA48" s="55">
        <f>SUM(AA45:AA47)</f>
        <v>105807000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35246865</v>
      </c>
      <c r="D6" s="18">
        <v>35246865</v>
      </c>
      <c r="E6" s="19">
        <v>5769000</v>
      </c>
      <c r="F6" s="20">
        <v>5769000</v>
      </c>
      <c r="G6" s="20">
        <v>1468973</v>
      </c>
      <c r="H6" s="20">
        <v>1313744</v>
      </c>
      <c r="I6" s="20">
        <v>-1432746</v>
      </c>
      <c r="J6" s="20">
        <v>-1432746</v>
      </c>
      <c r="K6" s="20">
        <v>222557</v>
      </c>
      <c r="L6" s="20"/>
      <c r="M6" s="20"/>
      <c r="N6" s="20">
        <v>222557</v>
      </c>
      <c r="O6" s="20"/>
      <c r="P6" s="20"/>
      <c r="Q6" s="20"/>
      <c r="R6" s="20"/>
      <c r="S6" s="20"/>
      <c r="T6" s="20"/>
      <c r="U6" s="20"/>
      <c r="V6" s="20"/>
      <c r="W6" s="20">
        <v>222557</v>
      </c>
      <c r="X6" s="20">
        <v>2884500</v>
      </c>
      <c r="Y6" s="20">
        <v>-2661943</v>
      </c>
      <c r="Z6" s="21">
        <v>-92.28</v>
      </c>
      <c r="AA6" s="22">
        <v>5769000</v>
      </c>
    </row>
    <row r="7" spans="1:27" ht="13.5">
      <c r="A7" s="23" t="s">
        <v>34</v>
      </c>
      <c r="B7" s="17"/>
      <c r="C7" s="18"/>
      <c r="D7" s="18"/>
      <c r="E7" s="19">
        <v>15000000</v>
      </c>
      <c r="F7" s="20">
        <v>15000000</v>
      </c>
      <c r="G7" s="20">
        <v>82677327</v>
      </c>
      <c r="H7" s="20">
        <v>83098796</v>
      </c>
      <c r="I7" s="20">
        <v>68811540</v>
      </c>
      <c r="J7" s="20">
        <v>68811540</v>
      </c>
      <c r="K7" s="20">
        <v>49072479</v>
      </c>
      <c r="L7" s="20"/>
      <c r="M7" s="20"/>
      <c r="N7" s="20">
        <v>49072479</v>
      </c>
      <c r="O7" s="20"/>
      <c r="P7" s="20"/>
      <c r="Q7" s="20"/>
      <c r="R7" s="20"/>
      <c r="S7" s="20"/>
      <c r="T7" s="20"/>
      <c r="U7" s="20"/>
      <c r="V7" s="20"/>
      <c r="W7" s="20">
        <v>49072479</v>
      </c>
      <c r="X7" s="20">
        <v>7500000</v>
      </c>
      <c r="Y7" s="20">
        <v>41572479</v>
      </c>
      <c r="Z7" s="21">
        <v>554.3</v>
      </c>
      <c r="AA7" s="22">
        <v>15000000</v>
      </c>
    </row>
    <row r="8" spans="1:27" ht="13.5">
      <c r="A8" s="23" t="s">
        <v>35</v>
      </c>
      <c r="B8" s="17"/>
      <c r="C8" s="18">
        <v>20229206</v>
      </c>
      <c r="D8" s="18">
        <v>20229206</v>
      </c>
      <c r="E8" s="19">
        <v>30000000</v>
      </c>
      <c r="F8" s="20">
        <v>30000000</v>
      </c>
      <c r="G8" s="20">
        <v>9260610</v>
      </c>
      <c r="H8" s="20">
        <v>22309119</v>
      </c>
      <c r="I8" s="20">
        <v>22376932</v>
      </c>
      <c r="J8" s="20">
        <v>22376932</v>
      </c>
      <c r="K8" s="20">
        <v>22331613</v>
      </c>
      <c r="L8" s="20"/>
      <c r="M8" s="20"/>
      <c r="N8" s="20">
        <v>22331613</v>
      </c>
      <c r="O8" s="20"/>
      <c r="P8" s="20"/>
      <c r="Q8" s="20"/>
      <c r="R8" s="20"/>
      <c r="S8" s="20"/>
      <c r="T8" s="20"/>
      <c r="U8" s="20"/>
      <c r="V8" s="20"/>
      <c r="W8" s="20">
        <v>22331613</v>
      </c>
      <c r="X8" s="20">
        <v>15000000</v>
      </c>
      <c r="Y8" s="20">
        <v>7331613</v>
      </c>
      <c r="Z8" s="21">
        <v>48.88</v>
      </c>
      <c r="AA8" s="22">
        <v>30000000</v>
      </c>
    </row>
    <row r="9" spans="1:27" ht="13.5">
      <c r="A9" s="23" t="s">
        <v>36</v>
      </c>
      <c r="B9" s="17"/>
      <c r="C9" s="18">
        <v>32853720</v>
      </c>
      <c r="D9" s="18">
        <v>32853720</v>
      </c>
      <c r="E9" s="19">
        <v>16500000</v>
      </c>
      <c r="F9" s="20">
        <v>16500000</v>
      </c>
      <c r="G9" s="20">
        <v>51452610</v>
      </c>
      <c r="H9" s="20">
        <v>46205832</v>
      </c>
      <c r="I9" s="20">
        <v>49340590</v>
      </c>
      <c r="J9" s="20">
        <v>49340590</v>
      </c>
      <c r="K9" s="20">
        <v>52117784</v>
      </c>
      <c r="L9" s="20"/>
      <c r="M9" s="20"/>
      <c r="N9" s="20">
        <v>52117784</v>
      </c>
      <c r="O9" s="20"/>
      <c r="P9" s="20"/>
      <c r="Q9" s="20"/>
      <c r="R9" s="20"/>
      <c r="S9" s="20"/>
      <c r="T9" s="20"/>
      <c r="U9" s="20"/>
      <c r="V9" s="20"/>
      <c r="W9" s="20">
        <v>52117784</v>
      </c>
      <c r="X9" s="20">
        <v>8250000</v>
      </c>
      <c r="Y9" s="20">
        <v>43867784</v>
      </c>
      <c r="Z9" s="21">
        <v>531.73</v>
      </c>
      <c r="AA9" s="22">
        <v>16500000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2287835</v>
      </c>
      <c r="D11" s="18">
        <v>2287835</v>
      </c>
      <c r="E11" s="19">
        <v>5000000</v>
      </c>
      <c r="F11" s="20">
        <v>5000000</v>
      </c>
      <c r="G11" s="20">
        <v>2263267</v>
      </c>
      <c r="H11" s="20">
        <v>2419634</v>
      </c>
      <c r="I11" s="20">
        <v>2259569</v>
      </c>
      <c r="J11" s="20">
        <v>2259569</v>
      </c>
      <c r="K11" s="20">
        <v>2247195</v>
      </c>
      <c r="L11" s="20"/>
      <c r="M11" s="20"/>
      <c r="N11" s="20">
        <v>2247195</v>
      </c>
      <c r="O11" s="20"/>
      <c r="P11" s="20"/>
      <c r="Q11" s="20"/>
      <c r="R11" s="20"/>
      <c r="S11" s="20"/>
      <c r="T11" s="20"/>
      <c r="U11" s="20"/>
      <c r="V11" s="20"/>
      <c r="W11" s="20">
        <v>2247195</v>
      </c>
      <c r="X11" s="20">
        <v>2500000</v>
      </c>
      <c r="Y11" s="20">
        <v>-252805</v>
      </c>
      <c r="Z11" s="21">
        <v>-10.11</v>
      </c>
      <c r="AA11" s="22">
        <v>5000000</v>
      </c>
    </row>
    <row r="12" spans="1:27" ht="13.5">
      <c r="A12" s="27" t="s">
        <v>39</v>
      </c>
      <c r="B12" s="28"/>
      <c r="C12" s="29">
        <f aca="true" t="shared" si="0" ref="C12:Y12">SUM(C6:C11)</f>
        <v>90617626</v>
      </c>
      <c r="D12" s="29">
        <f>SUM(D6:D11)</f>
        <v>90617626</v>
      </c>
      <c r="E12" s="30">
        <f t="shared" si="0"/>
        <v>72269000</v>
      </c>
      <c r="F12" s="31">
        <f t="shared" si="0"/>
        <v>72269000</v>
      </c>
      <c r="G12" s="31">
        <f t="shared" si="0"/>
        <v>147122787</v>
      </c>
      <c r="H12" s="31">
        <f t="shared" si="0"/>
        <v>155347125</v>
      </c>
      <c r="I12" s="31">
        <f t="shared" si="0"/>
        <v>141355885</v>
      </c>
      <c r="J12" s="31">
        <f t="shared" si="0"/>
        <v>141355885</v>
      </c>
      <c r="K12" s="31">
        <f t="shared" si="0"/>
        <v>125991628</v>
      </c>
      <c r="L12" s="31">
        <f t="shared" si="0"/>
        <v>0</v>
      </c>
      <c r="M12" s="31">
        <f t="shared" si="0"/>
        <v>0</v>
      </c>
      <c r="N12" s="31">
        <f t="shared" si="0"/>
        <v>125991628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125991628</v>
      </c>
      <c r="X12" s="31">
        <f t="shared" si="0"/>
        <v>36134500</v>
      </c>
      <c r="Y12" s="31">
        <f t="shared" si="0"/>
        <v>89857128</v>
      </c>
      <c r="Z12" s="32">
        <f>+IF(X12&lt;&gt;0,+(Y12/X12)*100,0)</f>
        <v>248.67405941690075</v>
      </c>
      <c r="AA12" s="33">
        <f>SUM(AA6:AA11)</f>
        <v>72269000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85382000</v>
      </c>
      <c r="D17" s="18">
        <v>85382000</v>
      </c>
      <c r="E17" s="19">
        <v>220000000</v>
      </c>
      <c r="F17" s="20">
        <v>220000000</v>
      </c>
      <c r="G17" s="20">
        <v>80617000</v>
      </c>
      <c r="H17" s="20">
        <v>85382000</v>
      </c>
      <c r="I17" s="20">
        <v>85382000</v>
      </c>
      <c r="J17" s="20">
        <v>85382000</v>
      </c>
      <c r="K17" s="20">
        <v>85382000</v>
      </c>
      <c r="L17" s="20"/>
      <c r="M17" s="20"/>
      <c r="N17" s="20">
        <v>85382000</v>
      </c>
      <c r="O17" s="20"/>
      <c r="P17" s="20"/>
      <c r="Q17" s="20"/>
      <c r="R17" s="20"/>
      <c r="S17" s="20"/>
      <c r="T17" s="20"/>
      <c r="U17" s="20"/>
      <c r="V17" s="20"/>
      <c r="W17" s="20">
        <v>85382000</v>
      </c>
      <c r="X17" s="20">
        <v>110000000</v>
      </c>
      <c r="Y17" s="20">
        <v>-24618000</v>
      </c>
      <c r="Z17" s="21">
        <v>-22.38</v>
      </c>
      <c r="AA17" s="22">
        <v>220000000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694406600</v>
      </c>
      <c r="D19" s="18">
        <v>694406600</v>
      </c>
      <c r="E19" s="19">
        <v>830228812</v>
      </c>
      <c r="F19" s="20">
        <v>830228812</v>
      </c>
      <c r="G19" s="20">
        <v>689084517</v>
      </c>
      <c r="H19" s="20">
        <v>694842152</v>
      </c>
      <c r="I19" s="20">
        <v>696451550</v>
      </c>
      <c r="J19" s="20">
        <v>696451550</v>
      </c>
      <c r="K19" s="20">
        <v>700285434</v>
      </c>
      <c r="L19" s="20"/>
      <c r="M19" s="20"/>
      <c r="N19" s="20">
        <v>700285434</v>
      </c>
      <c r="O19" s="20"/>
      <c r="P19" s="20"/>
      <c r="Q19" s="20"/>
      <c r="R19" s="20"/>
      <c r="S19" s="20"/>
      <c r="T19" s="20"/>
      <c r="U19" s="20"/>
      <c r="V19" s="20"/>
      <c r="W19" s="20">
        <v>700285434</v>
      </c>
      <c r="X19" s="20">
        <v>415114406</v>
      </c>
      <c r="Y19" s="20">
        <v>285171028</v>
      </c>
      <c r="Z19" s="21">
        <v>68.7</v>
      </c>
      <c r="AA19" s="22">
        <v>830228812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18000</v>
      </c>
      <c r="F21" s="20">
        <v>18000</v>
      </c>
      <c r="G21" s="20">
        <v>11643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9000</v>
      </c>
      <c r="Y21" s="20">
        <v>-9000</v>
      </c>
      <c r="Z21" s="21">
        <v>-100</v>
      </c>
      <c r="AA21" s="22">
        <v>18000</v>
      </c>
    </row>
    <row r="22" spans="1:27" ht="13.5">
      <c r="A22" s="23" t="s">
        <v>48</v>
      </c>
      <c r="B22" s="17"/>
      <c r="C22" s="18">
        <v>22674253</v>
      </c>
      <c r="D22" s="18">
        <v>22674253</v>
      </c>
      <c r="E22" s="19">
        <v>27000000</v>
      </c>
      <c r="F22" s="20">
        <v>27000000</v>
      </c>
      <c r="G22" s="20">
        <v>22674253</v>
      </c>
      <c r="H22" s="20">
        <v>22674253</v>
      </c>
      <c r="I22" s="20">
        <v>22674253</v>
      </c>
      <c r="J22" s="20">
        <v>22674253</v>
      </c>
      <c r="K22" s="20">
        <v>22674253</v>
      </c>
      <c r="L22" s="20"/>
      <c r="M22" s="20"/>
      <c r="N22" s="20">
        <v>22674253</v>
      </c>
      <c r="O22" s="20"/>
      <c r="P22" s="20"/>
      <c r="Q22" s="20"/>
      <c r="R22" s="20"/>
      <c r="S22" s="20"/>
      <c r="T22" s="20"/>
      <c r="U22" s="20"/>
      <c r="V22" s="20"/>
      <c r="W22" s="20">
        <v>22674253</v>
      </c>
      <c r="X22" s="20">
        <v>13500000</v>
      </c>
      <c r="Y22" s="20">
        <v>9174253</v>
      </c>
      <c r="Z22" s="21">
        <v>67.96</v>
      </c>
      <c r="AA22" s="22">
        <v>27000000</v>
      </c>
    </row>
    <row r="23" spans="1:27" ht="13.5">
      <c r="A23" s="23" t="s">
        <v>49</v>
      </c>
      <c r="B23" s="17"/>
      <c r="C23" s="18">
        <v>11035935</v>
      </c>
      <c r="D23" s="18">
        <v>11035935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813498788</v>
      </c>
      <c r="D24" s="29">
        <f>SUM(D15:D23)</f>
        <v>813498788</v>
      </c>
      <c r="E24" s="36">
        <f t="shared" si="1"/>
        <v>1077246812</v>
      </c>
      <c r="F24" s="37">
        <f t="shared" si="1"/>
        <v>1077246812</v>
      </c>
      <c r="G24" s="37">
        <f t="shared" si="1"/>
        <v>792387413</v>
      </c>
      <c r="H24" s="37">
        <f t="shared" si="1"/>
        <v>802898405</v>
      </c>
      <c r="I24" s="37">
        <f t="shared" si="1"/>
        <v>804507803</v>
      </c>
      <c r="J24" s="37">
        <f t="shared" si="1"/>
        <v>804507803</v>
      </c>
      <c r="K24" s="37">
        <f t="shared" si="1"/>
        <v>808341687</v>
      </c>
      <c r="L24" s="37">
        <f t="shared" si="1"/>
        <v>0</v>
      </c>
      <c r="M24" s="37">
        <f t="shared" si="1"/>
        <v>0</v>
      </c>
      <c r="N24" s="37">
        <f t="shared" si="1"/>
        <v>808341687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808341687</v>
      </c>
      <c r="X24" s="37">
        <f t="shared" si="1"/>
        <v>538623406</v>
      </c>
      <c r="Y24" s="37">
        <f t="shared" si="1"/>
        <v>269718281</v>
      </c>
      <c r="Z24" s="38">
        <f>+IF(X24&lt;&gt;0,+(Y24/X24)*100,0)</f>
        <v>50.07548465132984</v>
      </c>
      <c r="AA24" s="39">
        <f>SUM(AA15:AA23)</f>
        <v>1077246812</v>
      </c>
    </row>
    <row r="25" spans="1:27" ht="13.5">
      <c r="A25" s="27" t="s">
        <v>51</v>
      </c>
      <c r="B25" s="28"/>
      <c r="C25" s="29">
        <f aca="true" t="shared" si="2" ref="C25:Y25">+C12+C24</f>
        <v>904116414</v>
      </c>
      <c r="D25" s="29">
        <f>+D12+D24</f>
        <v>904116414</v>
      </c>
      <c r="E25" s="30">
        <f t="shared" si="2"/>
        <v>1149515812</v>
      </c>
      <c r="F25" s="31">
        <f t="shared" si="2"/>
        <v>1149515812</v>
      </c>
      <c r="G25" s="31">
        <f t="shared" si="2"/>
        <v>939510200</v>
      </c>
      <c r="H25" s="31">
        <f t="shared" si="2"/>
        <v>958245530</v>
      </c>
      <c r="I25" s="31">
        <f t="shared" si="2"/>
        <v>945863688</v>
      </c>
      <c r="J25" s="31">
        <f t="shared" si="2"/>
        <v>945863688</v>
      </c>
      <c r="K25" s="31">
        <f t="shared" si="2"/>
        <v>934333315</v>
      </c>
      <c r="L25" s="31">
        <f t="shared" si="2"/>
        <v>0</v>
      </c>
      <c r="M25" s="31">
        <f t="shared" si="2"/>
        <v>0</v>
      </c>
      <c r="N25" s="31">
        <f t="shared" si="2"/>
        <v>934333315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934333315</v>
      </c>
      <c r="X25" s="31">
        <f t="shared" si="2"/>
        <v>574757906</v>
      </c>
      <c r="Y25" s="31">
        <f t="shared" si="2"/>
        <v>359575409</v>
      </c>
      <c r="Z25" s="32">
        <f>+IF(X25&lt;&gt;0,+(Y25/X25)*100,0)</f>
        <v>62.56119406907297</v>
      </c>
      <c r="AA25" s="33">
        <f>+AA12+AA24</f>
        <v>1149515812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4211319</v>
      </c>
      <c r="D31" s="18">
        <v>4211319</v>
      </c>
      <c r="E31" s="19">
        <v>5000000</v>
      </c>
      <c r="F31" s="20">
        <v>5000000</v>
      </c>
      <c r="G31" s="20">
        <v>3310091</v>
      </c>
      <c r="H31" s="20">
        <v>3195702</v>
      </c>
      <c r="I31" s="20">
        <v>3190467</v>
      </c>
      <c r="J31" s="20">
        <v>3190467</v>
      </c>
      <c r="K31" s="20">
        <v>3214355</v>
      </c>
      <c r="L31" s="20"/>
      <c r="M31" s="20"/>
      <c r="N31" s="20">
        <v>3214355</v>
      </c>
      <c r="O31" s="20"/>
      <c r="P31" s="20"/>
      <c r="Q31" s="20"/>
      <c r="R31" s="20"/>
      <c r="S31" s="20"/>
      <c r="T31" s="20"/>
      <c r="U31" s="20"/>
      <c r="V31" s="20"/>
      <c r="W31" s="20">
        <v>3214355</v>
      </c>
      <c r="X31" s="20">
        <v>2500000</v>
      </c>
      <c r="Y31" s="20">
        <v>714355</v>
      </c>
      <c r="Z31" s="21">
        <v>28.57</v>
      </c>
      <c r="AA31" s="22">
        <v>5000000</v>
      </c>
    </row>
    <row r="32" spans="1:27" ht="13.5">
      <c r="A32" s="23" t="s">
        <v>57</v>
      </c>
      <c r="B32" s="17"/>
      <c r="C32" s="18">
        <v>42917204</v>
      </c>
      <c r="D32" s="18">
        <v>42917204</v>
      </c>
      <c r="E32" s="19">
        <v>38000000</v>
      </c>
      <c r="F32" s="20">
        <v>38000000</v>
      </c>
      <c r="G32" s="20">
        <v>70708274</v>
      </c>
      <c r="H32" s="20">
        <v>94914261</v>
      </c>
      <c r="I32" s="20">
        <v>95407999</v>
      </c>
      <c r="J32" s="20">
        <v>95407999</v>
      </c>
      <c r="K32" s="20">
        <v>92095579</v>
      </c>
      <c r="L32" s="20"/>
      <c r="M32" s="20"/>
      <c r="N32" s="20">
        <v>92095579</v>
      </c>
      <c r="O32" s="20"/>
      <c r="P32" s="20"/>
      <c r="Q32" s="20"/>
      <c r="R32" s="20"/>
      <c r="S32" s="20"/>
      <c r="T32" s="20"/>
      <c r="U32" s="20"/>
      <c r="V32" s="20"/>
      <c r="W32" s="20">
        <v>92095579</v>
      </c>
      <c r="X32" s="20">
        <v>19000000</v>
      </c>
      <c r="Y32" s="20">
        <v>73095579</v>
      </c>
      <c r="Z32" s="21">
        <v>384.71</v>
      </c>
      <c r="AA32" s="22">
        <v>38000000</v>
      </c>
    </row>
    <row r="33" spans="1:27" ht="13.5">
      <c r="A33" s="23" t="s">
        <v>58</v>
      </c>
      <c r="B33" s="17"/>
      <c r="C33" s="18">
        <v>35049483</v>
      </c>
      <c r="D33" s="18">
        <v>35049483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82178006</v>
      </c>
      <c r="D34" s="29">
        <f>SUM(D29:D33)</f>
        <v>82178006</v>
      </c>
      <c r="E34" s="30">
        <f t="shared" si="3"/>
        <v>43000000</v>
      </c>
      <c r="F34" s="31">
        <f t="shared" si="3"/>
        <v>43000000</v>
      </c>
      <c r="G34" s="31">
        <f t="shared" si="3"/>
        <v>74018365</v>
      </c>
      <c r="H34" s="31">
        <f t="shared" si="3"/>
        <v>98109963</v>
      </c>
      <c r="I34" s="31">
        <f t="shared" si="3"/>
        <v>98598466</v>
      </c>
      <c r="J34" s="31">
        <f t="shared" si="3"/>
        <v>98598466</v>
      </c>
      <c r="K34" s="31">
        <f t="shared" si="3"/>
        <v>95309934</v>
      </c>
      <c r="L34" s="31">
        <f t="shared" si="3"/>
        <v>0</v>
      </c>
      <c r="M34" s="31">
        <f t="shared" si="3"/>
        <v>0</v>
      </c>
      <c r="N34" s="31">
        <f t="shared" si="3"/>
        <v>95309934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95309934</v>
      </c>
      <c r="X34" s="31">
        <f t="shared" si="3"/>
        <v>21500000</v>
      </c>
      <c r="Y34" s="31">
        <f t="shared" si="3"/>
        <v>73809934</v>
      </c>
      <c r="Z34" s="32">
        <f>+IF(X34&lt;&gt;0,+(Y34/X34)*100,0)</f>
        <v>343.30201860465115</v>
      </c>
      <c r="AA34" s="33">
        <f>SUM(AA29:AA33)</f>
        <v>43000000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34693365</v>
      </c>
      <c r="D38" s="18">
        <v>34693365</v>
      </c>
      <c r="E38" s="19">
        <v>40000000</v>
      </c>
      <c r="F38" s="20">
        <v>40000000</v>
      </c>
      <c r="G38" s="20">
        <v>27077179</v>
      </c>
      <c r="H38" s="20">
        <v>30512382</v>
      </c>
      <c r="I38" s="20">
        <v>30512382</v>
      </c>
      <c r="J38" s="20">
        <v>30512382</v>
      </c>
      <c r="K38" s="20">
        <v>30512382</v>
      </c>
      <c r="L38" s="20"/>
      <c r="M38" s="20"/>
      <c r="N38" s="20">
        <v>30512382</v>
      </c>
      <c r="O38" s="20"/>
      <c r="P38" s="20"/>
      <c r="Q38" s="20"/>
      <c r="R38" s="20"/>
      <c r="S38" s="20"/>
      <c r="T38" s="20"/>
      <c r="U38" s="20"/>
      <c r="V38" s="20"/>
      <c r="W38" s="20">
        <v>30512382</v>
      </c>
      <c r="X38" s="20">
        <v>20000000</v>
      </c>
      <c r="Y38" s="20">
        <v>10512382</v>
      </c>
      <c r="Z38" s="21">
        <v>52.56</v>
      </c>
      <c r="AA38" s="22">
        <v>40000000</v>
      </c>
    </row>
    <row r="39" spans="1:27" ht="13.5">
      <c r="A39" s="27" t="s">
        <v>61</v>
      </c>
      <c r="B39" s="35"/>
      <c r="C39" s="29">
        <f aca="true" t="shared" si="4" ref="C39:Y39">SUM(C37:C38)</f>
        <v>34693365</v>
      </c>
      <c r="D39" s="29">
        <f>SUM(D37:D38)</f>
        <v>34693365</v>
      </c>
      <c r="E39" s="36">
        <f t="shared" si="4"/>
        <v>40000000</v>
      </c>
      <c r="F39" s="37">
        <f t="shared" si="4"/>
        <v>40000000</v>
      </c>
      <c r="G39" s="37">
        <f t="shared" si="4"/>
        <v>27077179</v>
      </c>
      <c r="H39" s="37">
        <f t="shared" si="4"/>
        <v>30512382</v>
      </c>
      <c r="I39" s="37">
        <f t="shared" si="4"/>
        <v>30512382</v>
      </c>
      <c r="J39" s="37">
        <f t="shared" si="4"/>
        <v>30512382</v>
      </c>
      <c r="K39" s="37">
        <f t="shared" si="4"/>
        <v>30512382</v>
      </c>
      <c r="L39" s="37">
        <f t="shared" si="4"/>
        <v>0</v>
      </c>
      <c r="M39" s="37">
        <f t="shared" si="4"/>
        <v>0</v>
      </c>
      <c r="N39" s="37">
        <f t="shared" si="4"/>
        <v>30512382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30512382</v>
      </c>
      <c r="X39" s="37">
        <f t="shared" si="4"/>
        <v>20000000</v>
      </c>
      <c r="Y39" s="37">
        <f t="shared" si="4"/>
        <v>10512382</v>
      </c>
      <c r="Z39" s="38">
        <f>+IF(X39&lt;&gt;0,+(Y39/X39)*100,0)</f>
        <v>52.56191</v>
      </c>
      <c r="AA39" s="39">
        <f>SUM(AA37:AA38)</f>
        <v>40000000</v>
      </c>
    </row>
    <row r="40" spans="1:27" ht="13.5">
      <c r="A40" s="27" t="s">
        <v>62</v>
      </c>
      <c r="B40" s="28"/>
      <c r="C40" s="29">
        <f aca="true" t="shared" si="5" ref="C40:Y40">+C34+C39</f>
        <v>116871371</v>
      </c>
      <c r="D40" s="29">
        <f>+D34+D39</f>
        <v>116871371</v>
      </c>
      <c r="E40" s="30">
        <f t="shared" si="5"/>
        <v>83000000</v>
      </c>
      <c r="F40" s="31">
        <f t="shared" si="5"/>
        <v>83000000</v>
      </c>
      <c r="G40" s="31">
        <f t="shared" si="5"/>
        <v>101095544</v>
      </c>
      <c r="H40" s="31">
        <f t="shared" si="5"/>
        <v>128622345</v>
      </c>
      <c r="I40" s="31">
        <f t="shared" si="5"/>
        <v>129110848</v>
      </c>
      <c r="J40" s="31">
        <f t="shared" si="5"/>
        <v>129110848</v>
      </c>
      <c r="K40" s="31">
        <f t="shared" si="5"/>
        <v>125822316</v>
      </c>
      <c r="L40" s="31">
        <f t="shared" si="5"/>
        <v>0</v>
      </c>
      <c r="M40" s="31">
        <f t="shared" si="5"/>
        <v>0</v>
      </c>
      <c r="N40" s="31">
        <f t="shared" si="5"/>
        <v>125822316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125822316</v>
      </c>
      <c r="X40" s="31">
        <f t="shared" si="5"/>
        <v>41500000</v>
      </c>
      <c r="Y40" s="31">
        <f t="shared" si="5"/>
        <v>84322316</v>
      </c>
      <c r="Z40" s="32">
        <f>+IF(X40&lt;&gt;0,+(Y40/X40)*100,0)</f>
        <v>203.18630361445784</v>
      </c>
      <c r="AA40" s="33">
        <f>+AA34+AA39</f>
        <v>83000000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787245043</v>
      </c>
      <c r="D42" s="43">
        <f>+D25-D40</f>
        <v>787245043</v>
      </c>
      <c r="E42" s="44">
        <f t="shared" si="6"/>
        <v>1066515812</v>
      </c>
      <c r="F42" s="45">
        <f t="shared" si="6"/>
        <v>1066515812</v>
      </c>
      <c r="G42" s="45">
        <f t="shared" si="6"/>
        <v>838414656</v>
      </c>
      <c r="H42" s="45">
        <f t="shared" si="6"/>
        <v>829623185</v>
      </c>
      <c r="I42" s="45">
        <f t="shared" si="6"/>
        <v>816752840</v>
      </c>
      <c r="J42" s="45">
        <f t="shared" si="6"/>
        <v>816752840</v>
      </c>
      <c r="K42" s="45">
        <f t="shared" si="6"/>
        <v>808510999</v>
      </c>
      <c r="L42" s="45">
        <f t="shared" si="6"/>
        <v>0</v>
      </c>
      <c r="M42" s="45">
        <f t="shared" si="6"/>
        <v>0</v>
      </c>
      <c r="N42" s="45">
        <f t="shared" si="6"/>
        <v>808510999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808510999</v>
      </c>
      <c r="X42" s="45">
        <f t="shared" si="6"/>
        <v>533257906</v>
      </c>
      <c r="Y42" s="45">
        <f t="shared" si="6"/>
        <v>275253093</v>
      </c>
      <c r="Z42" s="46">
        <f>+IF(X42&lt;&gt;0,+(Y42/X42)*100,0)</f>
        <v>51.61725497230603</v>
      </c>
      <c r="AA42" s="47">
        <f>+AA25-AA40</f>
        <v>1066515812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787245043</v>
      </c>
      <c r="D45" s="18">
        <v>787245043</v>
      </c>
      <c r="E45" s="19">
        <v>1066515812</v>
      </c>
      <c r="F45" s="20">
        <v>1066515812</v>
      </c>
      <c r="G45" s="20">
        <v>838414656</v>
      </c>
      <c r="H45" s="20">
        <v>829623185</v>
      </c>
      <c r="I45" s="20">
        <v>816752840</v>
      </c>
      <c r="J45" s="20">
        <v>816752840</v>
      </c>
      <c r="K45" s="20">
        <v>808510999</v>
      </c>
      <c r="L45" s="20"/>
      <c r="M45" s="20"/>
      <c r="N45" s="20">
        <v>808510999</v>
      </c>
      <c r="O45" s="20"/>
      <c r="P45" s="20"/>
      <c r="Q45" s="20"/>
      <c r="R45" s="20"/>
      <c r="S45" s="20"/>
      <c r="T45" s="20"/>
      <c r="U45" s="20"/>
      <c r="V45" s="20"/>
      <c r="W45" s="20">
        <v>808510999</v>
      </c>
      <c r="X45" s="20">
        <v>533257906</v>
      </c>
      <c r="Y45" s="20">
        <v>275253093</v>
      </c>
      <c r="Z45" s="48">
        <v>51.62</v>
      </c>
      <c r="AA45" s="22">
        <v>1066515812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787245043</v>
      </c>
      <c r="D48" s="51">
        <f>SUM(D45:D47)</f>
        <v>787245043</v>
      </c>
      <c r="E48" s="52">
        <f t="shared" si="7"/>
        <v>1066515812</v>
      </c>
      <c r="F48" s="53">
        <f t="shared" si="7"/>
        <v>1066515812</v>
      </c>
      <c r="G48" s="53">
        <f t="shared" si="7"/>
        <v>838414656</v>
      </c>
      <c r="H48" s="53">
        <f t="shared" si="7"/>
        <v>829623185</v>
      </c>
      <c r="I48" s="53">
        <f t="shared" si="7"/>
        <v>816752840</v>
      </c>
      <c r="J48" s="53">
        <f t="shared" si="7"/>
        <v>816752840</v>
      </c>
      <c r="K48" s="53">
        <f t="shared" si="7"/>
        <v>808510999</v>
      </c>
      <c r="L48" s="53">
        <f t="shared" si="7"/>
        <v>0</v>
      </c>
      <c r="M48" s="53">
        <f t="shared" si="7"/>
        <v>0</v>
      </c>
      <c r="N48" s="53">
        <f t="shared" si="7"/>
        <v>808510999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808510999</v>
      </c>
      <c r="X48" s="53">
        <f t="shared" si="7"/>
        <v>533257906</v>
      </c>
      <c r="Y48" s="53">
        <f t="shared" si="7"/>
        <v>275253093</v>
      </c>
      <c r="Z48" s="54">
        <f>+IF(X48&lt;&gt;0,+(Y48/X48)*100,0)</f>
        <v>51.61725497230603</v>
      </c>
      <c r="AA48" s="55">
        <f>SUM(AA45:AA47)</f>
        <v>1066515812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37984831</v>
      </c>
      <c r="F6" s="20">
        <v>37984831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18992416</v>
      </c>
      <c r="Y6" s="20">
        <v>-18992416</v>
      </c>
      <c r="Z6" s="21">
        <v>-100</v>
      </c>
      <c r="AA6" s="22">
        <v>37984831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179897506</v>
      </c>
      <c r="F8" s="20">
        <v>179897506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89948753</v>
      </c>
      <c r="Y8" s="20">
        <v>-89948753</v>
      </c>
      <c r="Z8" s="21">
        <v>-100</v>
      </c>
      <c r="AA8" s="22">
        <v>179897506</v>
      </c>
    </row>
    <row r="9" spans="1:27" ht="13.5">
      <c r="A9" s="23" t="s">
        <v>36</v>
      </c>
      <c r="B9" s="17"/>
      <c r="C9" s="18"/>
      <c r="D9" s="18"/>
      <c r="E9" s="19">
        <v>11192811</v>
      </c>
      <c r="F9" s="20">
        <v>11192811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5596406</v>
      </c>
      <c r="Y9" s="20">
        <v>-5596406</v>
      </c>
      <c r="Z9" s="21">
        <v>-100</v>
      </c>
      <c r="AA9" s="22">
        <v>11192811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430000</v>
      </c>
      <c r="F11" s="20">
        <v>430000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215000</v>
      </c>
      <c r="Y11" s="20">
        <v>-215000</v>
      </c>
      <c r="Z11" s="21">
        <v>-100</v>
      </c>
      <c r="AA11" s="22">
        <v>430000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229505148</v>
      </c>
      <c r="F12" s="31">
        <f t="shared" si="0"/>
        <v>229505148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114752575</v>
      </c>
      <c r="Y12" s="31">
        <f t="shared" si="0"/>
        <v>-114752575</v>
      </c>
      <c r="Z12" s="32">
        <f>+IF(X12&lt;&gt;0,+(Y12/X12)*100,0)</f>
        <v>-100</v>
      </c>
      <c r="AA12" s="33">
        <f>SUM(AA6:AA11)</f>
        <v>229505148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1171500</v>
      </c>
      <c r="F17" s="20">
        <v>1171500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585750</v>
      </c>
      <c r="Y17" s="20">
        <v>-585750</v>
      </c>
      <c r="Z17" s="21">
        <v>-100</v>
      </c>
      <c r="AA17" s="22">
        <v>1171500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374366215</v>
      </c>
      <c r="F19" s="20">
        <v>374366215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187183108</v>
      </c>
      <c r="Y19" s="20">
        <v>-187183108</v>
      </c>
      <c r="Z19" s="21">
        <v>-100</v>
      </c>
      <c r="AA19" s="22">
        <v>374366215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363796</v>
      </c>
      <c r="F22" s="20">
        <v>363796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181898</v>
      </c>
      <c r="Y22" s="20">
        <v>-181898</v>
      </c>
      <c r="Z22" s="21">
        <v>-100</v>
      </c>
      <c r="AA22" s="22">
        <v>363796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375901511</v>
      </c>
      <c r="F24" s="37">
        <f t="shared" si="1"/>
        <v>375901511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187950756</v>
      </c>
      <c r="Y24" s="37">
        <f t="shared" si="1"/>
        <v>-187950756</v>
      </c>
      <c r="Z24" s="38">
        <f>+IF(X24&lt;&gt;0,+(Y24/X24)*100,0)</f>
        <v>-100</v>
      </c>
      <c r="AA24" s="39">
        <f>SUM(AA15:AA23)</f>
        <v>375901511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605406659</v>
      </c>
      <c r="F25" s="31">
        <f t="shared" si="2"/>
        <v>605406659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302703331</v>
      </c>
      <c r="Y25" s="31">
        <f t="shared" si="2"/>
        <v>-302703331</v>
      </c>
      <c r="Z25" s="32">
        <f>+IF(X25&lt;&gt;0,+(Y25/X25)*100,0)</f>
        <v>-100</v>
      </c>
      <c r="AA25" s="33">
        <f>+AA12+AA24</f>
        <v>605406659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27802947</v>
      </c>
      <c r="F32" s="20">
        <v>27802947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13901474</v>
      </c>
      <c r="Y32" s="20">
        <v>-13901474</v>
      </c>
      <c r="Z32" s="21">
        <v>-100</v>
      </c>
      <c r="AA32" s="22">
        <v>27802947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27802947</v>
      </c>
      <c r="F34" s="31">
        <f t="shared" si="3"/>
        <v>27802947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13901474</v>
      </c>
      <c r="Y34" s="31">
        <f t="shared" si="3"/>
        <v>-13901474</v>
      </c>
      <c r="Z34" s="32">
        <f>+IF(X34&lt;&gt;0,+(Y34/X34)*100,0)</f>
        <v>-100</v>
      </c>
      <c r="AA34" s="33">
        <f>SUM(AA29:AA33)</f>
        <v>27802947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3252000</v>
      </c>
      <c r="F38" s="20">
        <v>3252000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1626000</v>
      </c>
      <c r="Y38" s="20">
        <v>-1626000</v>
      </c>
      <c r="Z38" s="21">
        <v>-100</v>
      </c>
      <c r="AA38" s="22">
        <v>3252000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3252000</v>
      </c>
      <c r="F39" s="37">
        <f t="shared" si="4"/>
        <v>3252000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1626000</v>
      </c>
      <c r="Y39" s="37">
        <f t="shared" si="4"/>
        <v>-1626000</v>
      </c>
      <c r="Z39" s="38">
        <f>+IF(X39&lt;&gt;0,+(Y39/X39)*100,0)</f>
        <v>-100</v>
      </c>
      <c r="AA39" s="39">
        <f>SUM(AA37:AA38)</f>
        <v>3252000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31054947</v>
      </c>
      <c r="F40" s="31">
        <f t="shared" si="5"/>
        <v>31054947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15527474</v>
      </c>
      <c r="Y40" s="31">
        <f t="shared" si="5"/>
        <v>-15527474</v>
      </c>
      <c r="Z40" s="32">
        <f>+IF(X40&lt;&gt;0,+(Y40/X40)*100,0)</f>
        <v>-100</v>
      </c>
      <c r="AA40" s="33">
        <f>+AA34+AA39</f>
        <v>31054947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574351712</v>
      </c>
      <c r="F42" s="45">
        <f t="shared" si="6"/>
        <v>574351712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287175857</v>
      </c>
      <c r="Y42" s="45">
        <f t="shared" si="6"/>
        <v>-287175857</v>
      </c>
      <c r="Z42" s="46">
        <f>+IF(X42&lt;&gt;0,+(Y42/X42)*100,0)</f>
        <v>-100</v>
      </c>
      <c r="AA42" s="47">
        <f>+AA25-AA40</f>
        <v>574351712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574351712</v>
      </c>
      <c r="F45" s="20">
        <v>574351712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287175856</v>
      </c>
      <c r="Y45" s="20">
        <v>-287175856</v>
      </c>
      <c r="Z45" s="48">
        <v>-100</v>
      </c>
      <c r="AA45" s="22">
        <v>574351712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574351712</v>
      </c>
      <c r="F48" s="53">
        <f t="shared" si="7"/>
        <v>574351712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287175856</v>
      </c>
      <c r="Y48" s="53">
        <f t="shared" si="7"/>
        <v>-287175856</v>
      </c>
      <c r="Z48" s="54">
        <f>+IF(X48&lt;&gt;0,+(Y48/X48)*100,0)</f>
        <v>-100</v>
      </c>
      <c r="AA48" s="55">
        <f>SUM(AA45:AA47)</f>
        <v>574351712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15488957</v>
      </c>
      <c r="D6" s="18">
        <v>15488957</v>
      </c>
      <c r="E6" s="19">
        <v>142000</v>
      </c>
      <c r="F6" s="20">
        <v>142000</v>
      </c>
      <c r="G6" s="20">
        <v>18215000</v>
      </c>
      <c r="H6" s="20">
        <v>23216049</v>
      </c>
      <c r="I6" s="20">
        <v>16988753</v>
      </c>
      <c r="J6" s="20">
        <v>16988753</v>
      </c>
      <c r="K6" s="20">
        <v>11015765</v>
      </c>
      <c r="L6" s="20">
        <v>22367870</v>
      </c>
      <c r="M6" s="20">
        <v>15407175</v>
      </c>
      <c r="N6" s="20">
        <v>15407175</v>
      </c>
      <c r="O6" s="20"/>
      <c r="P6" s="20"/>
      <c r="Q6" s="20"/>
      <c r="R6" s="20"/>
      <c r="S6" s="20"/>
      <c r="T6" s="20"/>
      <c r="U6" s="20"/>
      <c r="V6" s="20"/>
      <c r="W6" s="20">
        <v>15407175</v>
      </c>
      <c r="X6" s="20">
        <v>71000</v>
      </c>
      <c r="Y6" s="20">
        <v>15336175</v>
      </c>
      <c r="Z6" s="21">
        <v>21600.25</v>
      </c>
      <c r="AA6" s="22">
        <v>142000</v>
      </c>
    </row>
    <row r="7" spans="1:27" ht="13.5">
      <c r="A7" s="23" t="s">
        <v>34</v>
      </c>
      <c r="B7" s="17"/>
      <c r="C7" s="18"/>
      <c r="D7" s="18"/>
      <c r="E7" s="19">
        <v>8630000</v>
      </c>
      <c r="F7" s="20">
        <v>8630000</v>
      </c>
      <c r="G7" s="20">
        <v>12782600</v>
      </c>
      <c r="H7" s="20">
        <v>12791687</v>
      </c>
      <c r="I7" s="20">
        <v>12791687</v>
      </c>
      <c r="J7" s="20">
        <v>12791687</v>
      </c>
      <c r="K7" s="20">
        <v>12791687</v>
      </c>
      <c r="L7" s="20">
        <v>12791687</v>
      </c>
      <c r="M7" s="20">
        <v>22788443</v>
      </c>
      <c r="N7" s="20">
        <v>22788443</v>
      </c>
      <c r="O7" s="20"/>
      <c r="P7" s="20"/>
      <c r="Q7" s="20"/>
      <c r="R7" s="20"/>
      <c r="S7" s="20"/>
      <c r="T7" s="20"/>
      <c r="U7" s="20"/>
      <c r="V7" s="20"/>
      <c r="W7" s="20">
        <v>22788443</v>
      </c>
      <c r="X7" s="20">
        <v>4315000</v>
      </c>
      <c r="Y7" s="20">
        <v>18473443</v>
      </c>
      <c r="Z7" s="21">
        <v>428.12</v>
      </c>
      <c r="AA7" s="22">
        <v>8630000</v>
      </c>
    </row>
    <row r="8" spans="1:27" ht="13.5">
      <c r="A8" s="23" t="s">
        <v>35</v>
      </c>
      <c r="B8" s="17"/>
      <c r="C8" s="18">
        <v>8459441</v>
      </c>
      <c r="D8" s="18">
        <v>8459441</v>
      </c>
      <c r="E8" s="19">
        <v>3162000</v>
      </c>
      <c r="F8" s="20">
        <v>3162000</v>
      </c>
      <c r="G8" s="20">
        <v>9215000</v>
      </c>
      <c r="H8" s="20">
        <v>9215000</v>
      </c>
      <c r="I8" s="20">
        <v>9215000</v>
      </c>
      <c r="J8" s="20">
        <v>9215000</v>
      </c>
      <c r="K8" s="20">
        <v>20080718</v>
      </c>
      <c r="L8" s="20">
        <v>24445607</v>
      </c>
      <c r="M8" s="20">
        <v>25586052</v>
      </c>
      <c r="N8" s="20">
        <v>25586052</v>
      </c>
      <c r="O8" s="20"/>
      <c r="P8" s="20"/>
      <c r="Q8" s="20"/>
      <c r="R8" s="20"/>
      <c r="S8" s="20"/>
      <c r="T8" s="20"/>
      <c r="U8" s="20"/>
      <c r="V8" s="20"/>
      <c r="W8" s="20">
        <v>25586052</v>
      </c>
      <c r="X8" s="20">
        <v>1581000</v>
      </c>
      <c r="Y8" s="20">
        <v>24005052</v>
      </c>
      <c r="Z8" s="21">
        <v>1518.35</v>
      </c>
      <c r="AA8" s="22">
        <v>3162000</v>
      </c>
    </row>
    <row r="9" spans="1:27" ht="13.5">
      <c r="A9" s="23" t="s">
        <v>36</v>
      </c>
      <c r="B9" s="17"/>
      <c r="C9" s="18"/>
      <c r="D9" s="18"/>
      <c r="E9" s="19">
        <v>56800</v>
      </c>
      <c r="F9" s="20">
        <v>56800</v>
      </c>
      <c r="G9" s="20">
        <v>2216000</v>
      </c>
      <c r="H9" s="20">
        <v>2216000</v>
      </c>
      <c r="I9" s="20">
        <v>2216000</v>
      </c>
      <c r="J9" s="20">
        <v>2216000</v>
      </c>
      <c r="K9" s="20">
        <v>127372</v>
      </c>
      <c r="L9" s="20">
        <v>127372</v>
      </c>
      <c r="M9" s="20">
        <v>127372</v>
      </c>
      <c r="N9" s="20">
        <v>127372</v>
      </c>
      <c r="O9" s="20"/>
      <c r="P9" s="20"/>
      <c r="Q9" s="20"/>
      <c r="R9" s="20"/>
      <c r="S9" s="20"/>
      <c r="T9" s="20"/>
      <c r="U9" s="20"/>
      <c r="V9" s="20"/>
      <c r="W9" s="20">
        <v>127372</v>
      </c>
      <c r="X9" s="20">
        <v>28400</v>
      </c>
      <c r="Y9" s="20">
        <v>98972</v>
      </c>
      <c r="Z9" s="21">
        <v>348.49</v>
      </c>
      <c r="AA9" s="22">
        <v>56800</v>
      </c>
    </row>
    <row r="10" spans="1:27" ht="13.5">
      <c r="A10" s="23" t="s">
        <v>37</v>
      </c>
      <c r="B10" s="17"/>
      <c r="C10" s="18">
        <v>2403505</v>
      </c>
      <c r="D10" s="18">
        <v>2403505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193598</v>
      </c>
      <c r="D11" s="18">
        <v>193598</v>
      </c>
      <c r="E11" s="19">
        <v>168310</v>
      </c>
      <c r="F11" s="20">
        <v>168310</v>
      </c>
      <c r="G11" s="20"/>
      <c r="H11" s="20"/>
      <c r="I11" s="20">
        <v>151375</v>
      </c>
      <c r="J11" s="20">
        <v>151375</v>
      </c>
      <c r="K11" s="20">
        <v>151375</v>
      </c>
      <c r="L11" s="20">
        <v>151375</v>
      </c>
      <c r="M11" s="20">
        <v>151375</v>
      </c>
      <c r="N11" s="20">
        <v>151375</v>
      </c>
      <c r="O11" s="20"/>
      <c r="P11" s="20"/>
      <c r="Q11" s="20"/>
      <c r="R11" s="20"/>
      <c r="S11" s="20"/>
      <c r="T11" s="20"/>
      <c r="U11" s="20"/>
      <c r="V11" s="20"/>
      <c r="W11" s="20">
        <v>151375</v>
      </c>
      <c r="X11" s="20">
        <v>84155</v>
      </c>
      <c r="Y11" s="20">
        <v>67220</v>
      </c>
      <c r="Z11" s="21">
        <v>79.88</v>
      </c>
      <c r="AA11" s="22">
        <v>168310</v>
      </c>
    </row>
    <row r="12" spans="1:27" ht="13.5">
      <c r="A12" s="27" t="s">
        <v>39</v>
      </c>
      <c r="B12" s="28"/>
      <c r="C12" s="29">
        <f aca="true" t="shared" si="0" ref="C12:Y12">SUM(C6:C11)</f>
        <v>26545501</v>
      </c>
      <c r="D12" s="29">
        <f>SUM(D6:D11)</f>
        <v>26545501</v>
      </c>
      <c r="E12" s="30">
        <f t="shared" si="0"/>
        <v>12159110</v>
      </c>
      <c r="F12" s="31">
        <f t="shared" si="0"/>
        <v>12159110</v>
      </c>
      <c r="G12" s="31">
        <f t="shared" si="0"/>
        <v>42428600</v>
      </c>
      <c r="H12" s="31">
        <f t="shared" si="0"/>
        <v>47438736</v>
      </c>
      <c r="I12" s="31">
        <f t="shared" si="0"/>
        <v>41362815</v>
      </c>
      <c r="J12" s="31">
        <f t="shared" si="0"/>
        <v>41362815</v>
      </c>
      <c r="K12" s="31">
        <f t="shared" si="0"/>
        <v>44166917</v>
      </c>
      <c r="L12" s="31">
        <f t="shared" si="0"/>
        <v>59883911</v>
      </c>
      <c r="M12" s="31">
        <f t="shared" si="0"/>
        <v>64060417</v>
      </c>
      <c r="N12" s="31">
        <f t="shared" si="0"/>
        <v>64060417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64060417</v>
      </c>
      <c r="X12" s="31">
        <f t="shared" si="0"/>
        <v>6079555</v>
      </c>
      <c r="Y12" s="31">
        <f t="shared" si="0"/>
        <v>57980862</v>
      </c>
      <c r="Z12" s="32">
        <f>+IF(X12&lt;&gt;0,+(Y12/X12)*100,0)</f>
        <v>953.7024009158564</v>
      </c>
      <c r="AA12" s="33">
        <f>SUM(AA6:AA11)</f>
        <v>12159110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3378504</v>
      </c>
      <c r="D17" s="18">
        <v>3378504</v>
      </c>
      <c r="E17" s="19">
        <v>176000</v>
      </c>
      <c r="F17" s="20">
        <v>176000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88000</v>
      </c>
      <c r="Y17" s="20">
        <v>-88000</v>
      </c>
      <c r="Z17" s="21">
        <v>-100</v>
      </c>
      <c r="AA17" s="22">
        <v>176000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106841807</v>
      </c>
      <c r="D19" s="18">
        <v>106841807</v>
      </c>
      <c r="E19" s="19">
        <v>138463000</v>
      </c>
      <c r="F19" s="20">
        <v>138463000</v>
      </c>
      <c r="G19" s="20">
        <v>122630000</v>
      </c>
      <c r="H19" s="20">
        <v>117071640</v>
      </c>
      <c r="I19" s="20">
        <v>122715510</v>
      </c>
      <c r="J19" s="20">
        <v>122715510</v>
      </c>
      <c r="K19" s="20">
        <v>122630000</v>
      </c>
      <c r="L19" s="20">
        <v>122630000</v>
      </c>
      <c r="M19" s="20">
        <v>122630000</v>
      </c>
      <c r="N19" s="20">
        <v>122630000</v>
      </c>
      <c r="O19" s="20"/>
      <c r="P19" s="20"/>
      <c r="Q19" s="20"/>
      <c r="R19" s="20"/>
      <c r="S19" s="20"/>
      <c r="T19" s="20"/>
      <c r="U19" s="20"/>
      <c r="V19" s="20"/>
      <c r="W19" s="20">
        <v>122630000</v>
      </c>
      <c r="X19" s="20">
        <v>69231500</v>
      </c>
      <c r="Y19" s="20">
        <v>53398500</v>
      </c>
      <c r="Z19" s="21">
        <v>77.13</v>
      </c>
      <c r="AA19" s="22">
        <v>138463000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105000</v>
      </c>
      <c r="D23" s="18">
        <v>105000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110325311</v>
      </c>
      <c r="D24" s="29">
        <f>SUM(D15:D23)</f>
        <v>110325311</v>
      </c>
      <c r="E24" s="36">
        <f t="shared" si="1"/>
        <v>138639000</v>
      </c>
      <c r="F24" s="37">
        <f t="shared" si="1"/>
        <v>138639000</v>
      </c>
      <c r="G24" s="37">
        <f t="shared" si="1"/>
        <v>122630000</v>
      </c>
      <c r="H24" s="37">
        <f t="shared" si="1"/>
        <v>117071640</v>
      </c>
      <c r="I24" s="37">
        <f t="shared" si="1"/>
        <v>122715510</v>
      </c>
      <c r="J24" s="37">
        <f t="shared" si="1"/>
        <v>122715510</v>
      </c>
      <c r="K24" s="37">
        <f t="shared" si="1"/>
        <v>122630000</v>
      </c>
      <c r="L24" s="37">
        <f t="shared" si="1"/>
        <v>122630000</v>
      </c>
      <c r="M24" s="37">
        <f t="shared" si="1"/>
        <v>122630000</v>
      </c>
      <c r="N24" s="37">
        <f t="shared" si="1"/>
        <v>122630000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122630000</v>
      </c>
      <c r="X24" s="37">
        <f t="shared" si="1"/>
        <v>69319500</v>
      </c>
      <c r="Y24" s="37">
        <f t="shared" si="1"/>
        <v>53310500</v>
      </c>
      <c r="Z24" s="38">
        <f>+IF(X24&lt;&gt;0,+(Y24/X24)*100,0)</f>
        <v>76.90548835464767</v>
      </c>
      <c r="AA24" s="39">
        <f>SUM(AA15:AA23)</f>
        <v>138639000</v>
      </c>
    </row>
    <row r="25" spans="1:27" ht="13.5">
      <c r="A25" s="27" t="s">
        <v>51</v>
      </c>
      <c r="B25" s="28"/>
      <c r="C25" s="29">
        <f aca="true" t="shared" si="2" ref="C25:Y25">+C12+C24</f>
        <v>136870812</v>
      </c>
      <c r="D25" s="29">
        <f>+D12+D24</f>
        <v>136870812</v>
      </c>
      <c r="E25" s="30">
        <f t="shared" si="2"/>
        <v>150798110</v>
      </c>
      <c r="F25" s="31">
        <f t="shared" si="2"/>
        <v>150798110</v>
      </c>
      <c r="G25" s="31">
        <f t="shared" si="2"/>
        <v>165058600</v>
      </c>
      <c r="H25" s="31">
        <f t="shared" si="2"/>
        <v>164510376</v>
      </c>
      <c r="I25" s="31">
        <f t="shared" si="2"/>
        <v>164078325</v>
      </c>
      <c r="J25" s="31">
        <f t="shared" si="2"/>
        <v>164078325</v>
      </c>
      <c r="K25" s="31">
        <f t="shared" si="2"/>
        <v>166796917</v>
      </c>
      <c r="L25" s="31">
        <f t="shared" si="2"/>
        <v>182513911</v>
      </c>
      <c r="M25" s="31">
        <f t="shared" si="2"/>
        <v>186690417</v>
      </c>
      <c r="N25" s="31">
        <f t="shared" si="2"/>
        <v>186690417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186690417</v>
      </c>
      <c r="X25" s="31">
        <f t="shared" si="2"/>
        <v>75399055</v>
      </c>
      <c r="Y25" s="31">
        <f t="shared" si="2"/>
        <v>111291362</v>
      </c>
      <c r="Z25" s="32">
        <f>+IF(X25&lt;&gt;0,+(Y25/X25)*100,0)</f>
        <v>147.60312579514425</v>
      </c>
      <c r="AA25" s="33">
        <f>+AA12+AA24</f>
        <v>150798110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174560</v>
      </c>
      <c r="D30" s="18">
        <v>174560</v>
      </c>
      <c r="E30" s="19">
        <v>110000</v>
      </c>
      <c r="F30" s="20">
        <v>110000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55000</v>
      </c>
      <c r="Y30" s="20">
        <v>-55000</v>
      </c>
      <c r="Z30" s="21">
        <v>-100</v>
      </c>
      <c r="AA30" s="22">
        <v>110000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18082930</v>
      </c>
      <c r="D32" s="18">
        <v>18082930</v>
      </c>
      <c r="E32" s="19">
        <v>6990700</v>
      </c>
      <c r="F32" s="20">
        <v>6990700</v>
      </c>
      <c r="G32" s="20">
        <v>962000</v>
      </c>
      <c r="H32" s="20">
        <v>413776</v>
      </c>
      <c r="I32" s="20">
        <v>181725</v>
      </c>
      <c r="J32" s="20">
        <v>181725</v>
      </c>
      <c r="K32" s="20">
        <v>519126</v>
      </c>
      <c r="L32" s="20">
        <v>285000</v>
      </c>
      <c r="M32" s="20">
        <v>1285000</v>
      </c>
      <c r="N32" s="20">
        <v>1285000</v>
      </c>
      <c r="O32" s="20"/>
      <c r="P32" s="20"/>
      <c r="Q32" s="20"/>
      <c r="R32" s="20"/>
      <c r="S32" s="20"/>
      <c r="T32" s="20"/>
      <c r="U32" s="20"/>
      <c r="V32" s="20"/>
      <c r="W32" s="20">
        <v>1285000</v>
      </c>
      <c r="X32" s="20">
        <v>3495350</v>
      </c>
      <c r="Y32" s="20">
        <v>-2210350</v>
      </c>
      <c r="Z32" s="21">
        <v>-63.24</v>
      </c>
      <c r="AA32" s="22">
        <v>6990700</v>
      </c>
    </row>
    <row r="33" spans="1:27" ht="13.5">
      <c r="A33" s="23" t="s">
        <v>58</v>
      </c>
      <c r="B33" s="17"/>
      <c r="C33" s="18">
        <v>346579</v>
      </c>
      <c r="D33" s="18">
        <v>346579</v>
      </c>
      <c r="E33" s="19">
        <v>613500</v>
      </c>
      <c r="F33" s="20">
        <v>613500</v>
      </c>
      <c r="G33" s="20">
        <v>333333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306750</v>
      </c>
      <c r="Y33" s="20">
        <v>-306750</v>
      </c>
      <c r="Z33" s="21">
        <v>-100</v>
      </c>
      <c r="AA33" s="22">
        <v>613500</v>
      </c>
    </row>
    <row r="34" spans="1:27" ht="13.5">
      <c r="A34" s="27" t="s">
        <v>59</v>
      </c>
      <c r="B34" s="28"/>
      <c r="C34" s="29">
        <f aca="true" t="shared" si="3" ref="C34:Y34">SUM(C29:C33)</f>
        <v>18604069</v>
      </c>
      <c r="D34" s="29">
        <f>SUM(D29:D33)</f>
        <v>18604069</v>
      </c>
      <c r="E34" s="30">
        <f t="shared" si="3"/>
        <v>7714200</v>
      </c>
      <c r="F34" s="31">
        <f t="shared" si="3"/>
        <v>7714200</v>
      </c>
      <c r="G34" s="31">
        <f t="shared" si="3"/>
        <v>1295333</v>
      </c>
      <c r="H34" s="31">
        <f t="shared" si="3"/>
        <v>413776</v>
      </c>
      <c r="I34" s="31">
        <f t="shared" si="3"/>
        <v>181725</v>
      </c>
      <c r="J34" s="31">
        <f t="shared" si="3"/>
        <v>181725</v>
      </c>
      <c r="K34" s="31">
        <f t="shared" si="3"/>
        <v>519126</v>
      </c>
      <c r="L34" s="31">
        <f t="shared" si="3"/>
        <v>285000</v>
      </c>
      <c r="M34" s="31">
        <f t="shared" si="3"/>
        <v>1285000</v>
      </c>
      <c r="N34" s="31">
        <f t="shared" si="3"/>
        <v>1285000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1285000</v>
      </c>
      <c r="X34" s="31">
        <f t="shared" si="3"/>
        <v>3857100</v>
      </c>
      <c r="Y34" s="31">
        <f t="shared" si="3"/>
        <v>-2572100</v>
      </c>
      <c r="Z34" s="32">
        <f>+IF(X34&lt;&gt;0,+(Y34/X34)*100,0)</f>
        <v>-66.68481501646315</v>
      </c>
      <c r="AA34" s="33">
        <f>SUM(AA29:AA33)</f>
        <v>7714200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293797</v>
      </c>
      <c r="D37" s="18">
        <v>293797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497020</v>
      </c>
      <c r="D38" s="18">
        <v>497020</v>
      </c>
      <c r="E38" s="19">
        <v>2101300</v>
      </c>
      <c r="F38" s="20">
        <v>2101300</v>
      </c>
      <c r="G38" s="20"/>
      <c r="H38" s="20">
        <v>333333</v>
      </c>
      <c r="I38" s="20">
        <v>133333</v>
      </c>
      <c r="J38" s="20">
        <v>133333</v>
      </c>
      <c r="K38" s="20">
        <v>133333</v>
      </c>
      <c r="L38" s="20">
        <v>1348505</v>
      </c>
      <c r="M38" s="20">
        <v>2413811</v>
      </c>
      <c r="N38" s="20">
        <v>2413811</v>
      </c>
      <c r="O38" s="20"/>
      <c r="P38" s="20"/>
      <c r="Q38" s="20"/>
      <c r="R38" s="20"/>
      <c r="S38" s="20"/>
      <c r="T38" s="20"/>
      <c r="U38" s="20"/>
      <c r="V38" s="20"/>
      <c r="W38" s="20">
        <v>2413811</v>
      </c>
      <c r="X38" s="20">
        <v>1050650</v>
      </c>
      <c r="Y38" s="20">
        <v>1363161</v>
      </c>
      <c r="Z38" s="21">
        <v>129.74</v>
      </c>
      <c r="AA38" s="22">
        <v>2101300</v>
      </c>
    </row>
    <row r="39" spans="1:27" ht="13.5">
      <c r="A39" s="27" t="s">
        <v>61</v>
      </c>
      <c r="B39" s="35"/>
      <c r="C39" s="29">
        <f aca="true" t="shared" si="4" ref="C39:Y39">SUM(C37:C38)</f>
        <v>790817</v>
      </c>
      <c r="D39" s="29">
        <f>SUM(D37:D38)</f>
        <v>790817</v>
      </c>
      <c r="E39" s="36">
        <f t="shared" si="4"/>
        <v>2101300</v>
      </c>
      <c r="F39" s="37">
        <f t="shared" si="4"/>
        <v>2101300</v>
      </c>
      <c r="G39" s="37">
        <f t="shared" si="4"/>
        <v>0</v>
      </c>
      <c r="H39" s="37">
        <f t="shared" si="4"/>
        <v>333333</v>
      </c>
      <c r="I39" s="37">
        <f t="shared" si="4"/>
        <v>133333</v>
      </c>
      <c r="J39" s="37">
        <f t="shared" si="4"/>
        <v>133333</v>
      </c>
      <c r="K39" s="37">
        <f t="shared" si="4"/>
        <v>133333</v>
      </c>
      <c r="L39" s="37">
        <f t="shared" si="4"/>
        <v>1348505</v>
      </c>
      <c r="M39" s="37">
        <f t="shared" si="4"/>
        <v>2413811</v>
      </c>
      <c r="N39" s="37">
        <f t="shared" si="4"/>
        <v>2413811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2413811</v>
      </c>
      <c r="X39" s="37">
        <f t="shared" si="4"/>
        <v>1050650</v>
      </c>
      <c r="Y39" s="37">
        <f t="shared" si="4"/>
        <v>1363161</v>
      </c>
      <c r="Z39" s="38">
        <f>+IF(X39&lt;&gt;0,+(Y39/X39)*100,0)</f>
        <v>129.74453909484603</v>
      </c>
      <c r="AA39" s="39">
        <f>SUM(AA37:AA38)</f>
        <v>2101300</v>
      </c>
    </row>
    <row r="40" spans="1:27" ht="13.5">
      <c r="A40" s="27" t="s">
        <v>62</v>
      </c>
      <c r="B40" s="28"/>
      <c r="C40" s="29">
        <f aca="true" t="shared" si="5" ref="C40:Y40">+C34+C39</f>
        <v>19394886</v>
      </c>
      <c r="D40" s="29">
        <f>+D34+D39</f>
        <v>19394886</v>
      </c>
      <c r="E40" s="30">
        <f t="shared" si="5"/>
        <v>9815500</v>
      </c>
      <c r="F40" s="31">
        <f t="shared" si="5"/>
        <v>9815500</v>
      </c>
      <c r="G40" s="31">
        <f t="shared" si="5"/>
        <v>1295333</v>
      </c>
      <c r="H40" s="31">
        <f t="shared" si="5"/>
        <v>747109</v>
      </c>
      <c r="I40" s="31">
        <f t="shared" si="5"/>
        <v>315058</v>
      </c>
      <c r="J40" s="31">
        <f t="shared" si="5"/>
        <v>315058</v>
      </c>
      <c r="K40" s="31">
        <f t="shared" si="5"/>
        <v>652459</v>
      </c>
      <c r="L40" s="31">
        <f t="shared" si="5"/>
        <v>1633505</v>
      </c>
      <c r="M40" s="31">
        <f t="shared" si="5"/>
        <v>3698811</v>
      </c>
      <c r="N40" s="31">
        <f t="shared" si="5"/>
        <v>3698811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3698811</v>
      </c>
      <c r="X40" s="31">
        <f t="shared" si="5"/>
        <v>4907750</v>
      </c>
      <c r="Y40" s="31">
        <f t="shared" si="5"/>
        <v>-1208939</v>
      </c>
      <c r="Z40" s="32">
        <f>+IF(X40&lt;&gt;0,+(Y40/X40)*100,0)</f>
        <v>-24.633263715551934</v>
      </c>
      <c r="AA40" s="33">
        <f>+AA34+AA39</f>
        <v>9815500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117475926</v>
      </c>
      <c r="D42" s="43">
        <f>+D25-D40</f>
        <v>117475926</v>
      </c>
      <c r="E42" s="44">
        <f t="shared" si="6"/>
        <v>140982610</v>
      </c>
      <c r="F42" s="45">
        <f t="shared" si="6"/>
        <v>140982610</v>
      </c>
      <c r="G42" s="45">
        <f t="shared" si="6"/>
        <v>163763267</v>
      </c>
      <c r="H42" s="45">
        <f t="shared" si="6"/>
        <v>163763267</v>
      </c>
      <c r="I42" s="45">
        <f t="shared" si="6"/>
        <v>163763267</v>
      </c>
      <c r="J42" s="45">
        <f t="shared" si="6"/>
        <v>163763267</v>
      </c>
      <c r="K42" s="45">
        <f t="shared" si="6"/>
        <v>166144458</v>
      </c>
      <c r="L42" s="45">
        <f t="shared" si="6"/>
        <v>180880406</v>
      </c>
      <c r="M42" s="45">
        <f t="shared" si="6"/>
        <v>182991606</v>
      </c>
      <c r="N42" s="45">
        <f t="shared" si="6"/>
        <v>182991606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182991606</v>
      </c>
      <c r="X42" s="45">
        <f t="shared" si="6"/>
        <v>70491305</v>
      </c>
      <c r="Y42" s="45">
        <f t="shared" si="6"/>
        <v>112500301</v>
      </c>
      <c r="Z42" s="46">
        <f>+IF(X42&lt;&gt;0,+(Y42/X42)*100,0)</f>
        <v>159.5945783667929</v>
      </c>
      <c r="AA42" s="47">
        <f>+AA25-AA40</f>
        <v>140982610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117475926</v>
      </c>
      <c r="D45" s="18">
        <v>117475926</v>
      </c>
      <c r="E45" s="19">
        <v>140982610</v>
      </c>
      <c r="F45" s="20">
        <v>140982610</v>
      </c>
      <c r="G45" s="20">
        <v>163763267</v>
      </c>
      <c r="H45" s="20">
        <v>163763267</v>
      </c>
      <c r="I45" s="20">
        <v>163763267</v>
      </c>
      <c r="J45" s="20">
        <v>163763267</v>
      </c>
      <c r="K45" s="20">
        <v>166144458</v>
      </c>
      <c r="L45" s="20">
        <v>180880406</v>
      </c>
      <c r="M45" s="20">
        <v>182991606</v>
      </c>
      <c r="N45" s="20">
        <v>182991606</v>
      </c>
      <c r="O45" s="20"/>
      <c r="P45" s="20"/>
      <c r="Q45" s="20"/>
      <c r="R45" s="20"/>
      <c r="S45" s="20"/>
      <c r="T45" s="20"/>
      <c r="U45" s="20"/>
      <c r="V45" s="20"/>
      <c r="W45" s="20">
        <v>182991606</v>
      </c>
      <c r="X45" s="20">
        <v>70491305</v>
      </c>
      <c r="Y45" s="20">
        <v>112500301</v>
      </c>
      <c r="Z45" s="48">
        <v>159.59</v>
      </c>
      <c r="AA45" s="22">
        <v>140982610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117475926</v>
      </c>
      <c r="D48" s="51">
        <f>SUM(D45:D47)</f>
        <v>117475926</v>
      </c>
      <c r="E48" s="52">
        <f t="shared" si="7"/>
        <v>140982610</v>
      </c>
      <c r="F48" s="53">
        <f t="shared" si="7"/>
        <v>140982610</v>
      </c>
      <c r="G48" s="53">
        <f t="shared" si="7"/>
        <v>163763267</v>
      </c>
      <c r="H48" s="53">
        <f t="shared" si="7"/>
        <v>163763267</v>
      </c>
      <c r="I48" s="53">
        <f t="shared" si="7"/>
        <v>163763267</v>
      </c>
      <c r="J48" s="53">
        <f t="shared" si="7"/>
        <v>163763267</v>
      </c>
      <c r="K48" s="53">
        <f t="shared" si="7"/>
        <v>166144458</v>
      </c>
      <c r="L48" s="53">
        <f t="shared" si="7"/>
        <v>180880406</v>
      </c>
      <c r="M48" s="53">
        <f t="shared" si="7"/>
        <v>182991606</v>
      </c>
      <c r="N48" s="53">
        <f t="shared" si="7"/>
        <v>182991606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182991606</v>
      </c>
      <c r="X48" s="53">
        <f t="shared" si="7"/>
        <v>70491305</v>
      </c>
      <c r="Y48" s="53">
        <f t="shared" si="7"/>
        <v>112500301</v>
      </c>
      <c r="Z48" s="54">
        <f>+IF(X48&lt;&gt;0,+(Y48/X48)*100,0)</f>
        <v>159.5945783667929</v>
      </c>
      <c r="AA48" s="55">
        <f>SUM(AA45:AA47)</f>
        <v>140982610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115705106</v>
      </c>
      <c r="D6" s="18">
        <v>115705106</v>
      </c>
      <c r="E6" s="19">
        <v>66612219</v>
      </c>
      <c r="F6" s="20">
        <v>66612219</v>
      </c>
      <c r="G6" s="20">
        <v>183284950</v>
      </c>
      <c r="H6" s="20">
        <v>166326818</v>
      </c>
      <c r="I6" s="20">
        <v>152324579</v>
      </c>
      <c r="J6" s="20">
        <v>152324579</v>
      </c>
      <c r="K6" s="20">
        <v>233194507</v>
      </c>
      <c r="L6" s="20">
        <v>123248492</v>
      </c>
      <c r="M6" s="20">
        <v>111093450</v>
      </c>
      <c r="N6" s="20">
        <v>111093450</v>
      </c>
      <c r="O6" s="20"/>
      <c r="P6" s="20"/>
      <c r="Q6" s="20"/>
      <c r="R6" s="20"/>
      <c r="S6" s="20"/>
      <c r="T6" s="20"/>
      <c r="U6" s="20"/>
      <c r="V6" s="20"/>
      <c r="W6" s="20">
        <v>111093450</v>
      </c>
      <c r="X6" s="20">
        <v>33306110</v>
      </c>
      <c r="Y6" s="20">
        <v>77787340</v>
      </c>
      <c r="Z6" s="21">
        <v>233.55</v>
      </c>
      <c r="AA6" s="22">
        <v>66612219</v>
      </c>
    </row>
    <row r="7" spans="1:27" ht="13.5">
      <c r="A7" s="23" t="s">
        <v>34</v>
      </c>
      <c r="B7" s="17"/>
      <c r="C7" s="18"/>
      <c r="D7" s="18"/>
      <c r="E7" s="19">
        <v>13262108</v>
      </c>
      <c r="F7" s="20">
        <v>13262108</v>
      </c>
      <c r="G7" s="20"/>
      <c r="H7" s="20"/>
      <c r="I7" s="20"/>
      <c r="J7" s="20"/>
      <c r="K7" s="20">
        <v>117707</v>
      </c>
      <c r="L7" s="20">
        <v>117707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6631054</v>
      </c>
      <c r="Y7" s="20">
        <v>-6631054</v>
      </c>
      <c r="Z7" s="21">
        <v>-100</v>
      </c>
      <c r="AA7" s="22">
        <v>13262108</v>
      </c>
    </row>
    <row r="8" spans="1:27" ht="13.5">
      <c r="A8" s="23" t="s">
        <v>35</v>
      </c>
      <c r="B8" s="17"/>
      <c r="C8" s="18">
        <v>11372863</v>
      </c>
      <c r="D8" s="18">
        <v>11372863</v>
      </c>
      <c r="E8" s="19">
        <v>10916016</v>
      </c>
      <c r="F8" s="20">
        <v>10916016</v>
      </c>
      <c r="G8" s="20">
        <v>19953685</v>
      </c>
      <c r="H8" s="20">
        <v>11372863</v>
      </c>
      <c r="I8" s="20">
        <v>11372863</v>
      </c>
      <c r="J8" s="20">
        <v>11372863</v>
      </c>
      <c r="K8" s="20">
        <v>11372863</v>
      </c>
      <c r="L8" s="20">
        <v>11372863</v>
      </c>
      <c r="M8" s="20">
        <v>11372863</v>
      </c>
      <c r="N8" s="20">
        <v>11372863</v>
      </c>
      <c r="O8" s="20"/>
      <c r="P8" s="20"/>
      <c r="Q8" s="20"/>
      <c r="R8" s="20"/>
      <c r="S8" s="20"/>
      <c r="T8" s="20"/>
      <c r="U8" s="20"/>
      <c r="V8" s="20"/>
      <c r="W8" s="20">
        <v>11372863</v>
      </c>
      <c r="X8" s="20">
        <v>5458008</v>
      </c>
      <c r="Y8" s="20">
        <v>5914855</v>
      </c>
      <c r="Z8" s="21">
        <v>108.37</v>
      </c>
      <c r="AA8" s="22">
        <v>10916016</v>
      </c>
    </row>
    <row r="9" spans="1:27" ht="13.5">
      <c r="A9" s="23" t="s">
        <v>36</v>
      </c>
      <c r="B9" s="17"/>
      <c r="C9" s="18">
        <v>6362708</v>
      </c>
      <c r="D9" s="18">
        <v>6362708</v>
      </c>
      <c r="E9" s="19"/>
      <c r="F9" s="20"/>
      <c r="G9" s="20">
        <v>1792559</v>
      </c>
      <c r="H9" s="20">
        <v>6362708</v>
      </c>
      <c r="I9" s="20">
        <v>6362708</v>
      </c>
      <c r="J9" s="20">
        <v>6362708</v>
      </c>
      <c r="K9" s="20">
        <v>6362708</v>
      </c>
      <c r="L9" s="20">
        <v>6362708</v>
      </c>
      <c r="M9" s="20">
        <v>6362708</v>
      </c>
      <c r="N9" s="20">
        <v>6362708</v>
      </c>
      <c r="O9" s="20"/>
      <c r="P9" s="20"/>
      <c r="Q9" s="20"/>
      <c r="R9" s="20"/>
      <c r="S9" s="20"/>
      <c r="T9" s="20"/>
      <c r="U9" s="20"/>
      <c r="V9" s="20"/>
      <c r="W9" s="20">
        <v>6362708</v>
      </c>
      <c r="X9" s="20"/>
      <c r="Y9" s="20">
        <v>6362708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2903965</v>
      </c>
      <c r="D11" s="18">
        <v>2903965</v>
      </c>
      <c r="E11" s="19">
        <v>3013000</v>
      </c>
      <c r="F11" s="20">
        <v>3013000</v>
      </c>
      <c r="G11" s="20">
        <v>3955291</v>
      </c>
      <c r="H11" s="20">
        <v>2748203</v>
      </c>
      <c r="I11" s="20">
        <v>2805841</v>
      </c>
      <c r="J11" s="20">
        <v>2805841</v>
      </c>
      <c r="K11" s="20">
        <v>2805841</v>
      </c>
      <c r="L11" s="20">
        <v>2722685</v>
      </c>
      <c r="M11" s="20">
        <v>2815899</v>
      </c>
      <c r="N11" s="20">
        <v>2815899</v>
      </c>
      <c r="O11" s="20"/>
      <c r="P11" s="20"/>
      <c r="Q11" s="20"/>
      <c r="R11" s="20"/>
      <c r="S11" s="20"/>
      <c r="T11" s="20"/>
      <c r="U11" s="20"/>
      <c r="V11" s="20"/>
      <c r="W11" s="20">
        <v>2815899</v>
      </c>
      <c r="X11" s="20">
        <v>1506500</v>
      </c>
      <c r="Y11" s="20">
        <v>1309399</v>
      </c>
      <c r="Z11" s="21">
        <v>86.92</v>
      </c>
      <c r="AA11" s="22">
        <v>3013000</v>
      </c>
    </row>
    <row r="12" spans="1:27" ht="13.5">
      <c r="A12" s="27" t="s">
        <v>39</v>
      </c>
      <c r="B12" s="28"/>
      <c r="C12" s="29">
        <f aca="true" t="shared" si="0" ref="C12:Y12">SUM(C6:C11)</f>
        <v>136344642</v>
      </c>
      <c r="D12" s="29">
        <f>SUM(D6:D11)</f>
        <v>136344642</v>
      </c>
      <c r="E12" s="30">
        <f t="shared" si="0"/>
        <v>93803343</v>
      </c>
      <c r="F12" s="31">
        <f t="shared" si="0"/>
        <v>93803343</v>
      </c>
      <c r="G12" s="31">
        <f t="shared" si="0"/>
        <v>208986485</v>
      </c>
      <c r="H12" s="31">
        <f t="shared" si="0"/>
        <v>186810592</v>
      </c>
      <c r="I12" s="31">
        <f t="shared" si="0"/>
        <v>172865991</v>
      </c>
      <c r="J12" s="31">
        <f t="shared" si="0"/>
        <v>172865991</v>
      </c>
      <c r="K12" s="31">
        <f t="shared" si="0"/>
        <v>253853626</v>
      </c>
      <c r="L12" s="31">
        <f t="shared" si="0"/>
        <v>143824455</v>
      </c>
      <c r="M12" s="31">
        <f t="shared" si="0"/>
        <v>131644920</v>
      </c>
      <c r="N12" s="31">
        <f t="shared" si="0"/>
        <v>131644920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131644920</v>
      </c>
      <c r="X12" s="31">
        <f t="shared" si="0"/>
        <v>46901672</v>
      </c>
      <c r="Y12" s="31">
        <f t="shared" si="0"/>
        <v>84743248</v>
      </c>
      <c r="Z12" s="32">
        <f>+IF(X12&lt;&gt;0,+(Y12/X12)*100,0)</f>
        <v>180.68278674585417</v>
      </c>
      <c r="AA12" s="33">
        <f>SUM(AA6:AA11)</f>
        <v>93803343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8054061</v>
      </c>
      <c r="D16" s="18">
        <v>8054061</v>
      </c>
      <c r="E16" s="19">
        <v>8077685</v>
      </c>
      <c r="F16" s="20">
        <v>8077685</v>
      </c>
      <c r="G16" s="24"/>
      <c r="H16" s="24"/>
      <c r="I16" s="24">
        <v>8054061</v>
      </c>
      <c r="J16" s="20">
        <v>8054061</v>
      </c>
      <c r="K16" s="24">
        <v>8054061</v>
      </c>
      <c r="L16" s="24">
        <v>8054061</v>
      </c>
      <c r="M16" s="20">
        <v>8169667</v>
      </c>
      <c r="N16" s="24">
        <v>8169667</v>
      </c>
      <c r="O16" s="24"/>
      <c r="P16" s="24"/>
      <c r="Q16" s="20"/>
      <c r="R16" s="24"/>
      <c r="S16" s="24"/>
      <c r="T16" s="20"/>
      <c r="U16" s="24"/>
      <c r="V16" s="24"/>
      <c r="W16" s="24">
        <v>8169667</v>
      </c>
      <c r="X16" s="20">
        <v>4038843</v>
      </c>
      <c r="Y16" s="24">
        <v>4130824</v>
      </c>
      <c r="Z16" s="25">
        <v>102.28</v>
      </c>
      <c r="AA16" s="26">
        <v>8077685</v>
      </c>
    </row>
    <row r="17" spans="1:27" ht="13.5">
      <c r="A17" s="23" t="s">
        <v>43</v>
      </c>
      <c r="B17" s="17"/>
      <c r="C17" s="18">
        <v>267057</v>
      </c>
      <c r="D17" s="18">
        <v>267057</v>
      </c>
      <c r="E17" s="19">
        <v>408970</v>
      </c>
      <c r="F17" s="20">
        <v>408970</v>
      </c>
      <c r="G17" s="20">
        <v>408969</v>
      </c>
      <c r="H17" s="20">
        <v>267057</v>
      </c>
      <c r="I17" s="20">
        <v>267057</v>
      </c>
      <c r="J17" s="20">
        <v>267057</v>
      </c>
      <c r="K17" s="20">
        <v>267057</v>
      </c>
      <c r="L17" s="20">
        <v>267057</v>
      </c>
      <c r="M17" s="20">
        <v>267057</v>
      </c>
      <c r="N17" s="20">
        <v>267057</v>
      </c>
      <c r="O17" s="20"/>
      <c r="P17" s="20"/>
      <c r="Q17" s="20"/>
      <c r="R17" s="20"/>
      <c r="S17" s="20"/>
      <c r="T17" s="20"/>
      <c r="U17" s="20"/>
      <c r="V17" s="20"/>
      <c r="W17" s="20">
        <v>267057</v>
      </c>
      <c r="X17" s="20">
        <v>204485</v>
      </c>
      <c r="Y17" s="20">
        <v>62572</v>
      </c>
      <c r="Z17" s="21">
        <v>30.6</v>
      </c>
      <c r="AA17" s="22">
        <v>408970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355646605</v>
      </c>
      <c r="D19" s="18">
        <v>355646605</v>
      </c>
      <c r="E19" s="19">
        <v>448055373</v>
      </c>
      <c r="F19" s="20">
        <v>448055373</v>
      </c>
      <c r="G19" s="20">
        <v>361994804</v>
      </c>
      <c r="H19" s="20">
        <v>365135854</v>
      </c>
      <c r="I19" s="20">
        <v>373292619</v>
      </c>
      <c r="J19" s="20">
        <v>373292619</v>
      </c>
      <c r="K19" s="20">
        <v>373969076</v>
      </c>
      <c r="L19" s="20">
        <v>385217395</v>
      </c>
      <c r="M19" s="20">
        <v>403922577</v>
      </c>
      <c r="N19" s="20">
        <v>403922577</v>
      </c>
      <c r="O19" s="20"/>
      <c r="P19" s="20"/>
      <c r="Q19" s="20"/>
      <c r="R19" s="20"/>
      <c r="S19" s="20"/>
      <c r="T19" s="20"/>
      <c r="U19" s="20"/>
      <c r="V19" s="20"/>
      <c r="W19" s="20">
        <v>403922577</v>
      </c>
      <c r="X19" s="20">
        <v>224027687</v>
      </c>
      <c r="Y19" s="20">
        <v>179894890</v>
      </c>
      <c r="Z19" s="21">
        <v>80.3</v>
      </c>
      <c r="AA19" s="22">
        <v>448055373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570268</v>
      </c>
      <c r="D22" s="18">
        <v>570268</v>
      </c>
      <c r="E22" s="19">
        <v>656337</v>
      </c>
      <c r="F22" s="20">
        <v>656337</v>
      </c>
      <c r="G22" s="20">
        <v>722140</v>
      </c>
      <c r="H22" s="20">
        <v>570268</v>
      </c>
      <c r="I22" s="20">
        <v>570268</v>
      </c>
      <c r="J22" s="20">
        <v>570268</v>
      </c>
      <c r="K22" s="20">
        <v>570268</v>
      </c>
      <c r="L22" s="20">
        <v>570268</v>
      </c>
      <c r="M22" s="20">
        <v>570268</v>
      </c>
      <c r="N22" s="20">
        <v>570268</v>
      </c>
      <c r="O22" s="20"/>
      <c r="P22" s="20"/>
      <c r="Q22" s="20"/>
      <c r="R22" s="20"/>
      <c r="S22" s="20"/>
      <c r="T22" s="20"/>
      <c r="U22" s="20"/>
      <c r="V22" s="20"/>
      <c r="W22" s="20">
        <v>570268</v>
      </c>
      <c r="X22" s="20">
        <v>328169</v>
      </c>
      <c r="Y22" s="20">
        <v>242099</v>
      </c>
      <c r="Z22" s="21">
        <v>73.77</v>
      </c>
      <c r="AA22" s="22">
        <v>656337</v>
      </c>
    </row>
    <row r="23" spans="1:27" ht="13.5">
      <c r="A23" s="23" t="s">
        <v>49</v>
      </c>
      <c r="B23" s="17"/>
      <c r="C23" s="18">
        <v>385500</v>
      </c>
      <c r="D23" s="18">
        <v>385500</v>
      </c>
      <c r="E23" s="19"/>
      <c r="F23" s="20"/>
      <c r="G23" s="24">
        <v>8739015</v>
      </c>
      <c r="H23" s="24">
        <v>8439561</v>
      </c>
      <c r="I23" s="24">
        <v>385500</v>
      </c>
      <c r="J23" s="20">
        <v>385500</v>
      </c>
      <c r="K23" s="24">
        <v>385500</v>
      </c>
      <c r="L23" s="24">
        <v>385500</v>
      </c>
      <c r="M23" s="20">
        <v>385500</v>
      </c>
      <c r="N23" s="24">
        <v>385500</v>
      </c>
      <c r="O23" s="24"/>
      <c r="P23" s="24"/>
      <c r="Q23" s="20"/>
      <c r="R23" s="24"/>
      <c r="S23" s="24"/>
      <c r="T23" s="20"/>
      <c r="U23" s="24"/>
      <c r="V23" s="24"/>
      <c r="W23" s="24">
        <v>385500</v>
      </c>
      <c r="X23" s="20"/>
      <c r="Y23" s="24">
        <v>385500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364923491</v>
      </c>
      <c r="D24" s="29">
        <f>SUM(D15:D23)</f>
        <v>364923491</v>
      </c>
      <c r="E24" s="36">
        <f t="shared" si="1"/>
        <v>457198365</v>
      </c>
      <c r="F24" s="37">
        <f t="shared" si="1"/>
        <v>457198365</v>
      </c>
      <c r="G24" s="37">
        <f t="shared" si="1"/>
        <v>371864928</v>
      </c>
      <c r="H24" s="37">
        <f t="shared" si="1"/>
        <v>374412740</v>
      </c>
      <c r="I24" s="37">
        <f t="shared" si="1"/>
        <v>382569505</v>
      </c>
      <c r="J24" s="37">
        <f t="shared" si="1"/>
        <v>382569505</v>
      </c>
      <c r="K24" s="37">
        <f t="shared" si="1"/>
        <v>383245962</v>
      </c>
      <c r="L24" s="37">
        <f t="shared" si="1"/>
        <v>394494281</v>
      </c>
      <c r="M24" s="37">
        <f t="shared" si="1"/>
        <v>413315069</v>
      </c>
      <c r="N24" s="37">
        <f t="shared" si="1"/>
        <v>413315069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413315069</v>
      </c>
      <c r="X24" s="37">
        <f t="shared" si="1"/>
        <v>228599184</v>
      </c>
      <c r="Y24" s="37">
        <f t="shared" si="1"/>
        <v>184715885</v>
      </c>
      <c r="Z24" s="38">
        <f>+IF(X24&lt;&gt;0,+(Y24/X24)*100,0)</f>
        <v>80.80338773212769</v>
      </c>
      <c r="AA24" s="39">
        <f>SUM(AA15:AA23)</f>
        <v>457198365</v>
      </c>
    </row>
    <row r="25" spans="1:27" ht="13.5">
      <c r="A25" s="27" t="s">
        <v>51</v>
      </c>
      <c r="B25" s="28"/>
      <c r="C25" s="29">
        <f aca="true" t="shared" si="2" ref="C25:Y25">+C12+C24</f>
        <v>501268133</v>
      </c>
      <c r="D25" s="29">
        <f>+D12+D24</f>
        <v>501268133</v>
      </c>
      <c r="E25" s="30">
        <f t="shared" si="2"/>
        <v>551001708</v>
      </c>
      <c r="F25" s="31">
        <f t="shared" si="2"/>
        <v>551001708</v>
      </c>
      <c r="G25" s="31">
        <f t="shared" si="2"/>
        <v>580851413</v>
      </c>
      <c r="H25" s="31">
        <f t="shared" si="2"/>
        <v>561223332</v>
      </c>
      <c r="I25" s="31">
        <f t="shared" si="2"/>
        <v>555435496</v>
      </c>
      <c r="J25" s="31">
        <f t="shared" si="2"/>
        <v>555435496</v>
      </c>
      <c r="K25" s="31">
        <f t="shared" si="2"/>
        <v>637099588</v>
      </c>
      <c r="L25" s="31">
        <f t="shared" si="2"/>
        <v>538318736</v>
      </c>
      <c r="M25" s="31">
        <f t="shared" si="2"/>
        <v>544959989</v>
      </c>
      <c r="N25" s="31">
        <f t="shared" si="2"/>
        <v>544959989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544959989</v>
      </c>
      <c r="X25" s="31">
        <f t="shared" si="2"/>
        <v>275500856</v>
      </c>
      <c r="Y25" s="31">
        <f t="shared" si="2"/>
        <v>269459133</v>
      </c>
      <c r="Z25" s="32">
        <f>+IF(X25&lt;&gt;0,+(Y25/X25)*100,0)</f>
        <v>97.80700390999874</v>
      </c>
      <c r="AA25" s="33">
        <f>+AA12+AA24</f>
        <v>551001708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946349</v>
      </c>
      <c r="D30" s="18">
        <v>946349</v>
      </c>
      <c r="E30" s="19">
        <v>817031</v>
      </c>
      <c r="F30" s="20">
        <v>817031</v>
      </c>
      <c r="G30" s="20"/>
      <c r="H30" s="20">
        <v>946349</v>
      </c>
      <c r="I30" s="20">
        <v>626924</v>
      </c>
      <c r="J30" s="20">
        <v>626924</v>
      </c>
      <c r="K30" s="20">
        <v>626924</v>
      </c>
      <c r="L30" s="20">
        <v>626924</v>
      </c>
      <c r="M30" s="20">
        <v>315857</v>
      </c>
      <c r="N30" s="20">
        <v>315857</v>
      </c>
      <c r="O30" s="20"/>
      <c r="P30" s="20"/>
      <c r="Q30" s="20"/>
      <c r="R30" s="20"/>
      <c r="S30" s="20"/>
      <c r="T30" s="20"/>
      <c r="U30" s="20"/>
      <c r="V30" s="20"/>
      <c r="W30" s="20">
        <v>315857</v>
      </c>
      <c r="X30" s="20">
        <v>408516</v>
      </c>
      <c r="Y30" s="20">
        <v>-92659</v>
      </c>
      <c r="Z30" s="21">
        <v>-22.68</v>
      </c>
      <c r="AA30" s="22">
        <v>817031</v>
      </c>
    </row>
    <row r="31" spans="1:27" ht="13.5">
      <c r="A31" s="23" t="s">
        <v>56</v>
      </c>
      <c r="B31" s="17"/>
      <c r="C31" s="18">
        <v>333387</v>
      </c>
      <c r="D31" s="18">
        <v>333387</v>
      </c>
      <c r="E31" s="19">
        <v>257939</v>
      </c>
      <c r="F31" s="20">
        <v>257939</v>
      </c>
      <c r="G31" s="20">
        <v>372845</v>
      </c>
      <c r="H31" s="20">
        <v>333387</v>
      </c>
      <c r="I31" s="20">
        <v>333387</v>
      </c>
      <c r="J31" s="20">
        <v>333387</v>
      </c>
      <c r="K31" s="20">
        <v>333387</v>
      </c>
      <c r="L31" s="20">
        <v>333387</v>
      </c>
      <c r="M31" s="20">
        <v>333387</v>
      </c>
      <c r="N31" s="20">
        <v>333387</v>
      </c>
      <c r="O31" s="20"/>
      <c r="P31" s="20"/>
      <c r="Q31" s="20"/>
      <c r="R31" s="20"/>
      <c r="S31" s="20"/>
      <c r="T31" s="20"/>
      <c r="U31" s="20"/>
      <c r="V31" s="20"/>
      <c r="W31" s="20">
        <v>333387</v>
      </c>
      <c r="X31" s="20">
        <v>128970</v>
      </c>
      <c r="Y31" s="20">
        <v>204417</v>
      </c>
      <c r="Z31" s="21">
        <v>158.5</v>
      </c>
      <c r="AA31" s="22">
        <v>257939</v>
      </c>
    </row>
    <row r="32" spans="1:27" ht="13.5">
      <c r="A32" s="23" t="s">
        <v>57</v>
      </c>
      <c r="B32" s="17"/>
      <c r="C32" s="18">
        <v>38661606</v>
      </c>
      <c r="D32" s="18">
        <v>38661606</v>
      </c>
      <c r="E32" s="19">
        <v>49433514</v>
      </c>
      <c r="F32" s="20">
        <v>49433514</v>
      </c>
      <c r="G32" s="20">
        <v>39615465</v>
      </c>
      <c r="H32" s="20">
        <v>44252274</v>
      </c>
      <c r="I32" s="20">
        <v>46720173</v>
      </c>
      <c r="J32" s="20">
        <v>46720173</v>
      </c>
      <c r="K32" s="20">
        <v>48173222</v>
      </c>
      <c r="L32" s="20">
        <v>23802206</v>
      </c>
      <c r="M32" s="20">
        <v>23823773</v>
      </c>
      <c r="N32" s="20">
        <v>23823773</v>
      </c>
      <c r="O32" s="20"/>
      <c r="P32" s="20"/>
      <c r="Q32" s="20"/>
      <c r="R32" s="20"/>
      <c r="S32" s="20"/>
      <c r="T32" s="20"/>
      <c r="U32" s="20"/>
      <c r="V32" s="20"/>
      <c r="W32" s="20">
        <v>23823773</v>
      </c>
      <c r="X32" s="20">
        <v>24716757</v>
      </c>
      <c r="Y32" s="20">
        <v>-892984</v>
      </c>
      <c r="Z32" s="21">
        <v>-3.61</v>
      </c>
      <c r="AA32" s="22">
        <v>49433514</v>
      </c>
    </row>
    <row r="33" spans="1:27" ht="13.5">
      <c r="A33" s="23" t="s">
        <v>58</v>
      </c>
      <c r="B33" s="17"/>
      <c r="C33" s="18"/>
      <c r="D33" s="18"/>
      <c r="E33" s="19">
        <v>336442</v>
      </c>
      <c r="F33" s="20">
        <v>336442</v>
      </c>
      <c r="G33" s="20"/>
      <c r="H33" s="20">
        <v>2236803</v>
      </c>
      <c r="I33" s="20">
        <v>2236803</v>
      </c>
      <c r="J33" s="20">
        <v>2236803</v>
      </c>
      <c r="K33" s="20">
        <v>2236803</v>
      </c>
      <c r="L33" s="20">
        <v>2236803</v>
      </c>
      <c r="M33" s="20">
        <v>2236803</v>
      </c>
      <c r="N33" s="20">
        <v>2236803</v>
      </c>
      <c r="O33" s="20"/>
      <c r="P33" s="20"/>
      <c r="Q33" s="20"/>
      <c r="R33" s="20"/>
      <c r="S33" s="20"/>
      <c r="T33" s="20"/>
      <c r="U33" s="20"/>
      <c r="V33" s="20"/>
      <c r="W33" s="20">
        <v>2236803</v>
      </c>
      <c r="X33" s="20">
        <v>168221</v>
      </c>
      <c r="Y33" s="20">
        <v>2068582</v>
      </c>
      <c r="Z33" s="21">
        <v>1229.68</v>
      </c>
      <c r="AA33" s="22">
        <v>336442</v>
      </c>
    </row>
    <row r="34" spans="1:27" ht="13.5">
      <c r="A34" s="27" t="s">
        <v>59</v>
      </c>
      <c r="B34" s="28"/>
      <c r="C34" s="29">
        <f aca="true" t="shared" si="3" ref="C34:Y34">SUM(C29:C33)</f>
        <v>39941342</v>
      </c>
      <c r="D34" s="29">
        <f>SUM(D29:D33)</f>
        <v>39941342</v>
      </c>
      <c r="E34" s="30">
        <f t="shared" si="3"/>
        <v>50844926</v>
      </c>
      <c r="F34" s="31">
        <f t="shared" si="3"/>
        <v>50844926</v>
      </c>
      <c r="G34" s="31">
        <f t="shared" si="3"/>
        <v>39988310</v>
      </c>
      <c r="H34" s="31">
        <f t="shared" si="3"/>
        <v>47768813</v>
      </c>
      <c r="I34" s="31">
        <f t="shared" si="3"/>
        <v>49917287</v>
      </c>
      <c r="J34" s="31">
        <f t="shared" si="3"/>
        <v>49917287</v>
      </c>
      <c r="K34" s="31">
        <f t="shared" si="3"/>
        <v>51370336</v>
      </c>
      <c r="L34" s="31">
        <f t="shared" si="3"/>
        <v>26999320</v>
      </c>
      <c r="M34" s="31">
        <f t="shared" si="3"/>
        <v>26709820</v>
      </c>
      <c r="N34" s="31">
        <f t="shared" si="3"/>
        <v>26709820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26709820</v>
      </c>
      <c r="X34" s="31">
        <f t="shared" si="3"/>
        <v>25422464</v>
      </c>
      <c r="Y34" s="31">
        <f t="shared" si="3"/>
        <v>1287356</v>
      </c>
      <c r="Z34" s="32">
        <f>+IF(X34&lt;&gt;0,+(Y34/X34)*100,0)</f>
        <v>5.063852189937214</v>
      </c>
      <c r="AA34" s="33">
        <f>SUM(AA29:AA33)</f>
        <v>50844926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7507827</v>
      </c>
      <c r="D37" s="18">
        <v>7507827</v>
      </c>
      <c r="E37" s="19">
        <v>7749701</v>
      </c>
      <c r="F37" s="20">
        <v>7749701</v>
      </c>
      <c r="G37" s="20">
        <v>8454176</v>
      </c>
      <c r="H37" s="20">
        <v>7507827</v>
      </c>
      <c r="I37" s="20">
        <v>7286598</v>
      </c>
      <c r="J37" s="20">
        <v>7286598</v>
      </c>
      <c r="K37" s="20">
        <v>7286598</v>
      </c>
      <c r="L37" s="20">
        <v>7286598</v>
      </c>
      <c r="M37" s="20">
        <v>7057010</v>
      </c>
      <c r="N37" s="20">
        <v>7057010</v>
      </c>
      <c r="O37" s="20"/>
      <c r="P37" s="20"/>
      <c r="Q37" s="20"/>
      <c r="R37" s="20"/>
      <c r="S37" s="20"/>
      <c r="T37" s="20"/>
      <c r="U37" s="20"/>
      <c r="V37" s="20"/>
      <c r="W37" s="20">
        <v>7057010</v>
      </c>
      <c r="X37" s="20">
        <v>3874851</v>
      </c>
      <c r="Y37" s="20">
        <v>3182159</v>
      </c>
      <c r="Z37" s="21">
        <v>82.12</v>
      </c>
      <c r="AA37" s="22">
        <v>7749701</v>
      </c>
    </row>
    <row r="38" spans="1:27" ht="13.5">
      <c r="A38" s="23" t="s">
        <v>58</v>
      </c>
      <c r="B38" s="17"/>
      <c r="C38" s="18">
        <v>10393433</v>
      </c>
      <c r="D38" s="18">
        <v>10393433</v>
      </c>
      <c r="E38" s="19">
        <v>5764366</v>
      </c>
      <c r="F38" s="20">
        <v>5764366</v>
      </c>
      <c r="G38" s="20">
        <v>9496224</v>
      </c>
      <c r="H38" s="20">
        <v>8156630</v>
      </c>
      <c r="I38" s="20">
        <v>8156630</v>
      </c>
      <c r="J38" s="20">
        <v>8156630</v>
      </c>
      <c r="K38" s="20">
        <v>8156630</v>
      </c>
      <c r="L38" s="20">
        <v>8156630</v>
      </c>
      <c r="M38" s="20">
        <v>8156630</v>
      </c>
      <c r="N38" s="20">
        <v>8156630</v>
      </c>
      <c r="O38" s="20"/>
      <c r="P38" s="20"/>
      <c r="Q38" s="20"/>
      <c r="R38" s="20"/>
      <c r="S38" s="20"/>
      <c r="T38" s="20"/>
      <c r="U38" s="20"/>
      <c r="V38" s="20"/>
      <c r="W38" s="20">
        <v>8156630</v>
      </c>
      <c r="X38" s="20">
        <v>2882183</v>
      </c>
      <c r="Y38" s="20">
        <v>5274447</v>
      </c>
      <c r="Z38" s="21">
        <v>183</v>
      </c>
      <c r="AA38" s="22">
        <v>5764366</v>
      </c>
    </row>
    <row r="39" spans="1:27" ht="13.5">
      <c r="A39" s="27" t="s">
        <v>61</v>
      </c>
      <c r="B39" s="35"/>
      <c r="C39" s="29">
        <f aca="true" t="shared" si="4" ref="C39:Y39">SUM(C37:C38)</f>
        <v>17901260</v>
      </c>
      <c r="D39" s="29">
        <f>SUM(D37:D38)</f>
        <v>17901260</v>
      </c>
      <c r="E39" s="36">
        <f t="shared" si="4"/>
        <v>13514067</v>
      </c>
      <c r="F39" s="37">
        <f t="shared" si="4"/>
        <v>13514067</v>
      </c>
      <c r="G39" s="37">
        <f t="shared" si="4"/>
        <v>17950400</v>
      </c>
      <c r="H39" s="37">
        <f t="shared" si="4"/>
        <v>15664457</v>
      </c>
      <c r="I39" s="37">
        <f t="shared" si="4"/>
        <v>15443228</v>
      </c>
      <c r="J39" s="37">
        <f t="shared" si="4"/>
        <v>15443228</v>
      </c>
      <c r="K39" s="37">
        <f t="shared" si="4"/>
        <v>15443228</v>
      </c>
      <c r="L39" s="37">
        <f t="shared" si="4"/>
        <v>15443228</v>
      </c>
      <c r="M39" s="37">
        <f t="shared" si="4"/>
        <v>15213640</v>
      </c>
      <c r="N39" s="37">
        <f t="shared" si="4"/>
        <v>15213640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15213640</v>
      </c>
      <c r="X39" s="37">
        <f t="shared" si="4"/>
        <v>6757034</v>
      </c>
      <c r="Y39" s="37">
        <f t="shared" si="4"/>
        <v>8456606</v>
      </c>
      <c r="Z39" s="38">
        <f>+IF(X39&lt;&gt;0,+(Y39/X39)*100,0)</f>
        <v>125.1526335371407</v>
      </c>
      <c r="AA39" s="39">
        <f>SUM(AA37:AA38)</f>
        <v>13514067</v>
      </c>
    </row>
    <row r="40" spans="1:27" ht="13.5">
      <c r="A40" s="27" t="s">
        <v>62</v>
      </c>
      <c r="B40" s="28"/>
      <c r="C40" s="29">
        <f aca="true" t="shared" si="5" ref="C40:Y40">+C34+C39</f>
        <v>57842602</v>
      </c>
      <c r="D40" s="29">
        <f>+D34+D39</f>
        <v>57842602</v>
      </c>
      <c r="E40" s="30">
        <f t="shared" si="5"/>
        <v>64358993</v>
      </c>
      <c r="F40" s="31">
        <f t="shared" si="5"/>
        <v>64358993</v>
      </c>
      <c r="G40" s="31">
        <f t="shared" si="5"/>
        <v>57938710</v>
      </c>
      <c r="H40" s="31">
        <f t="shared" si="5"/>
        <v>63433270</v>
      </c>
      <c r="I40" s="31">
        <f t="shared" si="5"/>
        <v>65360515</v>
      </c>
      <c r="J40" s="31">
        <f t="shared" si="5"/>
        <v>65360515</v>
      </c>
      <c r="K40" s="31">
        <f t="shared" si="5"/>
        <v>66813564</v>
      </c>
      <c r="L40" s="31">
        <f t="shared" si="5"/>
        <v>42442548</v>
      </c>
      <c r="M40" s="31">
        <f t="shared" si="5"/>
        <v>41923460</v>
      </c>
      <c r="N40" s="31">
        <f t="shared" si="5"/>
        <v>41923460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41923460</v>
      </c>
      <c r="X40" s="31">
        <f t="shared" si="5"/>
        <v>32179498</v>
      </c>
      <c r="Y40" s="31">
        <f t="shared" si="5"/>
        <v>9743962</v>
      </c>
      <c r="Z40" s="32">
        <f>+IF(X40&lt;&gt;0,+(Y40/X40)*100,0)</f>
        <v>30.280031093089143</v>
      </c>
      <c r="AA40" s="33">
        <f>+AA34+AA39</f>
        <v>64358993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443425531</v>
      </c>
      <c r="D42" s="43">
        <f>+D25-D40</f>
        <v>443425531</v>
      </c>
      <c r="E42" s="44">
        <f t="shared" si="6"/>
        <v>486642715</v>
      </c>
      <c r="F42" s="45">
        <f t="shared" si="6"/>
        <v>486642715</v>
      </c>
      <c r="G42" s="45">
        <f t="shared" si="6"/>
        <v>522912703</v>
      </c>
      <c r="H42" s="45">
        <f t="shared" si="6"/>
        <v>497790062</v>
      </c>
      <c r="I42" s="45">
        <f t="shared" si="6"/>
        <v>490074981</v>
      </c>
      <c r="J42" s="45">
        <f t="shared" si="6"/>
        <v>490074981</v>
      </c>
      <c r="K42" s="45">
        <f t="shared" si="6"/>
        <v>570286024</v>
      </c>
      <c r="L42" s="45">
        <f t="shared" si="6"/>
        <v>495876188</v>
      </c>
      <c r="M42" s="45">
        <f t="shared" si="6"/>
        <v>503036529</v>
      </c>
      <c r="N42" s="45">
        <f t="shared" si="6"/>
        <v>503036529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503036529</v>
      </c>
      <c r="X42" s="45">
        <f t="shared" si="6"/>
        <v>243321358</v>
      </c>
      <c r="Y42" s="45">
        <f t="shared" si="6"/>
        <v>259715171</v>
      </c>
      <c r="Z42" s="46">
        <f>+IF(X42&lt;&gt;0,+(Y42/X42)*100,0)</f>
        <v>106.7375150026904</v>
      </c>
      <c r="AA42" s="47">
        <f>+AA25-AA40</f>
        <v>486642715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443425531</v>
      </c>
      <c r="D45" s="18">
        <v>443425531</v>
      </c>
      <c r="E45" s="19">
        <v>486642714</v>
      </c>
      <c r="F45" s="20">
        <v>486642714</v>
      </c>
      <c r="G45" s="20">
        <v>522912703</v>
      </c>
      <c r="H45" s="20">
        <v>497790062</v>
      </c>
      <c r="I45" s="20">
        <v>490074981</v>
      </c>
      <c r="J45" s="20">
        <v>490074981</v>
      </c>
      <c r="K45" s="20">
        <v>570286024</v>
      </c>
      <c r="L45" s="20">
        <v>495876188</v>
      </c>
      <c r="M45" s="20">
        <v>503036529</v>
      </c>
      <c r="N45" s="20">
        <v>503036529</v>
      </c>
      <c r="O45" s="20"/>
      <c r="P45" s="20"/>
      <c r="Q45" s="20"/>
      <c r="R45" s="20"/>
      <c r="S45" s="20"/>
      <c r="T45" s="20"/>
      <c r="U45" s="20"/>
      <c r="V45" s="20"/>
      <c r="W45" s="20">
        <v>503036529</v>
      </c>
      <c r="X45" s="20">
        <v>243321357</v>
      </c>
      <c r="Y45" s="20">
        <v>259715172</v>
      </c>
      <c r="Z45" s="48">
        <v>106.74</v>
      </c>
      <c r="AA45" s="22">
        <v>486642714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443425531</v>
      </c>
      <c r="D48" s="51">
        <f>SUM(D45:D47)</f>
        <v>443425531</v>
      </c>
      <c r="E48" s="52">
        <f t="shared" si="7"/>
        <v>486642714</v>
      </c>
      <c r="F48" s="53">
        <f t="shared" si="7"/>
        <v>486642714</v>
      </c>
      <c r="G48" s="53">
        <f t="shared" si="7"/>
        <v>522912703</v>
      </c>
      <c r="H48" s="53">
        <f t="shared" si="7"/>
        <v>497790062</v>
      </c>
      <c r="I48" s="53">
        <f t="shared" si="7"/>
        <v>490074981</v>
      </c>
      <c r="J48" s="53">
        <f t="shared" si="7"/>
        <v>490074981</v>
      </c>
      <c r="K48" s="53">
        <f t="shared" si="7"/>
        <v>570286024</v>
      </c>
      <c r="L48" s="53">
        <f t="shared" si="7"/>
        <v>495876188</v>
      </c>
      <c r="M48" s="53">
        <f t="shared" si="7"/>
        <v>503036529</v>
      </c>
      <c r="N48" s="53">
        <f t="shared" si="7"/>
        <v>503036529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503036529</v>
      </c>
      <c r="X48" s="53">
        <f t="shared" si="7"/>
        <v>243321357</v>
      </c>
      <c r="Y48" s="53">
        <f t="shared" si="7"/>
        <v>259715172</v>
      </c>
      <c r="Z48" s="54">
        <f>+IF(X48&lt;&gt;0,+(Y48/X48)*100,0)</f>
        <v>106.73751585233843</v>
      </c>
      <c r="AA48" s="55">
        <f>SUM(AA45:AA47)</f>
        <v>486642714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104852256</v>
      </c>
      <c r="H6" s="20">
        <v>30829096</v>
      </c>
      <c r="I6" s="20">
        <v>51160255</v>
      </c>
      <c r="J6" s="20">
        <v>51160255</v>
      </c>
      <c r="K6" s="20">
        <v>3168</v>
      </c>
      <c r="L6" s="20">
        <v>2744</v>
      </c>
      <c r="M6" s="20">
        <v>45612600</v>
      </c>
      <c r="N6" s="20">
        <v>45612600</v>
      </c>
      <c r="O6" s="20"/>
      <c r="P6" s="20"/>
      <c r="Q6" s="20"/>
      <c r="R6" s="20"/>
      <c r="S6" s="20"/>
      <c r="T6" s="20"/>
      <c r="U6" s="20"/>
      <c r="V6" s="20"/>
      <c r="W6" s="20">
        <v>45612600</v>
      </c>
      <c r="X6" s="20"/>
      <c r="Y6" s="20">
        <v>45612600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>
        <v>73431576</v>
      </c>
      <c r="H8" s="20">
        <v>-317413</v>
      </c>
      <c r="I8" s="20">
        <v>-861490</v>
      </c>
      <c r="J8" s="20">
        <v>-861490</v>
      </c>
      <c r="K8" s="20">
        <v>4400723</v>
      </c>
      <c r="L8" s="20">
        <v>4691205</v>
      </c>
      <c r="M8" s="20">
        <v>95652625</v>
      </c>
      <c r="N8" s="20">
        <v>95652625</v>
      </c>
      <c r="O8" s="20"/>
      <c r="P8" s="20"/>
      <c r="Q8" s="20"/>
      <c r="R8" s="20"/>
      <c r="S8" s="20"/>
      <c r="T8" s="20"/>
      <c r="U8" s="20"/>
      <c r="V8" s="20"/>
      <c r="W8" s="20">
        <v>95652625</v>
      </c>
      <c r="X8" s="20"/>
      <c r="Y8" s="20">
        <v>95652625</v>
      </c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>
        <v>-7527181</v>
      </c>
      <c r="H9" s="20">
        <v>20503054</v>
      </c>
      <c r="I9" s="20">
        <v>19413985</v>
      </c>
      <c r="J9" s="20">
        <v>19413985</v>
      </c>
      <c r="K9" s="20">
        <v>18996088</v>
      </c>
      <c r="L9" s="20">
        <v>18991964</v>
      </c>
      <c r="M9" s="20">
        <v>12522579</v>
      </c>
      <c r="N9" s="20">
        <v>12522579</v>
      </c>
      <c r="O9" s="20"/>
      <c r="P9" s="20"/>
      <c r="Q9" s="20"/>
      <c r="R9" s="20"/>
      <c r="S9" s="20"/>
      <c r="T9" s="20"/>
      <c r="U9" s="20"/>
      <c r="V9" s="20"/>
      <c r="W9" s="20">
        <v>12522579</v>
      </c>
      <c r="X9" s="20"/>
      <c r="Y9" s="20">
        <v>12522579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>
        <v>53497</v>
      </c>
      <c r="N11" s="20">
        <v>53497</v>
      </c>
      <c r="O11" s="20"/>
      <c r="P11" s="20"/>
      <c r="Q11" s="20"/>
      <c r="R11" s="20"/>
      <c r="S11" s="20"/>
      <c r="T11" s="20"/>
      <c r="U11" s="20"/>
      <c r="V11" s="20"/>
      <c r="W11" s="20">
        <v>53497</v>
      </c>
      <c r="X11" s="20"/>
      <c r="Y11" s="20">
        <v>53497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170756651</v>
      </c>
      <c r="H12" s="31">
        <f t="shared" si="0"/>
        <v>51014737</v>
      </c>
      <c r="I12" s="31">
        <f t="shared" si="0"/>
        <v>69712750</v>
      </c>
      <c r="J12" s="31">
        <f t="shared" si="0"/>
        <v>69712750</v>
      </c>
      <c r="K12" s="31">
        <f t="shared" si="0"/>
        <v>23399979</v>
      </c>
      <c r="L12" s="31">
        <f t="shared" si="0"/>
        <v>23685913</v>
      </c>
      <c r="M12" s="31">
        <f t="shared" si="0"/>
        <v>153841301</v>
      </c>
      <c r="N12" s="31">
        <f t="shared" si="0"/>
        <v>153841301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153841301</v>
      </c>
      <c r="X12" s="31">
        <f t="shared" si="0"/>
        <v>0</v>
      </c>
      <c r="Y12" s="31">
        <f t="shared" si="0"/>
        <v>153841301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>
        <v>753299628</v>
      </c>
      <c r="H19" s="20"/>
      <c r="I19" s="20"/>
      <c r="J19" s="20"/>
      <c r="K19" s="20">
        <v>3920599</v>
      </c>
      <c r="L19" s="20">
        <v>18615810</v>
      </c>
      <c r="M19" s="20">
        <v>788880628</v>
      </c>
      <c r="N19" s="20">
        <v>788880628</v>
      </c>
      <c r="O19" s="20"/>
      <c r="P19" s="20"/>
      <c r="Q19" s="20"/>
      <c r="R19" s="20"/>
      <c r="S19" s="20"/>
      <c r="T19" s="20"/>
      <c r="U19" s="20"/>
      <c r="V19" s="20"/>
      <c r="W19" s="20">
        <v>788880628</v>
      </c>
      <c r="X19" s="20"/>
      <c r="Y19" s="20">
        <v>788880628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753299628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3920599</v>
      </c>
      <c r="L24" s="37">
        <f t="shared" si="1"/>
        <v>18615810</v>
      </c>
      <c r="M24" s="37">
        <f t="shared" si="1"/>
        <v>788880628</v>
      </c>
      <c r="N24" s="37">
        <f t="shared" si="1"/>
        <v>788880628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788880628</v>
      </c>
      <c r="X24" s="37">
        <f t="shared" si="1"/>
        <v>0</v>
      </c>
      <c r="Y24" s="37">
        <f t="shared" si="1"/>
        <v>788880628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0</v>
      </c>
      <c r="F25" s="31">
        <f t="shared" si="2"/>
        <v>0</v>
      </c>
      <c r="G25" s="31">
        <f t="shared" si="2"/>
        <v>924056279</v>
      </c>
      <c r="H25" s="31">
        <f t="shared" si="2"/>
        <v>51014737</v>
      </c>
      <c r="I25" s="31">
        <f t="shared" si="2"/>
        <v>69712750</v>
      </c>
      <c r="J25" s="31">
        <f t="shared" si="2"/>
        <v>69712750</v>
      </c>
      <c r="K25" s="31">
        <f t="shared" si="2"/>
        <v>27320578</v>
      </c>
      <c r="L25" s="31">
        <f t="shared" si="2"/>
        <v>42301723</v>
      </c>
      <c r="M25" s="31">
        <f t="shared" si="2"/>
        <v>942721929</v>
      </c>
      <c r="N25" s="31">
        <f t="shared" si="2"/>
        <v>942721929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942721929</v>
      </c>
      <c r="X25" s="31">
        <f t="shared" si="2"/>
        <v>0</v>
      </c>
      <c r="Y25" s="31">
        <f t="shared" si="2"/>
        <v>942721929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>
        <v>7262915</v>
      </c>
      <c r="L29" s="20">
        <v>19805547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31576944</v>
      </c>
      <c r="H30" s="20"/>
      <c r="I30" s="20"/>
      <c r="J30" s="20"/>
      <c r="K30" s="20"/>
      <c r="L30" s="20"/>
      <c r="M30" s="20">
        <v>32763120</v>
      </c>
      <c r="N30" s="20">
        <v>32763120</v>
      </c>
      <c r="O30" s="20"/>
      <c r="P30" s="20"/>
      <c r="Q30" s="20"/>
      <c r="R30" s="20"/>
      <c r="S30" s="20"/>
      <c r="T30" s="20"/>
      <c r="U30" s="20"/>
      <c r="V30" s="20"/>
      <c r="W30" s="20">
        <v>32763120</v>
      </c>
      <c r="X30" s="20"/>
      <c r="Y30" s="20">
        <v>32763120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>
        <v>2460360</v>
      </c>
      <c r="H31" s="20">
        <v>-1186795</v>
      </c>
      <c r="I31" s="20">
        <v>-1192256</v>
      </c>
      <c r="J31" s="20">
        <v>-1192256</v>
      </c>
      <c r="K31" s="20">
        <v>-1191775</v>
      </c>
      <c r="L31" s="20">
        <v>-1505182</v>
      </c>
      <c r="M31" s="20">
        <v>1227271</v>
      </c>
      <c r="N31" s="20">
        <v>1227271</v>
      </c>
      <c r="O31" s="20"/>
      <c r="P31" s="20"/>
      <c r="Q31" s="20"/>
      <c r="R31" s="20"/>
      <c r="S31" s="20"/>
      <c r="T31" s="20"/>
      <c r="U31" s="20"/>
      <c r="V31" s="20"/>
      <c r="W31" s="20">
        <v>1227271</v>
      </c>
      <c r="X31" s="20"/>
      <c r="Y31" s="20">
        <v>1227271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>
        <v>24062911</v>
      </c>
      <c r="H32" s="20">
        <v>-20106999</v>
      </c>
      <c r="I32" s="20">
        <v>-15406028</v>
      </c>
      <c r="J32" s="20">
        <v>-15406028</v>
      </c>
      <c r="K32" s="20">
        <v>-53124016</v>
      </c>
      <c r="L32" s="20">
        <v>-53474339</v>
      </c>
      <c r="M32" s="20">
        <v>-43144100</v>
      </c>
      <c r="N32" s="20">
        <v>-43144100</v>
      </c>
      <c r="O32" s="20"/>
      <c r="P32" s="20"/>
      <c r="Q32" s="20"/>
      <c r="R32" s="20"/>
      <c r="S32" s="20"/>
      <c r="T32" s="20"/>
      <c r="U32" s="20"/>
      <c r="V32" s="20"/>
      <c r="W32" s="20">
        <v>-43144100</v>
      </c>
      <c r="X32" s="20"/>
      <c r="Y32" s="20">
        <v>-43144100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5386536</v>
      </c>
      <c r="H33" s="20"/>
      <c r="I33" s="20"/>
      <c r="J33" s="20"/>
      <c r="K33" s="20"/>
      <c r="L33" s="20"/>
      <c r="M33" s="20">
        <v>777422</v>
      </c>
      <c r="N33" s="20">
        <v>777422</v>
      </c>
      <c r="O33" s="20"/>
      <c r="P33" s="20"/>
      <c r="Q33" s="20"/>
      <c r="R33" s="20"/>
      <c r="S33" s="20"/>
      <c r="T33" s="20"/>
      <c r="U33" s="20"/>
      <c r="V33" s="20"/>
      <c r="W33" s="20">
        <v>777422</v>
      </c>
      <c r="X33" s="20"/>
      <c r="Y33" s="20">
        <v>777422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63486751</v>
      </c>
      <c r="H34" s="31">
        <f t="shared" si="3"/>
        <v>-21293794</v>
      </c>
      <c r="I34" s="31">
        <f t="shared" si="3"/>
        <v>-16598284</v>
      </c>
      <c r="J34" s="31">
        <f t="shared" si="3"/>
        <v>-16598284</v>
      </c>
      <c r="K34" s="31">
        <f t="shared" si="3"/>
        <v>-47052876</v>
      </c>
      <c r="L34" s="31">
        <f t="shared" si="3"/>
        <v>-35173974</v>
      </c>
      <c r="M34" s="31">
        <f t="shared" si="3"/>
        <v>-8376287</v>
      </c>
      <c r="N34" s="31">
        <f t="shared" si="3"/>
        <v>-8376287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-8376287</v>
      </c>
      <c r="X34" s="31">
        <f t="shared" si="3"/>
        <v>0</v>
      </c>
      <c r="Y34" s="31">
        <f t="shared" si="3"/>
        <v>-8376287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15639621</v>
      </c>
      <c r="H37" s="20"/>
      <c r="I37" s="20"/>
      <c r="J37" s="20"/>
      <c r="K37" s="20">
        <v>-377020</v>
      </c>
      <c r="L37" s="20">
        <v>-377020</v>
      </c>
      <c r="M37" s="20">
        <v>15936756</v>
      </c>
      <c r="N37" s="20">
        <v>15936756</v>
      </c>
      <c r="O37" s="20"/>
      <c r="P37" s="20"/>
      <c r="Q37" s="20"/>
      <c r="R37" s="20"/>
      <c r="S37" s="20"/>
      <c r="T37" s="20"/>
      <c r="U37" s="20"/>
      <c r="V37" s="20"/>
      <c r="W37" s="20">
        <v>15936756</v>
      </c>
      <c r="X37" s="20"/>
      <c r="Y37" s="20">
        <v>15936756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>
        <v>20149000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35788621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-377020</v>
      </c>
      <c r="L39" s="37">
        <f t="shared" si="4"/>
        <v>-377020</v>
      </c>
      <c r="M39" s="37">
        <f t="shared" si="4"/>
        <v>15936756</v>
      </c>
      <c r="N39" s="37">
        <f t="shared" si="4"/>
        <v>15936756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15936756</v>
      </c>
      <c r="X39" s="37">
        <f t="shared" si="4"/>
        <v>0</v>
      </c>
      <c r="Y39" s="37">
        <f t="shared" si="4"/>
        <v>15936756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99275372</v>
      </c>
      <c r="H40" s="31">
        <f t="shared" si="5"/>
        <v>-21293794</v>
      </c>
      <c r="I40" s="31">
        <f t="shared" si="5"/>
        <v>-16598284</v>
      </c>
      <c r="J40" s="31">
        <f t="shared" si="5"/>
        <v>-16598284</v>
      </c>
      <c r="K40" s="31">
        <f t="shared" si="5"/>
        <v>-47429896</v>
      </c>
      <c r="L40" s="31">
        <f t="shared" si="5"/>
        <v>-35550994</v>
      </c>
      <c r="M40" s="31">
        <f t="shared" si="5"/>
        <v>7560469</v>
      </c>
      <c r="N40" s="31">
        <f t="shared" si="5"/>
        <v>7560469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7560469</v>
      </c>
      <c r="X40" s="31">
        <f t="shared" si="5"/>
        <v>0</v>
      </c>
      <c r="Y40" s="31">
        <f t="shared" si="5"/>
        <v>7560469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824780907</v>
      </c>
      <c r="H42" s="45">
        <f t="shared" si="6"/>
        <v>72308531</v>
      </c>
      <c r="I42" s="45">
        <f t="shared" si="6"/>
        <v>86311034</v>
      </c>
      <c r="J42" s="45">
        <f t="shared" si="6"/>
        <v>86311034</v>
      </c>
      <c r="K42" s="45">
        <f t="shared" si="6"/>
        <v>74750474</v>
      </c>
      <c r="L42" s="45">
        <f t="shared" si="6"/>
        <v>77852717</v>
      </c>
      <c r="M42" s="45">
        <f t="shared" si="6"/>
        <v>935161460</v>
      </c>
      <c r="N42" s="45">
        <f t="shared" si="6"/>
        <v>935161460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935161460</v>
      </c>
      <c r="X42" s="45">
        <f t="shared" si="6"/>
        <v>0</v>
      </c>
      <c r="Y42" s="45">
        <f t="shared" si="6"/>
        <v>935161460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>
        <v>824780907</v>
      </c>
      <c r="H45" s="20">
        <v>72308531</v>
      </c>
      <c r="I45" s="20">
        <v>86311034</v>
      </c>
      <c r="J45" s="20">
        <v>86311034</v>
      </c>
      <c r="K45" s="20">
        <v>74750474</v>
      </c>
      <c r="L45" s="20">
        <v>77852717</v>
      </c>
      <c r="M45" s="20">
        <v>935161460</v>
      </c>
      <c r="N45" s="20">
        <v>935161460</v>
      </c>
      <c r="O45" s="20"/>
      <c r="P45" s="20"/>
      <c r="Q45" s="20"/>
      <c r="R45" s="20"/>
      <c r="S45" s="20"/>
      <c r="T45" s="20"/>
      <c r="U45" s="20"/>
      <c r="V45" s="20"/>
      <c r="W45" s="20">
        <v>935161460</v>
      </c>
      <c r="X45" s="20"/>
      <c r="Y45" s="20">
        <v>935161460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824780907</v>
      </c>
      <c r="H48" s="53">
        <f t="shared" si="7"/>
        <v>72308531</v>
      </c>
      <c r="I48" s="53">
        <f t="shared" si="7"/>
        <v>86311034</v>
      </c>
      <c r="J48" s="53">
        <f t="shared" si="7"/>
        <v>86311034</v>
      </c>
      <c r="K48" s="53">
        <f t="shared" si="7"/>
        <v>74750474</v>
      </c>
      <c r="L48" s="53">
        <f t="shared" si="7"/>
        <v>77852717</v>
      </c>
      <c r="M48" s="53">
        <f t="shared" si="7"/>
        <v>935161460</v>
      </c>
      <c r="N48" s="53">
        <f t="shared" si="7"/>
        <v>935161460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935161460</v>
      </c>
      <c r="X48" s="53">
        <f t="shared" si="7"/>
        <v>0</v>
      </c>
      <c r="Y48" s="53">
        <f t="shared" si="7"/>
        <v>935161460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74428014</v>
      </c>
      <c r="D6" s="18">
        <v>74428014</v>
      </c>
      <c r="E6" s="19">
        <v>21607000</v>
      </c>
      <c r="F6" s="20">
        <v>21607000</v>
      </c>
      <c r="G6" s="20">
        <v>86304000</v>
      </c>
      <c r="H6" s="20">
        <v>9613000</v>
      </c>
      <c r="I6" s="20"/>
      <c r="J6" s="20"/>
      <c r="K6" s="20">
        <v>16668841</v>
      </c>
      <c r="L6" s="20"/>
      <c r="M6" s="20">
        <v>92606138</v>
      </c>
      <c r="N6" s="20">
        <v>92606138</v>
      </c>
      <c r="O6" s="20"/>
      <c r="P6" s="20"/>
      <c r="Q6" s="20"/>
      <c r="R6" s="20"/>
      <c r="S6" s="20"/>
      <c r="T6" s="20"/>
      <c r="U6" s="20"/>
      <c r="V6" s="20"/>
      <c r="W6" s="20">
        <v>92606138</v>
      </c>
      <c r="X6" s="20">
        <v>10803500</v>
      </c>
      <c r="Y6" s="20">
        <v>81802638</v>
      </c>
      <c r="Z6" s="21">
        <v>757.19</v>
      </c>
      <c r="AA6" s="22">
        <v>21607000</v>
      </c>
    </row>
    <row r="7" spans="1:27" ht="13.5">
      <c r="A7" s="23" t="s">
        <v>34</v>
      </c>
      <c r="B7" s="17"/>
      <c r="C7" s="18">
        <v>1000</v>
      </c>
      <c r="D7" s="18">
        <v>1000</v>
      </c>
      <c r="E7" s="19">
        <v>97650000</v>
      </c>
      <c r="F7" s="20">
        <v>97650000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48825000</v>
      </c>
      <c r="Y7" s="20">
        <v>-48825000</v>
      </c>
      <c r="Z7" s="21">
        <v>-100</v>
      </c>
      <c r="AA7" s="22">
        <v>97650000</v>
      </c>
    </row>
    <row r="8" spans="1:27" ht="13.5">
      <c r="A8" s="23" t="s">
        <v>35</v>
      </c>
      <c r="B8" s="17"/>
      <c r="C8" s="18">
        <v>49120681</v>
      </c>
      <c r="D8" s="18">
        <v>49120681</v>
      </c>
      <c r="E8" s="19">
        <v>29766000</v>
      </c>
      <c r="F8" s="20">
        <v>29766000</v>
      </c>
      <c r="G8" s="20">
        <v>48459000</v>
      </c>
      <c r="H8" s="20">
        <v>82447000</v>
      </c>
      <c r="I8" s="20"/>
      <c r="J8" s="20"/>
      <c r="K8" s="20">
        <v>29234977</v>
      </c>
      <c r="L8" s="20"/>
      <c r="M8" s="20">
        <v>348068000</v>
      </c>
      <c r="N8" s="20">
        <v>348068000</v>
      </c>
      <c r="O8" s="20"/>
      <c r="P8" s="20"/>
      <c r="Q8" s="20"/>
      <c r="R8" s="20"/>
      <c r="S8" s="20"/>
      <c r="T8" s="20"/>
      <c r="U8" s="20"/>
      <c r="V8" s="20"/>
      <c r="W8" s="20">
        <v>348068000</v>
      </c>
      <c r="X8" s="20">
        <v>14883000</v>
      </c>
      <c r="Y8" s="20">
        <v>333185000</v>
      </c>
      <c r="Z8" s="21">
        <v>2238.7</v>
      </c>
      <c r="AA8" s="22">
        <v>29766000</v>
      </c>
    </row>
    <row r="9" spans="1:27" ht="13.5">
      <c r="A9" s="23" t="s">
        <v>36</v>
      </c>
      <c r="B9" s="17"/>
      <c r="C9" s="18">
        <v>149543204</v>
      </c>
      <c r="D9" s="18">
        <v>149543204</v>
      </c>
      <c r="E9" s="19">
        <v>39418000</v>
      </c>
      <c r="F9" s="20">
        <v>39418000</v>
      </c>
      <c r="G9" s="20">
        <v>25889000</v>
      </c>
      <c r="H9" s="20">
        <v>40000</v>
      </c>
      <c r="I9" s="20"/>
      <c r="J9" s="20"/>
      <c r="K9" s="20">
        <v>47791872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19709000</v>
      </c>
      <c r="Y9" s="20">
        <v>-19709000</v>
      </c>
      <c r="Z9" s="21">
        <v>-100</v>
      </c>
      <c r="AA9" s="22">
        <v>39418000</v>
      </c>
    </row>
    <row r="10" spans="1:27" ht="13.5">
      <c r="A10" s="23" t="s">
        <v>37</v>
      </c>
      <c r="B10" s="17"/>
      <c r="C10" s="18">
        <v>158364995</v>
      </c>
      <c r="D10" s="18">
        <v>158364995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10630149</v>
      </c>
      <c r="D11" s="18">
        <v>10630149</v>
      </c>
      <c r="E11" s="19">
        <v>2678000</v>
      </c>
      <c r="F11" s="20">
        <v>2678000</v>
      </c>
      <c r="G11" s="20">
        <v>362000</v>
      </c>
      <c r="H11" s="20">
        <v>222000</v>
      </c>
      <c r="I11" s="20"/>
      <c r="J11" s="20"/>
      <c r="K11" s="20">
        <v>283958</v>
      </c>
      <c r="L11" s="20"/>
      <c r="M11" s="20">
        <v>1414000</v>
      </c>
      <c r="N11" s="20">
        <v>1414000</v>
      </c>
      <c r="O11" s="20"/>
      <c r="P11" s="20"/>
      <c r="Q11" s="20"/>
      <c r="R11" s="20"/>
      <c r="S11" s="20"/>
      <c r="T11" s="20"/>
      <c r="U11" s="20"/>
      <c r="V11" s="20"/>
      <c r="W11" s="20">
        <v>1414000</v>
      </c>
      <c r="X11" s="20">
        <v>1339000</v>
      </c>
      <c r="Y11" s="20">
        <v>75000</v>
      </c>
      <c r="Z11" s="21">
        <v>5.6</v>
      </c>
      <c r="AA11" s="22">
        <v>2678000</v>
      </c>
    </row>
    <row r="12" spans="1:27" ht="13.5">
      <c r="A12" s="27" t="s">
        <v>39</v>
      </c>
      <c r="B12" s="28"/>
      <c r="C12" s="29">
        <f aca="true" t="shared" si="0" ref="C12:Y12">SUM(C6:C11)</f>
        <v>442088043</v>
      </c>
      <c r="D12" s="29">
        <f>SUM(D6:D11)</f>
        <v>442088043</v>
      </c>
      <c r="E12" s="30">
        <f t="shared" si="0"/>
        <v>191119000</v>
      </c>
      <c r="F12" s="31">
        <f t="shared" si="0"/>
        <v>191119000</v>
      </c>
      <c r="G12" s="31">
        <f t="shared" si="0"/>
        <v>161014000</v>
      </c>
      <c r="H12" s="31">
        <f t="shared" si="0"/>
        <v>92322000</v>
      </c>
      <c r="I12" s="31">
        <f t="shared" si="0"/>
        <v>0</v>
      </c>
      <c r="J12" s="31">
        <f t="shared" si="0"/>
        <v>0</v>
      </c>
      <c r="K12" s="31">
        <f t="shared" si="0"/>
        <v>93979648</v>
      </c>
      <c r="L12" s="31">
        <f t="shared" si="0"/>
        <v>0</v>
      </c>
      <c r="M12" s="31">
        <f t="shared" si="0"/>
        <v>442088138</v>
      </c>
      <c r="N12" s="31">
        <f t="shared" si="0"/>
        <v>442088138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442088138</v>
      </c>
      <c r="X12" s="31">
        <f t="shared" si="0"/>
        <v>95559500</v>
      </c>
      <c r="Y12" s="31">
        <f t="shared" si="0"/>
        <v>346528638</v>
      </c>
      <c r="Z12" s="32">
        <f>+IF(X12&lt;&gt;0,+(Y12/X12)*100,0)</f>
        <v>362.631279987861</v>
      </c>
      <c r="AA12" s="33">
        <f>SUM(AA6:AA11)</f>
        <v>191119000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105443000</v>
      </c>
      <c r="H16" s="24">
        <v>102246000</v>
      </c>
      <c r="I16" s="24"/>
      <c r="J16" s="20"/>
      <c r="K16" s="24">
        <v>159158000</v>
      </c>
      <c r="L16" s="24"/>
      <c r="M16" s="20">
        <v>160885000</v>
      </c>
      <c r="N16" s="24">
        <v>160885000</v>
      </c>
      <c r="O16" s="24"/>
      <c r="P16" s="24"/>
      <c r="Q16" s="20"/>
      <c r="R16" s="24"/>
      <c r="S16" s="24"/>
      <c r="T16" s="20"/>
      <c r="U16" s="24"/>
      <c r="V16" s="24"/>
      <c r="W16" s="24">
        <v>160885000</v>
      </c>
      <c r="X16" s="20"/>
      <c r="Y16" s="24">
        <v>160885000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2258679741</v>
      </c>
      <c r="D19" s="18">
        <v>2258679741</v>
      </c>
      <c r="E19" s="19">
        <v>3540178000</v>
      </c>
      <c r="F19" s="20">
        <v>3540178000</v>
      </c>
      <c r="G19" s="20">
        <v>2306021000</v>
      </c>
      <c r="H19" s="20">
        <v>2325911000</v>
      </c>
      <c r="I19" s="20"/>
      <c r="J19" s="20"/>
      <c r="K19" s="20">
        <v>2361068000</v>
      </c>
      <c r="L19" s="20"/>
      <c r="M19" s="20">
        <v>2360720000</v>
      </c>
      <c r="N19" s="20">
        <v>2360720000</v>
      </c>
      <c r="O19" s="20"/>
      <c r="P19" s="20"/>
      <c r="Q19" s="20"/>
      <c r="R19" s="20"/>
      <c r="S19" s="20"/>
      <c r="T19" s="20"/>
      <c r="U19" s="20"/>
      <c r="V19" s="20"/>
      <c r="W19" s="20">
        <v>2360720000</v>
      </c>
      <c r="X19" s="20">
        <v>1770089000</v>
      </c>
      <c r="Y19" s="20">
        <v>590631000</v>
      </c>
      <c r="Z19" s="21">
        <v>33.37</v>
      </c>
      <c r="AA19" s="22">
        <v>3540178000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2258679741</v>
      </c>
      <c r="D24" s="29">
        <f>SUM(D15:D23)</f>
        <v>2258679741</v>
      </c>
      <c r="E24" s="36">
        <f t="shared" si="1"/>
        <v>3540178000</v>
      </c>
      <c r="F24" s="37">
        <f t="shared" si="1"/>
        <v>3540178000</v>
      </c>
      <c r="G24" s="37">
        <f t="shared" si="1"/>
        <v>2411464000</v>
      </c>
      <c r="H24" s="37">
        <f t="shared" si="1"/>
        <v>2428157000</v>
      </c>
      <c r="I24" s="37">
        <f t="shared" si="1"/>
        <v>0</v>
      </c>
      <c r="J24" s="37">
        <f t="shared" si="1"/>
        <v>0</v>
      </c>
      <c r="K24" s="37">
        <f t="shared" si="1"/>
        <v>2520226000</v>
      </c>
      <c r="L24" s="37">
        <f t="shared" si="1"/>
        <v>0</v>
      </c>
      <c r="M24" s="37">
        <f t="shared" si="1"/>
        <v>2521605000</v>
      </c>
      <c r="N24" s="37">
        <f t="shared" si="1"/>
        <v>2521605000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2521605000</v>
      </c>
      <c r="X24" s="37">
        <f t="shared" si="1"/>
        <v>1770089000</v>
      </c>
      <c r="Y24" s="37">
        <f t="shared" si="1"/>
        <v>751516000</v>
      </c>
      <c r="Z24" s="38">
        <f>+IF(X24&lt;&gt;0,+(Y24/X24)*100,0)</f>
        <v>42.45639626030104</v>
      </c>
      <c r="AA24" s="39">
        <f>SUM(AA15:AA23)</f>
        <v>3540178000</v>
      </c>
    </row>
    <row r="25" spans="1:27" ht="13.5">
      <c r="A25" s="27" t="s">
        <v>51</v>
      </c>
      <c r="B25" s="28"/>
      <c r="C25" s="29">
        <f aca="true" t="shared" si="2" ref="C25:Y25">+C12+C24</f>
        <v>2700767784</v>
      </c>
      <c r="D25" s="29">
        <f>+D12+D24</f>
        <v>2700767784</v>
      </c>
      <c r="E25" s="30">
        <f t="shared" si="2"/>
        <v>3731297000</v>
      </c>
      <c r="F25" s="31">
        <f t="shared" si="2"/>
        <v>3731297000</v>
      </c>
      <c r="G25" s="31">
        <f t="shared" si="2"/>
        <v>2572478000</v>
      </c>
      <c r="H25" s="31">
        <f t="shared" si="2"/>
        <v>2520479000</v>
      </c>
      <c r="I25" s="31">
        <f t="shared" si="2"/>
        <v>0</v>
      </c>
      <c r="J25" s="31">
        <f t="shared" si="2"/>
        <v>0</v>
      </c>
      <c r="K25" s="31">
        <f t="shared" si="2"/>
        <v>2614205648</v>
      </c>
      <c r="L25" s="31">
        <f t="shared" si="2"/>
        <v>0</v>
      </c>
      <c r="M25" s="31">
        <f t="shared" si="2"/>
        <v>2963693138</v>
      </c>
      <c r="N25" s="31">
        <f t="shared" si="2"/>
        <v>2963693138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2963693138</v>
      </c>
      <c r="X25" s="31">
        <f t="shared" si="2"/>
        <v>1865648500</v>
      </c>
      <c r="Y25" s="31">
        <f t="shared" si="2"/>
        <v>1098044638</v>
      </c>
      <c r="Z25" s="32">
        <f>+IF(X25&lt;&gt;0,+(Y25/X25)*100,0)</f>
        <v>58.85592264566449</v>
      </c>
      <c r="AA25" s="33">
        <f>+AA12+AA24</f>
        <v>3731297000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14366590</v>
      </c>
      <c r="D30" s="18">
        <v>14366590</v>
      </c>
      <c r="E30" s="19">
        <v>695000</v>
      </c>
      <c r="F30" s="20">
        <v>695000</v>
      </c>
      <c r="G30" s="20"/>
      <c r="H30" s="20"/>
      <c r="I30" s="20"/>
      <c r="J30" s="20"/>
      <c r="K30" s="20"/>
      <c r="L30" s="20"/>
      <c r="M30" s="20">
        <v>102363</v>
      </c>
      <c r="N30" s="20">
        <v>102363</v>
      </c>
      <c r="O30" s="20"/>
      <c r="P30" s="20"/>
      <c r="Q30" s="20"/>
      <c r="R30" s="20"/>
      <c r="S30" s="20"/>
      <c r="T30" s="20"/>
      <c r="U30" s="20"/>
      <c r="V30" s="20"/>
      <c r="W30" s="20">
        <v>102363</v>
      </c>
      <c r="X30" s="20">
        <v>347500</v>
      </c>
      <c r="Y30" s="20">
        <v>-245137</v>
      </c>
      <c r="Z30" s="21">
        <v>-70.54</v>
      </c>
      <c r="AA30" s="22">
        <v>695000</v>
      </c>
    </row>
    <row r="31" spans="1:27" ht="13.5">
      <c r="A31" s="23" t="s">
        <v>56</v>
      </c>
      <c r="B31" s="17"/>
      <c r="C31" s="18">
        <v>102230</v>
      </c>
      <c r="D31" s="18">
        <v>102230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421898860</v>
      </c>
      <c r="D32" s="18">
        <v>421898860</v>
      </c>
      <c r="E32" s="19">
        <v>268138000</v>
      </c>
      <c r="F32" s="20">
        <v>268138000</v>
      </c>
      <c r="G32" s="20">
        <v>30379000</v>
      </c>
      <c r="H32" s="20">
        <v>39771000</v>
      </c>
      <c r="I32" s="20"/>
      <c r="J32" s="20"/>
      <c r="K32" s="20">
        <v>50613000</v>
      </c>
      <c r="L32" s="20"/>
      <c r="M32" s="20">
        <v>436296551</v>
      </c>
      <c r="N32" s="20">
        <v>436296551</v>
      </c>
      <c r="O32" s="20"/>
      <c r="P32" s="20"/>
      <c r="Q32" s="20"/>
      <c r="R32" s="20"/>
      <c r="S32" s="20"/>
      <c r="T32" s="20"/>
      <c r="U32" s="20"/>
      <c r="V32" s="20"/>
      <c r="W32" s="20">
        <v>436296551</v>
      </c>
      <c r="X32" s="20">
        <v>134069000</v>
      </c>
      <c r="Y32" s="20">
        <v>302227551</v>
      </c>
      <c r="Z32" s="21">
        <v>225.43</v>
      </c>
      <c r="AA32" s="22">
        <v>268138000</v>
      </c>
    </row>
    <row r="33" spans="1:27" ht="13.5">
      <c r="A33" s="23" t="s">
        <v>58</v>
      </c>
      <c r="B33" s="17"/>
      <c r="C33" s="18">
        <v>45162733</v>
      </c>
      <c r="D33" s="18">
        <v>45162733</v>
      </c>
      <c r="E33" s="19"/>
      <c r="F33" s="20"/>
      <c r="G33" s="20"/>
      <c r="H33" s="20"/>
      <c r="I33" s="20"/>
      <c r="J33" s="20"/>
      <c r="K33" s="20"/>
      <c r="L33" s="20"/>
      <c r="M33" s="20">
        <v>45131632</v>
      </c>
      <c r="N33" s="20">
        <v>45131632</v>
      </c>
      <c r="O33" s="20"/>
      <c r="P33" s="20"/>
      <c r="Q33" s="20"/>
      <c r="R33" s="20"/>
      <c r="S33" s="20"/>
      <c r="T33" s="20"/>
      <c r="U33" s="20"/>
      <c r="V33" s="20"/>
      <c r="W33" s="20">
        <v>45131632</v>
      </c>
      <c r="X33" s="20"/>
      <c r="Y33" s="20">
        <v>45131632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481530413</v>
      </c>
      <c r="D34" s="29">
        <f>SUM(D29:D33)</f>
        <v>481530413</v>
      </c>
      <c r="E34" s="30">
        <f t="shared" si="3"/>
        <v>268833000</v>
      </c>
      <c r="F34" s="31">
        <f t="shared" si="3"/>
        <v>268833000</v>
      </c>
      <c r="G34" s="31">
        <f t="shared" si="3"/>
        <v>30379000</v>
      </c>
      <c r="H34" s="31">
        <f t="shared" si="3"/>
        <v>39771000</v>
      </c>
      <c r="I34" s="31">
        <f t="shared" si="3"/>
        <v>0</v>
      </c>
      <c r="J34" s="31">
        <f t="shared" si="3"/>
        <v>0</v>
      </c>
      <c r="K34" s="31">
        <f t="shared" si="3"/>
        <v>50613000</v>
      </c>
      <c r="L34" s="31">
        <f t="shared" si="3"/>
        <v>0</v>
      </c>
      <c r="M34" s="31">
        <f t="shared" si="3"/>
        <v>481530546</v>
      </c>
      <c r="N34" s="31">
        <f t="shared" si="3"/>
        <v>481530546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481530546</v>
      </c>
      <c r="X34" s="31">
        <f t="shared" si="3"/>
        <v>134416500</v>
      </c>
      <c r="Y34" s="31">
        <f t="shared" si="3"/>
        <v>347114046</v>
      </c>
      <c r="Z34" s="32">
        <f>+IF(X34&lt;&gt;0,+(Y34/X34)*100,0)</f>
        <v>258.2376761781478</v>
      </c>
      <c r="AA34" s="33">
        <f>SUM(AA29:AA33)</f>
        <v>268833000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3298025</v>
      </c>
      <c r="D37" s="18">
        <v>3298025</v>
      </c>
      <c r="E37" s="19">
        <v>4935000</v>
      </c>
      <c r="F37" s="20">
        <v>4935000</v>
      </c>
      <c r="G37" s="20"/>
      <c r="H37" s="20"/>
      <c r="I37" s="20"/>
      <c r="J37" s="20"/>
      <c r="K37" s="20"/>
      <c r="L37" s="20"/>
      <c r="M37" s="20">
        <v>3149220</v>
      </c>
      <c r="N37" s="20">
        <v>3149220</v>
      </c>
      <c r="O37" s="20"/>
      <c r="P37" s="20"/>
      <c r="Q37" s="20"/>
      <c r="R37" s="20"/>
      <c r="S37" s="20"/>
      <c r="T37" s="20"/>
      <c r="U37" s="20"/>
      <c r="V37" s="20"/>
      <c r="W37" s="20">
        <v>3149220</v>
      </c>
      <c r="X37" s="20">
        <v>2467500</v>
      </c>
      <c r="Y37" s="20">
        <v>681720</v>
      </c>
      <c r="Z37" s="21">
        <v>27.63</v>
      </c>
      <c r="AA37" s="22">
        <v>4935000</v>
      </c>
    </row>
    <row r="38" spans="1:27" ht="13.5">
      <c r="A38" s="23" t="s">
        <v>58</v>
      </c>
      <c r="B38" s="17"/>
      <c r="C38" s="18">
        <v>22614873</v>
      </c>
      <c r="D38" s="18">
        <v>22614873</v>
      </c>
      <c r="E38" s="19">
        <v>23890000</v>
      </c>
      <c r="F38" s="20">
        <v>23890000</v>
      </c>
      <c r="G38" s="20"/>
      <c r="H38" s="20"/>
      <c r="I38" s="20"/>
      <c r="J38" s="20"/>
      <c r="K38" s="20"/>
      <c r="L38" s="20"/>
      <c r="M38" s="20">
        <v>22763678</v>
      </c>
      <c r="N38" s="20">
        <v>22763678</v>
      </c>
      <c r="O38" s="20"/>
      <c r="P38" s="20"/>
      <c r="Q38" s="20"/>
      <c r="R38" s="20"/>
      <c r="S38" s="20"/>
      <c r="T38" s="20"/>
      <c r="U38" s="20"/>
      <c r="V38" s="20"/>
      <c r="W38" s="20">
        <v>22763678</v>
      </c>
      <c r="X38" s="20">
        <v>11945000</v>
      </c>
      <c r="Y38" s="20">
        <v>10818678</v>
      </c>
      <c r="Z38" s="21">
        <v>90.57</v>
      </c>
      <c r="AA38" s="22">
        <v>23890000</v>
      </c>
    </row>
    <row r="39" spans="1:27" ht="13.5">
      <c r="A39" s="27" t="s">
        <v>61</v>
      </c>
      <c r="B39" s="35"/>
      <c r="C39" s="29">
        <f aca="true" t="shared" si="4" ref="C39:Y39">SUM(C37:C38)</f>
        <v>25912898</v>
      </c>
      <c r="D39" s="29">
        <f>SUM(D37:D38)</f>
        <v>25912898</v>
      </c>
      <c r="E39" s="36">
        <f t="shared" si="4"/>
        <v>28825000</v>
      </c>
      <c r="F39" s="37">
        <f t="shared" si="4"/>
        <v>28825000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25912898</v>
      </c>
      <c r="N39" s="37">
        <f t="shared" si="4"/>
        <v>25912898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25912898</v>
      </c>
      <c r="X39" s="37">
        <f t="shared" si="4"/>
        <v>14412500</v>
      </c>
      <c r="Y39" s="37">
        <f t="shared" si="4"/>
        <v>11500398</v>
      </c>
      <c r="Z39" s="38">
        <f>+IF(X39&lt;&gt;0,+(Y39/X39)*100,0)</f>
        <v>79.79460884648742</v>
      </c>
      <c r="AA39" s="39">
        <f>SUM(AA37:AA38)</f>
        <v>28825000</v>
      </c>
    </row>
    <row r="40" spans="1:27" ht="13.5">
      <c r="A40" s="27" t="s">
        <v>62</v>
      </c>
      <c r="B40" s="28"/>
      <c r="C40" s="29">
        <f aca="true" t="shared" si="5" ref="C40:Y40">+C34+C39</f>
        <v>507443311</v>
      </c>
      <c r="D40" s="29">
        <f>+D34+D39</f>
        <v>507443311</v>
      </c>
      <c r="E40" s="30">
        <f t="shared" si="5"/>
        <v>297658000</v>
      </c>
      <c r="F40" s="31">
        <f t="shared" si="5"/>
        <v>297658000</v>
      </c>
      <c r="G40" s="31">
        <f t="shared" si="5"/>
        <v>30379000</v>
      </c>
      <c r="H40" s="31">
        <f t="shared" si="5"/>
        <v>39771000</v>
      </c>
      <c r="I40" s="31">
        <f t="shared" si="5"/>
        <v>0</v>
      </c>
      <c r="J40" s="31">
        <f t="shared" si="5"/>
        <v>0</v>
      </c>
      <c r="K40" s="31">
        <f t="shared" si="5"/>
        <v>50613000</v>
      </c>
      <c r="L40" s="31">
        <f t="shared" si="5"/>
        <v>0</v>
      </c>
      <c r="M40" s="31">
        <f t="shared" si="5"/>
        <v>507443444</v>
      </c>
      <c r="N40" s="31">
        <f t="shared" si="5"/>
        <v>507443444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507443444</v>
      </c>
      <c r="X40" s="31">
        <f t="shared" si="5"/>
        <v>148829000</v>
      </c>
      <c r="Y40" s="31">
        <f t="shared" si="5"/>
        <v>358614444</v>
      </c>
      <c r="Z40" s="32">
        <f>+IF(X40&lt;&gt;0,+(Y40/X40)*100,0)</f>
        <v>240.95736986743174</v>
      </c>
      <c r="AA40" s="33">
        <f>+AA34+AA39</f>
        <v>297658000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2193324473</v>
      </c>
      <c r="D42" s="43">
        <f>+D25-D40</f>
        <v>2193324473</v>
      </c>
      <c r="E42" s="44">
        <f t="shared" si="6"/>
        <v>3433639000</v>
      </c>
      <c r="F42" s="45">
        <f t="shared" si="6"/>
        <v>3433639000</v>
      </c>
      <c r="G42" s="45">
        <f t="shared" si="6"/>
        <v>2542099000</v>
      </c>
      <c r="H42" s="45">
        <f t="shared" si="6"/>
        <v>2480708000</v>
      </c>
      <c r="I42" s="45">
        <f t="shared" si="6"/>
        <v>0</v>
      </c>
      <c r="J42" s="45">
        <f t="shared" si="6"/>
        <v>0</v>
      </c>
      <c r="K42" s="45">
        <f t="shared" si="6"/>
        <v>2563592648</v>
      </c>
      <c r="L42" s="45">
        <f t="shared" si="6"/>
        <v>0</v>
      </c>
      <c r="M42" s="45">
        <f t="shared" si="6"/>
        <v>2456249694</v>
      </c>
      <c r="N42" s="45">
        <f t="shared" si="6"/>
        <v>2456249694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2456249694</v>
      </c>
      <c r="X42" s="45">
        <f t="shared" si="6"/>
        <v>1716819500</v>
      </c>
      <c r="Y42" s="45">
        <f t="shared" si="6"/>
        <v>739430194</v>
      </c>
      <c r="Z42" s="46">
        <f>+IF(X42&lt;&gt;0,+(Y42/X42)*100,0)</f>
        <v>43.06976907007405</v>
      </c>
      <c r="AA42" s="47">
        <f>+AA25-AA40</f>
        <v>3433639000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2193324473</v>
      </c>
      <c r="D45" s="18">
        <v>2193324473</v>
      </c>
      <c r="E45" s="19">
        <v>3412839000</v>
      </c>
      <c r="F45" s="20">
        <v>3412839000</v>
      </c>
      <c r="G45" s="20">
        <v>2542099000</v>
      </c>
      <c r="H45" s="20">
        <v>2480708000</v>
      </c>
      <c r="I45" s="20"/>
      <c r="J45" s="20"/>
      <c r="K45" s="20">
        <v>2563592648</v>
      </c>
      <c r="L45" s="20"/>
      <c r="M45" s="20">
        <v>2456249694</v>
      </c>
      <c r="N45" s="20">
        <v>2456249694</v>
      </c>
      <c r="O45" s="20"/>
      <c r="P45" s="20"/>
      <c r="Q45" s="20"/>
      <c r="R45" s="20"/>
      <c r="S45" s="20"/>
      <c r="T45" s="20"/>
      <c r="U45" s="20"/>
      <c r="V45" s="20"/>
      <c r="W45" s="20">
        <v>2456249694</v>
      </c>
      <c r="X45" s="20">
        <v>1706419500</v>
      </c>
      <c r="Y45" s="20">
        <v>749830194</v>
      </c>
      <c r="Z45" s="48">
        <v>43.94</v>
      </c>
      <c r="AA45" s="22">
        <v>3412839000</v>
      </c>
    </row>
    <row r="46" spans="1:27" ht="13.5">
      <c r="A46" s="23" t="s">
        <v>67</v>
      </c>
      <c r="B46" s="17"/>
      <c r="C46" s="18"/>
      <c r="D46" s="18"/>
      <c r="E46" s="19">
        <v>20800000</v>
      </c>
      <c r="F46" s="20">
        <v>20800000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10400000</v>
      </c>
      <c r="Y46" s="20">
        <v>-10400000</v>
      </c>
      <c r="Z46" s="48">
        <v>-100</v>
      </c>
      <c r="AA46" s="22">
        <v>20800000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2193324473</v>
      </c>
      <c r="D48" s="51">
        <f>SUM(D45:D47)</f>
        <v>2193324473</v>
      </c>
      <c r="E48" s="52">
        <f t="shared" si="7"/>
        <v>3433639000</v>
      </c>
      <c r="F48" s="53">
        <f t="shared" si="7"/>
        <v>3433639000</v>
      </c>
      <c r="G48" s="53">
        <f t="shared" si="7"/>
        <v>2542099000</v>
      </c>
      <c r="H48" s="53">
        <f t="shared" si="7"/>
        <v>2480708000</v>
      </c>
      <c r="I48" s="53">
        <f t="shared" si="7"/>
        <v>0</v>
      </c>
      <c r="J48" s="53">
        <f t="shared" si="7"/>
        <v>0</v>
      </c>
      <c r="K48" s="53">
        <f t="shared" si="7"/>
        <v>2563592648</v>
      </c>
      <c r="L48" s="53">
        <f t="shared" si="7"/>
        <v>0</v>
      </c>
      <c r="M48" s="53">
        <f t="shared" si="7"/>
        <v>2456249694</v>
      </c>
      <c r="N48" s="53">
        <f t="shared" si="7"/>
        <v>2456249694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2456249694</v>
      </c>
      <c r="X48" s="53">
        <f t="shared" si="7"/>
        <v>1716819500</v>
      </c>
      <c r="Y48" s="53">
        <f t="shared" si="7"/>
        <v>739430194</v>
      </c>
      <c r="Z48" s="54">
        <f>+IF(X48&lt;&gt;0,+(Y48/X48)*100,0)</f>
        <v>43.06976907007405</v>
      </c>
      <c r="AA48" s="55">
        <f>SUM(AA45:AA47)</f>
        <v>3433639000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24377988</v>
      </c>
      <c r="D6" s="18">
        <v>24377988</v>
      </c>
      <c r="E6" s="19">
        <v>22332778</v>
      </c>
      <c r="F6" s="20">
        <v>22332778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11166389</v>
      </c>
      <c r="Y6" s="20">
        <v>-11166389</v>
      </c>
      <c r="Z6" s="21">
        <v>-100</v>
      </c>
      <c r="AA6" s="22">
        <v>22332778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98092371</v>
      </c>
      <c r="D8" s="18">
        <v>98092371</v>
      </c>
      <c r="E8" s="19">
        <v>57359023</v>
      </c>
      <c r="F8" s="20">
        <v>57359023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28679512</v>
      </c>
      <c r="Y8" s="20">
        <v>-28679512</v>
      </c>
      <c r="Z8" s="21">
        <v>-100</v>
      </c>
      <c r="AA8" s="22">
        <v>57359023</v>
      </c>
    </row>
    <row r="9" spans="1:27" ht="13.5">
      <c r="A9" s="23" t="s">
        <v>36</v>
      </c>
      <c r="B9" s="17"/>
      <c r="C9" s="18">
        <v>196281803</v>
      </c>
      <c r="D9" s="18">
        <v>196281803</v>
      </c>
      <c r="E9" s="19">
        <v>162187528</v>
      </c>
      <c r="F9" s="20">
        <v>162187528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81093764</v>
      </c>
      <c r="Y9" s="20">
        <v>-81093764</v>
      </c>
      <c r="Z9" s="21">
        <v>-100</v>
      </c>
      <c r="AA9" s="22">
        <v>162187528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16343697</v>
      </c>
      <c r="D11" s="18">
        <v>16343697</v>
      </c>
      <c r="E11" s="19">
        <v>33245772</v>
      </c>
      <c r="F11" s="20">
        <v>33245772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16622886</v>
      </c>
      <c r="Y11" s="20">
        <v>-16622886</v>
      </c>
      <c r="Z11" s="21">
        <v>-100</v>
      </c>
      <c r="AA11" s="22">
        <v>33245772</v>
      </c>
    </row>
    <row r="12" spans="1:27" ht="13.5">
      <c r="A12" s="27" t="s">
        <v>39</v>
      </c>
      <c r="B12" s="28"/>
      <c r="C12" s="29">
        <f aca="true" t="shared" si="0" ref="C12:Y12">SUM(C6:C11)</f>
        <v>335095859</v>
      </c>
      <c r="D12" s="29">
        <f>SUM(D6:D11)</f>
        <v>335095859</v>
      </c>
      <c r="E12" s="30">
        <f t="shared" si="0"/>
        <v>275125101</v>
      </c>
      <c r="F12" s="31">
        <f t="shared" si="0"/>
        <v>275125101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137562551</v>
      </c>
      <c r="Y12" s="31">
        <f t="shared" si="0"/>
        <v>-137562551</v>
      </c>
      <c r="Z12" s="32">
        <f>+IF(X12&lt;&gt;0,+(Y12/X12)*100,0)</f>
        <v>-100</v>
      </c>
      <c r="AA12" s="33">
        <f>SUM(AA6:AA11)</f>
        <v>275125101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6646402</v>
      </c>
      <c r="D16" s="18">
        <v>6646402</v>
      </c>
      <c r="E16" s="19">
        <v>4953416</v>
      </c>
      <c r="F16" s="20">
        <v>4953416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2476708</v>
      </c>
      <c r="Y16" s="24">
        <v>-2476708</v>
      </c>
      <c r="Z16" s="25">
        <v>-100</v>
      </c>
      <c r="AA16" s="26">
        <v>4953416</v>
      </c>
    </row>
    <row r="17" spans="1:27" ht="13.5">
      <c r="A17" s="23" t="s">
        <v>43</v>
      </c>
      <c r="B17" s="17"/>
      <c r="C17" s="18">
        <v>180377000</v>
      </c>
      <c r="D17" s="18">
        <v>180377000</v>
      </c>
      <c r="E17" s="19">
        <v>188943792</v>
      </c>
      <c r="F17" s="20">
        <v>188943792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94471896</v>
      </c>
      <c r="Y17" s="20">
        <v>-94471896</v>
      </c>
      <c r="Z17" s="21">
        <v>-100</v>
      </c>
      <c r="AA17" s="22">
        <v>188943792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1693527879</v>
      </c>
      <c r="D19" s="18">
        <v>1693527879</v>
      </c>
      <c r="E19" s="19">
        <v>1888456356</v>
      </c>
      <c r="F19" s="20">
        <v>1888456356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944228178</v>
      </c>
      <c r="Y19" s="20">
        <v>-944228178</v>
      </c>
      <c r="Z19" s="21">
        <v>-100</v>
      </c>
      <c r="AA19" s="22">
        <v>1888456356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219596</v>
      </c>
      <c r="D22" s="18">
        <v>219596</v>
      </c>
      <c r="E22" s="19">
        <v>131570</v>
      </c>
      <c r="F22" s="20">
        <v>131570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65785</v>
      </c>
      <c r="Y22" s="20">
        <v>-65785</v>
      </c>
      <c r="Z22" s="21">
        <v>-100</v>
      </c>
      <c r="AA22" s="22">
        <v>131570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1880770877</v>
      </c>
      <c r="D24" s="29">
        <f>SUM(D15:D23)</f>
        <v>1880770877</v>
      </c>
      <c r="E24" s="36">
        <f t="shared" si="1"/>
        <v>2082485134</v>
      </c>
      <c r="F24" s="37">
        <f t="shared" si="1"/>
        <v>2082485134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1041242567</v>
      </c>
      <c r="Y24" s="37">
        <f t="shared" si="1"/>
        <v>-1041242567</v>
      </c>
      <c r="Z24" s="38">
        <f>+IF(X24&lt;&gt;0,+(Y24/X24)*100,0)</f>
        <v>-100</v>
      </c>
      <c r="AA24" s="39">
        <f>SUM(AA15:AA23)</f>
        <v>2082485134</v>
      </c>
    </row>
    <row r="25" spans="1:27" ht="13.5">
      <c r="A25" s="27" t="s">
        <v>51</v>
      </c>
      <c r="B25" s="28"/>
      <c r="C25" s="29">
        <f aca="true" t="shared" si="2" ref="C25:Y25">+C12+C24</f>
        <v>2215866736</v>
      </c>
      <c r="D25" s="29">
        <f>+D12+D24</f>
        <v>2215866736</v>
      </c>
      <c r="E25" s="30">
        <f t="shared" si="2"/>
        <v>2357610235</v>
      </c>
      <c r="F25" s="31">
        <f t="shared" si="2"/>
        <v>2357610235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1178805118</v>
      </c>
      <c r="Y25" s="31">
        <f t="shared" si="2"/>
        <v>-1178805118</v>
      </c>
      <c r="Z25" s="32">
        <f>+IF(X25&lt;&gt;0,+(Y25/X25)*100,0)</f>
        <v>-100</v>
      </c>
      <c r="AA25" s="33">
        <f>+AA12+AA24</f>
        <v>2357610235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12014682</v>
      </c>
      <c r="D30" s="18">
        <v>12014682</v>
      </c>
      <c r="E30" s="19">
        <v>10815912</v>
      </c>
      <c r="F30" s="20">
        <v>10815912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5407956</v>
      </c>
      <c r="Y30" s="20">
        <v>-5407956</v>
      </c>
      <c r="Z30" s="21">
        <v>-100</v>
      </c>
      <c r="AA30" s="22">
        <v>10815912</v>
      </c>
    </row>
    <row r="31" spans="1:27" ht="13.5">
      <c r="A31" s="23" t="s">
        <v>56</v>
      </c>
      <c r="B31" s="17"/>
      <c r="C31" s="18">
        <v>18436179</v>
      </c>
      <c r="D31" s="18">
        <v>18436179</v>
      </c>
      <c r="E31" s="19">
        <v>16230037</v>
      </c>
      <c r="F31" s="20">
        <v>16230037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8115019</v>
      </c>
      <c r="Y31" s="20">
        <v>-8115019</v>
      </c>
      <c r="Z31" s="21">
        <v>-100</v>
      </c>
      <c r="AA31" s="22">
        <v>16230037</v>
      </c>
    </row>
    <row r="32" spans="1:27" ht="13.5">
      <c r="A32" s="23" t="s">
        <v>57</v>
      </c>
      <c r="B32" s="17"/>
      <c r="C32" s="18">
        <v>220563564</v>
      </c>
      <c r="D32" s="18">
        <v>220563564</v>
      </c>
      <c r="E32" s="19">
        <v>179411644</v>
      </c>
      <c r="F32" s="20">
        <v>179411644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89705822</v>
      </c>
      <c r="Y32" s="20">
        <v>-89705822</v>
      </c>
      <c r="Z32" s="21">
        <v>-100</v>
      </c>
      <c r="AA32" s="22">
        <v>179411644</v>
      </c>
    </row>
    <row r="33" spans="1:27" ht="13.5">
      <c r="A33" s="23" t="s">
        <v>58</v>
      </c>
      <c r="B33" s="17"/>
      <c r="C33" s="18">
        <v>2614676</v>
      </c>
      <c r="D33" s="18">
        <v>2614676</v>
      </c>
      <c r="E33" s="19">
        <v>273487</v>
      </c>
      <c r="F33" s="20">
        <v>273487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136744</v>
      </c>
      <c r="Y33" s="20">
        <v>-136744</v>
      </c>
      <c r="Z33" s="21">
        <v>-100</v>
      </c>
      <c r="AA33" s="22">
        <v>273487</v>
      </c>
    </row>
    <row r="34" spans="1:27" ht="13.5">
      <c r="A34" s="27" t="s">
        <v>59</v>
      </c>
      <c r="B34" s="28"/>
      <c r="C34" s="29">
        <f aca="true" t="shared" si="3" ref="C34:Y34">SUM(C29:C33)</f>
        <v>253629101</v>
      </c>
      <c r="D34" s="29">
        <f>SUM(D29:D33)</f>
        <v>253629101</v>
      </c>
      <c r="E34" s="30">
        <f t="shared" si="3"/>
        <v>206731080</v>
      </c>
      <c r="F34" s="31">
        <f t="shared" si="3"/>
        <v>206731080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103365541</v>
      </c>
      <c r="Y34" s="31">
        <f t="shared" si="3"/>
        <v>-103365541</v>
      </c>
      <c r="Z34" s="32">
        <f>+IF(X34&lt;&gt;0,+(Y34/X34)*100,0)</f>
        <v>-100</v>
      </c>
      <c r="AA34" s="33">
        <f>SUM(AA29:AA33)</f>
        <v>206731080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108046931</v>
      </c>
      <c r="D37" s="18">
        <v>108046931</v>
      </c>
      <c r="E37" s="19">
        <v>122342559</v>
      </c>
      <c r="F37" s="20">
        <v>122342559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61171280</v>
      </c>
      <c r="Y37" s="20">
        <v>-61171280</v>
      </c>
      <c r="Z37" s="21">
        <v>-100</v>
      </c>
      <c r="AA37" s="22">
        <v>122342559</v>
      </c>
    </row>
    <row r="38" spans="1:27" ht="13.5">
      <c r="A38" s="23" t="s">
        <v>58</v>
      </c>
      <c r="B38" s="17"/>
      <c r="C38" s="18">
        <v>66943820</v>
      </c>
      <c r="D38" s="18">
        <v>66943820</v>
      </c>
      <c r="E38" s="19">
        <v>58413248</v>
      </c>
      <c r="F38" s="20">
        <v>58413248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29206624</v>
      </c>
      <c r="Y38" s="20">
        <v>-29206624</v>
      </c>
      <c r="Z38" s="21">
        <v>-100</v>
      </c>
      <c r="AA38" s="22">
        <v>58413248</v>
      </c>
    </row>
    <row r="39" spans="1:27" ht="13.5">
      <c r="A39" s="27" t="s">
        <v>61</v>
      </c>
      <c r="B39" s="35"/>
      <c r="C39" s="29">
        <f aca="true" t="shared" si="4" ref="C39:Y39">SUM(C37:C38)</f>
        <v>174990751</v>
      </c>
      <c r="D39" s="29">
        <f>SUM(D37:D38)</f>
        <v>174990751</v>
      </c>
      <c r="E39" s="36">
        <f t="shared" si="4"/>
        <v>180755807</v>
      </c>
      <c r="F39" s="37">
        <f t="shared" si="4"/>
        <v>180755807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90377904</v>
      </c>
      <c r="Y39" s="37">
        <f t="shared" si="4"/>
        <v>-90377904</v>
      </c>
      <c r="Z39" s="38">
        <f>+IF(X39&lt;&gt;0,+(Y39/X39)*100,0)</f>
        <v>-100</v>
      </c>
      <c r="AA39" s="39">
        <f>SUM(AA37:AA38)</f>
        <v>180755807</v>
      </c>
    </row>
    <row r="40" spans="1:27" ht="13.5">
      <c r="A40" s="27" t="s">
        <v>62</v>
      </c>
      <c r="B40" s="28"/>
      <c r="C40" s="29">
        <f aca="true" t="shared" si="5" ref="C40:Y40">+C34+C39</f>
        <v>428619852</v>
      </c>
      <c r="D40" s="29">
        <f>+D34+D39</f>
        <v>428619852</v>
      </c>
      <c r="E40" s="30">
        <f t="shared" si="5"/>
        <v>387486887</v>
      </c>
      <c r="F40" s="31">
        <f t="shared" si="5"/>
        <v>387486887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193743445</v>
      </c>
      <c r="Y40" s="31">
        <f t="shared" si="5"/>
        <v>-193743445</v>
      </c>
      <c r="Z40" s="32">
        <f>+IF(X40&lt;&gt;0,+(Y40/X40)*100,0)</f>
        <v>-100</v>
      </c>
      <c r="AA40" s="33">
        <f>+AA34+AA39</f>
        <v>387486887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1787246884</v>
      </c>
      <c r="D42" s="43">
        <f>+D25-D40</f>
        <v>1787246884</v>
      </c>
      <c r="E42" s="44">
        <f t="shared" si="6"/>
        <v>1970123348</v>
      </c>
      <c r="F42" s="45">
        <f t="shared" si="6"/>
        <v>1970123348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985061673</v>
      </c>
      <c r="Y42" s="45">
        <f t="shared" si="6"/>
        <v>-985061673</v>
      </c>
      <c r="Z42" s="46">
        <f>+IF(X42&lt;&gt;0,+(Y42/X42)*100,0)</f>
        <v>-100</v>
      </c>
      <c r="AA42" s="47">
        <f>+AA25-AA40</f>
        <v>1970123348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1787246884</v>
      </c>
      <c r="D45" s="18">
        <v>1787246884</v>
      </c>
      <c r="E45" s="19">
        <v>1970123348</v>
      </c>
      <c r="F45" s="20">
        <v>1970123348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985061674</v>
      </c>
      <c r="Y45" s="20">
        <v>-985061674</v>
      </c>
      <c r="Z45" s="48">
        <v>-100</v>
      </c>
      <c r="AA45" s="22">
        <v>1970123348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1787246884</v>
      </c>
      <c r="D48" s="51">
        <f>SUM(D45:D47)</f>
        <v>1787246884</v>
      </c>
      <c r="E48" s="52">
        <f t="shared" si="7"/>
        <v>1970123348</v>
      </c>
      <c r="F48" s="53">
        <f t="shared" si="7"/>
        <v>1970123348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985061674</v>
      </c>
      <c r="Y48" s="53">
        <f t="shared" si="7"/>
        <v>-985061674</v>
      </c>
      <c r="Z48" s="54">
        <f>+IF(X48&lt;&gt;0,+(Y48/X48)*100,0)</f>
        <v>-100</v>
      </c>
      <c r="AA48" s="55">
        <f>SUM(AA45:AA47)</f>
        <v>1970123348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155234</v>
      </c>
      <c r="D6" s="18">
        <v>155234</v>
      </c>
      <c r="E6" s="19">
        <v>2100000</v>
      </c>
      <c r="F6" s="20">
        <v>2100000</v>
      </c>
      <c r="G6" s="20">
        <v>2151397</v>
      </c>
      <c r="H6" s="20">
        <v>1823249</v>
      </c>
      <c r="I6" s="20">
        <v>549805</v>
      </c>
      <c r="J6" s="20">
        <v>549805</v>
      </c>
      <c r="K6" s="20">
        <v>1205613</v>
      </c>
      <c r="L6" s="20">
        <v>9525556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1050000</v>
      </c>
      <c r="Y6" s="20">
        <v>-1050000</v>
      </c>
      <c r="Z6" s="21">
        <v>-100</v>
      </c>
      <c r="AA6" s="22">
        <v>2100000</v>
      </c>
    </row>
    <row r="7" spans="1:27" ht="13.5">
      <c r="A7" s="23" t="s">
        <v>34</v>
      </c>
      <c r="B7" s="17"/>
      <c r="C7" s="18"/>
      <c r="D7" s="18"/>
      <c r="E7" s="19">
        <v>1500000</v>
      </c>
      <c r="F7" s="20">
        <v>1500000</v>
      </c>
      <c r="G7" s="20">
        <v>23233501</v>
      </c>
      <c r="H7" s="20">
        <v>9789572</v>
      </c>
      <c r="I7" s="20">
        <v>3603630</v>
      </c>
      <c r="J7" s="20">
        <v>3603630</v>
      </c>
      <c r="K7" s="20">
        <v>726580</v>
      </c>
      <c r="L7" s="20">
        <v>6750675</v>
      </c>
      <c r="M7" s="20">
        <v>5271426</v>
      </c>
      <c r="N7" s="20">
        <v>5271426</v>
      </c>
      <c r="O7" s="20"/>
      <c r="P7" s="20"/>
      <c r="Q7" s="20"/>
      <c r="R7" s="20"/>
      <c r="S7" s="20"/>
      <c r="T7" s="20"/>
      <c r="U7" s="20"/>
      <c r="V7" s="20"/>
      <c r="W7" s="20">
        <v>5271426</v>
      </c>
      <c r="X7" s="20">
        <v>750000</v>
      </c>
      <c r="Y7" s="20">
        <v>4521426</v>
      </c>
      <c r="Z7" s="21">
        <v>602.86</v>
      </c>
      <c r="AA7" s="22">
        <v>1500000</v>
      </c>
    </row>
    <row r="8" spans="1:27" ht="13.5">
      <c r="A8" s="23" t="s">
        <v>35</v>
      </c>
      <c r="B8" s="17"/>
      <c r="C8" s="18">
        <v>110687665</v>
      </c>
      <c r="D8" s="18">
        <v>110687665</v>
      </c>
      <c r="E8" s="19">
        <v>158441680</v>
      </c>
      <c r="F8" s="20">
        <v>158441680</v>
      </c>
      <c r="G8" s="20">
        <v>373212065</v>
      </c>
      <c r="H8" s="20">
        <v>384346613</v>
      </c>
      <c r="I8" s="20">
        <v>393150477</v>
      </c>
      <c r="J8" s="20">
        <v>393150477</v>
      </c>
      <c r="K8" s="20">
        <v>400053163</v>
      </c>
      <c r="L8" s="20">
        <v>407068812</v>
      </c>
      <c r="M8" s="20">
        <v>416634307</v>
      </c>
      <c r="N8" s="20">
        <v>416634307</v>
      </c>
      <c r="O8" s="20"/>
      <c r="P8" s="20"/>
      <c r="Q8" s="20"/>
      <c r="R8" s="20"/>
      <c r="S8" s="20"/>
      <c r="T8" s="20"/>
      <c r="U8" s="20"/>
      <c r="V8" s="20"/>
      <c r="W8" s="20">
        <v>416634307</v>
      </c>
      <c r="X8" s="20">
        <v>79220840</v>
      </c>
      <c r="Y8" s="20">
        <v>337413467</v>
      </c>
      <c r="Z8" s="21">
        <v>425.92</v>
      </c>
      <c r="AA8" s="22">
        <v>158441680</v>
      </c>
    </row>
    <row r="9" spans="1:27" ht="13.5">
      <c r="A9" s="23" t="s">
        <v>36</v>
      </c>
      <c r="B9" s="17"/>
      <c r="C9" s="18">
        <v>159632559</v>
      </c>
      <c r="D9" s="18">
        <v>159632559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14399131</v>
      </c>
      <c r="D11" s="18">
        <v>14399131</v>
      </c>
      <c r="E11" s="19">
        <v>9500000</v>
      </c>
      <c r="F11" s="20">
        <v>9500000</v>
      </c>
      <c r="G11" s="20">
        <v>9500000</v>
      </c>
      <c r="H11" s="20">
        <v>9500000</v>
      </c>
      <c r="I11" s="20">
        <v>9500000</v>
      </c>
      <c r="J11" s="20">
        <v>9500000</v>
      </c>
      <c r="K11" s="20">
        <v>9500000</v>
      </c>
      <c r="L11" s="20">
        <v>9500000</v>
      </c>
      <c r="M11" s="20">
        <v>9500000</v>
      </c>
      <c r="N11" s="20">
        <v>9500000</v>
      </c>
      <c r="O11" s="20"/>
      <c r="P11" s="20"/>
      <c r="Q11" s="20"/>
      <c r="R11" s="20"/>
      <c r="S11" s="20"/>
      <c r="T11" s="20"/>
      <c r="U11" s="20"/>
      <c r="V11" s="20"/>
      <c r="W11" s="20">
        <v>9500000</v>
      </c>
      <c r="X11" s="20">
        <v>4750000</v>
      </c>
      <c r="Y11" s="20">
        <v>4750000</v>
      </c>
      <c r="Z11" s="21">
        <v>100</v>
      </c>
      <c r="AA11" s="22">
        <v>9500000</v>
      </c>
    </row>
    <row r="12" spans="1:27" ht="13.5">
      <c r="A12" s="27" t="s">
        <v>39</v>
      </c>
      <c r="B12" s="28"/>
      <c r="C12" s="29">
        <f aca="true" t="shared" si="0" ref="C12:Y12">SUM(C6:C11)</f>
        <v>284874589</v>
      </c>
      <c r="D12" s="29">
        <f>SUM(D6:D11)</f>
        <v>284874589</v>
      </c>
      <c r="E12" s="30">
        <f t="shared" si="0"/>
        <v>171541680</v>
      </c>
      <c r="F12" s="31">
        <f t="shared" si="0"/>
        <v>171541680</v>
      </c>
      <c r="G12" s="31">
        <f t="shared" si="0"/>
        <v>408096963</v>
      </c>
      <c r="H12" s="31">
        <f t="shared" si="0"/>
        <v>405459434</v>
      </c>
      <c r="I12" s="31">
        <f t="shared" si="0"/>
        <v>406803912</v>
      </c>
      <c r="J12" s="31">
        <f t="shared" si="0"/>
        <v>406803912</v>
      </c>
      <c r="K12" s="31">
        <f t="shared" si="0"/>
        <v>411485356</v>
      </c>
      <c r="L12" s="31">
        <f t="shared" si="0"/>
        <v>432845043</v>
      </c>
      <c r="M12" s="31">
        <f t="shared" si="0"/>
        <v>431405733</v>
      </c>
      <c r="N12" s="31">
        <f t="shared" si="0"/>
        <v>431405733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431405733</v>
      </c>
      <c r="X12" s="31">
        <f t="shared" si="0"/>
        <v>85770840</v>
      </c>
      <c r="Y12" s="31">
        <f t="shared" si="0"/>
        <v>345634893</v>
      </c>
      <c r="Z12" s="32">
        <f>+IF(X12&lt;&gt;0,+(Y12/X12)*100,0)</f>
        <v>402.9748257099966</v>
      </c>
      <c r="AA12" s="33">
        <f>SUM(AA6:AA11)</f>
        <v>171541680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1051231193</v>
      </c>
      <c r="D19" s="18">
        <v>1051231193</v>
      </c>
      <c r="E19" s="19">
        <v>1284138919</v>
      </c>
      <c r="F19" s="20">
        <v>1284138919</v>
      </c>
      <c r="G19" s="20">
        <v>1284138919</v>
      </c>
      <c r="H19" s="20">
        <v>1284138919</v>
      </c>
      <c r="I19" s="20">
        <v>1284138919</v>
      </c>
      <c r="J19" s="20">
        <v>1284138919</v>
      </c>
      <c r="K19" s="20">
        <v>1284138919</v>
      </c>
      <c r="L19" s="20">
        <v>1284138919</v>
      </c>
      <c r="M19" s="20">
        <v>1284138919</v>
      </c>
      <c r="N19" s="20">
        <v>1284138919</v>
      </c>
      <c r="O19" s="20"/>
      <c r="P19" s="20"/>
      <c r="Q19" s="20"/>
      <c r="R19" s="20"/>
      <c r="S19" s="20"/>
      <c r="T19" s="20"/>
      <c r="U19" s="20"/>
      <c r="V19" s="20"/>
      <c r="W19" s="20">
        <v>1284138919</v>
      </c>
      <c r="X19" s="20">
        <v>642069460</v>
      </c>
      <c r="Y19" s="20">
        <v>642069459</v>
      </c>
      <c r="Z19" s="21">
        <v>100</v>
      </c>
      <c r="AA19" s="22">
        <v>1284138919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343743</v>
      </c>
      <c r="D21" s="18">
        <v>343743</v>
      </c>
      <c r="E21" s="19">
        <v>400000</v>
      </c>
      <c r="F21" s="20">
        <v>400000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200000</v>
      </c>
      <c r="Y21" s="20">
        <v>-200000</v>
      </c>
      <c r="Z21" s="21">
        <v>-100</v>
      </c>
      <c r="AA21" s="22">
        <v>400000</v>
      </c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1051574936</v>
      </c>
      <c r="D24" s="29">
        <f>SUM(D15:D23)</f>
        <v>1051574936</v>
      </c>
      <c r="E24" s="36">
        <f t="shared" si="1"/>
        <v>1284538919</v>
      </c>
      <c r="F24" s="37">
        <f t="shared" si="1"/>
        <v>1284538919</v>
      </c>
      <c r="G24" s="37">
        <f t="shared" si="1"/>
        <v>1284138919</v>
      </c>
      <c r="H24" s="37">
        <f t="shared" si="1"/>
        <v>1284138919</v>
      </c>
      <c r="I24" s="37">
        <f t="shared" si="1"/>
        <v>1284138919</v>
      </c>
      <c r="J24" s="37">
        <f t="shared" si="1"/>
        <v>1284138919</v>
      </c>
      <c r="K24" s="37">
        <f t="shared" si="1"/>
        <v>1284138919</v>
      </c>
      <c r="L24" s="37">
        <f t="shared" si="1"/>
        <v>1284138919</v>
      </c>
      <c r="M24" s="37">
        <f t="shared" si="1"/>
        <v>1284138919</v>
      </c>
      <c r="N24" s="37">
        <f t="shared" si="1"/>
        <v>1284138919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1284138919</v>
      </c>
      <c r="X24" s="37">
        <f t="shared" si="1"/>
        <v>642269460</v>
      </c>
      <c r="Y24" s="37">
        <f t="shared" si="1"/>
        <v>641869459</v>
      </c>
      <c r="Z24" s="38">
        <f>+IF(X24&lt;&gt;0,+(Y24/X24)*100,0)</f>
        <v>99.9377206881361</v>
      </c>
      <c r="AA24" s="39">
        <f>SUM(AA15:AA23)</f>
        <v>1284538919</v>
      </c>
    </row>
    <row r="25" spans="1:27" ht="13.5">
      <c r="A25" s="27" t="s">
        <v>51</v>
      </c>
      <c r="B25" s="28"/>
      <c r="C25" s="29">
        <f aca="true" t="shared" si="2" ref="C25:Y25">+C12+C24</f>
        <v>1336449525</v>
      </c>
      <c r="D25" s="29">
        <f>+D12+D24</f>
        <v>1336449525</v>
      </c>
      <c r="E25" s="30">
        <f t="shared" si="2"/>
        <v>1456080599</v>
      </c>
      <c r="F25" s="31">
        <f t="shared" si="2"/>
        <v>1456080599</v>
      </c>
      <c r="G25" s="31">
        <f t="shared" si="2"/>
        <v>1692235882</v>
      </c>
      <c r="H25" s="31">
        <f t="shared" si="2"/>
        <v>1689598353</v>
      </c>
      <c r="I25" s="31">
        <f t="shared" si="2"/>
        <v>1690942831</v>
      </c>
      <c r="J25" s="31">
        <f t="shared" si="2"/>
        <v>1690942831</v>
      </c>
      <c r="K25" s="31">
        <f t="shared" si="2"/>
        <v>1695624275</v>
      </c>
      <c r="L25" s="31">
        <f t="shared" si="2"/>
        <v>1716983962</v>
      </c>
      <c r="M25" s="31">
        <f t="shared" si="2"/>
        <v>1715544652</v>
      </c>
      <c r="N25" s="31">
        <f t="shared" si="2"/>
        <v>1715544652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1715544652</v>
      </c>
      <c r="X25" s="31">
        <f t="shared" si="2"/>
        <v>728040300</v>
      </c>
      <c r="Y25" s="31">
        <f t="shared" si="2"/>
        <v>987504352</v>
      </c>
      <c r="Z25" s="32">
        <f>+IF(X25&lt;&gt;0,+(Y25/X25)*100,0)</f>
        <v>135.6386936272621</v>
      </c>
      <c r="AA25" s="33">
        <f>+AA12+AA24</f>
        <v>1456080599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17962506</v>
      </c>
      <c r="D29" s="18">
        <v>17962506</v>
      </c>
      <c r="E29" s="19"/>
      <c r="F29" s="20"/>
      <c r="G29" s="20"/>
      <c r="H29" s="20"/>
      <c r="I29" s="20"/>
      <c r="J29" s="20"/>
      <c r="K29" s="20"/>
      <c r="L29" s="20"/>
      <c r="M29" s="20">
        <v>9047369</v>
      </c>
      <c r="N29" s="20">
        <v>9047369</v>
      </c>
      <c r="O29" s="20"/>
      <c r="P29" s="20"/>
      <c r="Q29" s="20"/>
      <c r="R29" s="20"/>
      <c r="S29" s="20"/>
      <c r="T29" s="20"/>
      <c r="U29" s="20"/>
      <c r="V29" s="20"/>
      <c r="W29" s="20">
        <v>9047369</v>
      </c>
      <c r="X29" s="20"/>
      <c r="Y29" s="20">
        <v>9047369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3622185</v>
      </c>
      <c r="D31" s="18">
        <v>3622185</v>
      </c>
      <c r="E31" s="19">
        <v>1500000</v>
      </c>
      <c r="F31" s="20">
        <v>1500000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750000</v>
      </c>
      <c r="Y31" s="20">
        <v>-750000</v>
      </c>
      <c r="Z31" s="21">
        <v>-100</v>
      </c>
      <c r="AA31" s="22">
        <v>1500000</v>
      </c>
    </row>
    <row r="32" spans="1:27" ht="13.5">
      <c r="A32" s="23" t="s">
        <v>57</v>
      </c>
      <c r="B32" s="17"/>
      <c r="C32" s="18">
        <v>370736795</v>
      </c>
      <c r="D32" s="18">
        <v>370736795</v>
      </c>
      <c r="E32" s="19"/>
      <c r="F32" s="20"/>
      <c r="G32" s="20">
        <v>16413831</v>
      </c>
      <c r="H32" s="20">
        <v>12167756</v>
      </c>
      <c r="I32" s="20">
        <v>17516106</v>
      </c>
      <c r="J32" s="20">
        <v>17516106</v>
      </c>
      <c r="K32" s="20">
        <v>15572193</v>
      </c>
      <c r="L32" s="20">
        <v>28212672</v>
      </c>
      <c r="M32" s="20">
        <v>15562627</v>
      </c>
      <c r="N32" s="20">
        <v>15562627</v>
      </c>
      <c r="O32" s="20"/>
      <c r="P32" s="20"/>
      <c r="Q32" s="20"/>
      <c r="R32" s="20"/>
      <c r="S32" s="20"/>
      <c r="T32" s="20"/>
      <c r="U32" s="20"/>
      <c r="V32" s="20"/>
      <c r="W32" s="20">
        <v>15562627</v>
      </c>
      <c r="X32" s="20"/>
      <c r="Y32" s="20">
        <v>15562627</v>
      </c>
      <c r="Z32" s="21"/>
      <c r="AA32" s="22"/>
    </row>
    <row r="33" spans="1:27" ht="13.5">
      <c r="A33" s="23" t="s">
        <v>58</v>
      </c>
      <c r="B33" s="17"/>
      <c r="C33" s="18">
        <v>266858</v>
      </c>
      <c r="D33" s="18">
        <v>266858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392588344</v>
      </c>
      <c r="D34" s="29">
        <f>SUM(D29:D33)</f>
        <v>392588344</v>
      </c>
      <c r="E34" s="30">
        <f t="shared" si="3"/>
        <v>1500000</v>
      </c>
      <c r="F34" s="31">
        <f t="shared" si="3"/>
        <v>1500000</v>
      </c>
      <c r="G34" s="31">
        <f t="shared" si="3"/>
        <v>16413831</v>
      </c>
      <c r="H34" s="31">
        <f t="shared" si="3"/>
        <v>12167756</v>
      </c>
      <c r="I34" s="31">
        <f t="shared" si="3"/>
        <v>17516106</v>
      </c>
      <c r="J34" s="31">
        <f t="shared" si="3"/>
        <v>17516106</v>
      </c>
      <c r="K34" s="31">
        <f t="shared" si="3"/>
        <v>15572193</v>
      </c>
      <c r="L34" s="31">
        <f t="shared" si="3"/>
        <v>28212672</v>
      </c>
      <c r="M34" s="31">
        <f t="shared" si="3"/>
        <v>24609996</v>
      </c>
      <c r="N34" s="31">
        <f t="shared" si="3"/>
        <v>24609996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24609996</v>
      </c>
      <c r="X34" s="31">
        <f t="shared" si="3"/>
        <v>750000</v>
      </c>
      <c r="Y34" s="31">
        <f t="shared" si="3"/>
        <v>23859996</v>
      </c>
      <c r="Z34" s="32">
        <f>+IF(X34&lt;&gt;0,+(Y34/X34)*100,0)</f>
        <v>3181.3327999999997</v>
      </c>
      <c r="AA34" s="33">
        <f>SUM(AA29:AA33)</f>
        <v>1500000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210000000</v>
      </c>
      <c r="F37" s="20">
        <v>210000000</v>
      </c>
      <c r="G37" s="20">
        <v>210000000</v>
      </c>
      <c r="H37" s="20">
        <v>210000000</v>
      </c>
      <c r="I37" s="20">
        <v>210000000</v>
      </c>
      <c r="J37" s="20">
        <v>210000000</v>
      </c>
      <c r="K37" s="20">
        <v>210000000</v>
      </c>
      <c r="L37" s="20">
        <v>210000000</v>
      </c>
      <c r="M37" s="20">
        <v>210000000</v>
      </c>
      <c r="N37" s="20">
        <v>210000000</v>
      </c>
      <c r="O37" s="20"/>
      <c r="P37" s="20"/>
      <c r="Q37" s="20"/>
      <c r="R37" s="20"/>
      <c r="S37" s="20"/>
      <c r="T37" s="20"/>
      <c r="U37" s="20"/>
      <c r="V37" s="20"/>
      <c r="W37" s="20">
        <v>210000000</v>
      </c>
      <c r="X37" s="20">
        <v>105000000</v>
      </c>
      <c r="Y37" s="20">
        <v>105000000</v>
      </c>
      <c r="Z37" s="21">
        <v>100</v>
      </c>
      <c r="AA37" s="22">
        <v>210000000</v>
      </c>
    </row>
    <row r="38" spans="1:27" ht="13.5">
      <c r="A38" s="23" t="s">
        <v>58</v>
      </c>
      <c r="B38" s="17"/>
      <c r="C38" s="18">
        <v>50156856</v>
      </c>
      <c r="D38" s="18">
        <v>50156856</v>
      </c>
      <c r="E38" s="19">
        <v>20000000</v>
      </c>
      <c r="F38" s="20">
        <v>20000000</v>
      </c>
      <c r="G38" s="20">
        <v>20000000</v>
      </c>
      <c r="H38" s="20">
        <v>20000000</v>
      </c>
      <c r="I38" s="20">
        <v>20000000</v>
      </c>
      <c r="J38" s="20">
        <v>20000000</v>
      </c>
      <c r="K38" s="20">
        <v>20000000</v>
      </c>
      <c r="L38" s="20">
        <v>20000000</v>
      </c>
      <c r="M38" s="20">
        <v>20000000</v>
      </c>
      <c r="N38" s="20">
        <v>20000000</v>
      </c>
      <c r="O38" s="20"/>
      <c r="P38" s="20"/>
      <c r="Q38" s="20"/>
      <c r="R38" s="20"/>
      <c r="S38" s="20"/>
      <c r="T38" s="20"/>
      <c r="U38" s="20"/>
      <c r="V38" s="20"/>
      <c r="W38" s="20">
        <v>20000000</v>
      </c>
      <c r="X38" s="20">
        <v>10000000</v>
      </c>
      <c r="Y38" s="20">
        <v>10000000</v>
      </c>
      <c r="Z38" s="21">
        <v>100</v>
      </c>
      <c r="AA38" s="22">
        <v>20000000</v>
      </c>
    </row>
    <row r="39" spans="1:27" ht="13.5">
      <c r="A39" s="27" t="s">
        <v>61</v>
      </c>
      <c r="B39" s="35"/>
      <c r="C39" s="29">
        <f aca="true" t="shared" si="4" ref="C39:Y39">SUM(C37:C38)</f>
        <v>50156856</v>
      </c>
      <c r="D39" s="29">
        <f>SUM(D37:D38)</f>
        <v>50156856</v>
      </c>
      <c r="E39" s="36">
        <f t="shared" si="4"/>
        <v>230000000</v>
      </c>
      <c r="F39" s="37">
        <f t="shared" si="4"/>
        <v>230000000</v>
      </c>
      <c r="G39" s="37">
        <f t="shared" si="4"/>
        <v>230000000</v>
      </c>
      <c r="H39" s="37">
        <f t="shared" si="4"/>
        <v>230000000</v>
      </c>
      <c r="I39" s="37">
        <f t="shared" si="4"/>
        <v>230000000</v>
      </c>
      <c r="J39" s="37">
        <f t="shared" si="4"/>
        <v>230000000</v>
      </c>
      <c r="K39" s="37">
        <f t="shared" si="4"/>
        <v>230000000</v>
      </c>
      <c r="L39" s="37">
        <f t="shared" si="4"/>
        <v>230000000</v>
      </c>
      <c r="M39" s="37">
        <f t="shared" si="4"/>
        <v>230000000</v>
      </c>
      <c r="N39" s="37">
        <f t="shared" si="4"/>
        <v>230000000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230000000</v>
      </c>
      <c r="X39" s="37">
        <f t="shared" si="4"/>
        <v>115000000</v>
      </c>
      <c r="Y39" s="37">
        <f t="shared" si="4"/>
        <v>115000000</v>
      </c>
      <c r="Z39" s="38">
        <f>+IF(X39&lt;&gt;0,+(Y39/X39)*100,0)</f>
        <v>100</v>
      </c>
      <c r="AA39" s="39">
        <f>SUM(AA37:AA38)</f>
        <v>230000000</v>
      </c>
    </row>
    <row r="40" spans="1:27" ht="13.5">
      <c r="A40" s="27" t="s">
        <v>62</v>
      </c>
      <c r="B40" s="28"/>
      <c r="C40" s="29">
        <f aca="true" t="shared" si="5" ref="C40:Y40">+C34+C39</f>
        <v>442745200</v>
      </c>
      <c r="D40" s="29">
        <f>+D34+D39</f>
        <v>442745200</v>
      </c>
      <c r="E40" s="30">
        <f t="shared" si="5"/>
        <v>231500000</v>
      </c>
      <c r="F40" s="31">
        <f t="shared" si="5"/>
        <v>231500000</v>
      </c>
      <c r="G40" s="31">
        <f t="shared" si="5"/>
        <v>246413831</v>
      </c>
      <c r="H40" s="31">
        <f t="shared" si="5"/>
        <v>242167756</v>
      </c>
      <c r="I40" s="31">
        <f t="shared" si="5"/>
        <v>247516106</v>
      </c>
      <c r="J40" s="31">
        <f t="shared" si="5"/>
        <v>247516106</v>
      </c>
      <c r="K40" s="31">
        <f t="shared" si="5"/>
        <v>245572193</v>
      </c>
      <c r="L40" s="31">
        <f t="shared" si="5"/>
        <v>258212672</v>
      </c>
      <c r="M40" s="31">
        <f t="shared" si="5"/>
        <v>254609996</v>
      </c>
      <c r="N40" s="31">
        <f t="shared" si="5"/>
        <v>254609996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254609996</v>
      </c>
      <c r="X40" s="31">
        <f t="shared" si="5"/>
        <v>115750000</v>
      </c>
      <c r="Y40" s="31">
        <f t="shared" si="5"/>
        <v>138859996</v>
      </c>
      <c r="Z40" s="32">
        <f>+IF(X40&lt;&gt;0,+(Y40/X40)*100,0)</f>
        <v>119.96543930885528</v>
      </c>
      <c r="AA40" s="33">
        <f>+AA34+AA39</f>
        <v>231500000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893704325</v>
      </c>
      <c r="D42" s="43">
        <f>+D25-D40</f>
        <v>893704325</v>
      </c>
      <c r="E42" s="44">
        <f t="shared" si="6"/>
        <v>1224580599</v>
      </c>
      <c r="F42" s="45">
        <f t="shared" si="6"/>
        <v>1224580599</v>
      </c>
      <c r="G42" s="45">
        <f t="shared" si="6"/>
        <v>1445822051</v>
      </c>
      <c r="H42" s="45">
        <f t="shared" si="6"/>
        <v>1447430597</v>
      </c>
      <c r="I42" s="45">
        <f t="shared" si="6"/>
        <v>1443426725</v>
      </c>
      <c r="J42" s="45">
        <f t="shared" si="6"/>
        <v>1443426725</v>
      </c>
      <c r="K42" s="45">
        <f t="shared" si="6"/>
        <v>1450052082</v>
      </c>
      <c r="L42" s="45">
        <f t="shared" si="6"/>
        <v>1458771290</v>
      </c>
      <c r="M42" s="45">
        <f t="shared" si="6"/>
        <v>1460934656</v>
      </c>
      <c r="N42" s="45">
        <f t="shared" si="6"/>
        <v>1460934656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1460934656</v>
      </c>
      <c r="X42" s="45">
        <f t="shared" si="6"/>
        <v>612290300</v>
      </c>
      <c r="Y42" s="45">
        <f t="shared" si="6"/>
        <v>848644356</v>
      </c>
      <c r="Z42" s="46">
        <f>+IF(X42&lt;&gt;0,+(Y42/X42)*100,0)</f>
        <v>138.601633244884</v>
      </c>
      <c r="AA42" s="47">
        <f>+AA25-AA40</f>
        <v>1224580599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893704325</v>
      </c>
      <c r="D45" s="18">
        <v>893704325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1224580598</v>
      </c>
      <c r="F46" s="20">
        <v>1224580598</v>
      </c>
      <c r="G46" s="20">
        <v>1445822052</v>
      </c>
      <c r="H46" s="20">
        <v>1447430597</v>
      </c>
      <c r="I46" s="20">
        <v>1443426725</v>
      </c>
      <c r="J46" s="20">
        <v>1443426725</v>
      </c>
      <c r="K46" s="20">
        <v>1450052081</v>
      </c>
      <c r="L46" s="20">
        <v>1458771291</v>
      </c>
      <c r="M46" s="20">
        <v>1460934657</v>
      </c>
      <c r="N46" s="20">
        <v>1460934657</v>
      </c>
      <c r="O46" s="20"/>
      <c r="P46" s="20"/>
      <c r="Q46" s="20"/>
      <c r="R46" s="20"/>
      <c r="S46" s="20"/>
      <c r="T46" s="20"/>
      <c r="U46" s="20"/>
      <c r="V46" s="20"/>
      <c r="W46" s="20">
        <v>1460934657</v>
      </c>
      <c r="X46" s="20">
        <v>612290299</v>
      </c>
      <c r="Y46" s="20">
        <v>848644358</v>
      </c>
      <c r="Z46" s="48">
        <v>138.6</v>
      </c>
      <c r="AA46" s="22">
        <v>1224580598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893704325</v>
      </c>
      <c r="D48" s="51">
        <f>SUM(D45:D47)</f>
        <v>893704325</v>
      </c>
      <c r="E48" s="52">
        <f t="shared" si="7"/>
        <v>1224580598</v>
      </c>
      <c r="F48" s="53">
        <f t="shared" si="7"/>
        <v>1224580598</v>
      </c>
      <c r="G48" s="53">
        <f t="shared" si="7"/>
        <v>1445822052</v>
      </c>
      <c r="H48" s="53">
        <f t="shared" si="7"/>
        <v>1447430597</v>
      </c>
      <c r="I48" s="53">
        <f t="shared" si="7"/>
        <v>1443426725</v>
      </c>
      <c r="J48" s="53">
        <f t="shared" si="7"/>
        <v>1443426725</v>
      </c>
      <c r="K48" s="53">
        <f t="shared" si="7"/>
        <v>1450052081</v>
      </c>
      <c r="L48" s="53">
        <f t="shared" si="7"/>
        <v>1458771291</v>
      </c>
      <c r="M48" s="53">
        <f t="shared" si="7"/>
        <v>1460934657</v>
      </c>
      <c r="N48" s="53">
        <f t="shared" si="7"/>
        <v>1460934657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1460934657</v>
      </c>
      <c r="X48" s="53">
        <f t="shared" si="7"/>
        <v>612290299</v>
      </c>
      <c r="Y48" s="53">
        <f t="shared" si="7"/>
        <v>848644358</v>
      </c>
      <c r="Z48" s="54">
        <f>+IF(X48&lt;&gt;0,+(Y48/X48)*100,0)</f>
        <v>138.60163379789233</v>
      </c>
      <c r="AA48" s="55">
        <f>SUM(AA45:AA47)</f>
        <v>1224580598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43104959</v>
      </c>
      <c r="D6" s="18">
        <v>43104959</v>
      </c>
      <c r="E6" s="19">
        <v>4560000</v>
      </c>
      <c r="F6" s="20">
        <v>4560000</v>
      </c>
      <c r="G6" s="20">
        <v>44655732</v>
      </c>
      <c r="H6" s="20">
        <v>27180291</v>
      </c>
      <c r="I6" s="20">
        <v>30624725</v>
      </c>
      <c r="J6" s="20">
        <v>30624725</v>
      </c>
      <c r="K6" s="20">
        <v>1134832</v>
      </c>
      <c r="L6" s="20"/>
      <c r="M6" s="20">
        <v>8274199</v>
      </c>
      <c r="N6" s="20">
        <v>8274199</v>
      </c>
      <c r="O6" s="20"/>
      <c r="P6" s="20"/>
      <c r="Q6" s="20"/>
      <c r="R6" s="20"/>
      <c r="S6" s="20"/>
      <c r="T6" s="20"/>
      <c r="U6" s="20"/>
      <c r="V6" s="20"/>
      <c r="W6" s="20">
        <v>8274199</v>
      </c>
      <c r="X6" s="20">
        <v>2280000</v>
      </c>
      <c r="Y6" s="20">
        <v>5994199</v>
      </c>
      <c r="Z6" s="21">
        <v>262.9</v>
      </c>
      <c r="AA6" s="22">
        <v>4560000</v>
      </c>
    </row>
    <row r="7" spans="1:27" ht="13.5">
      <c r="A7" s="23" t="s">
        <v>34</v>
      </c>
      <c r="B7" s="17"/>
      <c r="C7" s="18"/>
      <c r="D7" s="18"/>
      <c r="E7" s="19">
        <v>31000000</v>
      </c>
      <c r="F7" s="20">
        <v>31000000</v>
      </c>
      <c r="G7" s="20">
        <v>42584051</v>
      </c>
      <c r="H7" s="20">
        <v>42584051</v>
      </c>
      <c r="I7" s="20">
        <v>42584051</v>
      </c>
      <c r="J7" s="20">
        <v>42584051</v>
      </c>
      <c r="K7" s="20">
        <v>53203970</v>
      </c>
      <c r="L7" s="20"/>
      <c r="M7" s="20">
        <v>36760048</v>
      </c>
      <c r="N7" s="20">
        <v>36760048</v>
      </c>
      <c r="O7" s="20"/>
      <c r="P7" s="20"/>
      <c r="Q7" s="20"/>
      <c r="R7" s="20"/>
      <c r="S7" s="20"/>
      <c r="T7" s="20"/>
      <c r="U7" s="20"/>
      <c r="V7" s="20"/>
      <c r="W7" s="20">
        <v>36760048</v>
      </c>
      <c r="X7" s="20">
        <v>15500000</v>
      </c>
      <c r="Y7" s="20">
        <v>21260048</v>
      </c>
      <c r="Z7" s="21">
        <v>137.16</v>
      </c>
      <c r="AA7" s="22">
        <v>31000000</v>
      </c>
    </row>
    <row r="8" spans="1:27" ht="13.5">
      <c r="A8" s="23" t="s">
        <v>35</v>
      </c>
      <c r="B8" s="17"/>
      <c r="C8" s="18">
        <v>1881625</v>
      </c>
      <c r="D8" s="18">
        <v>1881625</v>
      </c>
      <c r="E8" s="19">
        <v>4700000</v>
      </c>
      <c r="F8" s="20">
        <v>4700000</v>
      </c>
      <c r="G8" s="20">
        <v>4937206</v>
      </c>
      <c r="H8" s="20">
        <v>5941976</v>
      </c>
      <c r="I8" s="20">
        <v>6816143</v>
      </c>
      <c r="J8" s="20">
        <v>6816143</v>
      </c>
      <c r="K8" s="20">
        <v>7789888</v>
      </c>
      <c r="L8" s="20"/>
      <c r="M8" s="20">
        <v>3960478</v>
      </c>
      <c r="N8" s="20">
        <v>3960478</v>
      </c>
      <c r="O8" s="20"/>
      <c r="P8" s="20"/>
      <c r="Q8" s="20"/>
      <c r="R8" s="20"/>
      <c r="S8" s="20"/>
      <c r="T8" s="20"/>
      <c r="U8" s="20"/>
      <c r="V8" s="20"/>
      <c r="W8" s="20">
        <v>3960478</v>
      </c>
      <c r="X8" s="20">
        <v>2350000</v>
      </c>
      <c r="Y8" s="20">
        <v>1610478</v>
      </c>
      <c r="Z8" s="21">
        <v>68.53</v>
      </c>
      <c r="AA8" s="22">
        <v>4700000</v>
      </c>
    </row>
    <row r="9" spans="1:27" ht="13.5">
      <c r="A9" s="23" t="s">
        <v>36</v>
      </c>
      <c r="B9" s="17"/>
      <c r="C9" s="18">
        <v>21935569</v>
      </c>
      <c r="D9" s="18">
        <v>21935569</v>
      </c>
      <c r="E9" s="19">
        <v>11100000</v>
      </c>
      <c r="F9" s="20">
        <v>11100000</v>
      </c>
      <c r="G9" s="20">
        <v>13875393</v>
      </c>
      <c r="H9" s="20">
        <v>16527487</v>
      </c>
      <c r="I9" s="20">
        <v>17401512</v>
      </c>
      <c r="J9" s="20">
        <v>17401512</v>
      </c>
      <c r="K9" s="20">
        <v>16059934</v>
      </c>
      <c r="L9" s="20"/>
      <c r="M9" s="20">
        <v>13992237</v>
      </c>
      <c r="N9" s="20">
        <v>13992237</v>
      </c>
      <c r="O9" s="20"/>
      <c r="P9" s="20"/>
      <c r="Q9" s="20"/>
      <c r="R9" s="20"/>
      <c r="S9" s="20"/>
      <c r="T9" s="20"/>
      <c r="U9" s="20"/>
      <c r="V9" s="20"/>
      <c r="W9" s="20">
        <v>13992237</v>
      </c>
      <c r="X9" s="20">
        <v>5550000</v>
      </c>
      <c r="Y9" s="20">
        <v>8442237</v>
      </c>
      <c r="Z9" s="21">
        <v>152.11</v>
      </c>
      <c r="AA9" s="22">
        <v>11100000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65426</v>
      </c>
      <c r="D11" s="18">
        <v>65426</v>
      </c>
      <c r="E11" s="19">
        <v>67000</v>
      </c>
      <c r="F11" s="20">
        <v>67000</v>
      </c>
      <c r="G11" s="20">
        <v>91824</v>
      </c>
      <c r="H11" s="20">
        <v>65426</v>
      </c>
      <c r="I11" s="20">
        <v>65426</v>
      </c>
      <c r="J11" s="20">
        <v>65426</v>
      </c>
      <c r="K11" s="20">
        <v>65426</v>
      </c>
      <c r="L11" s="20"/>
      <c r="M11" s="20">
        <v>91824</v>
      </c>
      <c r="N11" s="20">
        <v>91824</v>
      </c>
      <c r="O11" s="20"/>
      <c r="P11" s="20"/>
      <c r="Q11" s="20"/>
      <c r="R11" s="20"/>
      <c r="S11" s="20"/>
      <c r="T11" s="20"/>
      <c r="U11" s="20"/>
      <c r="V11" s="20"/>
      <c r="W11" s="20">
        <v>91824</v>
      </c>
      <c r="X11" s="20">
        <v>33500</v>
      </c>
      <c r="Y11" s="20">
        <v>58324</v>
      </c>
      <c r="Z11" s="21">
        <v>174.1</v>
      </c>
      <c r="AA11" s="22">
        <v>67000</v>
      </c>
    </row>
    <row r="12" spans="1:27" ht="13.5">
      <c r="A12" s="27" t="s">
        <v>39</v>
      </c>
      <c r="B12" s="28"/>
      <c r="C12" s="29">
        <f aca="true" t="shared" si="0" ref="C12:Y12">SUM(C6:C11)</f>
        <v>66987579</v>
      </c>
      <c r="D12" s="29">
        <f>SUM(D6:D11)</f>
        <v>66987579</v>
      </c>
      <c r="E12" s="30">
        <f t="shared" si="0"/>
        <v>51427000</v>
      </c>
      <c r="F12" s="31">
        <f t="shared" si="0"/>
        <v>51427000</v>
      </c>
      <c r="G12" s="31">
        <f t="shared" si="0"/>
        <v>106144206</v>
      </c>
      <c r="H12" s="31">
        <f t="shared" si="0"/>
        <v>92299231</v>
      </c>
      <c r="I12" s="31">
        <f t="shared" si="0"/>
        <v>97491857</v>
      </c>
      <c r="J12" s="31">
        <f t="shared" si="0"/>
        <v>97491857</v>
      </c>
      <c r="K12" s="31">
        <f t="shared" si="0"/>
        <v>78254050</v>
      </c>
      <c r="L12" s="31">
        <f t="shared" si="0"/>
        <v>0</v>
      </c>
      <c r="M12" s="31">
        <f t="shared" si="0"/>
        <v>63078786</v>
      </c>
      <c r="N12" s="31">
        <f t="shared" si="0"/>
        <v>63078786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63078786</v>
      </c>
      <c r="X12" s="31">
        <f t="shared" si="0"/>
        <v>25713500</v>
      </c>
      <c r="Y12" s="31">
        <f t="shared" si="0"/>
        <v>37365286</v>
      </c>
      <c r="Z12" s="32">
        <f>+IF(X12&lt;&gt;0,+(Y12/X12)*100,0)</f>
        <v>145.31388570206312</v>
      </c>
      <c r="AA12" s="33">
        <f>SUM(AA6:AA11)</f>
        <v>51427000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3200000</v>
      </c>
      <c r="F16" s="20">
        <v>3200000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1600000</v>
      </c>
      <c r="Y16" s="24">
        <v>-1600000</v>
      </c>
      <c r="Z16" s="25">
        <v>-100</v>
      </c>
      <c r="AA16" s="26">
        <v>3200000</v>
      </c>
    </row>
    <row r="17" spans="1:27" ht="13.5">
      <c r="A17" s="23" t="s">
        <v>43</v>
      </c>
      <c r="B17" s="17"/>
      <c r="C17" s="18">
        <v>3254850</v>
      </c>
      <c r="D17" s="18">
        <v>3254850</v>
      </c>
      <c r="E17" s="19"/>
      <c r="F17" s="20"/>
      <c r="G17" s="20">
        <v>3254850</v>
      </c>
      <c r="H17" s="20">
        <v>3254850</v>
      </c>
      <c r="I17" s="20">
        <v>3254850</v>
      </c>
      <c r="J17" s="20">
        <v>3254850</v>
      </c>
      <c r="K17" s="20">
        <v>3254850</v>
      </c>
      <c r="L17" s="20"/>
      <c r="M17" s="20">
        <v>3254850</v>
      </c>
      <c r="N17" s="20">
        <v>3254850</v>
      </c>
      <c r="O17" s="20"/>
      <c r="P17" s="20"/>
      <c r="Q17" s="20"/>
      <c r="R17" s="20"/>
      <c r="S17" s="20"/>
      <c r="T17" s="20"/>
      <c r="U17" s="20"/>
      <c r="V17" s="20"/>
      <c r="W17" s="20">
        <v>3254850</v>
      </c>
      <c r="X17" s="20"/>
      <c r="Y17" s="20">
        <v>3254850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285501228</v>
      </c>
      <c r="D19" s="18">
        <v>285501228</v>
      </c>
      <c r="E19" s="19">
        <v>391967211</v>
      </c>
      <c r="F19" s="20">
        <v>391967211</v>
      </c>
      <c r="G19" s="20">
        <v>360783818</v>
      </c>
      <c r="H19" s="20">
        <v>359946736</v>
      </c>
      <c r="I19" s="20">
        <v>361851165</v>
      </c>
      <c r="J19" s="20">
        <v>361851165</v>
      </c>
      <c r="K19" s="20">
        <v>366422017</v>
      </c>
      <c r="L19" s="20"/>
      <c r="M19" s="20">
        <v>380441132</v>
      </c>
      <c r="N19" s="20">
        <v>380441132</v>
      </c>
      <c r="O19" s="20"/>
      <c r="P19" s="20"/>
      <c r="Q19" s="20"/>
      <c r="R19" s="20"/>
      <c r="S19" s="20"/>
      <c r="T19" s="20"/>
      <c r="U19" s="20"/>
      <c r="V19" s="20"/>
      <c r="W19" s="20">
        <v>380441132</v>
      </c>
      <c r="X19" s="20">
        <v>195983606</v>
      </c>
      <c r="Y19" s="20">
        <v>184457526</v>
      </c>
      <c r="Z19" s="21">
        <v>94.12</v>
      </c>
      <c r="AA19" s="22">
        <v>391967211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377620</v>
      </c>
      <c r="D22" s="18">
        <v>377620</v>
      </c>
      <c r="E22" s="19"/>
      <c r="F22" s="20"/>
      <c r="G22" s="20">
        <v>27821</v>
      </c>
      <c r="H22" s="20">
        <v>27821</v>
      </c>
      <c r="I22" s="20">
        <v>16080</v>
      </c>
      <c r="J22" s="20">
        <v>16080</v>
      </c>
      <c r="K22" s="20">
        <v>16080</v>
      </c>
      <c r="L22" s="20"/>
      <c r="M22" s="20">
        <v>16080</v>
      </c>
      <c r="N22" s="20">
        <v>16080</v>
      </c>
      <c r="O22" s="20"/>
      <c r="P22" s="20"/>
      <c r="Q22" s="20"/>
      <c r="R22" s="20"/>
      <c r="S22" s="20"/>
      <c r="T22" s="20"/>
      <c r="U22" s="20"/>
      <c r="V22" s="20"/>
      <c r="W22" s="20">
        <v>16080</v>
      </c>
      <c r="X22" s="20"/>
      <c r="Y22" s="20">
        <v>16080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289133698</v>
      </c>
      <c r="D24" s="29">
        <f>SUM(D15:D23)</f>
        <v>289133698</v>
      </c>
      <c r="E24" s="36">
        <f t="shared" si="1"/>
        <v>395167211</v>
      </c>
      <c r="F24" s="37">
        <f t="shared" si="1"/>
        <v>395167211</v>
      </c>
      <c r="G24" s="37">
        <f t="shared" si="1"/>
        <v>364066489</v>
      </c>
      <c r="H24" s="37">
        <f t="shared" si="1"/>
        <v>363229407</v>
      </c>
      <c r="I24" s="37">
        <f t="shared" si="1"/>
        <v>365122095</v>
      </c>
      <c r="J24" s="37">
        <f t="shared" si="1"/>
        <v>365122095</v>
      </c>
      <c r="K24" s="37">
        <f t="shared" si="1"/>
        <v>369692947</v>
      </c>
      <c r="L24" s="37">
        <f t="shared" si="1"/>
        <v>0</v>
      </c>
      <c r="M24" s="37">
        <f t="shared" si="1"/>
        <v>383712062</v>
      </c>
      <c r="N24" s="37">
        <f t="shared" si="1"/>
        <v>383712062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383712062</v>
      </c>
      <c r="X24" s="37">
        <f t="shared" si="1"/>
        <v>197583606</v>
      </c>
      <c r="Y24" s="37">
        <f t="shared" si="1"/>
        <v>186128456</v>
      </c>
      <c r="Z24" s="38">
        <f>+IF(X24&lt;&gt;0,+(Y24/X24)*100,0)</f>
        <v>94.2023783086538</v>
      </c>
      <c r="AA24" s="39">
        <f>SUM(AA15:AA23)</f>
        <v>395167211</v>
      </c>
    </row>
    <row r="25" spans="1:27" ht="13.5">
      <c r="A25" s="27" t="s">
        <v>51</v>
      </c>
      <c r="B25" s="28"/>
      <c r="C25" s="29">
        <f aca="true" t="shared" si="2" ref="C25:Y25">+C12+C24</f>
        <v>356121277</v>
      </c>
      <c r="D25" s="29">
        <f>+D12+D24</f>
        <v>356121277</v>
      </c>
      <c r="E25" s="30">
        <f t="shared" si="2"/>
        <v>446594211</v>
      </c>
      <c r="F25" s="31">
        <f t="shared" si="2"/>
        <v>446594211</v>
      </c>
      <c r="G25" s="31">
        <f t="shared" si="2"/>
        <v>470210695</v>
      </c>
      <c r="H25" s="31">
        <f t="shared" si="2"/>
        <v>455528638</v>
      </c>
      <c r="I25" s="31">
        <f t="shared" si="2"/>
        <v>462613952</v>
      </c>
      <c r="J25" s="31">
        <f t="shared" si="2"/>
        <v>462613952</v>
      </c>
      <c r="K25" s="31">
        <f t="shared" si="2"/>
        <v>447946997</v>
      </c>
      <c r="L25" s="31">
        <f t="shared" si="2"/>
        <v>0</v>
      </c>
      <c r="M25" s="31">
        <f t="shared" si="2"/>
        <v>446790848</v>
      </c>
      <c r="N25" s="31">
        <f t="shared" si="2"/>
        <v>446790848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446790848</v>
      </c>
      <c r="X25" s="31">
        <f t="shared" si="2"/>
        <v>223297106</v>
      </c>
      <c r="Y25" s="31">
        <f t="shared" si="2"/>
        <v>223493742</v>
      </c>
      <c r="Z25" s="32">
        <f>+IF(X25&lt;&gt;0,+(Y25/X25)*100,0)</f>
        <v>100.08806025457402</v>
      </c>
      <c r="AA25" s="33">
        <f>+AA12+AA24</f>
        <v>446594211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87000</v>
      </c>
      <c r="F30" s="20">
        <v>87000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43500</v>
      </c>
      <c r="Y30" s="20">
        <v>-43500</v>
      </c>
      <c r="Z30" s="21">
        <v>-100</v>
      </c>
      <c r="AA30" s="22">
        <v>87000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17905265</v>
      </c>
      <c r="D32" s="18">
        <v>17905265</v>
      </c>
      <c r="E32" s="19">
        <v>6700000</v>
      </c>
      <c r="F32" s="20">
        <v>6700000</v>
      </c>
      <c r="G32" s="20">
        <v>26415759</v>
      </c>
      <c r="H32" s="20">
        <v>30564850</v>
      </c>
      <c r="I32" s="20">
        <v>28471748</v>
      </c>
      <c r="J32" s="20">
        <v>28471748</v>
      </c>
      <c r="K32" s="20">
        <v>26689525</v>
      </c>
      <c r="L32" s="20"/>
      <c r="M32" s="20">
        <v>16917539</v>
      </c>
      <c r="N32" s="20">
        <v>16917539</v>
      </c>
      <c r="O32" s="20"/>
      <c r="P32" s="20"/>
      <c r="Q32" s="20"/>
      <c r="R32" s="20"/>
      <c r="S32" s="20"/>
      <c r="T32" s="20"/>
      <c r="U32" s="20"/>
      <c r="V32" s="20"/>
      <c r="W32" s="20">
        <v>16917539</v>
      </c>
      <c r="X32" s="20">
        <v>3350000</v>
      </c>
      <c r="Y32" s="20">
        <v>13567539</v>
      </c>
      <c r="Z32" s="21">
        <v>405</v>
      </c>
      <c r="AA32" s="22">
        <v>6700000</v>
      </c>
    </row>
    <row r="33" spans="1:27" ht="13.5">
      <c r="A33" s="23" t="s">
        <v>58</v>
      </c>
      <c r="B33" s="17"/>
      <c r="C33" s="18">
        <v>971989</v>
      </c>
      <c r="D33" s="18">
        <v>971989</v>
      </c>
      <c r="E33" s="19">
        <v>567000</v>
      </c>
      <c r="F33" s="20">
        <v>567000</v>
      </c>
      <c r="G33" s="20">
        <v>696314</v>
      </c>
      <c r="H33" s="20">
        <v>971989</v>
      </c>
      <c r="I33" s="20">
        <v>971989</v>
      </c>
      <c r="J33" s="20">
        <v>971989</v>
      </c>
      <c r="K33" s="20">
        <v>971989</v>
      </c>
      <c r="L33" s="20"/>
      <c r="M33" s="20">
        <v>971989</v>
      </c>
      <c r="N33" s="20">
        <v>971989</v>
      </c>
      <c r="O33" s="20"/>
      <c r="P33" s="20"/>
      <c r="Q33" s="20"/>
      <c r="R33" s="20"/>
      <c r="S33" s="20"/>
      <c r="T33" s="20"/>
      <c r="U33" s="20"/>
      <c r="V33" s="20"/>
      <c r="W33" s="20">
        <v>971989</v>
      </c>
      <c r="X33" s="20">
        <v>283500</v>
      </c>
      <c r="Y33" s="20">
        <v>688489</v>
      </c>
      <c r="Z33" s="21">
        <v>242.85</v>
      </c>
      <c r="AA33" s="22">
        <v>567000</v>
      </c>
    </row>
    <row r="34" spans="1:27" ht="13.5">
      <c r="A34" s="27" t="s">
        <v>59</v>
      </c>
      <c r="B34" s="28"/>
      <c r="C34" s="29">
        <f aca="true" t="shared" si="3" ref="C34:Y34">SUM(C29:C33)</f>
        <v>18877254</v>
      </c>
      <c r="D34" s="29">
        <f>SUM(D29:D33)</f>
        <v>18877254</v>
      </c>
      <c r="E34" s="30">
        <f t="shared" si="3"/>
        <v>7354000</v>
      </c>
      <c r="F34" s="31">
        <f t="shared" si="3"/>
        <v>7354000</v>
      </c>
      <c r="G34" s="31">
        <f t="shared" si="3"/>
        <v>27112073</v>
      </c>
      <c r="H34" s="31">
        <f t="shared" si="3"/>
        <v>31536839</v>
      </c>
      <c r="I34" s="31">
        <f t="shared" si="3"/>
        <v>29443737</v>
      </c>
      <c r="J34" s="31">
        <f t="shared" si="3"/>
        <v>29443737</v>
      </c>
      <c r="K34" s="31">
        <f t="shared" si="3"/>
        <v>27661514</v>
      </c>
      <c r="L34" s="31">
        <f t="shared" si="3"/>
        <v>0</v>
      </c>
      <c r="M34" s="31">
        <f t="shared" si="3"/>
        <v>17889528</v>
      </c>
      <c r="N34" s="31">
        <f t="shared" si="3"/>
        <v>17889528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17889528</v>
      </c>
      <c r="X34" s="31">
        <f t="shared" si="3"/>
        <v>3677000</v>
      </c>
      <c r="Y34" s="31">
        <f t="shared" si="3"/>
        <v>14212528</v>
      </c>
      <c r="Z34" s="32">
        <f>+IF(X34&lt;&gt;0,+(Y34/X34)*100,0)</f>
        <v>386.5251019853141</v>
      </c>
      <c r="AA34" s="33">
        <f>SUM(AA29:AA33)</f>
        <v>7354000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4477698</v>
      </c>
      <c r="D38" s="18">
        <v>4477698</v>
      </c>
      <c r="E38" s="19">
        <v>12439000</v>
      </c>
      <c r="F38" s="20">
        <v>12439000</v>
      </c>
      <c r="G38" s="20">
        <v>12301564</v>
      </c>
      <c r="H38" s="20">
        <v>4549270</v>
      </c>
      <c r="I38" s="20">
        <v>4520672</v>
      </c>
      <c r="J38" s="20">
        <v>4520672</v>
      </c>
      <c r="K38" s="20">
        <v>4486315</v>
      </c>
      <c r="L38" s="20"/>
      <c r="M38" s="20">
        <v>696314</v>
      </c>
      <c r="N38" s="20">
        <v>696314</v>
      </c>
      <c r="O38" s="20"/>
      <c r="P38" s="20"/>
      <c r="Q38" s="20"/>
      <c r="R38" s="20"/>
      <c r="S38" s="20"/>
      <c r="T38" s="20"/>
      <c r="U38" s="20"/>
      <c r="V38" s="20"/>
      <c r="W38" s="20">
        <v>696314</v>
      </c>
      <c r="X38" s="20">
        <v>6219500</v>
      </c>
      <c r="Y38" s="20">
        <v>-5523186</v>
      </c>
      <c r="Z38" s="21">
        <v>-88.8</v>
      </c>
      <c r="AA38" s="22">
        <v>12439000</v>
      </c>
    </row>
    <row r="39" spans="1:27" ht="13.5">
      <c r="A39" s="27" t="s">
        <v>61</v>
      </c>
      <c r="B39" s="35"/>
      <c r="C39" s="29">
        <f aca="true" t="shared" si="4" ref="C39:Y39">SUM(C37:C38)</f>
        <v>4477698</v>
      </c>
      <c r="D39" s="29">
        <f>SUM(D37:D38)</f>
        <v>4477698</v>
      </c>
      <c r="E39" s="36">
        <f t="shared" si="4"/>
        <v>12439000</v>
      </c>
      <c r="F39" s="37">
        <f t="shared" si="4"/>
        <v>12439000</v>
      </c>
      <c r="G39" s="37">
        <f t="shared" si="4"/>
        <v>12301564</v>
      </c>
      <c r="H39" s="37">
        <f t="shared" si="4"/>
        <v>4549270</v>
      </c>
      <c r="I39" s="37">
        <f t="shared" si="4"/>
        <v>4520672</v>
      </c>
      <c r="J39" s="37">
        <f t="shared" si="4"/>
        <v>4520672</v>
      </c>
      <c r="K39" s="37">
        <f t="shared" si="4"/>
        <v>4486315</v>
      </c>
      <c r="L39" s="37">
        <f t="shared" si="4"/>
        <v>0</v>
      </c>
      <c r="M39" s="37">
        <f t="shared" si="4"/>
        <v>696314</v>
      </c>
      <c r="N39" s="37">
        <f t="shared" si="4"/>
        <v>696314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696314</v>
      </c>
      <c r="X39" s="37">
        <f t="shared" si="4"/>
        <v>6219500</v>
      </c>
      <c r="Y39" s="37">
        <f t="shared" si="4"/>
        <v>-5523186</v>
      </c>
      <c r="Z39" s="38">
        <f>+IF(X39&lt;&gt;0,+(Y39/X39)*100,0)</f>
        <v>-88.80434118498272</v>
      </c>
      <c r="AA39" s="39">
        <f>SUM(AA37:AA38)</f>
        <v>12439000</v>
      </c>
    </row>
    <row r="40" spans="1:27" ht="13.5">
      <c r="A40" s="27" t="s">
        <v>62</v>
      </c>
      <c r="B40" s="28"/>
      <c r="C40" s="29">
        <f aca="true" t="shared" si="5" ref="C40:Y40">+C34+C39</f>
        <v>23354952</v>
      </c>
      <c r="D40" s="29">
        <f>+D34+D39</f>
        <v>23354952</v>
      </c>
      <c r="E40" s="30">
        <f t="shared" si="5"/>
        <v>19793000</v>
      </c>
      <c r="F40" s="31">
        <f t="shared" si="5"/>
        <v>19793000</v>
      </c>
      <c r="G40" s="31">
        <f t="shared" si="5"/>
        <v>39413637</v>
      </c>
      <c r="H40" s="31">
        <f t="shared" si="5"/>
        <v>36086109</v>
      </c>
      <c r="I40" s="31">
        <f t="shared" si="5"/>
        <v>33964409</v>
      </c>
      <c r="J40" s="31">
        <f t="shared" si="5"/>
        <v>33964409</v>
      </c>
      <c r="K40" s="31">
        <f t="shared" si="5"/>
        <v>32147829</v>
      </c>
      <c r="L40" s="31">
        <f t="shared" si="5"/>
        <v>0</v>
      </c>
      <c r="M40" s="31">
        <f t="shared" si="5"/>
        <v>18585842</v>
      </c>
      <c r="N40" s="31">
        <f t="shared" si="5"/>
        <v>18585842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18585842</v>
      </c>
      <c r="X40" s="31">
        <f t="shared" si="5"/>
        <v>9896500</v>
      </c>
      <c r="Y40" s="31">
        <f t="shared" si="5"/>
        <v>8689342</v>
      </c>
      <c r="Z40" s="32">
        <f>+IF(X40&lt;&gt;0,+(Y40/X40)*100,0)</f>
        <v>87.80217248522206</v>
      </c>
      <c r="AA40" s="33">
        <f>+AA34+AA39</f>
        <v>19793000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332766325</v>
      </c>
      <c r="D42" s="43">
        <f>+D25-D40</f>
        <v>332766325</v>
      </c>
      <c r="E42" s="44">
        <f t="shared" si="6"/>
        <v>426801211</v>
      </c>
      <c r="F42" s="45">
        <f t="shared" si="6"/>
        <v>426801211</v>
      </c>
      <c r="G42" s="45">
        <f t="shared" si="6"/>
        <v>430797058</v>
      </c>
      <c r="H42" s="45">
        <f t="shared" si="6"/>
        <v>419442529</v>
      </c>
      <c r="I42" s="45">
        <f t="shared" si="6"/>
        <v>428649543</v>
      </c>
      <c r="J42" s="45">
        <f t="shared" si="6"/>
        <v>428649543</v>
      </c>
      <c r="K42" s="45">
        <f t="shared" si="6"/>
        <v>415799168</v>
      </c>
      <c r="L42" s="45">
        <f t="shared" si="6"/>
        <v>0</v>
      </c>
      <c r="M42" s="45">
        <f t="shared" si="6"/>
        <v>428205006</v>
      </c>
      <c r="N42" s="45">
        <f t="shared" si="6"/>
        <v>428205006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428205006</v>
      </c>
      <c r="X42" s="45">
        <f t="shared" si="6"/>
        <v>213400606</v>
      </c>
      <c r="Y42" s="45">
        <f t="shared" si="6"/>
        <v>214804400</v>
      </c>
      <c r="Z42" s="46">
        <f>+IF(X42&lt;&gt;0,+(Y42/X42)*100,0)</f>
        <v>100.65782099981477</v>
      </c>
      <c r="AA42" s="47">
        <f>+AA25-AA40</f>
        <v>426801211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332766324</v>
      </c>
      <c r="D45" s="18">
        <v>332766324</v>
      </c>
      <c r="E45" s="19">
        <v>426801211</v>
      </c>
      <c r="F45" s="20">
        <v>426801211</v>
      </c>
      <c r="G45" s="20">
        <v>430797058</v>
      </c>
      <c r="H45" s="20">
        <v>419442528</v>
      </c>
      <c r="I45" s="20"/>
      <c r="J45" s="20"/>
      <c r="K45" s="20">
        <v>415799167</v>
      </c>
      <c r="L45" s="20"/>
      <c r="M45" s="20">
        <v>428205005</v>
      </c>
      <c r="N45" s="20">
        <v>428205005</v>
      </c>
      <c r="O45" s="20"/>
      <c r="P45" s="20"/>
      <c r="Q45" s="20"/>
      <c r="R45" s="20"/>
      <c r="S45" s="20"/>
      <c r="T45" s="20"/>
      <c r="U45" s="20"/>
      <c r="V45" s="20"/>
      <c r="W45" s="20">
        <v>428205005</v>
      </c>
      <c r="X45" s="20">
        <v>213400606</v>
      </c>
      <c r="Y45" s="20">
        <v>214804399</v>
      </c>
      <c r="Z45" s="48">
        <v>100.66</v>
      </c>
      <c r="AA45" s="22">
        <v>426801211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>
        <v>428649542</v>
      </c>
      <c r="J46" s="20">
        <v>428649542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332766324</v>
      </c>
      <c r="D48" s="51">
        <f>SUM(D45:D47)</f>
        <v>332766324</v>
      </c>
      <c r="E48" s="52">
        <f t="shared" si="7"/>
        <v>426801211</v>
      </c>
      <c r="F48" s="53">
        <f t="shared" si="7"/>
        <v>426801211</v>
      </c>
      <c r="G48" s="53">
        <f t="shared" si="7"/>
        <v>430797058</v>
      </c>
      <c r="H48" s="53">
        <f t="shared" si="7"/>
        <v>419442528</v>
      </c>
      <c r="I48" s="53">
        <f t="shared" si="7"/>
        <v>428649542</v>
      </c>
      <c r="J48" s="53">
        <f t="shared" si="7"/>
        <v>428649542</v>
      </c>
      <c r="K48" s="53">
        <f t="shared" si="7"/>
        <v>415799167</v>
      </c>
      <c r="L48" s="53">
        <f t="shared" si="7"/>
        <v>0</v>
      </c>
      <c r="M48" s="53">
        <f t="shared" si="7"/>
        <v>428205005</v>
      </c>
      <c r="N48" s="53">
        <f t="shared" si="7"/>
        <v>428205005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428205005</v>
      </c>
      <c r="X48" s="53">
        <f t="shared" si="7"/>
        <v>213400606</v>
      </c>
      <c r="Y48" s="53">
        <f t="shared" si="7"/>
        <v>214804399</v>
      </c>
      <c r="Z48" s="54">
        <f>+IF(X48&lt;&gt;0,+(Y48/X48)*100,0)</f>
        <v>100.65782053121255</v>
      </c>
      <c r="AA48" s="55">
        <f>SUM(AA45:AA47)</f>
        <v>426801211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83126281</v>
      </c>
      <c r="D6" s="18">
        <v>83126281</v>
      </c>
      <c r="E6" s="19">
        <v>33307547</v>
      </c>
      <c r="F6" s="20">
        <v>33307547</v>
      </c>
      <c r="G6" s="20">
        <v>15203586</v>
      </c>
      <c r="H6" s="20"/>
      <c r="I6" s="20">
        <v>9959246</v>
      </c>
      <c r="J6" s="20">
        <v>9959246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16653774</v>
      </c>
      <c r="Y6" s="20">
        <v>-16653774</v>
      </c>
      <c r="Z6" s="21">
        <v>-100</v>
      </c>
      <c r="AA6" s="22">
        <v>33307547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270356367</v>
      </c>
      <c r="D8" s="18">
        <v>270356367</v>
      </c>
      <c r="E8" s="19">
        <v>468758910</v>
      </c>
      <c r="F8" s="20">
        <v>468758910</v>
      </c>
      <c r="G8" s="20">
        <v>524417868</v>
      </c>
      <c r="H8" s="20"/>
      <c r="I8" s="20">
        <v>524417868</v>
      </c>
      <c r="J8" s="20">
        <v>524417868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234379455</v>
      </c>
      <c r="Y8" s="20">
        <v>-234379455</v>
      </c>
      <c r="Z8" s="21">
        <v>-100</v>
      </c>
      <c r="AA8" s="22">
        <v>468758910</v>
      </c>
    </row>
    <row r="9" spans="1:27" ht="13.5">
      <c r="A9" s="23" t="s">
        <v>36</v>
      </c>
      <c r="B9" s="17"/>
      <c r="C9" s="18">
        <v>291926601</v>
      </c>
      <c r="D9" s="18">
        <v>291926601</v>
      </c>
      <c r="E9" s="19"/>
      <c r="F9" s="20"/>
      <c r="G9" s="20">
        <v>37865100</v>
      </c>
      <c r="H9" s="20"/>
      <c r="I9" s="20">
        <v>37865100</v>
      </c>
      <c r="J9" s="20">
        <v>37865100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16316808</v>
      </c>
      <c r="D11" s="18">
        <v>16316808</v>
      </c>
      <c r="E11" s="19"/>
      <c r="F11" s="20"/>
      <c r="G11" s="20">
        <v>16316808</v>
      </c>
      <c r="H11" s="20"/>
      <c r="I11" s="20">
        <v>16316808</v>
      </c>
      <c r="J11" s="20">
        <v>16316808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661726057</v>
      </c>
      <c r="D12" s="29">
        <f>SUM(D6:D11)</f>
        <v>661726057</v>
      </c>
      <c r="E12" s="30">
        <f t="shared" si="0"/>
        <v>502066457</v>
      </c>
      <c r="F12" s="31">
        <f t="shared" si="0"/>
        <v>502066457</v>
      </c>
      <c r="G12" s="31">
        <f t="shared" si="0"/>
        <v>593803362</v>
      </c>
      <c r="H12" s="31">
        <f t="shared" si="0"/>
        <v>0</v>
      </c>
      <c r="I12" s="31">
        <f t="shared" si="0"/>
        <v>588559022</v>
      </c>
      <c r="J12" s="31">
        <f t="shared" si="0"/>
        <v>588559022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251033229</v>
      </c>
      <c r="Y12" s="31">
        <f t="shared" si="0"/>
        <v>-251033229</v>
      </c>
      <c r="Z12" s="32">
        <f>+IF(X12&lt;&gt;0,+(Y12/X12)*100,0)</f>
        <v>-100</v>
      </c>
      <c r="AA12" s="33">
        <f>SUM(AA6:AA11)</f>
        <v>502066457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4707061777</v>
      </c>
      <c r="D19" s="18">
        <v>4707061777</v>
      </c>
      <c r="E19" s="19">
        <v>2393926293</v>
      </c>
      <c r="F19" s="20">
        <v>2393926293</v>
      </c>
      <c r="G19" s="20">
        <v>4707061777</v>
      </c>
      <c r="H19" s="20"/>
      <c r="I19" s="20">
        <v>4716449911</v>
      </c>
      <c r="J19" s="20">
        <v>4716449911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1196963147</v>
      </c>
      <c r="Y19" s="20">
        <v>-1196963147</v>
      </c>
      <c r="Z19" s="21">
        <v>-100</v>
      </c>
      <c r="AA19" s="22">
        <v>2393926293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10456776</v>
      </c>
      <c r="D22" s="18">
        <v>10456776</v>
      </c>
      <c r="E22" s="19">
        <v>287742</v>
      </c>
      <c r="F22" s="20">
        <v>287742</v>
      </c>
      <c r="G22" s="20">
        <v>10456776</v>
      </c>
      <c r="H22" s="20"/>
      <c r="I22" s="20">
        <v>10456776</v>
      </c>
      <c r="J22" s="20">
        <v>10456776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143871</v>
      </c>
      <c r="Y22" s="20">
        <v>-143871</v>
      </c>
      <c r="Z22" s="21">
        <v>-100</v>
      </c>
      <c r="AA22" s="22">
        <v>287742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4717518553</v>
      </c>
      <c r="D24" s="29">
        <f>SUM(D15:D23)</f>
        <v>4717518553</v>
      </c>
      <c r="E24" s="36">
        <f t="shared" si="1"/>
        <v>2394214035</v>
      </c>
      <c r="F24" s="37">
        <f t="shared" si="1"/>
        <v>2394214035</v>
      </c>
      <c r="G24" s="37">
        <f t="shared" si="1"/>
        <v>4717518553</v>
      </c>
      <c r="H24" s="37">
        <f t="shared" si="1"/>
        <v>0</v>
      </c>
      <c r="I24" s="37">
        <f t="shared" si="1"/>
        <v>4726906687</v>
      </c>
      <c r="J24" s="37">
        <f t="shared" si="1"/>
        <v>4726906687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1197107018</v>
      </c>
      <c r="Y24" s="37">
        <f t="shared" si="1"/>
        <v>-1197107018</v>
      </c>
      <c r="Z24" s="38">
        <f>+IF(X24&lt;&gt;0,+(Y24/X24)*100,0)</f>
        <v>-100</v>
      </c>
      <c r="AA24" s="39">
        <f>SUM(AA15:AA23)</f>
        <v>2394214035</v>
      </c>
    </row>
    <row r="25" spans="1:27" ht="13.5">
      <c r="A25" s="27" t="s">
        <v>51</v>
      </c>
      <c r="B25" s="28"/>
      <c r="C25" s="29">
        <f aca="true" t="shared" si="2" ref="C25:Y25">+C12+C24</f>
        <v>5379244610</v>
      </c>
      <c r="D25" s="29">
        <f>+D12+D24</f>
        <v>5379244610</v>
      </c>
      <c r="E25" s="30">
        <f t="shared" si="2"/>
        <v>2896280492</v>
      </c>
      <c r="F25" s="31">
        <f t="shared" si="2"/>
        <v>2896280492</v>
      </c>
      <c r="G25" s="31">
        <f t="shared" si="2"/>
        <v>5311321915</v>
      </c>
      <c r="H25" s="31">
        <f t="shared" si="2"/>
        <v>0</v>
      </c>
      <c r="I25" s="31">
        <f t="shared" si="2"/>
        <v>5315465709</v>
      </c>
      <c r="J25" s="31">
        <f t="shared" si="2"/>
        <v>5315465709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1448140247</v>
      </c>
      <c r="Y25" s="31">
        <f t="shared" si="2"/>
        <v>-1448140247</v>
      </c>
      <c r="Z25" s="32">
        <f>+IF(X25&lt;&gt;0,+(Y25/X25)*100,0)</f>
        <v>-100</v>
      </c>
      <c r="AA25" s="33">
        <f>+AA12+AA24</f>
        <v>2896280492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3542139</v>
      </c>
      <c r="D31" s="18">
        <v>3542139</v>
      </c>
      <c r="E31" s="19">
        <v>4142780</v>
      </c>
      <c r="F31" s="20">
        <v>4142780</v>
      </c>
      <c r="G31" s="20">
        <v>3542139</v>
      </c>
      <c r="H31" s="20"/>
      <c r="I31" s="20">
        <v>3542139</v>
      </c>
      <c r="J31" s="20">
        <v>3542139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2071390</v>
      </c>
      <c r="Y31" s="20">
        <v>-2071390</v>
      </c>
      <c r="Z31" s="21">
        <v>-100</v>
      </c>
      <c r="AA31" s="22">
        <v>4142780</v>
      </c>
    </row>
    <row r="32" spans="1:27" ht="13.5">
      <c r="A32" s="23" t="s">
        <v>57</v>
      </c>
      <c r="B32" s="17"/>
      <c r="C32" s="18">
        <v>899920607</v>
      </c>
      <c r="D32" s="18">
        <v>899920607</v>
      </c>
      <c r="E32" s="19">
        <v>202402826</v>
      </c>
      <c r="F32" s="20">
        <v>202402826</v>
      </c>
      <c r="G32" s="20">
        <v>680726412</v>
      </c>
      <c r="H32" s="20"/>
      <c r="I32" s="20">
        <v>600726412</v>
      </c>
      <c r="J32" s="20">
        <v>600726412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101201413</v>
      </c>
      <c r="Y32" s="20">
        <v>-101201413</v>
      </c>
      <c r="Z32" s="21">
        <v>-100</v>
      </c>
      <c r="AA32" s="22">
        <v>202402826</v>
      </c>
    </row>
    <row r="33" spans="1:27" ht="13.5">
      <c r="A33" s="23" t="s">
        <v>58</v>
      </c>
      <c r="B33" s="17"/>
      <c r="C33" s="18">
        <v>34076913</v>
      </c>
      <c r="D33" s="18">
        <v>34076913</v>
      </c>
      <c r="E33" s="19"/>
      <c r="F33" s="20"/>
      <c r="G33" s="20">
        <v>34076913</v>
      </c>
      <c r="H33" s="20"/>
      <c r="I33" s="20">
        <v>34076913</v>
      </c>
      <c r="J33" s="20">
        <v>34076913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937539659</v>
      </c>
      <c r="D34" s="29">
        <f>SUM(D29:D33)</f>
        <v>937539659</v>
      </c>
      <c r="E34" s="30">
        <f t="shared" si="3"/>
        <v>206545606</v>
      </c>
      <c r="F34" s="31">
        <f t="shared" si="3"/>
        <v>206545606</v>
      </c>
      <c r="G34" s="31">
        <f t="shared" si="3"/>
        <v>718345464</v>
      </c>
      <c r="H34" s="31">
        <f t="shared" si="3"/>
        <v>0</v>
      </c>
      <c r="I34" s="31">
        <f t="shared" si="3"/>
        <v>638345464</v>
      </c>
      <c r="J34" s="31">
        <f t="shared" si="3"/>
        <v>638345464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103272803</v>
      </c>
      <c r="Y34" s="31">
        <f t="shared" si="3"/>
        <v>-103272803</v>
      </c>
      <c r="Z34" s="32">
        <f>+IF(X34&lt;&gt;0,+(Y34/X34)*100,0)</f>
        <v>-100</v>
      </c>
      <c r="AA34" s="33">
        <f>SUM(AA29:AA33)</f>
        <v>206545606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1141655</v>
      </c>
      <c r="D37" s="18">
        <v>1141655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23020079</v>
      </c>
      <c r="D38" s="18">
        <v>23020079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24161734</v>
      </c>
      <c r="D39" s="29">
        <f>SUM(D37:D38)</f>
        <v>24161734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961701393</v>
      </c>
      <c r="D40" s="29">
        <f>+D34+D39</f>
        <v>961701393</v>
      </c>
      <c r="E40" s="30">
        <f t="shared" si="5"/>
        <v>206545606</v>
      </c>
      <c r="F40" s="31">
        <f t="shared" si="5"/>
        <v>206545606</v>
      </c>
      <c r="G40" s="31">
        <f t="shared" si="5"/>
        <v>718345464</v>
      </c>
      <c r="H40" s="31">
        <f t="shared" si="5"/>
        <v>0</v>
      </c>
      <c r="I40" s="31">
        <f t="shared" si="5"/>
        <v>638345464</v>
      </c>
      <c r="J40" s="31">
        <f t="shared" si="5"/>
        <v>638345464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103272803</v>
      </c>
      <c r="Y40" s="31">
        <f t="shared" si="5"/>
        <v>-103272803</v>
      </c>
      <c r="Z40" s="32">
        <f>+IF(X40&lt;&gt;0,+(Y40/X40)*100,0)</f>
        <v>-100</v>
      </c>
      <c r="AA40" s="33">
        <f>+AA34+AA39</f>
        <v>206545606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4417543217</v>
      </c>
      <c r="D42" s="43">
        <f>+D25-D40</f>
        <v>4417543217</v>
      </c>
      <c r="E42" s="44">
        <f t="shared" si="6"/>
        <v>2689734886</v>
      </c>
      <c r="F42" s="45">
        <f t="shared" si="6"/>
        <v>2689734886</v>
      </c>
      <c r="G42" s="45">
        <f t="shared" si="6"/>
        <v>4592976451</v>
      </c>
      <c r="H42" s="45">
        <f t="shared" si="6"/>
        <v>0</v>
      </c>
      <c r="I42" s="45">
        <f t="shared" si="6"/>
        <v>4677120245</v>
      </c>
      <c r="J42" s="45">
        <f t="shared" si="6"/>
        <v>4677120245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1344867444</v>
      </c>
      <c r="Y42" s="45">
        <f t="shared" si="6"/>
        <v>-1344867444</v>
      </c>
      <c r="Z42" s="46">
        <f>+IF(X42&lt;&gt;0,+(Y42/X42)*100,0)</f>
        <v>-100</v>
      </c>
      <c r="AA42" s="47">
        <f>+AA25-AA40</f>
        <v>2689734886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4417543217</v>
      </c>
      <c r="D45" s="18">
        <v>4417543217</v>
      </c>
      <c r="E45" s="19">
        <v>2689734886</v>
      </c>
      <c r="F45" s="20">
        <v>2689734886</v>
      </c>
      <c r="G45" s="20">
        <v>4592976451</v>
      </c>
      <c r="H45" s="20"/>
      <c r="I45" s="20">
        <v>4677120245</v>
      </c>
      <c r="J45" s="20">
        <v>4677120245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1344867443</v>
      </c>
      <c r="Y45" s="20">
        <v>-1344867443</v>
      </c>
      <c r="Z45" s="48">
        <v>-100</v>
      </c>
      <c r="AA45" s="22">
        <v>2689734886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4417543217</v>
      </c>
      <c r="D48" s="51">
        <f>SUM(D45:D47)</f>
        <v>4417543217</v>
      </c>
      <c r="E48" s="52">
        <f t="shared" si="7"/>
        <v>2689734886</v>
      </c>
      <c r="F48" s="53">
        <f t="shared" si="7"/>
        <v>2689734886</v>
      </c>
      <c r="G48" s="53">
        <f t="shared" si="7"/>
        <v>4592976451</v>
      </c>
      <c r="H48" s="53">
        <f t="shared" si="7"/>
        <v>0</v>
      </c>
      <c r="I48" s="53">
        <f t="shared" si="7"/>
        <v>4677120245</v>
      </c>
      <c r="J48" s="53">
        <f t="shared" si="7"/>
        <v>4677120245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1344867443</v>
      </c>
      <c r="Y48" s="53">
        <f t="shared" si="7"/>
        <v>-1344867443</v>
      </c>
      <c r="Z48" s="54">
        <f>+IF(X48&lt;&gt;0,+(Y48/X48)*100,0)</f>
        <v>-100</v>
      </c>
      <c r="AA48" s="55">
        <f>SUM(AA45:AA47)</f>
        <v>2689734886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1500000</v>
      </c>
      <c r="D6" s="18">
        <v>1500000</v>
      </c>
      <c r="E6" s="19">
        <v>1590000</v>
      </c>
      <c r="F6" s="20">
        <v>1590000</v>
      </c>
      <c r="G6" s="20">
        <v>6201387</v>
      </c>
      <c r="H6" s="20">
        <v>16113103</v>
      </c>
      <c r="I6" s="20">
        <v>16918758</v>
      </c>
      <c r="J6" s="20">
        <v>16918758</v>
      </c>
      <c r="K6" s="20">
        <v>16596607</v>
      </c>
      <c r="L6" s="20">
        <v>15205886</v>
      </c>
      <c r="M6" s="20">
        <v>1706361</v>
      </c>
      <c r="N6" s="20">
        <v>1706361</v>
      </c>
      <c r="O6" s="20"/>
      <c r="P6" s="20"/>
      <c r="Q6" s="20"/>
      <c r="R6" s="20"/>
      <c r="S6" s="20"/>
      <c r="T6" s="20"/>
      <c r="U6" s="20"/>
      <c r="V6" s="20"/>
      <c r="W6" s="20">
        <v>1706361</v>
      </c>
      <c r="X6" s="20">
        <v>795000</v>
      </c>
      <c r="Y6" s="20">
        <v>911361</v>
      </c>
      <c r="Z6" s="21">
        <v>114.64</v>
      </c>
      <c r="AA6" s="22">
        <v>1590000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24400000</v>
      </c>
      <c r="D8" s="18">
        <v>24400000</v>
      </c>
      <c r="E8" s="19">
        <v>25620000</v>
      </c>
      <c r="F8" s="20">
        <v>25620000</v>
      </c>
      <c r="G8" s="20">
        <v>-2472197</v>
      </c>
      <c r="H8" s="20">
        <v>229020</v>
      </c>
      <c r="I8" s="20">
        <v>240472</v>
      </c>
      <c r="J8" s="20">
        <v>240472</v>
      </c>
      <c r="K8" s="20">
        <v>12116252</v>
      </c>
      <c r="L8" s="20">
        <v>24852235</v>
      </c>
      <c r="M8" s="20">
        <v>24254888</v>
      </c>
      <c r="N8" s="20">
        <v>24254888</v>
      </c>
      <c r="O8" s="20"/>
      <c r="P8" s="20"/>
      <c r="Q8" s="20"/>
      <c r="R8" s="20"/>
      <c r="S8" s="20"/>
      <c r="T8" s="20"/>
      <c r="U8" s="20"/>
      <c r="V8" s="20"/>
      <c r="W8" s="20">
        <v>24254888</v>
      </c>
      <c r="X8" s="20">
        <v>12810000</v>
      </c>
      <c r="Y8" s="20">
        <v>11444888</v>
      </c>
      <c r="Z8" s="21">
        <v>89.34</v>
      </c>
      <c r="AA8" s="22">
        <v>25620000</v>
      </c>
    </row>
    <row r="9" spans="1:27" ht="13.5">
      <c r="A9" s="23" t="s">
        <v>36</v>
      </c>
      <c r="B9" s="17"/>
      <c r="C9" s="18">
        <v>34204000</v>
      </c>
      <c r="D9" s="18">
        <v>34204000</v>
      </c>
      <c r="E9" s="19">
        <v>36256000</v>
      </c>
      <c r="F9" s="20">
        <v>36256000</v>
      </c>
      <c r="G9" s="20">
        <v>29075468</v>
      </c>
      <c r="H9" s="20">
        <v>15428933</v>
      </c>
      <c r="I9" s="20">
        <v>16200380</v>
      </c>
      <c r="J9" s="20">
        <v>16200380</v>
      </c>
      <c r="K9" s="20">
        <v>19107083</v>
      </c>
      <c r="L9" s="20">
        <v>22501078</v>
      </c>
      <c r="M9" s="20">
        <v>25841943</v>
      </c>
      <c r="N9" s="20">
        <v>25841943</v>
      </c>
      <c r="O9" s="20"/>
      <c r="P9" s="20"/>
      <c r="Q9" s="20"/>
      <c r="R9" s="20"/>
      <c r="S9" s="20"/>
      <c r="T9" s="20"/>
      <c r="U9" s="20"/>
      <c r="V9" s="20"/>
      <c r="W9" s="20">
        <v>25841943</v>
      </c>
      <c r="X9" s="20">
        <v>18128000</v>
      </c>
      <c r="Y9" s="20">
        <v>7713943</v>
      </c>
      <c r="Z9" s="21">
        <v>42.55</v>
      </c>
      <c r="AA9" s="22">
        <v>36256000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113229000</v>
      </c>
      <c r="D11" s="18">
        <v>113229000</v>
      </c>
      <c r="E11" s="19">
        <v>120023000</v>
      </c>
      <c r="F11" s="20">
        <v>120023000</v>
      </c>
      <c r="G11" s="20">
        <v>106136815</v>
      </c>
      <c r="H11" s="20">
        <v>56536000</v>
      </c>
      <c r="I11" s="20">
        <v>59362800</v>
      </c>
      <c r="J11" s="20">
        <v>59362800</v>
      </c>
      <c r="K11" s="20">
        <v>56851213</v>
      </c>
      <c r="L11" s="20">
        <v>56772322</v>
      </c>
      <c r="M11" s="20">
        <v>56578903</v>
      </c>
      <c r="N11" s="20">
        <v>56578903</v>
      </c>
      <c r="O11" s="20"/>
      <c r="P11" s="20"/>
      <c r="Q11" s="20"/>
      <c r="R11" s="20"/>
      <c r="S11" s="20"/>
      <c r="T11" s="20"/>
      <c r="U11" s="20"/>
      <c r="V11" s="20"/>
      <c r="W11" s="20">
        <v>56578903</v>
      </c>
      <c r="X11" s="20">
        <v>60011500</v>
      </c>
      <c r="Y11" s="20">
        <v>-3432597</v>
      </c>
      <c r="Z11" s="21">
        <v>-5.72</v>
      </c>
      <c r="AA11" s="22">
        <v>120023000</v>
      </c>
    </row>
    <row r="12" spans="1:27" ht="13.5">
      <c r="A12" s="27" t="s">
        <v>39</v>
      </c>
      <c r="B12" s="28"/>
      <c r="C12" s="29">
        <f aca="true" t="shared" si="0" ref="C12:Y12">SUM(C6:C11)</f>
        <v>173333000</v>
      </c>
      <c r="D12" s="29">
        <f>SUM(D6:D11)</f>
        <v>173333000</v>
      </c>
      <c r="E12" s="30">
        <f t="shared" si="0"/>
        <v>183489000</v>
      </c>
      <c r="F12" s="31">
        <f t="shared" si="0"/>
        <v>183489000</v>
      </c>
      <c r="G12" s="31">
        <f t="shared" si="0"/>
        <v>138941473</v>
      </c>
      <c r="H12" s="31">
        <f t="shared" si="0"/>
        <v>88307056</v>
      </c>
      <c r="I12" s="31">
        <f t="shared" si="0"/>
        <v>92722410</v>
      </c>
      <c r="J12" s="31">
        <f t="shared" si="0"/>
        <v>92722410</v>
      </c>
      <c r="K12" s="31">
        <f t="shared" si="0"/>
        <v>104671155</v>
      </c>
      <c r="L12" s="31">
        <f t="shared" si="0"/>
        <v>119331521</v>
      </c>
      <c r="M12" s="31">
        <f t="shared" si="0"/>
        <v>108382095</v>
      </c>
      <c r="N12" s="31">
        <f t="shared" si="0"/>
        <v>108382095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108382095</v>
      </c>
      <c r="X12" s="31">
        <f t="shared" si="0"/>
        <v>91744500</v>
      </c>
      <c r="Y12" s="31">
        <f t="shared" si="0"/>
        <v>16637595</v>
      </c>
      <c r="Z12" s="32">
        <f>+IF(X12&lt;&gt;0,+(Y12/X12)*100,0)</f>
        <v>18.13470562268038</v>
      </c>
      <c r="AA12" s="33">
        <f>SUM(AA6:AA11)</f>
        <v>183489000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589000</v>
      </c>
      <c r="D16" s="18">
        <v>589000</v>
      </c>
      <c r="E16" s="19">
        <v>624000</v>
      </c>
      <c r="F16" s="20">
        <v>624000</v>
      </c>
      <c r="G16" s="24">
        <v>318403</v>
      </c>
      <c r="H16" s="24">
        <v>193349</v>
      </c>
      <c r="I16" s="24">
        <v>203016</v>
      </c>
      <c r="J16" s="20">
        <v>203016</v>
      </c>
      <c r="K16" s="24">
        <v>193349</v>
      </c>
      <c r="L16" s="24">
        <v>193349</v>
      </c>
      <c r="M16" s="20">
        <v>10348797</v>
      </c>
      <c r="N16" s="24">
        <v>10348797</v>
      </c>
      <c r="O16" s="24"/>
      <c r="P16" s="24"/>
      <c r="Q16" s="20"/>
      <c r="R16" s="24"/>
      <c r="S16" s="24"/>
      <c r="T16" s="20"/>
      <c r="U16" s="24"/>
      <c r="V16" s="24"/>
      <c r="W16" s="24">
        <v>10348797</v>
      </c>
      <c r="X16" s="20">
        <v>312000</v>
      </c>
      <c r="Y16" s="24">
        <v>10036797</v>
      </c>
      <c r="Z16" s="25">
        <v>3216.92</v>
      </c>
      <c r="AA16" s="26">
        <v>624000</v>
      </c>
    </row>
    <row r="17" spans="1:27" ht="13.5">
      <c r="A17" s="23" t="s">
        <v>43</v>
      </c>
      <c r="B17" s="17"/>
      <c r="C17" s="18">
        <v>61242000</v>
      </c>
      <c r="D17" s="18">
        <v>61242000</v>
      </c>
      <c r="E17" s="19">
        <v>132830000</v>
      </c>
      <c r="F17" s="20">
        <v>132830000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66415000</v>
      </c>
      <c r="Y17" s="20">
        <v>-66415000</v>
      </c>
      <c r="Z17" s="21">
        <v>-100</v>
      </c>
      <c r="AA17" s="22">
        <v>132830000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146445075</v>
      </c>
      <c r="H18" s="20">
        <v>191984820</v>
      </c>
      <c r="I18" s="20">
        <v>201584061</v>
      </c>
      <c r="J18" s="20">
        <v>201584061</v>
      </c>
      <c r="K18" s="20">
        <v>191984820</v>
      </c>
      <c r="L18" s="20">
        <v>191984820</v>
      </c>
      <c r="M18" s="20">
        <v>191984820</v>
      </c>
      <c r="N18" s="20">
        <v>191984820</v>
      </c>
      <c r="O18" s="20"/>
      <c r="P18" s="20"/>
      <c r="Q18" s="20"/>
      <c r="R18" s="20"/>
      <c r="S18" s="20"/>
      <c r="T18" s="20"/>
      <c r="U18" s="20"/>
      <c r="V18" s="20"/>
      <c r="W18" s="20">
        <v>191984820</v>
      </c>
      <c r="X18" s="20"/>
      <c r="Y18" s="20">
        <v>191984820</v>
      </c>
      <c r="Z18" s="21"/>
      <c r="AA18" s="22"/>
    </row>
    <row r="19" spans="1:27" ht="13.5">
      <c r="A19" s="23" t="s">
        <v>45</v>
      </c>
      <c r="B19" s="17"/>
      <c r="C19" s="18">
        <v>55687000</v>
      </c>
      <c r="D19" s="18">
        <v>55687000</v>
      </c>
      <c r="E19" s="19">
        <v>58721000</v>
      </c>
      <c r="F19" s="20">
        <v>58721000</v>
      </c>
      <c r="G19" s="20">
        <v>281765175</v>
      </c>
      <c r="H19" s="20">
        <v>241128172</v>
      </c>
      <c r="I19" s="20">
        <v>253184581</v>
      </c>
      <c r="J19" s="20">
        <v>253184581</v>
      </c>
      <c r="K19" s="20">
        <v>242172282</v>
      </c>
      <c r="L19" s="20">
        <v>267190216</v>
      </c>
      <c r="M19" s="20">
        <v>271405886</v>
      </c>
      <c r="N19" s="20">
        <v>271405886</v>
      </c>
      <c r="O19" s="20"/>
      <c r="P19" s="20"/>
      <c r="Q19" s="20"/>
      <c r="R19" s="20"/>
      <c r="S19" s="20"/>
      <c r="T19" s="20"/>
      <c r="U19" s="20"/>
      <c r="V19" s="20"/>
      <c r="W19" s="20">
        <v>271405886</v>
      </c>
      <c r="X19" s="20">
        <v>29360500</v>
      </c>
      <c r="Y19" s="20">
        <v>242045386</v>
      </c>
      <c r="Z19" s="21">
        <v>824.39</v>
      </c>
      <c r="AA19" s="22">
        <v>58721000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289000</v>
      </c>
      <c r="F22" s="20">
        <v>289000</v>
      </c>
      <c r="G22" s="20">
        <v>9127500</v>
      </c>
      <c r="H22" s="20">
        <v>3050724</v>
      </c>
      <c r="I22" s="20">
        <v>3203260</v>
      </c>
      <c r="J22" s="20">
        <v>3203260</v>
      </c>
      <c r="K22" s="20">
        <v>10348797</v>
      </c>
      <c r="L22" s="20">
        <v>10348797</v>
      </c>
      <c r="M22" s="20">
        <v>193349</v>
      </c>
      <c r="N22" s="20">
        <v>193349</v>
      </c>
      <c r="O22" s="20"/>
      <c r="P22" s="20"/>
      <c r="Q22" s="20"/>
      <c r="R22" s="20"/>
      <c r="S22" s="20"/>
      <c r="T22" s="20"/>
      <c r="U22" s="20"/>
      <c r="V22" s="20"/>
      <c r="W22" s="20">
        <v>193349</v>
      </c>
      <c r="X22" s="20">
        <v>144500</v>
      </c>
      <c r="Y22" s="20">
        <v>48849</v>
      </c>
      <c r="Z22" s="21">
        <v>33.81</v>
      </c>
      <c r="AA22" s="22">
        <v>289000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117518000</v>
      </c>
      <c r="D24" s="29">
        <f>SUM(D15:D23)</f>
        <v>117518000</v>
      </c>
      <c r="E24" s="36">
        <f t="shared" si="1"/>
        <v>192464000</v>
      </c>
      <c r="F24" s="37">
        <f t="shared" si="1"/>
        <v>192464000</v>
      </c>
      <c r="G24" s="37">
        <f t="shared" si="1"/>
        <v>437656153</v>
      </c>
      <c r="H24" s="37">
        <f t="shared" si="1"/>
        <v>436357065</v>
      </c>
      <c r="I24" s="37">
        <f t="shared" si="1"/>
        <v>458174918</v>
      </c>
      <c r="J24" s="37">
        <f t="shared" si="1"/>
        <v>458174918</v>
      </c>
      <c r="K24" s="37">
        <f t="shared" si="1"/>
        <v>444699248</v>
      </c>
      <c r="L24" s="37">
        <f t="shared" si="1"/>
        <v>469717182</v>
      </c>
      <c r="M24" s="37">
        <f t="shared" si="1"/>
        <v>473932852</v>
      </c>
      <c r="N24" s="37">
        <f t="shared" si="1"/>
        <v>473932852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473932852</v>
      </c>
      <c r="X24" s="37">
        <f t="shared" si="1"/>
        <v>96232000</v>
      </c>
      <c r="Y24" s="37">
        <f t="shared" si="1"/>
        <v>377700852</v>
      </c>
      <c r="Z24" s="38">
        <f>+IF(X24&lt;&gt;0,+(Y24/X24)*100,0)</f>
        <v>392.48987031340926</v>
      </c>
      <c r="AA24" s="39">
        <f>SUM(AA15:AA23)</f>
        <v>192464000</v>
      </c>
    </row>
    <row r="25" spans="1:27" ht="13.5">
      <c r="A25" s="27" t="s">
        <v>51</v>
      </c>
      <c r="B25" s="28"/>
      <c r="C25" s="29">
        <f aca="true" t="shared" si="2" ref="C25:Y25">+C12+C24</f>
        <v>290851000</v>
      </c>
      <c r="D25" s="29">
        <f>+D12+D24</f>
        <v>290851000</v>
      </c>
      <c r="E25" s="30">
        <f t="shared" si="2"/>
        <v>375953000</v>
      </c>
      <c r="F25" s="31">
        <f t="shared" si="2"/>
        <v>375953000</v>
      </c>
      <c r="G25" s="31">
        <f t="shared" si="2"/>
        <v>576597626</v>
      </c>
      <c r="H25" s="31">
        <f t="shared" si="2"/>
        <v>524664121</v>
      </c>
      <c r="I25" s="31">
        <f t="shared" si="2"/>
        <v>550897328</v>
      </c>
      <c r="J25" s="31">
        <f t="shared" si="2"/>
        <v>550897328</v>
      </c>
      <c r="K25" s="31">
        <f t="shared" si="2"/>
        <v>549370403</v>
      </c>
      <c r="L25" s="31">
        <f t="shared" si="2"/>
        <v>589048703</v>
      </c>
      <c r="M25" s="31">
        <f t="shared" si="2"/>
        <v>582314947</v>
      </c>
      <c r="N25" s="31">
        <f t="shared" si="2"/>
        <v>582314947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582314947</v>
      </c>
      <c r="X25" s="31">
        <f t="shared" si="2"/>
        <v>187976500</v>
      </c>
      <c r="Y25" s="31">
        <f t="shared" si="2"/>
        <v>394338447</v>
      </c>
      <c r="Z25" s="32">
        <f>+IF(X25&lt;&gt;0,+(Y25/X25)*100,0)</f>
        <v>209.7807156745657</v>
      </c>
      <c r="AA25" s="33">
        <f>+AA12+AA24</f>
        <v>375953000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3965000</v>
      </c>
      <c r="D30" s="18">
        <v>3965000</v>
      </c>
      <c r="E30" s="19">
        <v>4163000</v>
      </c>
      <c r="F30" s="20">
        <v>4163000</v>
      </c>
      <c r="G30" s="20">
        <v>2064516</v>
      </c>
      <c r="H30" s="20">
        <v>6124976</v>
      </c>
      <c r="I30" s="20">
        <v>6431225</v>
      </c>
      <c r="J30" s="20">
        <v>6431225</v>
      </c>
      <c r="K30" s="20">
        <v>6124976</v>
      </c>
      <c r="L30" s="20">
        <v>6124976</v>
      </c>
      <c r="M30" s="20">
        <v>6124976</v>
      </c>
      <c r="N30" s="20">
        <v>6124976</v>
      </c>
      <c r="O30" s="20"/>
      <c r="P30" s="20"/>
      <c r="Q30" s="20"/>
      <c r="R30" s="20"/>
      <c r="S30" s="20"/>
      <c r="T30" s="20"/>
      <c r="U30" s="20"/>
      <c r="V30" s="20"/>
      <c r="W30" s="20">
        <v>6124976</v>
      </c>
      <c r="X30" s="20">
        <v>2081500</v>
      </c>
      <c r="Y30" s="20">
        <v>4043476</v>
      </c>
      <c r="Z30" s="21">
        <v>194.26</v>
      </c>
      <c r="AA30" s="22">
        <v>4163000</v>
      </c>
    </row>
    <row r="31" spans="1:27" ht="13.5">
      <c r="A31" s="23" t="s">
        <v>56</v>
      </c>
      <c r="B31" s="17"/>
      <c r="C31" s="18">
        <v>2263000</v>
      </c>
      <c r="D31" s="18">
        <v>2263000</v>
      </c>
      <c r="E31" s="19"/>
      <c r="F31" s="20"/>
      <c r="G31" s="20">
        <v>5062673</v>
      </c>
      <c r="H31" s="20">
        <v>4189254</v>
      </c>
      <c r="I31" s="20">
        <v>4398717</v>
      </c>
      <c r="J31" s="20">
        <v>4398717</v>
      </c>
      <c r="K31" s="20">
        <v>4165642</v>
      </c>
      <c r="L31" s="20">
        <v>4176484</v>
      </c>
      <c r="M31" s="20">
        <v>4177883</v>
      </c>
      <c r="N31" s="20">
        <v>4177883</v>
      </c>
      <c r="O31" s="20"/>
      <c r="P31" s="20"/>
      <c r="Q31" s="20"/>
      <c r="R31" s="20"/>
      <c r="S31" s="20"/>
      <c r="T31" s="20"/>
      <c r="U31" s="20"/>
      <c r="V31" s="20"/>
      <c r="W31" s="20">
        <v>4177883</v>
      </c>
      <c r="X31" s="20"/>
      <c r="Y31" s="20">
        <v>4177883</v>
      </c>
      <c r="Z31" s="21"/>
      <c r="AA31" s="22"/>
    </row>
    <row r="32" spans="1:27" ht="13.5">
      <c r="A32" s="23" t="s">
        <v>57</v>
      </c>
      <c r="B32" s="17"/>
      <c r="C32" s="18">
        <v>249179000</v>
      </c>
      <c r="D32" s="18">
        <v>249179000</v>
      </c>
      <c r="E32" s="19">
        <v>338753000</v>
      </c>
      <c r="F32" s="20">
        <v>338753000</v>
      </c>
      <c r="G32" s="20">
        <v>77664904</v>
      </c>
      <c r="H32" s="20">
        <v>80505627</v>
      </c>
      <c r="I32" s="20">
        <v>84530909</v>
      </c>
      <c r="J32" s="20">
        <v>84530909</v>
      </c>
      <c r="K32" s="20">
        <v>81532699</v>
      </c>
      <c r="L32" s="20">
        <v>97908041</v>
      </c>
      <c r="M32" s="20">
        <v>87233195</v>
      </c>
      <c r="N32" s="20">
        <v>87233195</v>
      </c>
      <c r="O32" s="20"/>
      <c r="P32" s="20"/>
      <c r="Q32" s="20"/>
      <c r="R32" s="20"/>
      <c r="S32" s="20"/>
      <c r="T32" s="20"/>
      <c r="U32" s="20"/>
      <c r="V32" s="20"/>
      <c r="W32" s="20">
        <v>87233195</v>
      </c>
      <c r="X32" s="20">
        <v>169376500</v>
      </c>
      <c r="Y32" s="20">
        <v>-82143305</v>
      </c>
      <c r="Z32" s="21">
        <v>-48.5</v>
      </c>
      <c r="AA32" s="22">
        <v>338753000</v>
      </c>
    </row>
    <row r="33" spans="1:27" ht="13.5">
      <c r="A33" s="23" t="s">
        <v>58</v>
      </c>
      <c r="B33" s="17"/>
      <c r="C33" s="18">
        <v>3980000</v>
      </c>
      <c r="D33" s="18">
        <v>3980000</v>
      </c>
      <c r="E33" s="19"/>
      <c r="F33" s="20"/>
      <c r="G33" s="20">
        <v>15282169</v>
      </c>
      <c r="H33" s="20">
        <v>21932922</v>
      </c>
      <c r="I33" s="20">
        <v>23029568</v>
      </c>
      <c r="J33" s="20">
        <v>23029568</v>
      </c>
      <c r="K33" s="20">
        <v>21932922</v>
      </c>
      <c r="L33" s="20">
        <v>21932922</v>
      </c>
      <c r="M33" s="20">
        <v>21932922</v>
      </c>
      <c r="N33" s="20">
        <v>21932922</v>
      </c>
      <c r="O33" s="20"/>
      <c r="P33" s="20"/>
      <c r="Q33" s="20"/>
      <c r="R33" s="20"/>
      <c r="S33" s="20"/>
      <c r="T33" s="20"/>
      <c r="U33" s="20"/>
      <c r="V33" s="20"/>
      <c r="W33" s="20">
        <v>21932922</v>
      </c>
      <c r="X33" s="20"/>
      <c r="Y33" s="20">
        <v>21932922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259387000</v>
      </c>
      <c r="D34" s="29">
        <f>SUM(D29:D33)</f>
        <v>259387000</v>
      </c>
      <c r="E34" s="30">
        <f t="shared" si="3"/>
        <v>342916000</v>
      </c>
      <c r="F34" s="31">
        <f t="shared" si="3"/>
        <v>342916000</v>
      </c>
      <c r="G34" s="31">
        <f t="shared" si="3"/>
        <v>100074262</v>
      </c>
      <c r="H34" s="31">
        <f t="shared" si="3"/>
        <v>112752779</v>
      </c>
      <c r="I34" s="31">
        <f t="shared" si="3"/>
        <v>118390419</v>
      </c>
      <c r="J34" s="31">
        <f t="shared" si="3"/>
        <v>118390419</v>
      </c>
      <c r="K34" s="31">
        <f t="shared" si="3"/>
        <v>113756239</v>
      </c>
      <c r="L34" s="31">
        <f t="shared" si="3"/>
        <v>130142423</v>
      </c>
      <c r="M34" s="31">
        <f t="shared" si="3"/>
        <v>119468976</v>
      </c>
      <c r="N34" s="31">
        <f t="shared" si="3"/>
        <v>119468976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119468976</v>
      </c>
      <c r="X34" s="31">
        <f t="shared" si="3"/>
        <v>171458000</v>
      </c>
      <c r="Y34" s="31">
        <f t="shared" si="3"/>
        <v>-51989024</v>
      </c>
      <c r="Z34" s="32">
        <f>+IF(X34&lt;&gt;0,+(Y34/X34)*100,0)</f>
        <v>-30.32172543713329</v>
      </c>
      <c r="AA34" s="33">
        <f>SUM(AA29:AA33)</f>
        <v>342916000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23088000</v>
      </c>
      <c r="D37" s="18">
        <v>23088000</v>
      </c>
      <c r="E37" s="19">
        <v>24242000</v>
      </c>
      <c r="F37" s="20">
        <v>24242000</v>
      </c>
      <c r="G37" s="20">
        <v>37367598</v>
      </c>
      <c r="H37" s="20">
        <v>28251136</v>
      </c>
      <c r="I37" s="20">
        <v>29663693</v>
      </c>
      <c r="J37" s="20">
        <v>29663693</v>
      </c>
      <c r="K37" s="20">
        <v>28216123</v>
      </c>
      <c r="L37" s="20">
        <v>28684309</v>
      </c>
      <c r="M37" s="20">
        <v>28666802</v>
      </c>
      <c r="N37" s="20">
        <v>28666802</v>
      </c>
      <c r="O37" s="20"/>
      <c r="P37" s="20"/>
      <c r="Q37" s="20"/>
      <c r="R37" s="20"/>
      <c r="S37" s="20"/>
      <c r="T37" s="20"/>
      <c r="U37" s="20"/>
      <c r="V37" s="20"/>
      <c r="W37" s="20">
        <v>28666802</v>
      </c>
      <c r="X37" s="20">
        <v>12121000</v>
      </c>
      <c r="Y37" s="20">
        <v>16545802</v>
      </c>
      <c r="Z37" s="21">
        <v>136.51</v>
      </c>
      <c r="AA37" s="22">
        <v>24242000</v>
      </c>
    </row>
    <row r="38" spans="1:27" ht="13.5">
      <c r="A38" s="23" t="s">
        <v>58</v>
      </c>
      <c r="B38" s="17"/>
      <c r="C38" s="18">
        <v>1414000</v>
      </c>
      <c r="D38" s="18">
        <v>1414000</v>
      </c>
      <c r="E38" s="19">
        <v>1485000</v>
      </c>
      <c r="F38" s="20">
        <v>1485000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742500</v>
      </c>
      <c r="Y38" s="20">
        <v>-742500</v>
      </c>
      <c r="Z38" s="21">
        <v>-100</v>
      </c>
      <c r="AA38" s="22">
        <v>1485000</v>
      </c>
    </row>
    <row r="39" spans="1:27" ht="13.5">
      <c r="A39" s="27" t="s">
        <v>61</v>
      </c>
      <c r="B39" s="35"/>
      <c r="C39" s="29">
        <f aca="true" t="shared" si="4" ref="C39:Y39">SUM(C37:C38)</f>
        <v>24502000</v>
      </c>
      <c r="D39" s="29">
        <f>SUM(D37:D38)</f>
        <v>24502000</v>
      </c>
      <c r="E39" s="36">
        <f t="shared" si="4"/>
        <v>25727000</v>
      </c>
      <c r="F39" s="37">
        <f t="shared" si="4"/>
        <v>25727000</v>
      </c>
      <c r="G39" s="37">
        <f t="shared" si="4"/>
        <v>37367598</v>
      </c>
      <c r="H39" s="37">
        <f t="shared" si="4"/>
        <v>28251136</v>
      </c>
      <c r="I39" s="37">
        <f t="shared" si="4"/>
        <v>29663693</v>
      </c>
      <c r="J39" s="37">
        <f t="shared" si="4"/>
        <v>29663693</v>
      </c>
      <c r="K39" s="37">
        <f t="shared" si="4"/>
        <v>28216123</v>
      </c>
      <c r="L39" s="37">
        <f t="shared" si="4"/>
        <v>28684309</v>
      </c>
      <c r="M39" s="37">
        <f t="shared" si="4"/>
        <v>28666802</v>
      </c>
      <c r="N39" s="37">
        <f t="shared" si="4"/>
        <v>28666802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28666802</v>
      </c>
      <c r="X39" s="37">
        <f t="shared" si="4"/>
        <v>12863500</v>
      </c>
      <c r="Y39" s="37">
        <f t="shared" si="4"/>
        <v>15803302</v>
      </c>
      <c r="Z39" s="38">
        <f>+IF(X39&lt;&gt;0,+(Y39/X39)*100,0)</f>
        <v>122.85382671901115</v>
      </c>
      <c r="AA39" s="39">
        <f>SUM(AA37:AA38)</f>
        <v>25727000</v>
      </c>
    </row>
    <row r="40" spans="1:27" ht="13.5">
      <c r="A40" s="27" t="s">
        <v>62</v>
      </c>
      <c r="B40" s="28"/>
      <c r="C40" s="29">
        <f aca="true" t="shared" si="5" ref="C40:Y40">+C34+C39</f>
        <v>283889000</v>
      </c>
      <c r="D40" s="29">
        <f>+D34+D39</f>
        <v>283889000</v>
      </c>
      <c r="E40" s="30">
        <f t="shared" si="5"/>
        <v>368643000</v>
      </c>
      <c r="F40" s="31">
        <f t="shared" si="5"/>
        <v>368643000</v>
      </c>
      <c r="G40" s="31">
        <f t="shared" si="5"/>
        <v>137441860</v>
      </c>
      <c r="H40" s="31">
        <f t="shared" si="5"/>
        <v>141003915</v>
      </c>
      <c r="I40" s="31">
        <f t="shared" si="5"/>
        <v>148054112</v>
      </c>
      <c r="J40" s="31">
        <f t="shared" si="5"/>
        <v>148054112</v>
      </c>
      <c r="K40" s="31">
        <f t="shared" si="5"/>
        <v>141972362</v>
      </c>
      <c r="L40" s="31">
        <f t="shared" si="5"/>
        <v>158826732</v>
      </c>
      <c r="M40" s="31">
        <f t="shared" si="5"/>
        <v>148135778</v>
      </c>
      <c r="N40" s="31">
        <f t="shared" si="5"/>
        <v>148135778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148135778</v>
      </c>
      <c r="X40" s="31">
        <f t="shared" si="5"/>
        <v>184321500</v>
      </c>
      <c r="Y40" s="31">
        <f t="shared" si="5"/>
        <v>-36185722</v>
      </c>
      <c r="Z40" s="32">
        <f>+IF(X40&lt;&gt;0,+(Y40/X40)*100,0)</f>
        <v>-19.631850869269186</v>
      </c>
      <c r="AA40" s="33">
        <f>+AA34+AA39</f>
        <v>368643000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6962000</v>
      </c>
      <c r="D42" s="43">
        <f>+D25-D40</f>
        <v>6962000</v>
      </c>
      <c r="E42" s="44">
        <f t="shared" si="6"/>
        <v>7310000</v>
      </c>
      <c r="F42" s="45">
        <f t="shared" si="6"/>
        <v>7310000</v>
      </c>
      <c r="G42" s="45">
        <f t="shared" si="6"/>
        <v>439155766</v>
      </c>
      <c r="H42" s="45">
        <f t="shared" si="6"/>
        <v>383660206</v>
      </c>
      <c r="I42" s="45">
        <f t="shared" si="6"/>
        <v>402843216</v>
      </c>
      <c r="J42" s="45">
        <f t="shared" si="6"/>
        <v>402843216</v>
      </c>
      <c r="K42" s="45">
        <f t="shared" si="6"/>
        <v>407398041</v>
      </c>
      <c r="L42" s="45">
        <f t="shared" si="6"/>
        <v>430221971</v>
      </c>
      <c r="M42" s="45">
        <f t="shared" si="6"/>
        <v>434179169</v>
      </c>
      <c r="N42" s="45">
        <f t="shared" si="6"/>
        <v>434179169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434179169</v>
      </c>
      <c r="X42" s="45">
        <f t="shared" si="6"/>
        <v>3655000</v>
      </c>
      <c r="Y42" s="45">
        <f t="shared" si="6"/>
        <v>430524169</v>
      </c>
      <c r="Z42" s="46">
        <f>+IF(X42&lt;&gt;0,+(Y42/X42)*100,0)</f>
        <v>11779.04703146375</v>
      </c>
      <c r="AA42" s="47">
        <f>+AA25-AA40</f>
        <v>7310000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6962000</v>
      </c>
      <c r="D45" s="18">
        <v>6962000</v>
      </c>
      <c r="E45" s="19">
        <v>7310000</v>
      </c>
      <c r="F45" s="20">
        <v>7310000</v>
      </c>
      <c r="G45" s="20">
        <v>439155766</v>
      </c>
      <c r="H45" s="20">
        <v>383660206</v>
      </c>
      <c r="I45" s="20">
        <v>402843216</v>
      </c>
      <c r="J45" s="20">
        <v>402843216</v>
      </c>
      <c r="K45" s="20">
        <v>407398041</v>
      </c>
      <c r="L45" s="20">
        <v>430221971</v>
      </c>
      <c r="M45" s="20">
        <v>434179169</v>
      </c>
      <c r="N45" s="20">
        <v>434179169</v>
      </c>
      <c r="O45" s="20"/>
      <c r="P45" s="20"/>
      <c r="Q45" s="20"/>
      <c r="R45" s="20"/>
      <c r="S45" s="20"/>
      <c r="T45" s="20"/>
      <c r="U45" s="20"/>
      <c r="V45" s="20"/>
      <c r="W45" s="20">
        <v>434179169</v>
      </c>
      <c r="X45" s="20">
        <v>3655000</v>
      </c>
      <c r="Y45" s="20">
        <v>430524169</v>
      </c>
      <c r="Z45" s="48">
        <v>11779.05</v>
      </c>
      <c r="AA45" s="22">
        <v>7310000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6962000</v>
      </c>
      <c r="D48" s="51">
        <f>SUM(D45:D47)</f>
        <v>6962000</v>
      </c>
      <c r="E48" s="52">
        <f t="shared" si="7"/>
        <v>7310000</v>
      </c>
      <c r="F48" s="53">
        <f t="shared" si="7"/>
        <v>7310000</v>
      </c>
      <c r="G48" s="53">
        <f t="shared" si="7"/>
        <v>439155766</v>
      </c>
      <c r="H48" s="53">
        <f t="shared" si="7"/>
        <v>383660206</v>
      </c>
      <c r="I48" s="53">
        <f t="shared" si="7"/>
        <v>402843216</v>
      </c>
      <c r="J48" s="53">
        <f t="shared" si="7"/>
        <v>402843216</v>
      </c>
      <c r="K48" s="53">
        <f t="shared" si="7"/>
        <v>407398041</v>
      </c>
      <c r="L48" s="53">
        <f t="shared" si="7"/>
        <v>430221971</v>
      </c>
      <c r="M48" s="53">
        <f t="shared" si="7"/>
        <v>434179169</v>
      </c>
      <c r="N48" s="53">
        <f t="shared" si="7"/>
        <v>434179169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434179169</v>
      </c>
      <c r="X48" s="53">
        <f t="shared" si="7"/>
        <v>3655000</v>
      </c>
      <c r="Y48" s="53">
        <f t="shared" si="7"/>
        <v>430524169</v>
      </c>
      <c r="Z48" s="54">
        <f>+IF(X48&lt;&gt;0,+(Y48/X48)*100,0)</f>
        <v>11779.04703146375</v>
      </c>
      <c r="AA48" s="55">
        <f>SUM(AA45:AA47)</f>
        <v>7310000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45000</v>
      </c>
      <c r="D6" s="18">
        <v>45000</v>
      </c>
      <c r="E6" s="19">
        <v>1459373</v>
      </c>
      <c r="F6" s="20">
        <v>1459373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729687</v>
      </c>
      <c r="Y6" s="20">
        <v>-729687</v>
      </c>
      <c r="Z6" s="21">
        <v>-100</v>
      </c>
      <c r="AA6" s="22">
        <v>1459373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9000500</v>
      </c>
      <c r="D8" s="18">
        <v>9000500</v>
      </c>
      <c r="E8" s="19">
        <v>7112000</v>
      </c>
      <c r="F8" s="20">
        <v>7112000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3556000</v>
      </c>
      <c r="Y8" s="20">
        <v>-3556000</v>
      </c>
      <c r="Z8" s="21">
        <v>-100</v>
      </c>
      <c r="AA8" s="22">
        <v>7112000</v>
      </c>
    </row>
    <row r="9" spans="1:27" ht="13.5">
      <c r="A9" s="23" t="s">
        <v>36</v>
      </c>
      <c r="B9" s="17"/>
      <c r="C9" s="18">
        <v>200000</v>
      </c>
      <c r="D9" s="18">
        <v>200000</v>
      </c>
      <c r="E9" s="19">
        <v>200000</v>
      </c>
      <c r="F9" s="20">
        <v>200000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100000</v>
      </c>
      <c r="Y9" s="20">
        <v>-100000</v>
      </c>
      <c r="Z9" s="21">
        <v>-100</v>
      </c>
      <c r="AA9" s="22">
        <v>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200500</v>
      </c>
      <c r="D11" s="18">
        <v>200500</v>
      </c>
      <c r="E11" s="19">
        <v>200000</v>
      </c>
      <c r="F11" s="20">
        <v>200000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100000</v>
      </c>
      <c r="Y11" s="20">
        <v>-100000</v>
      </c>
      <c r="Z11" s="21">
        <v>-100</v>
      </c>
      <c r="AA11" s="22">
        <v>200000</v>
      </c>
    </row>
    <row r="12" spans="1:27" ht="13.5">
      <c r="A12" s="27" t="s">
        <v>39</v>
      </c>
      <c r="B12" s="28"/>
      <c r="C12" s="29">
        <f aca="true" t="shared" si="0" ref="C12:Y12">SUM(C6:C11)</f>
        <v>9446000</v>
      </c>
      <c r="D12" s="29">
        <f>SUM(D6:D11)</f>
        <v>9446000</v>
      </c>
      <c r="E12" s="30">
        <f t="shared" si="0"/>
        <v>8971373</v>
      </c>
      <c r="F12" s="31">
        <f t="shared" si="0"/>
        <v>8971373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4485687</v>
      </c>
      <c r="Y12" s="31">
        <f t="shared" si="0"/>
        <v>-4485687</v>
      </c>
      <c r="Z12" s="32">
        <f>+IF(X12&lt;&gt;0,+(Y12/X12)*100,0)</f>
        <v>-100</v>
      </c>
      <c r="AA12" s="33">
        <f>SUM(AA6:AA11)</f>
        <v>8971373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2350000</v>
      </c>
      <c r="F17" s="20">
        <v>2350000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1175000</v>
      </c>
      <c r="Y17" s="20">
        <v>-1175000</v>
      </c>
      <c r="Z17" s="21">
        <v>-100</v>
      </c>
      <c r="AA17" s="22">
        <v>2350000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109419785</v>
      </c>
      <c r="D19" s="18">
        <v>109419785</v>
      </c>
      <c r="E19" s="19">
        <v>136129265</v>
      </c>
      <c r="F19" s="20">
        <v>136129265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68064633</v>
      </c>
      <c r="Y19" s="20">
        <v>-68064633</v>
      </c>
      <c r="Z19" s="21">
        <v>-100</v>
      </c>
      <c r="AA19" s="22">
        <v>136129265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253673</v>
      </c>
      <c r="F22" s="20">
        <v>253673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126837</v>
      </c>
      <c r="Y22" s="20">
        <v>-126837</v>
      </c>
      <c r="Z22" s="21">
        <v>-100</v>
      </c>
      <c r="AA22" s="22">
        <v>253673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109419785</v>
      </c>
      <c r="D24" s="29">
        <f>SUM(D15:D23)</f>
        <v>109419785</v>
      </c>
      <c r="E24" s="36">
        <f t="shared" si="1"/>
        <v>138732938</v>
      </c>
      <c r="F24" s="37">
        <f t="shared" si="1"/>
        <v>138732938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69366470</v>
      </c>
      <c r="Y24" s="37">
        <f t="shared" si="1"/>
        <v>-69366470</v>
      </c>
      <c r="Z24" s="38">
        <f>+IF(X24&lt;&gt;0,+(Y24/X24)*100,0)</f>
        <v>-100</v>
      </c>
      <c r="AA24" s="39">
        <f>SUM(AA15:AA23)</f>
        <v>138732938</v>
      </c>
    </row>
    <row r="25" spans="1:27" ht="13.5">
      <c r="A25" s="27" t="s">
        <v>51</v>
      </c>
      <c r="B25" s="28"/>
      <c r="C25" s="29">
        <f aca="true" t="shared" si="2" ref="C25:Y25">+C12+C24</f>
        <v>118865785</v>
      </c>
      <c r="D25" s="29">
        <f>+D12+D24</f>
        <v>118865785</v>
      </c>
      <c r="E25" s="30">
        <f t="shared" si="2"/>
        <v>147704311</v>
      </c>
      <c r="F25" s="31">
        <f t="shared" si="2"/>
        <v>147704311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73852157</v>
      </c>
      <c r="Y25" s="31">
        <f t="shared" si="2"/>
        <v>-73852157</v>
      </c>
      <c r="Z25" s="32">
        <f>+IF(X25&lt;&gt;0,+(Y25/X25)*100,0)</f>
        <v>-100</v>
      </c>
      <c r="AA25" s="33">
        <f>+AA12+AA24</f>
        <v>147704311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1153020</v>
      </c>
      <c r="D30" s="18">
        <v>1153020</v>
      </c>
      <c r="E30" s="19">
        <v>433001</v>
      </c>
      <c r="F30" s="20">
        <v>433001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216501</v>
      </c>
      <c r="Y30" s="20">
        <v>-216501</v>
      </c>
      <c r="Z30" s="21">
        <v>-100</v>
      </c>
      <c r="AA30" s="22">
        <v>433001</v>
      </c>
    </row>
    <row r="31" spans="1:27" ht="13.5">
      <c r="A31" s="23" t="s">
        <v>56</v>
      </c>
      <c r="B31" s="17"/>
      <c r="C31" s="18">
        <v>260741</v>
      </c>
      <c r="D31" s="18">
        <v>260741</v>
      </c>
      <c r="E31" s="19">
        <v>263966</v>
      </c>
      <c r="F31" s="20">
        <v>263966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131983</v>
      </c>
      <c r="Y31" s="20">
        <v>-131983</v>
      </c>
      <c r="Z31" s="21">
        <v>-100</v>
      </c>
      <c r="AA31" s="22">
        <v>263966</v>
      </c>
    </row>
    <row r="32" spans="1:27" ht="13.5">
      <c r="A32" s="23" t="s">
        <v>57</v>
      </c>
      <c r="B32" s="17"/>
      <c r="C32" s="18">
        <v>7000500</v>
      </c>
      <c r="D32" s="18">
        <v>7000500</v>
      </c>
      <c r="E32" s="19">
        <v>4000000</v>
      </c>
      <c r="F32" s="20">
        <v>4000000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2000000</v>
      </c>
      <c r="Y32" s="20">
        <v>-2000000</v>
      </c>
      <c r="Z32" s="21">
        <v>-100</v>
      </c>
      <c r="AA32" s="22">
        <v>4000000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8414261</v>
      </c>
      <c r="D34" s="29">
        <f>SUM(D29:D33)</f>
        <v>8414261</v>
      </c>
      <c r="E34" s="30">
        <f t="shared" si="3"/>
        <v>4696967</v>
      </c>
      <c r="F34" s="31">
        <f t="shared" si="3"/>
        <v>4696967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2348484</v>
      </c>
      <c r="Y34" s="31">
        <f t="shared" si="3"/>
        <v>-2348484</v>
      </c>
      <c r="Z34" s="32">
        <f>+IF(X34&lt;&gt;0,+(Y34/X34)*100,0)</f>
        <v>-100</v>
      </c>
      <c r="AA34" s="33">
        <f>SUM(AA29:AA33)</f>
        <v>4696967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3222383</v>
      </c>
      <c r="D37" s="18">
        <v>3222383</v>
      </c>
      <c r="E37" s="19">
        <v>499640</v>
      </c>
      <c r="F37" s="20">
        <v>499640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249820</v>
      </c>
      <c r="Y37" s="20">
        <v>-249820</v>
      </c>
      <c r="Z37" s="21">
        <v>-100</v>
      </c>
      <c r="AA37" s="22">
        <v>499640</v>
      </c>
    </row>
    <row r="38" spans="1:27" ht="13.5">
      <c r="A38" s="23" t="s">
        <v>58</v>
      </c>
      <c r="B38" s="17"/>
      <c r="C38" s="18">
        <v>1000000</v>
      </c>
      <c r="D38" s="18">
        <v>1000000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4222383</v>
      </c>
      <c r="D39" s="29">
        <f>SUM(D37:D38)</f>
        <v>4222383</v>
      </c>
      <c r="E39" s="36">
        <f t="shared" si="4"/>
        <v>499640</v>
      </c>
      <c r="F39" s="37">
        <f t="shared" si="4"/>
        <v>499640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249820</v>
      </c>
      <c r="Y39" s="37">
        <f t="shared" si="4"/>
        <v>-249820</v>
      </c>
      <c r="Z39" s="38">
        <f>+IF(X39&lt;&gt;0,+(Y39/X39)*100,0)</f>
        <v>-100</v>
      </c>
      <c r="AA39" s="39">
        <f>SUM(AA37:AA38)</f>
        <v>499640</v>
      </c>
    </row>
    <row r="40" spans="1:27" ht="13.5">
      <c r="A40" s="27" t="s">
        <v>62</v>
      </c>
      <c r="B40" s="28"/>
      <c r="C40" s="29">
        <f aca="true" t="shared" si="5" ref="C40:Y40">+C34+C39</f>
        <v>12636644</v>
      </c>
      <c r="D40" s="29">
        <f>+D34+D39</f>
        <v>12636644</v>
      </c>
      <c r="E40" s="30">
        <f t="shared" si="5"/>
        <v>5196607</v>
      </c>
      <c r="F40" s="31">
        <f t="shared" si="5"/>
        <v>5196607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2598304</v>
      </c>
      <c r="Y40" s="31">
        <f t="shared" si="5"/>
        <v>-2598304</v>
      </c>
      <c r="Z40" s="32">
        <f>+IF(X40&lt;&gt;0,+(Y40/X40)*100,0)</f>
        <v>-100</v>
      </c>
      <c r="AA40" s="33">
        <f>+AA34+AA39</f>
        <v>5196607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106229141</v>
      </c>
      <c r="D42" s="43">
        <f>+D25-D40</f>
        <v>106229141</v>
      </c>
      <c r="E42" s="44">
        <f t="shared" si="6"/>
        <v>142507704</v>
      </c>
      <c r="F42" s="45">
        <f t="shared" si="6"/>
        <v>142507704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71253853</v>
      </c>
      <c r="Y42" s="45">
        <f t="shared" si="6"/>
        <v>-71253853</v>
      </c>
      <c r="Z42" s="46">
        <f>+IF(X42&lt;&gt;0,+(Y42/X42)*100,0)</f>
        <v>-100</v>
      </c>
      <c r="AA42" s="47">
        <f>+AA25-AA40</f>
        <v>142507704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106229141</v>
      </c>
      <c r="D45" s="18">
        <v>106229141</v>
      </c>
      <c r="E45" s="19">
        <v>142507704</v>
      </c>
      <c r="F45" s="20">
        <v>142507704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71253852</v>
      </c>
      <c r="Y45" s="20">
        <v>-71253852</v>
      </c>
      <c r="Z45" s="48">
        <v>-100</v>
      </c>
      <c r="AA45" s="22">
        <v>142507704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106229141</v>
      </c>
      <c r="D48" s="51">
        <f>SUM(D45:D47)</f>
        <v>106229141</v>
      </c>
      <c r="E48" s="52">
        <f t="shared" si="7"/>
        <v>142507704</v>
      </c>
      <c r="F48" s="53">
        <f t="shared" si="7"/>
        <v>142507704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71253852</v>
      </c>
      <c r="Y48" s="53">
        <f t="shared" si="7"/>
        <v>-71253852</v>
      </c>
      <c r="Z48" s="54">
        <f>+IF(X48&lt;&gt;0,+(Y48/X48)*100,0)</f>
        <v>-100</v>
      </c>
      <c r="AA48" s="55">
        <f>SUM(AA45:AA47)</f>
        <v>142507704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2015-02-03T06:50:28Z</dcterms:created>
  <dcterms:modified xsi:type="dcterms:W3CDTF">2015-02-16T09:54:28Z</dcterms:modified>
  <cp:category/>
  <cp:version/>
  <cp:contentType/>
  <cp:contentStatus/>
</cp:coreProperties>
</file>