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'CPT'!$A$1:$AA$54</definedName>
    <definedName name="_xlnm.Print_Area" localSheetId="7">'DC1'!$A$1:$AA$54</definedName>
    <definedName name="_xlnm.Print_Area" localSheetId="13">'DC2'!$A$1:$AA$54</definedName>
    <definedName name="_xlnm.Print_Area" localSheetId="18">'DC3'!$A$1:$AA$54</definedName>
    <definedName name="_xlnm.Print_Area" localSheetId="26">'DC4'!$A$1:$AA$54</definedName>
    <definedName name="_xlnm.Print_Area" localSheetId="30">'DC5'!$A$1:$AA$54</definedName>
    <definedName name="_xlnm.Print_Area" localSheetId="0">'Summary'!$A$1:$AA$54</definedName>
    <definedName name="_xlnm.Print_Area" localSheetId="2">'WC011'!$A$1:$AA$54</definedName>
    <definedName name="_xlnm.Print_Area" localSheetId="3">'WC012'!$A$1:$AA$54</definedName>
    <definedName name="_xlnm.Print_Area" localSheetId="4">'WC013'!$A$1:$AA$54</definedName>
    <definedName name="_xlnm.Print_Area" localSheetId="5">'WC014'!$A$1:$AA$54</definedName>
    <definedName name="_xlnm.Print_Area" localSheetId="6">'WC015'!$A$1:$AA$54</definedName>
    <definedName name="_xlnm.Print_Area" localSheetId="8">'WC022'!$A$1:$AA$54</definedName>
    <definedName name="_xlnm.Print_Area" localSheetId="9">'WC023'!$A$1:$AA$54</definedName>
    <definedName name="_xlnm.Print_Area" localSheetId="10">'WC024'!$A$1:$AA$54</definedName>
    <definedName name="_xlnm.Print_Area" localSheetId="11">'WC025'!$A$1:$AA$54</definedName>
    <definedName name="_xlnm.Print_Area" localSheetId="12">'WC026'!$A$1:$AA$54</definedName>
    <definedName name="_xlnm.Print_Area" localSheetId="14">'WC031'!$A$1:$AA$54</definedName>
    <definedName name="_xlnm.Print_Area" localSheetId="15">'WC032'!$A$1:$AA$54</definedName>
    <definedName name="_xlnm.Print_Area" localSheetId="16">'WC033'!$A$1:$AA$54</definedName>
    <definedName name="_xlnm.Print_Area" localSheetId="17">'WC034'!$A$1:$AA$54</definedName>
    <definedName name="_xlnm.Print_Area" localSheetId="19">'WC041'!$A$1:$AA$54</definedName>
    <definedName name="_xlnm.Print_Area" localSheetId="20">'WC042'!$A$1:$AA$54</definedName>
    <definedName name="_xlnm.Print_Area" localSheetId="21">'WC043'!$A$1:$AA$54</definedName>
    <definedName name="_xlnm.Print_Area" localSheetId="22">'WC044'!$A$1:$AA$54</definedName>
    <definedName name="_xlnm.Print_Area" localSheetId="23">'WC045'!$A$1:$AA$54</definedName>
    <definedName name="_xlnm.Print_Area" localSheetId="24">'WC047'!$A$1:$AA$54</definedName>
    <definedName name="_xlnm.Print_Area" localSheetId="25">'WC048'!$A$1:$AA$54</definedName>
    <definedName name="_xlnm.Print_Area" localSheetId="27">'WC051'!$A$1:$AA$54</definedName>
    <definedName name="_xlnm.Print_Area" localSheetId="28">'WC052'!$A$1:$AA$54</definedName>
    <definedName name="_xlnm.Print_Area" localSheetId="29">'WC053'!$A$1:$AA$54</definedName>
  </definedNames>
  <calcPr calcMode="manual" fullCalcOnLoad="1"/>
</workbook>
</file>

<file path=xl/sharedStrings.xml><?xml version="1.0" encoding="utf-8"?>
<sst xmlns="http://schemas.openxmlformats.org/spreadsheetml/2006/main" count="2418" uniqueCount="104">
  <si>
    <t>Western Cape: Cape Town(CPT) - Table C6 Quarterly Budget Statement - Financial Position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</si>
  <si>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</si>
  <si>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</si>
  <si>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</si>
  <si>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</si>
  <si>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</si>
  <si>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</si>
  <si>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</si>
  <si>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</si>
  <si>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</si>
  <si>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</si>
  <si>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</si>
  <si>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</si>
  <si>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</si>
  <si>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</si>
  <si>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</si>
  <si>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</si>
  <si>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</si>
  <si>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</si>
  <si>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</si>
  <si>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</si>
  <si>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</si>
  <si>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</si>
  <si>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</si>
  <si>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</si>
  <si>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</si>
  <si>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</si>
  <si>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</si>
  <si>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</si>
  <si>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</si>
  <si>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</si>
  <si>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</si>
  <si>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</si>
  <si>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</si>
  <si>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</si>
  <si>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</si>
  <si>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</si>
  <si>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</si>
  <si>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</si>
  <si>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</si>
  <si>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</si>
  <si>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</si>
  <si>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</si>
  <si>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</si>
  <si>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</si>
  <si>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</si>
  <si>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</si>
  <si>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</si>
  <si>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</si>
  <si>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</si>
  <si>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</si>
  <si>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</si>
  <si>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</si>
  <si>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</si>
  <si>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</si>
  <si>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</si>
  <si>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</si>
  <si>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</si>
  <si>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</si>
  <si>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</si>
  <si>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</si>
  <si>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</si>
  <si>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</si>
  <si>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</si>
  <si>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</si>
  <si>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</si>
  <si>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</si>
  <si>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</si>
  <si>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</si>
  <si>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</si>
  <si>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Matzikama(WC011) - Table C6 Quarterly Budget Statement - Financial Position for 2nd Quarter ended 31 December 2014 (Figures Finalised as at 2015/01/31)</t>
  </si>
  <si>
    <t>Western Cape: Cederberg(WC012) - Table C6 Quarterly Budget Statement - Financial Position for 2nd Quarter ended 31 December 2014 (Figures Finalised as at 2015/01/31)</t>
  </si>
  <si>
    <t>Western Cape: Bergrivier(WC013) - Table C6 Quarterly Budget Statement - Financial Position for 2nd Quarter ended 31 December 2014 (Figures Finalised as at 2015/01/31)</t>
  </si>
  <si>
    <t>Western Cape: Saldanha Bay(WC014) - Table C6 Quarterly Budget Statement - Financial Position for 2nd Quarter ended 31 December 2014 (Figures Finalised as at 2015/01/31)</t>
  </si>
  <si>
    <t>Western Cape: Swartland(WC015) - Table C6 Quarterly Budget Statement - Financial Position for 2nd Quarter ended 31 December 2014 (Figures Finalised as at 2015/01/31)</t>
  </si>
  <si>
    <t>Western Cape: West Coast(DC1) - Table C6 Quarterly Budget Statement - Financial Position for 2nd Quarter ended 31 December 2014 (Figures Finalised as at 2015/01/31)</t>
  </si>
  <si>
    <t>Western Cape: Witzenberg(WC022) - Table C6 Quarterly Budget Statement - Financial Position for 2nd Quarter ended 31 December 2014 (Figures Finalised as at 2015/01/31)</t>
  </si>
  <si>
    <t>Western Cape: Drakenstein(WC023) - Table C6 Quarterly Budget Statement - Financial Position for 2nd Quarter ended 31 December 2014 (Figures Finalised as at 2015/01/31)</t>
  </si>
  <si>
    <t>Western Cape: Stellenbosch(WC024) - Table C6 Quarterly Budget Statement - Financial Position for 2nd Quarter ended 31 December 2014 (Figures Finalised as at 2015/01/31)</t>
  </si>
  <si>
    <t>Western Cape: Breede Valley(WC025) - Table C6 Quarterly Budget Statement - Financial Position for 2nd Quarter ended 31 December 2014 (Figures Finalised as at 2015/01/31)</t>
  </si>
  <si>
    <t>Western Cape: Langeberg(WC026) - Table C6 Quarterly Budget Statement - Financial Position for 2nd Quarter ended 31 December 2014 (Figures Finalised as at 2015/01/31)</t>
  </si>
  <si>
    <t>Western Cape: Cape Winelands DM(DC2) - Table C6 Quarterly Budget Statement - Financial Position for 2nd Quarter ended 31 December 2014 (Figures Finalised as at 2015/01/31)</t>
  </si>
  <si>
    <t>Western Cape: Theewaterskloof(WC031) - Table C6 Quarterly Budget Statement - Financial Position for 2nd Quarter ended 31 December 2014 (Figures Finalised as at 2015/01/31)</t>
  </si>
  <si>
    <t>Western Cape: Overstrand(WC032) - Table C6 Quarterly Budget Statement - Financial Position for 2nd Quarter ended 31 December 2014 (Figures Finalised as at 2015/01/31)</t>
  </si>
  <si>
    <t>Western Cape: Cape Agulhas(WC033) - Table C6 Quarterly Budget Statement - Financial Position for 2nd Quarter ended 31 December 2014 (Figures Finalised as at 2015/01/31)</t>
  </si>
  <si>
    <t>Western Cape: Swellendam(WC034) - Table C6 Quarterly Budget Statement - Financial Position for 2nd Quarter ended 31 December 2014 (Figures Finalised as at 2015/01/31)</t>
  </si>
  <si>
    <t>Western Cape: Overberg(DC3) - Table C6 Quarterly Budget Statement - Financial Position for 2nd Quarter ended 31 December 2014 (Figures Finalised as at 2015/01/31)</t>
  </si>
  <si>
    <t>Western Cape: Kannaland(WC041) - Table C6 Quarterly Budget Statement - Financial Position for 2nd Quarter ended 31 December 2014 (Figures Finalised as at 2015/01/31)</t>
  </si>
  <si>
    <t>Western Cape: Hessequa(WC042) - Table C6 Quarterly Budget Statement - Financial Position for 2nd Quarter ended 31 December 2014 (Figures Finalised as at 2015/01/31)</t>
  </si>
  <si>
    <t>Western Cape: Mossel Bay(WC043) - Table C6 Quarterly Budget Statement - Financial Position for 2nd Quarter ended 31 December 2014 (Figures Finalised as at 2015/01/31)</t>
  </si>
  <si>
    <t>Western Cape: George(WC044) - Table C6 Quarterly Budget Statement - Financial Position for 2nd Quarter ended 31 December 2014 (Figures Finalised as at 2015/01/31)</t>
  </si>
  <si>
    <t>Western Cape: Oudtshoorn(WC045) - Table C6 Quarterly Budget Statement - Financial Position for 2nd Quarter ended 31 December 2014 (Figures Finalised as at 2015/01/31)</t>
  </si>
  <si>
    <t>Western Cape: Bitou(WC047) - Table C6 Quarterly Budget Statement - Financial Position for 2nd Quarter ended 31 December 2014 (Figures Finalised as at 2015/01/31)</t>
  </si>
  <si>
    <t>Western Cape: Knysna(WC048) - Table C6 Quarterly Budget Statement - Financial Position for 2nd Quarter ended 31 December 2014 (Figures Finalised as at 2015/01/31)</t>
  </si>
  <si>
    <t>Western Cape: Eden(DC4) - Table C6 Quarterly Budget Statement - Financial Position for 2nd Quarter ended 31 December 2014 (Figures Finalised as at 2015/01/31)</t>
  </si>
  <si>
    <t>Western Cape: Laingsburg(WC051) - Table C6 Quarterly Budget Statement - Financial Position for 2nd Quarter ended 31 December 2014 (Figures Finalised as at 2015/01/31)</t>
  </si>
  <si>
    <t>Western Cape: Prince Albert(WC052) - Table C6 Quarterly Budget Statement - Financial Position for 2nd Quarter ended 31 December 2014 (Figures Finalised as at 2015/01/31)</t>
  </si>
  <si>
    <t>Western Cape: Beaufort West(WC053) - Table C6 Quarterly Budget Statement - Financial Position for 2nd Quarter ended 31 December 2014 (Figures Finalised as at 2015/01/31)</t>
  </si>
  <si>
    <t>Western Cape: Central Karoo(DC5) - Table C6 Quarterly Budget Statement - Financial Position for 2nd Quarter ended 31 December 2014 (Figures Finalised as at 2015/01/31)</t>
  </si>
  <si>
    <t>Summary - Table C6 Quarterly Budget Statement - Financial Position for 2nd Quarter ended 31 December 2014 (Figures Finalised as at 2015/01/31)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</si>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</sst>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#,###,;\(#,###,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1" fontId="3" fillId="0" borderId="23" xfId="0" applyNumberFormat="1" applyFont="1" applyFill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73" fontId="3" fillId="0" borderId="23" xfId="42" applyNumberFormat="1" applyFont="1" applyFill="1" applyBorder="1" applyAlignment="1" applyProtection="1">
      <alignment/>
      <protection/>
    </xf>
    <xf numFmtId="171" fontId="3" fillId="0" borderId="23" xfId="42" applyNumberFormat="1" applyFont="1" applyFill="1" applyBorder="1" applyAlignment="1" applyProtection="1">
      <alignment/>
      <protection/>
    </xf>
    <xf numFmtId="173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/>
      <protection/>
    </xf>
    <xf numFmtId="173" fontId="2" fillId="0" borderId="30" xfId="0" applyNumberFormat="1" applyFont="1" applyFill="1" applyBorder="1" applyAlignment="1" applyProtection="1">
      <alignment/>
      <protection/>
    </xf>
    <xf numFmtId="173" fontId="2" fillId="0" borderId="28" xfId="0" applyNumberFormat="1" applyFont="1" applyFill="1" applyBorder="1" applyAlignment="1" applyProtection="1">
      <alignment/>
      <protection/>
    </xf>
    <xf numFmtId="171" fontId="2" fillId="0" borderId="28" xfId="0" applyNumberFormat="1" applyFont="1" applyFill="1" applyBorder="1" applyAlignment="1" applyProtection="1">
      <alignment/>
      <protection/>
    </xf>
    <xf numFmtId="173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/>
      <protection/>
    </xf>
    <xf numFmtId="173" fontId="2" fillId="0" borderId="34" xfId="0" applyNumberFormat="1" applyFont="1" applyFill="1" applyBorder="1" applyAlignment="1" applyProtection="1">
      <alignment/>
      <protection/>
    </xf>
    <xf numFmtId="171" fontId="2" fillId="0" borderId="34" xfId="0" applyNumberFormat="1" applyFont="1" applyFill="1" applyBorder="1" applyAlignment="1" applyProtection="1">
      <alignment/>
      <protection/>
    </xf>
    <xf numFmtId="173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/>
      <protection/>
    </xf>
    <xf numFmtId="173" fontId="2" fillId="0" borderId="36" xfId="0" applyNumberFormat="1" applyFont="1" applyFill="1" applyBorder="1" applyAlignment="1" applyProtection="1">
      <alignment/>
      <protection/>
    </xf>
    <xf numFmtId="173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3" fontId="2" fillId="0" borderId="37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/>
      <protection/>
    </xf>
    <xf numFmtId="173" fontId="2" fillId="0" borderId="39" xfId="0" applyNumberFormat="1" applyFont="1" applyFill="1" applyBorder="1" applyAlignment="1" applyProtection="1">
      <alignment/>
      <protection/>
    </xf>
    <xf numFmtId="173" fontId="2" fillId="0" borderId="17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3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0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3964083892</v>
      </c>
      <c r="D6" s="18"/>
      <c r="E6" s="19">
        <v>1389344503</v>
      </c>
      <c r="F6" s="20">
        <v>1448048300</v>
      </c>
      <c r="G6" s="20">
        <v>3966166092</v>
      </c>
      <c r="H6" s="20">
        <v>3891322540</v>
      </c>
      <c r="I6" s="20">
        <v>3734939767</v>
      </c>
      <c r="J6" s="20">
        <v>3734939767</v>
      </c>
      <c r="K6" s="20">
        <v>3797427360</v>
      </c>
      <c r="L6" s="20">
        <v>3965364244</v>
      </c>
      <c r="M6" s="20">
        <v>3584537985</v>
      </c>
      <c r="N6" s="20">
        <v>3584537985</v>
      </c>
      <c r="O6" s="20"/>
      <c r="P6" s="20"/>
      <c r="Q6" s="20"/>
      <c r="R6" s="20"/>
      <c r="S6" s="20"/>
      <c r="T6" s="20"/>
      <c r="U6" s="20"/>
      <c r="V6" s="20"/>
      <c r="W6" s="20">
        <v>3584537985</v>
      </c>
      <c r="X6" s="20">
        <v>724024156</v>
      </c>
      <c r="Y6" s="20">
        <v>2860513829</v>
      </c>
      <c r="Z6" s="21">
        <v>395.09</v>
      </c>
      <c r="AA6" s="22">
        <v>1448048300</v>
      </c>
    </row>
    <row r="7" spans="1:27" ht="13.5">
      <c r="A7" s="23" t="s">
        <v>34</v>
      </c>
      <c r="B7" s="17"/>
      <c r="C7" s="18">
        <v>4136815446</v>
      </c>
      <c r="D7" s="18"/>
      <c r="E7" s="19">
        <v>6786003099</v>
      </c>
      <c r="F7" s="20">
        <v>7061364099</v>
      </c>
      <c r="G7" s="20">
        <v>7617327089</v>
      </c>
      <c r="H7" s="20">
        <v>7929214019</v>
      </c>
      <c r="I7" s="20">
        <v>7424290919</v>
      </c>
      <c r="J7" s="20">
        <v>7424290919</v>
      </c>
      <c r="K7" s="20">
        <v>7417187248</v>
      </c>
      <c r="L7" s="20">
        <v>6669146466</v>
      </c>
      <c r="M7" s="20">
        <v>8102704070</v>
      </c>
      <c r="N7" s="20">
        <v>8102704070</v>
      </c>
      <c r="O7" s="20"/>
      <c r="P7" s="20"/>
      <c r="Q7" s="20"/>
      <c r="R7" s="20"/>
      <c r="S7" s="20"/>
      <c r="T7" s="20"/>
      <c r="U7" s="20"/>
      <c r="V7" s="20"/>
      <c r="W7" s="20">
        <v>8102704070</v>
      </c>
      <c r="X7" s="20">
        <v>3530682051</v>
      </c>
      <c r="Y7" s="20">
        <v>4572022019</v>
      </c>
      <c r="Z7" s="21">
        <v>129.49</v>
      </c>
      <c r="AA7" s="22">
        <v>7061364099</v>
      </c>
    </row>
    <row r="8" spans="1:27" ht="13.5">
      <c r="A8" s="23" t="s">
        <v>35</v>
      </c>
      <c r="B8" s="17"/>
      <c r="C8" s="18">
        <v>5398812609</v>
      </c>
      <c r="D8" s="18"/>
      <c r="E8" s="19">
        <v>5662581487</v>
      </c>
      <c r="F8" s="20">
        <v>5666311901</v>
      </c>
      <c r="G8" s="20">
        <v>5093794019</v>
      </c>
      <c r="H8" s="20">
        <v>4752772435</v>
      </c>
      <c r="I8" s="20">
        <v>4601317525</v>
      </c>
      <c r="J8" s="20">
        <v>4601317525</v>
      </c>
      <c r="K8" s="20">
        <v>4360088907</v>
      </c>
      <c r="L8" s="20">
        <v>4530178776</v>
      </c>
      <c r="M8" s="20">
        <v>4509669787</v>
      </c>
      <c r="N8" s="20">
        <v>4509669787</v>
      </c>
      <c r="O8" s="20"/>
      <c r="P8" s="20"/>
      <c r="Q8" s="20"/>
      <c r="R8" s="20"/>
      <c r="S8" s="20"/>
      <c r="T8" s="20"/>
      <c r="U8" s="20"/>
      <c r="V8" s="20"/>
      <c r="W8" s="20">
        <v>4509669787</v>
      </c>
      <c r="X8" s="20">
        <v>2833155956</v>
      </c>
      <c r="Y8" s="20">
        <v>1676513831</v>
      </c>
      <c r="Z8" s="21">
        <v>59.17</v>
      </c>
      <c r="AA8" s="22">
        <v>5666311901</v>
      </c>
    </row>
    <row r="9" spans="1:27" ht="13.5">
      <c r="A9" s="23" t="s">
        <v>36</v>
      </c>
      <c r="B9" s="17"/>
      <c r="C9" s="18">
        <v>1116668237</v>
      </c>
      <c r="D9" s="18"/>
      <c r="E9" s="19">
        <v>709639577</v>
      </c>
      <c r="F9" s="20">
        <v>706991059</v>
      </c>
      <c r="G9" s="20">
        <v>1428335617</v>
      </c>
      <c r="H9" s="20">
        <v>1227974772</v>
      </c>
      <c r="I9" s="20">
        <v>1583581224</v>
      </c>
      <c r="J9" s="20">
        <v>1583581224</v>
      </c>
      <c r="K9" s="20">
        <v>1442971002</v>
      </c>
      <c r="L9" s="20">
        <v>1412714851</v>
      </c>
      <c r="M9" s="20">
        <v>1273876936</v>
      </c>
      <c r="N9" s="20">
        <v>1273876936</v>
      </c>
      <c r="O9" s="20"/>
      <c r="P9" s="20"/>
      <c r="Q9" s="20"/>
      <c r="R9" s="20"/>
      <c r="S9" s="20"/>
      <c r="T9" s="20"/>
      <c r="U9" s="20"/>
      <c r="V9" s="20"/>
      <c r="W9" s="20">
        <v>1273876936</v>
      </c>
      <c r="X9" s="20">
        <v>353495533</v>
      </c>
      <c r="Y9" s="20">
        <v>920381403</v>
      </c>
      <c r="Z9" s="21">
        <v>260.37</v>
      </c>
      <c r="AA9" s="22">
        <v>706991059</v>
      </c>
    </row>
    <row r="10" spans="1:27" ht="13.5">
      <c r="A10" s="23" t="s">
        <v>37</v>
      </c>
      <c r="B10" s="17"/>
      <c r="C10" s="18">
        <v>31001897</v>
      </c>
      <c r="D10" s="18"/>
      <c r="E10" s="19">
        <v>26623167</v>
      </c>
      <c r="F10" s="20">
        <v>25027082</v>
      </c>
      <c r="G10" s="24">
        <v>58864003</v>
      </c>
      <c r="H10" s="24">
        <v>439429986</v>
      </c>
      <c r="I10" s="24">
        <v>60200722</v>
      </c>
      <c r="J10" s="20">
        <v>60200722</v>
      </c>
      <c r="K10" s="24">
        <v>60191563</v>
      </c>
      <c r="L10" s="24">
        <v>60642096</v>
      </c>
      <c r="M10" s="20">
        <v>60408185</v>
      </c>
      <c r="N10" s="24">
        <v>60408185</v>
      </c>
      <c r="O10" s="24"/>
      <c r="P10" s="24"/>
      <c r="Q10" s="20"/>
      <c r="R10" s="24"/>
      <c r="S10" s="24"/>
      <c r="T10" s="20"/>
      <c r="U10" s="24"/>
      <c r="V10" s="24"/>
      <c r="W10" s="24">
        <v>60408185</v>
      </c>
      <c r="X10" s="20">
        <v>12513543</v>
      </c>
      <c r="Y10" s="24">
        <v>47894642</v>
      </c>
      <c r="Z10" s="25">
        <v>382.74</v>
      </c>
      <c r="AA10" s="26">
        <v>25027082</v>
      </c>
    </row>
    <row r="11" spans="1:27" ht="13.5">
      <c r="A11" s="23" t="s">
        <v>38</v>
      </c>
      <c r="B11" s="17"/>
      <c r="C11" s="18">
        <v>660104833</v>
      </c>
      <c r="D11" s="18"/>
      <c r="E11" s="19">
        <v>684047409</v>
      </c>
      <c r="F11" s="20">
        <v>667355958</v>
      </c>
      <c r="G11" s="20">
        <v>615213044</v>
      </c>
      <c r="H11" s="20">
        <v>637774196</v>
      </c>
      <c r="I11" s="20">
        <v>647776502</v>
      </c>
      <c r="J11" s="20">
        <v>647776502</v>
      </c>
      <c r="K11" s="20">
        <v>653645911</v>
      </c>
      <c r="L11" s="20">
        <v>672222198</v>
      </c>
      <c r="M11" s="20">
        <v>700664015</v>
      </c>
      <c r="N11" s="20">
        <v>700664015</v>
      </c>
      <c r="O11" s="20"/>
      <c r="P11" s="20"/>
      <c r="Q11" s="20"/>
      <c r="R11" s="20"/>
      <c r="S11" s="20"/>
      <c r="T11" s="20"/>
      <c r="U11" s="20"/>
      <c r="V11" s="20"/>
      <c r="W11" s="20">
        <v>700664015</v>
      </c>
      <c r="X11" s="20">
        <v>333677983</v>
      </c>
      <c r="Y11" s="20">
        <v>366986032</v>
      </c>
      <c r="Z11" s="21">
        <v>109.98</v>
      </c>
      <c r="AA11" s="22">
        <v>667355958</v>
      </c>
    </row>
    <row r="12" spans="1:27" ht="13.5">
      <c r="A12" s="27" t="s">
        <v>39</v>
      </c>
      <c r="B12" s="28"/>
      <c r="C12" s="29">
        <f aca="true" t="shared" si="0" ref="C12:Y12">SUM(C6:C11)</f>
        <v>15307486914</v>
      </c>
      <c r="D12" s="29">
        <f>SUM(D6:D11)</f>
        <v>0</v>
      </c>
      <c r="E12" s="30">
        <f t="shared" si="0"/>
        <v>15258239242</v>
      </c>
      <c r="F12" s="31">
        <f t="shared" si="0"/>
        <v>15575098399</v>
      </c>
      <c r="G12" s="31">
        <f t="shared" si="0"/>
        <v>18779699864</v>
      </c>
      <c r="H12" s="31">
        <f t="shared" si="0"/>
        <v>18878487948</v>
      </c>
      <c r="I12" s="31">
        <f t="shared" si="0"/>
        <v>18052106659</v>
      </c>
      <c r="J12" s="31">
        <f t="shared" si="0"/>
        <v>18052106659</v>
      </c>
      <c r="K12" s="31">
        <f t="shared" si="0"/>
        <v>17731511991</v>
      </c>
      <c r="L12" s="31">
        <f t="shared" si="0"/>
        <v>17310268631</v>
      </c>
      <c r="M12" s="31">
        <f t="shared" si="0"/>
        <v>18231860978</v>
      </c>
      <c r="N12" s="31">
        <f t="shared" si="0"/>
        <v>18231860978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18231860978</v>
      </c>
      <c r="X12" s="31">
        <f t="shared" si="0"/>
        <v>7787549222</v>
      </c>
      <c r="Y12" s="31">
        <f t="shared" si="0"/>
        <v>10444311756</v>
      </c>
      <c r="Z12" s="32">
        <f>+IF(X12&lt;&gt;0,+(Y12/X12)*100,0)</f>
        <v>134.11551514171606</v>
      </c>
      <c r="AA12" s="33">
        <f>SUM(AA6:AA11)</f>
        <v>15575098399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182905978</v>
      </c>
      <c r="D15" s="18"/>
      <c r="E15" s="19">
        <v>152474811</v>
      </c>
      <c r="F15" s="20">
        <v>152634780</v>
      </c>
      <c r="G15" s="20">
        <v>128772309</v>
      </c>
      <c r="H15" s="20">
        <v>134458200</v>
      </c>
      <c r="I15" s="20">
        <v>131929728</v>
      </c>
      <c r="J15" s="20">
        <v>131929728</v>
      </c>
      <c r="K15" s="20">
        <v>130339880</v>
      </c>
      <c r="L15" s="20">
        <v>127217083</v>
      </c>
      <c r="M15" s="20">
        <v>125798617</v>
      </c>
      <c r="N15" s="20">
        <v>125798617</v>
      </c>
      <c r="O15" s="20"/>
      <c r="P15" s="20"/>
      <c r="Q15" s="20"/>
      <c r="R15" s="20"/>
      <c r="S15" s="20"/>
      <c r="T15" s="20"/>
      <c r="U15" s="20"/>
      <c r="V15" s="20"/>
      <c r="W15" s="20">
        <v>125798617</v>
      </c>
      <c r="X15" s="20">
        <v>76317392</v>
      </c>
      <c r="Y15" s="20">
        <v>49481225</v>
      </c>
      <c r="Z15" s="21">
        <v>64.84</v>
      </c>
      <c r="AA15" s="22">
        <v>152634780</v>
      </c>
    </row>
    <row r="16" spans="1:27" ht="13.5">
      <c r="A16" s="23" t="s">
        <v>42</v>
      </c>
      <c r="B16" s="17"/>
      <c r="C16" s="18">
        <v>3337651704</v>
      </c>
      <c r="D16" s="18"/>
      <c r="E16" s="19">
        <v>1736017723</v>
      </c>
      <c r="F16" s="20">
        <v>1913580723</v>
      </c>
      <c r="G16" s="24">
        <v>71724434</v>
      </c>
      <c r="H16" s="24">
        <v>69647214</v>
      </c>
      <c r="I16" s="24">
        <v>70129722</v>
      </c>
      <c r="J16" s="20">
        <v>70129722</v>
      </c>
      <c r="K16" s="24">
        <v>74513172</v>
      </c>
      <c r="L16" s="24">
        <v>75037158</v>
      </c>
      <c r="M16" s="20">
        <v>75470649</v>
      </c>
      <c r="N16" s="24">
        <v>75470649</v>
      </c>
      <c r="O16" s="24"/>
      <c r="P16" s="24"/>
      <c r="Q16" s="20"/>
      <c r="R16" s="24"/>
      <c r="S16" s="24"/>
      <c r="T16" s="20"/>
      <c r="U16" s="24"/>
      <c r="V16" s="24"/>
      <c r="W16" s="24">
        <v>75470649</v>
      </c>
      <c r="X16" s="20">
        <v>956790363</v>
      </c>
      <c r="Y16" s="24">
        <v>-881319714</v>
      </c>
      <c r="Z16" s="25">
        <v>-92.11</v>
      </c>
      <c r="AA16" s="26">
        <v>1913580723</v>
      </c>
    </row>
    <row r="17" spans="1:27" ht="13.5">
      <c r="A17" s="23" t="s">
        <v>43</v>
      </c>
      <c r="B17" s="17"/>
      <c r="C17" s="18">
        <v>2365011098</v>
      </c>
      <c r="D17" s="18"/>
      <c r="E17" s="19">
        <v>2350146848</v>
      </c>
      <c r="F17" s="20">
        <v>2356407478</v>
      </c>
      <c r="G17" s="20">
        <v>2241048842</v>
      </c>
      <c r="H17" s="20">
        <v>2269712653</v>
      </c>
      <c r="I17" s="20">
        <v>2284666181</v>
      </c>
      <c r="J17" s="20">
        <v>2284666181</v>
      </c>
      <c r="K17" s="20">
        <v>2280624938</v>
      </c>
      <c r="L17" s="20">
        <v>2277066974</v>
      </c>
      <c r="M17" s="20">
        <v>2276226855</v>
      </c>
      <c r="N17" s="20">
        <v>2276226855</v>
      </c>
      <c r="O17" s="20"/>
      <c r="P17" s="20"/>
      <c r="Q17" s="20"/>
      <c r="R17" s="20"/>
      <c r="S17" s="20"/>
      <c r="T17" s="20"/>
      <c r="U17" s="20"/>
      <c r="V17" s="20"/>
      <c r="W17" s="20">
        <v>2276226855</v>
      </c>
      <c r="X17" s="20">
        <v>1178203744</v>
      </c>
      <c r="Y17" s="20">
        <v>1098023111</v>
      </c>
      <c r="Z17" s="21">
        <v>93.19</v>
      </c>
      <c r="AA17" s="22">
        <v>2356407478</v>
      </c>
    </row>
    <row r="18" spans="1:27" ht="13.5">
      <c r="A18" s="23" t="s">
        <v>44</v>
      </c>
      <c r="B18" s="17"/>
      <c r="C18" s="18"/>
      <c r="D18" s="18"/>
      <c r="E18" s="19">
        <v>105062</v>
      </c>
      <c r="F18" s="20">
        <v>105062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>
        <v>52531</v>
      </c>
      <c r="Y18" s="20">
        <v>-52531</v>
      </c>
      <c r="Z18" s="21">
        <v>-100</v>
      </c>
      <c r="AA18" s="22">
        <v>105062</v>
      </c>
    </row>
    <row r="19" spans="1:27" ht="13.5">
      <c r="A19" s="23" t="s">
        <v>45</v>
      </c>
      <c r="B19" s="17"/>
      <c r="C19" s="18">
        <v>58821521682</v>
      </c>
      <c r="D19" s="18"/>
      <c r="E19" s="19">
        <v>64970178041</v>
      </c>
      <c r="F19" s="20">
        <v>65634306862</v>
      </c>
      <c r="G19" s="20">
        <v>57471725862</v>
      </c>
      <c r="H19" s="20">
        <v>57808819084</v>
      </c>
      <c r="I19" s="20">
        <v>57857855482</v>
      </c>
      <c r="J19" s="20">
        <v>57857855482</v>
      </c>
      <c r="K19" s="20">
        <v>58091248535</v>
      </c>
      <c r="L19" s="20">
        <v>58501904781</v>
      </c>
      <c r="M19" s="20">
        <v>58744483940</v>
      </c>
      <c r="N19" s="20">
        <v>58744483940</v>
      </c>
      <c r="O19" s="20"/>
      <c r="P19" s="20"/>
      <c r="Q19" s="20"/>
      <c r="R19" s="20"/>
      <c r="S19" s="20"/>
      <c r="T19" s="20"/>
      <c r="U19" s="20"/>
      <c r="V19" s="20"/>
      <c r="W19" s="20">
        <v>58744483940</v>
      </c>
      <c r="X19" s="20">
        <v>32817153439</v>
      </c>
      <c r="Y19" s="20">
        <v>25927330501</v>
      </c>
      <c r="Z19" s="21">
        <v>79.01</v>
      </c>
      <c r="AA19" s="22">
        <v>65634306862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12769601</v>
      </c>
      <c r="D21" s="18"/>
      <c r="E21" s="19">
        <v>11545138</v>
      </c>
      <c r="F21" s="20">
        <v>11545138</v>
      </c>
      <c r="G21" s="20">
        <v>12769601</v>
      </c>
      <c r="H21" s="20">
        <v>12769601</v>
      </c>
      <c r="I21" s="20">
        <v>12769601</v>
      </c>
      <c r="J21" s="20">
        <v>12769601</v>
      </c>
      <c r="K21" s="20">
        <v>12769601</v>
      </c>
      <c r="L21" s="20">
        <v>12769601</v>
      </c>
      <c r="M21" s="20">
        <v>12769601</v>
      </c>
      <c r="N21" s="20">
        <v>12769601</v>
      </c>
      <c r="O21" s="20"/>
      <c r="P21" s="20"/>
      <c r="Q21" s="20"/>
      <c r="R21" s="20"/>
      <c r="S21" s="20"/>
      <c r="T21" s="20"/>
      <c r="U21" s="20"/>
      <c r="V21" s="20"/>
      <c r="W21" s="20">
        <v>12769601</v>
      </c>
      <c r="X21" s="20">
        <v>5772569</v>
      </c>
      <c r="Y21" s="20">
        <v>6997032</v>
      </c>
      <c r="Z21" s="21">
        <v>121.21</v>
      </c>
      <c r="AA21" s="22">
        <v>11545138</v>
      </c>
    </row>
    <row r="22" spans="1:27" ht="13.5">
      <c r="A22" s="23" t="s">
        <v>48</v>
      </c>
      <c r="B22" s="17"/>
      <c r="C22" s="18">
        <v>767596849</v>
      </c>
      <c r="D22" s="18"/>
      <c r="E22" s="19">
        <v>48939013</v>
      </c>
      <c r="F22" s="20">
        <v>47058812</v>
      </c>
      <c r="G22" s="20">
        <v>35130027</v>
      </c>
      <c r="H22" s="20">
        <v>33095629</v>
      </c>
      <c r="I22" s="20">
        <v>36184041</v>
      </c>
      <c r="J22" s="20">
        <v>36184041</v>
      </c>
      <c r="K22" s="20">
        <v>36226962</v>
      </c>
      <c r="L22" s="20">
        <v>32961097</v>
      </c>
      <c r="M22" s="20">
        <v>32792749</v>
      </c>
      <c r="N22" s="20">
        <v>32792749</v>
      </c>
      <c r="O22" s="20"/>
      <c r="P22" s="20"/>
      <c r="Q22" s="20"/>
      <c r="R22" s="20"/>
      <c r="S22" s="20"/>
      <c r="T22" s="20"/>
      <c r="U22" s="20"/>
      <c r="V22" s="20"/>
      <c r="W22" s="20">
        <v>32792749</v>
      </c>
      <c r="X22" s="20">
        <v>23529411</v>
      </c>
      <c r="Y22" s="20">
        <v>9263338</v>
      </c>
      <c r="Z22" s="21">
        <v>39.37</v>
      </c>
      <c r="AA22" s="22">
        <v>47058812</v>
      </c>
    </row>
    <row r="23" spans="1:27" ht="13.5">
      <c r="A23" s="23" t="s">
        <v>49</v>
      </c>
      <c r="B23" s="17"/>
      <c r="C23" s="18">
        <v>127195324</v>
      </c>
      <c r="D23" s="18"/>
      <c r="E23" s="19">
        <v>99064041</v>
      </c>
      <c r="F23" s="20">
        <v>99068041</v>
      </c>
      <c r="G23" s="24">
        <v>154442852</v>
      </c>
      <c r="H23" s="24">
        <v>138747105</v>
      </c>
      <c r="I23" s="24">
        <v>138737671</v>
      </c>
      <c r="J23" s="20">
        <v>138737671</v>
      </c>
      <c r="K23" s="24">
        <v>138704229</v>
      </c>
      <c r="L23" s="24">
        <v>138518928</v>
      </c>
      <c r="M23" s="20">
        <v>138485345</v>
      </c>
      <c r="N23" s="24">
        <v>138485345</v>
      </c>
      <c r="O23" s="24"/>
      <c r="P23" s="24"/>
      <c r="Q23" s="20"/>
      <c r="R23" s="24"/>
      <c r="S23" s="24"/>
      <c r="T23" s="20"/>
      <c r="U23" s="24"/>
      <c r="V23" s="24"/>
      <c r="W23" s="24">
        <v>138485345</v>
      </c>
      <c r="X23" s="20">
        <v>49534022</v>
      </c>
      <c r="Y23" s="24">
        <v>88951323</v>
      </c>
      <c r="Z23" s="25">
        <v>179.58</v>
      </c>
      <c r="AA23" s="26">
        <v>99068041</v>
      </c>
    </row>
    <row r="24" spans="1:27" ht="13.5">
      <c r="A24" s="27" t="s">
        <v>50</v>
      </c>
      <c r="B24" s="35"/>
      <c r="C24" s="29">
        <f aca="true" t="shared" si="1" ref="C24:Y24">SUM(C15:C23)</f>
        <v>65614652236</v>
      </c>
      <c r="D24" s="29">
        <f>SUM(D15:D23)</f>
        <v>0</v>
      </c>
      <c r="E24" s="36">
        <f t="shared" si="1"/>
        <v>69368470677</v>
      </c>
      <c r="F24" s="37">
        <f t="shared" si="1"/>
        <v>70214706896</v>
      </c>
      <c r="G24" s="37">
        <f t="shared" si="1"/>
        <v>60115613927</v>
      </c>
      <c r="H24" s="37">
        <f t="shared" si="1"/>
        <v>60467249486</v>
      </c>
      <c r="I24" s="37">
        <f t="shared" si="1"/>
        <v>60532272426</v>
      </c>
      <c r="J24" s="37">
        <f t="shared" si="1"/>
        <v>60532272426</v>
      </c>
      <c r="K24" s="37">
        <f t="shared" si="1"/>
        <v>60764427317</v>
      </c>
      <c r="L24" s="37">
        <f t="shared" si="1"/>
        <v>61165475622</v>
      </c>
      <c r="M24" s="37">
        <f t="shared" si="1"/>
        <v>61406027756</v>
      </c>
      <c r="N24" s="37">
        <f t="shared" si="1"/>
        <v>61406027756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61406027756</v>
      </c>
      <c r="X24" s="37">
        <f t="shared" si="1"/>
        <v>35107353471</v>
      </c>
      <c r="Y24" s="37">
        <f t="shared" si="1"/>
        <v>26298674285</v>
      </c>
      <c r="Z24" s="38">
        <f>+IF(X24&lt;&gt;0,+(Y24/X24)*100,0)</f>
        <v>74.90930441886968</v>
      </c>
      <c r="AA24" s="39">
        <f>SUM(AA15:AA23)</f>
        <v>70214706896</v>
      </c>
    </row>
    <row r="25" spans="1:27" ht="13.5">
      <c r="A25" s="27" t="s">
        <v>51</v>
      </c>
      <c r="B25" s="28"/>
      <c r="C25" s="29">
        <f aca="true" t="shared" si="2" ref="C25:Y25">+C12+C24</f>
        <v>80922139150</v>
      </c>
      <c r="D25" s="29">
        <f>+D12+D24</f>
        <v>0</v>
      </c>
      <c r="E25" s="30">
        <f t="shared" si="2"/>
        <v>84626709919</v>
      </c>
      <c r="F25" s="31">
        <f t="shared" si="2"/>
        <v>85789805295</v>
      </c>
      <c r="G25" s="31">
        <f t="shared" si="2"/>
        <v>78895313791</v>
      </c>
      <c r="H25" s="31">
        <f t="shared" si="2"/>
        <v>79345737434</v>
      </c>
      <c r="I25" s="31">
        <f t="shared" si="2"/>
        <v>78584379085</v>
      </c>
      <c r="J25" s="31">
        <f t="shared" si="2"/>
        <v>78584379085</v>
      </c>
      <c r="K25" s="31">
        <f t="shared" si="2"/>
        <v>78495939308</v>
      </c>
      <c r="L25" s="31">
        <f t="shared" si="2"/>
        <v>78475744253</v>
      </c>
      <c r="M25" s="31">
        <f t="shared" si="2"/>
        <v>79637888734</v>
      </c>
      <c r="N25" s="31">
        <f t="shared" si="2"/>
        <v>79637888734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79637888734</v>
      </c>
      <c r="X25" s="31">
        <f t="shared" si="2"/>
        <v>42894902693</v>
      </c>
      <c r="Y25" s="31">
        <f t="shared" si="2"/>
        <v>36742986041</v>
      </c>
      <c r="Z25" s="32">
        <f>+IF(X25&lt;&gt;0,+(Y25/X25)*100,0)</f>
        <v>85.65816387082297</v>
      </c>
      <c r="AA25" s="33">
        <f>+AA12+AA24</f>
        <v>85789805295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2026318</v>
      </c>
      <c r="D29" s="18"/>
      <c r="E29" s="19">
        <v>31943019</v>
      </c>
      <c r="F29" s="20">
        <v>31943019</v>
      </c>
      <c r="G29" s="20">
        <v>9699316</v>
      </c>
      <c r="H29" s="20">
        <v>19788770</v>
      </c>
      <c r="I29" s="20">
        <v>14773654</v>
      </c>
      <c r="J29" s="20">
        <v>14773654</v>
      </c>
      <c r="K29" s="20">
        <v>15473642</v>
      </c>
      <c r="L29" s="20">
        <v>11452216</v>
      </c>
      <c r="M29" s="20">
        <v>11726810</v>
      </c>
      <c r="N29" s="20">
        <v>11726810</v>
      </c>
      <c r="O29" s="20"/>
      <c r="P29" s="20"/>
      <c r="Q29" s="20"/>
      <c r="R29" s="20"/>
      <c r="S29" s="20"/>
      <c r="T29" s="20"/>
      <c r="U29" s="20"/>
      <c r="V29" s="20"/>
      <c r="W29" s="20">
        <v>11726810</v>
      </c>
      <c r="X29" s="20">
        <v>15971510</v>
      </c>
      <c r="Y29" s="20">
        <v>-4244700</v>
      </c>
      <c r="Z29" s="21">
        <v>-26.58</v>
      </c>
      <c r="AA29" s="22">
        <v>31943019</v>
      </c>
    </row>
    <row r="30" spans="1:27" ht="13.5">
      <c r="A30" s="23" t="s">
        <v>55</v>
      </c>
      <c r="B30" s="17"/>
      <c r="C30" s="18">
        <v>694336830</v>
      </c>
      <c r="D30" s="18"/>
      <c r="E30" s="19">
        <v>697132132</v>
      </c>
      <c r="F30" s="20">
        <v>698397807</v>
      </c>
      <c r="G30" s="20">
        <v>562043929</v>
      </c>
      <c r="H30" s="20">
        <v>608459426</v>
      </c>
      <c r="I30" s="20">
        <v>607042357</v>
      </c>
      <c r="J30" s="20">
        <v>607042357</v>
      </c>
      <c r="K30" s="20">
        <v>609554635</v>
      </c>
      <c r="L30" s="20">
        <v>608536728</v>
      </c>
      <c r="M30" s="20">
        <v>579915267</v>
      </c>
      <c r="N30" s="20">
        <v>579915267</v>
      </c>
      <c r="O30" s="20"/>
      <c r="P30" s="20"/>
      <c r="Q30" s="20"/>
      <c r="R30" s="20"/>
      <c r="S30" s="20"/>
      <c r="T30" s="20"/>
      <c r="U30" s="20"/>
      <c r="V30" s="20"/>
      <c r="W30" s="20">
        <v>579915267</v>
      </c>
      <c r="X30" s="20">
        <v>349198908</v>
      </c>
      <c r="Y30" s="20">
        <v>230716359</v>
      </c>
      <c r="Z30" s="21">
        <v>66.07</v>
      </c>
      <c r="AA30" s="22">
        <v>698397807</v>
      </c>
    </row>
    <row r="31" spans="1:27" ht="13.5">
      <c r="A31" s="23" t="s">
        <v>56</v>
      </c>
      <c r="B31" s="17"/>
      <c r="C31" s="18">
        <v>557301051</v>
      </c>
      <c r="D31" s="18"/>
      <c r="E31" s="19">
        <v>564238033</v>
      </c>
      <c r="F31" s="20">
        <v>564327302</v>
      </c>
      <c r="G31" s="20">
        <v>552999909</v>
      </c>
      <c r="H31" s="20">
        <v>439302858</v>
      </c>
      <c r="I31" s="20">
        <v>433268925</v>
      </c>
      <c r="J31" s="20">
        <v>433268925</v>
      </c>
      <c r="K31" s="20">
        <v>432250864</v>
      </c>
      <c r="L31" s="20">
        <v>436540282</v>
      </c>
      <c r="M31" s="20">
        <v>439129506</v>
      </c>
      <c r="N31" s="20">
        <v>439129506</v>
      </c>
      <c r="O31" s="20"/>
      <c r="P31" s="20"/>
      <c r="Q31" s="20"/>
      <c r="R31" s="20"/>
      <c r="S31" s="20"/>
      <c r="T31" s="20"/>
      <c r="U31" s="20"/>
      <c r="V31" s="20"/>
      <c r="W31" s="20">
        <v>439129506</v>
      </c>
      <c r="X31" s="20">
        <v>282163653</v>
      </c>
      <c r="Y31" s="20">
        <v>156965853</v>
      </c>
      <c r="Z31" s="21">
        <v>55.63</v>
      </c>
      <c r="AA31" s="22">
        <v>564327302</v>
      </c>
    </row>
    <row r="32" spans="1:27" ht="13.5">
      <c r="A32" s="23" t="s">
        <v>57</v>
      </c>
      <c r="B32" s="17"/>
      <c r="C32" s="18">
        <v>8004341638</v>
      </c>
      <c r="D32" s="18"/>
      <c r="E32" s="19">
        <v>6617424165</v>
      </c>
      <c r="F32" s="20">
        <v>7142302356</v>
      </c>
      <c r="G32" s="20">
        <v>5587806020</v>
      </c>
      <c r="H32" s="20">
        <v>5284923884</v>
      </c>
      <c r="I32" s="20">
        <v>6058314689</v>
      </c>
      <c r="J32" s="20">
        <v>6058314689</v>
      </c>
      <c r="K32" s="20">
        <v>5141902653</v>
      </c>
      <c r="L32" s="20">
        <v>5161884640</v>
      </c>
      <c r="M32" s="20">
        <v>5322171048</v>
      </c>
      <c r="N32" s="20">
        <v>5322171048</v>
      </c>
      <c r="O32" s="20"/>
      <c r="P32" s="20"/>
      <c r="Q32" s="20"/>
      <c r="R32" s="20"/>
      <c r="S32" s="20"/>
      <c r="T32" s="20"/>
      <c r="U32" s="20"/>
      <c r="V32" s="20"/>
      <c r="W32" s="20">
        <v>5322171048</v>
      </c>
      <c r="X32" s="20">
        <v>3571151182</v>
      </c>
      <c r="Y32" s="20">
        <v>1751019866</v>
      </c>
      <c r="Z32" s="21">
        <v>49.03</v>
      </c>
      <c r="AA32" s="22">
        <v>7142302356</v>
      </c>
    </row>
    <row r="33" spans="1:27" ht="13.5">
      <c r="A33" s="23" t="s">
        <v>58</v>
      </c>
      <c r="B33" s="17"/>
      <c r="C33" s="18">
        <v>1556655857</v>
      </c>
      <c r="D33" s="18"/>
      <c r="E33" s="19">
        <v>1791209597</v>
      </c>
      <c r="F33" s="20">
        <v>2427577183</v>
      </c>
      <c r="G33" s="20">
        <v>1336544289</v>
      </c>
      <c r="H33" s="20">
        <v>1502890523</v>
      </c>
      <c r="I33" s="20">
        <v>1493620394</v>
      </c>
      <c r="J33" s="20">
        <v>1493620394</v>
      </c>
      <c r="K33" s="20">
        <v>1466082755</v>
      </c>
      <c r="L33" s="20">
        <v>1468790702</v>
      </c>
      <c r="M33" s="20">
        <v>1415430140</v>
      </c>
      <c r="N33" s="20">
        <v>1415430140</v>
      </c>
      <c r="O33" s="20"/>
      <c r="P33" s="20"/>
      <c r="Q33" s="20"/>
      <c r="R33" s="20"/>
      <c r="S33" s="20"/>
      <c r="T33" s="20"/>
      <c r="U33" s="20"/>
      <c r="V33" s="20"/>
      <c r="W33" s="20">
        <v>1415430140</v>
      </c>
      <c r="X33" s="20">
        <v>1213788596</v>
      </c>
      <c r="Y33" s="20">
        <v>201641544</v>
      </c>
      <c r="Z33" s="21">
        <v>16.61</v>
      </c>
      <c r="AA33" s="22">
        <v>2427577183</v>
      </c>
    </row>
    <row r="34" spans="1:27" ht="13.5">
      <c r="A34" s="27" t="s">
        <v>59</v>
      </c>
      <c r="B34" s="28"/>
      <c r="C34" s="29">
        <f aca="true" t="shared" si="3" ref="C34:Y34">SUM(C29:C33)</f>
        <v>10814661694</v>
      </c>
      <c r="D34" s="29">
        <f>SUM(D29:D33)</f>
        <v>0</v>
      </c>
      <c r="E34" s="30">
        <f t="shared" si="3"/>
        <v>9701946946</v>
      </c>
      <c r="F34" s="31">
        <f t="shared" si="3"/>
        <v>10864547667</v>
      </c>
      <c r="G34" s="31">
        <f t="shared" si="3"/>
        <v>8049093463</v>
      </c>
      <c r="H34" s="31">
        <f t="shared" si="3"/>
        <v>7855365461</v>
      </c>
      <c r="I34" s="31">
        <f t="shared" si="3"/>
        <v>8607020019</v>
      </c>
      <c r="J34" s="31">
        <f t="shared" si="3"/>
        <v>8607020019</v>
      </c>
      <c r="K34" s="31">
        <f t="shared" si="3"/>
        <v>7665264549</v>
      </c>
      <c r="L34" s="31">
        <f t="shared" si="3"/>
        <v>7687204568</v>
      </c>
      <c r="M34" s="31">
        <f t="shared" si="3"/>
        <v>7768372771</v>
      </c>
      <c r="N34" s="31">
        <f t="shared" si="3"/>
        <v>7768372771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7768372771</v>
      </c>
      <c r="X34" s="31">
        <f t="shared" si="3"/>
        <v>5432273849</v>
      </c>
      <c r="Y34" s="31">
        <f t="shared" si="3"/>
        <v>2336098922</v>
      </c>
      <c r="Z34" s="32">
        <f>+IF(X34&lt;&gt;0,+(Y34/X34)*100,0)</f>
        <v>43.00407135089555</v>
      </c>
      <c r="AA34" s="33">
        <f>SUM(AA29:AA33)</f>
        <v>10864547667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9347602608</v>
      </c>
      <c r="D37" s="18"/>
      <c r="E37" s="19">
        <v>10847876405</v>
      </c>
      <c r="F37" s="20">
        <v>10853831697</v>
      </c>
      <c r="G37" s="20">
        <v>9214630739</v>
      </c>
      <c r="H37" s="20">
        <v>9220641302</v>
      </c>
      <c r="I37" s="20">
        <v>9004069299</v>
      </c>
      <c r="J37" s="20">
        <v>9004069299</v>
      </c>
      <c r="K37" s="20">
        <v>9036310944</v>
      </c>
      <c r="L37" s="20">
        <v>9107737174</v>
      </c>
      <c r="M37" s="20">
        <v>8875604710</v>
      </c>
      <c r="N37" s="20">
        <v>8875604710</v>
      </c>
      <c r="O37" s="20"/>
      <c r="P37" s="20"/>
      <c r="Q37" s="20"/>
      <c r="R37" s="20"/>
      <c r="S37" s="20"/>
      <c r="T37" s="20"/>
      <c r="U37" s="20"/>
      <c r="V37" s="20"/>
      <c r="W37" s="20">
        <v>8875604710</v>
      </c>
      <c r="X37" s="20">
        <v>5426915854</v>
      </c>
      <c r="Y37" s="20">
        <v>3448688856</v>
      </c>
      <c r="Z37" s="21">
        <v>63.55</v>
      </c>
      <c r="AA37" s="22">
        <v>10853831697</v>
      </c>
    </row>
    <row r="38" spans="1:27" ht="13.5">
      <c r="A38" s="23" t="s">
        <v>58</v>
      </c>
      <c r="B38" s="17"/>
      <c r="C38" s="18">
        <v>8080697712</v>
      </c>
      <c r="D38" s="18"/>
      <c r="E38" s="19">
        <v>7590699238</v>
      </c>
      <c r="F38" s="20">
        <v>7585296389</v>
      </c>
      <c r="G38" s="20">
        <v>7055687726</v>
      </c>
      <c r="H38" s="20">
        <v>8206273095</v>
      </c>
      <c r="I38" s="20">
        <v>8329887199</v>
      </c>
      <c r="J38" s="20">
        <v>8329887199</v>
      </c>
      <c r="K38" s="20">
        <v>8373718319</v>
      </c>
      <c r="L38" s="20">
        <v>8405467811</v>
      </c>
      <c r="M38" s="20">
        <v>8463308554</v>
      </c>
      <c r="N38" s="20">
        <v>8463308554</v>
      </c>
      <c r="O38" s="20"/>
      <c r="P38" s="20"/>
      <c r="Q38" s="20"/>
      <c r="R38" s="20"/>
      <c r="S38" s="20"/>
      <c r="T38" s="20"/>
      <c r="U38" s="20"/>
      <c r="V38" s="20"/>
      <c r="W38" s="20">
        <v>8463308554</v>
      </c>
      <c r="X38" s="20">
        <v>3792648198</v>
      </c>
      <c r="Y38" s="20">
        <v>4670660356</v>
      </c>
      <c r="Z38" s="21">
        <v>123.15</v>
      </c>
      <c r="AA38" s="22">
        <v>7585296389</v>
      </c>
    </row>
    <row r="39" spans="1:27" ht="13.5">
      <c r="A39" s="27" t="s">
        <v>61</v>
      </c>
      <c r="B39" s="35"/>
      <c r="C39" s="29">
        <f aca="true" t="shared" si="4" ref="C39:Y39">SUM(C37:C38)</f>
        <v>17428300320</v>
      </c>
      <c r="D39" s="29">
        <f>SUM(D37:D38)</f>
        <v>0</v>
      </c>
      <c r="E39" s="36">
        <f t="shared" si="4"/>
        <v>18438575643</v>
      </c>
      <c r="F39" s="37">
        <f t="shared" si="4"/>
        <v>18439128086</v>
      </c>
      <c r="G39" s="37">
        <f t="shared" si="4"/>
        <v>16270318465</v>
      </c>
      <c r="H39" s="37">
        <f t="shared" si="4"/>
        <v>17426914397</v>
      </c>
      <c r="I39" s="37">
        <f t="shared" si="4"/>
        <v>17333956498</v>
      </c>
      <c r="J39" s="37">
        <f t="shared" si="4"/>
        <v>17333956498</v>
      </c>
      <c r="K39" s="37">
        <f t="shared" si="4"/>
        <v>17410029263</v>
      </c>
      <c r="L39" s="37">
        <f t="shared" si="4"/>
        <v>17513204985</v>
      </c>
      <c r="M39" s="37">
        <f t="shared" si="4"/>
        <v>17338913264</v>
      </c>
      <c r="N39" s="37">
        <f t="shared" si="4"/>
        <v>17338913264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17338913264</v>
      </c>
      <c r="X39" s="37">
        <f t="shared" si="4"/>
        <v>9219564052</v>
      </c>
      <c r="Y39" s="37">
        <f t="shared" si="4"/>
        <v>8119349212</v>
      </c>
      <c r="Z39" s="38">
        <f>+IF(X39&lt;&gt;0,+(Y39/X39)*100,0)</f>
        <v>88.066519915751</v>
      </c>
      <c r="AA39" s="39">
        <f>SUM(AA37:AA38)</f>
        <v>18439128086</v>
      </c>
    </row>
    <row r="40" spans="1:27" ht="13.5">
      <c r="A40" s="27" t="s">
        <v>62</v>
      </c>
      <c r="B40" s="28"/>
      <c r="C40" s="29">
        <f aca="true" t="shared" si="5" ref="C40:Y40">+C34+C39</f>
        <v>28242962014</v>
      </c>
      <c r="D40" s="29">
        <f>+D34+D39</f>
        <v>0</v>
      </c>
      <c r="E40" s="30">
        <f t="shared" si="5"/>
        <v>28140522589</v>
      </c>
      <c r="F40" s="31">
        <f t="shared" si="5"/>
        <v>29303675753</v>
      </c>
      <c r="G40" s="31">
        <f t="shared" si="5"/>
        <v>24319411928</v>
      </c>
      <c r="H40" s="31">
        <f t="shared" si="5"/>
        <v>25282279858</v>
      </c>
      <c r="I40" s="31">
        <f t="shared" si="5"/>
        <v>25940976517</v>
      </c>
      <c r="J40" s="31">
        <f t="shared" si="5"/>
        <v>25940976517</v>
      </c>
      <c r="K40" s="31">
        <f t="shared" si="5"/>
        <v>25075293812</v>
      </c>
      <c r="L40" s="31">
        <f t="shared" si="5"/>
        <v>25200409553</v>
      </c>
      <c r="M40" s="31">
        <f t="shared" si="5"/>
        <v>25107286035</v>
      </c>
      <c r="N40" s="31">
        <f t="shared" si="5"/>
        <v>25107286035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25107286035</v>
      </c>
      <c r="X40" s="31">
        <f t="shared" si="5"/>
        <v>14651837901</v>
      </c>
      <c r="Y40" s="31">
        <f t="shared" si="5"/>
        <v>10455448134</v>
      </c>
      <c r="Z40" s="32">
        <f>+IF(X40&lt;&gt;0,+(Y40/X40)*100,0)</f>
        <v>71.35929434003913</v>
      </c>
      <c r="AA40" s="33">
        <f>+AA34+AA39</f>
        <v>29303675753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52679177136</v>
      </c>
      <c r="D42" s="43">
        <f>+D25-D40</f>
        <v>0</v>
      </c>
      <c r="E42" s="44">
        <f t="shared" si="6"/>
        <v>56486187330</v>
      </c>
      <c r="F42" s="45">
        <f t="shared" si="6"/>
        <v>56486129542</v>
      </c>
      <c r="G42" s="45">
        <f t="shared" si="6"/>
        <v>54575901863</v>
      </c>
      <c r="H42" s="45">
        <f t="shared" si="6"/>
        <v>54063457576</v>
      </c>
      <c r="I42" s="45">
        <f t="shared" si="6"/>
        <v>52643402568</v>
      </c>
      <c r="J42" s="45">
        <f t="shared" si="6"/>
        <v>52643402568</v>
      </c>
      <c r="K42" s="45">
        <f t="shared" si="6"/>
        <v>53420645496</v>
      </c>
      <c r="L42" s="45">
        <f t="shared" si="6"/>
        <v>53275334700</v>
      </c>
      <c r="M42" s="45">
        <f t="shared" si="6"/>
        <v>54530602699</v>
      </c>
      <c r="N42" s="45">
        <f t="shared" si="6"/>
        <v>54530602699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54530602699</v>
      </c>
      <c r="X42" s="45">
        <f t="shared" si="6"/>
        <v>28243064792</v>
      </c>
      <c r="Y42" s="45">
        <f t="shared" si="6"/>
        <v>26287537907</v>
      </c>
      <c r="Z42" s="46">
        <f>+IF(X42&lt;&gt;0,+(Y42/X42)*100,0)</f>
        <v>93.0760811569079</v>
      </c>
      <c r="AA42" s="47">
        <f>+AA25-AA40</f>
        <v>56486129542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47407887956</v>
      </c>
      <c r="D45" s="18"/>
      <c r="E45" s="19">
        <v>48710578388</v>
      </c>
      <c r="F45" s="20">
        <v>49077232355</v>
      </c>
      <c r="G45" s="20">
        <v>49340645575</v>
      </c>
      <c r="H45" s="20">
        <v>44151348728</v>
      </c>
      <c r="I45" s="20">
        <v>42757291871</v>
      </c>
      <c r="J45" s="20">
        <v>42757291871</v>
      </c>
      <c r="K45" s="20">
        <v>47762086150</v>
      </c>
      <c r="L45" s="20">
        <v>47655397178</v>
      </c>
      <c r="M45" s="20">
        <v>49453637171</v>
      </c>
      <c r="N45" s="20">
        <v>49453637171</v>
      </c>
      <c r="O45" s="20"/>
      <c r="P45" s="20"/>
      <c r="Q45" s="20"/>
      <c r="R45" s="20"/>
      <c r="S45" s="20"/>
      <c r="T45" s="20"/>
      <c r="U45" s="20"/>
      <c r="V45" s="20"/>
      <c r="W45" s="20">
        <v>49453637171</v>
      </c>
      <c r="X45" s="20">
        <v>24538616183</v>
      </c>
      <c r="Y45" s="20">
        <v>24915020988</v>
      </c>
      <c r="Z45" s="48">
        <v>101.53</v>
      </c>
      <c r="AA45" s="22">
        <v>49077232355</v>
      </c>
    </row>
    <row r="46" spans="1:27" ht="13.5">
      <c r="A46" s="23" t="s">
        <v>67</v>
      </c>
      <c r="B46" s="17"/>
      <c r="C46" s="18">
        <v>5271289181</v>
      </c>
      <c r="D46" s="18"/>
      <c r="E46" s="19">
        <v>7775608938</v>
      </c>
      <c r="F46" s="20">
        <v>7408897181</v>
      </c>
      <c r="G46" s="20">
        <v>4708915450</v>
      </c>
      <c r="H46" s="20">
        <v>5153949039</v>
      </c>
      <c r="I46" s="20">
        <v>5150361542</v>
      </c>
      <c r="J46" s="20">
        <v>5150361542</v>
      </c>
      <c r="K46" s="20">
        <v>5133684781</v>
      </c>
      <c r="L46" s="20">
        <v>5091557148</v>
      </c>
      <c r="M46" s="20">
        <v>5076965529</v>
      </c>
      <c r="N46" s="20">
        <v>5076965529</v>
      </c>
      <c r="O46" s="20"/>
      <c r="P46" s="20"/>
      <c r="Q46" s="20"/>
      <c r="R46" s="20"/>
      <c r="S46" s="20"/>
      <c r="T46" s="20"/>
      <c r="U46" s="20"/>
      <c r="V46" s="20"/>
      <c r="W46" s="20">
        <v>5076965529</v>
      </c>
      <c r="X46" s="20">
        <v>3704448595</v>
      </c>
      <c r="Y46" s="20">
        <v>1372516934</v>
      </c>
      <c r="Z46" s="48">
        <v>37.05</v>
      </c>
      <c r="AA46" s="22">
        <v>7408897181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>
        <v>526340834</v>
      </c>
      <c r="H47" s="20">
        <v>4758159807</v>
      </c>
      <c r="I47" s="20">
        <v>4735749160</v>
      </c>
      <c r="J47" s="20">
        <v>4735749160</v>
      </c>
      <c r="K47" s="20">
        <v>524874563</v>
      </c>
      <c r="L47" s="20">
        <v>528380369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52679177137</v>
      </c>
      <c r="D48" s="51">
        <f>SUM(D45:D47)</f>
        <v>0</v>
      </c>
      <c r="E48" s="52">
        <f t="shared" si="7"/>
        <v>56486187326</v>
      </c>
      <c r="F48" s="53">
        <f t="shared" si="7"/>
        <v>56486129536</v>
      </c>
      <c r="G48" s="53">
        <f t="shared" si="7"/>
        <v>54575901859</v>
      </c>
      <c r="H48" s="53">
        <f t="shared" si="7"/>
        <v>54063457574</v>
      </c>
      <c r="I48" s="53">
        <f t="shared" si="7"/>
        <v>52643402573</v>
      </c>
      <c r="J48" s="53">
        <f t="shared" si="7"/>
        <v>52643402573</v>
      </c>
      <c r="K48" s="53">
        <f t="shared" si="7"/>
        <v>53420645494</v>
      </c>
      <c r="L48" s="53">
        <f t="shared" si="7"/>
        <v>53275334695</v>
      </c>
      <c r="M48" s="53">
        <f t="shared" si="7"/>
        <v>54530602700</v>
      </c>
      <c r="N48" s="53">
        <f t="shared" si="7"/>
        <v>54530602700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54530602700</v>
      </c>
      <c r="X48" s="53">
        <f t="shared" si="7"/>
        <v>28243064778</v>
      </c>
      <c r="Y48" s="53">
        <f t="shared" si="7"/>
        <v>26287537922</v>
      </c>
      <c r="Z48" s="54">
        <f>+IF(X48&lt;&gt;0,+(Y48/X48)*100,0)</f>
        <v>93.0760812561558</v>
      </c>
      <c r="AA48" s="55">
        <f>SUM(AA45:AA47)</f>
        <v>56486129536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182668527</v>
      </c>
      <c r="D6" s="18">
        <v>182668527</v>
      </c>
      <c r="E6" s="19">
        <v>131539808</v>
      </c>
      <c r="F6" s="20">
        <v>80680704</v>
      </c>
      <c r="G6" s="20">
        <v>212086770</v>
      </c>
      <c r="H6" s="20">
        <v>191892384</v>
      </c>
      <c r="I6" s="20">
        <v>197212307</v>
      </c>
      <c r="J6" s="20">
        <v>197212307</v>
      </c>
      <c r="K6" s="20">
        <v>239611165</v>
      </c>
      <c r="L6" s="20">
        <v>202724345</v>
      </c>
      <c r="M6" s="20">
        <v>161669053</v>
      </c>
      <c r="N6" s="20">
        <v>161669053</v>
      </c>
      <c r="O6" s="20"/>
      <c r="P6" s="20"/>
      <c r="Q6" s="20"/>
      <c r="R6" s="20"/>
      <c r="S6" s="20"/>
      <c r="T6" s="20"/>
      <c r="U6" s="20"/>
      <c r="V6" s="20"/>
      <c r="W6" s="20">
        <v>161669053</v>
      </c>
      <c r="X6" s="20">
        <v>40340352</v>
      </c>
      <c r="Y6" s="20">
        <v>121328701</v>
      </c>
      <c r="Z6" s="21">
        <v>300.76</v>
      </c>
      <c r="AA6" s="22">
        <v>80680704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149016892</v>
      </c>
      <c r="D8" s="18">
        <v>149016892</v>
      </c>
      <c r="E8" s="19">
        <v>157034367</v>
      </c>
      <c r="F8" s="20">
        <v>157034367</v>
      </c>
      <c r="G8" s="20">
        <v>294629041</v>
      </c>
      <c r="H8" s="20">
        <v>269730518</v>
      </c>
      <c r="I8" s="20">
        <v>262921391</v>
      </c>
      <c r="J8" s="20">
        <v>262921391</v>
      </c>
      <c r="K8" s="20">
        <v>255679689</v>
      </c>
      <c r="L8" s="20">
        <v>240476447</v>
      </c>
      <c r="M8" s="20">
        <v>229188107</v>
      </c>
      <c r="N8" s="20">
        <v>229188107</v>
      </c>
      <c r="O8" s="20"/>
      <c r="P8" s="20"/>
      <c r="Q8" s="20"/>
      <c r="R8" s="20"/>
      <c r="S8" s="20"/>
      <c r="T8" s="20"/>
      <c r="U8" s="20"/>
      <c r="V8" s="20"/>
      <c r="W8" s="20">
        <v>229188107</v>
      </c>
      <c r="X8" s="20">
        <v>78517184</v>
      </c>
      <c r="Y8" s="20">
        <v>150670923</v>
      </c>
      <c r="Z8" s="21">
        <v>191.9</v>
      </c>
      <c r="AA8" s="22">
        <v>157034367</v>
      </c>
    </row>
    <row r="9" spans="1:27" ht="13.5">
      <c r="A9" s="23" t="s">
        <v>36</v>
      </c>
      <c r="B9" s="17"/>
      <c r="C9" s="18">
        <v>76399220</v>
      </c>
      <c r="D9" s="18">
        <v>76399220</v>
      </c>
      <c r="E9" s="19">
        <v>58124623</v>
      </c>
      <c r="F9" s="20">
        <v>58124623</v>
      </c>
      <c r="G9" s="20">
        <v>253465037</v>
      </c>
      <c r="H9" s="20">
        <v>234492709</v>
      </c>
      <c r="I9" s="20">
        <v>288562067</v>
      </c>
      <c r="J9" s="20">
        <v>288562067</v>
      </c>
      <c r="K9" s="20">
        <v>239349986</v>
      </c>
      <c r="L9" s="20">
        <v>236789985</v>
      </c>
      <c r="M9" s="20">
        <v>207742108</v>
      </c>
      <c r="N9" s="20">
        <v>207742108</v>
      </c>
      <c r="O9" s="20"/>
      <c r="P9" s="20"/>
      <c r="Q9" s="20"/>
      <c r="R9" s="20"/>
      <c r="S9" s="20"/>
      <c r="T9" s="20"/>
      <c r="U9" s="20"/>
      <c r="V9" s="20"/>
      <c r="W9" s="20">
        <v>207742108</v>
      </c>
      <c r="X9" s="20">
        <v>29062312</v>
      </c>
      <c r="Y9" s="20">
        <v>178679796</v>
      </c>
      <c r="Z9" s="21">
        <v>614.82</v>
      </c>
      <c r="AA9" s="22">
        <v>58124623</v>
      </c>
    </row>
    <row r="10" spans="1:27" ht="13.5">
      <c r="A10" s="23" t="s">
        <v>37</v>
      </c>
      <c r="B10" s="17"/>
      <c r="C10" s="18">
        <v>304325</v>
      </c>
      <c r="D10" s="18">
        <v>304325</v>
      </c>
      <c r="E10" s="19">
        <v>271916</v>
      </c>
      <c r="F10" s="20">
        <v>271916</v>
      </c>
      <c r="G10" s="24">
        <v>304325</v>
      </c>
      <c r="H10" s="24">
        <v>304325</v>
      </c>
      <c r="I10" s="24">
        <v>304325</v>
      </c>
      <c r="J10" s="20">
        <v>304325</v>
      </c>
      <c r="K10" s="24">
        <v>304325</v>
      </c>
      <c r="L10" s="24">
        <v>304325</v>
      </c>
      <c r="M10" s="20">
        <v>304325</v>
      </c>
      <c r="N10" s="24">
        <v>304325</v>
      </c>
      <c r="O10" s="24"/>
      <c r="P10" s="24"/>
      <c r="Q10" s="20"/>
      <c r="R10" s="24"/>
      <c r="S10" s="24"/>
      <c r="T10" s="20"/>
      <c r="U10" s="24"/>
      <c r="V10" s="24"/>
      <c r="W10" s="24">
        <v>304325</v>
      </c>
      <c r="X10" s="20">
        <v>135958</v>
      </c>
      <c r="Y10" s="24">
        <v>168367</v>
      </c>
      <c r="Z10" s="25">
        <v>123.84</v>
      </c>
      <c r="AA10" s="26">
        <v>271916</v>
      </c>
    </row>
    <row r="11" spans="1:27" ht="13.5">
      <c r="A11" s="23" t="s">
        <v>38</v>
      </c>
      <c r="B11" s="17"/>
      <c r="C11" s="18">
        <v>29632586</v>
      </c>
      <c r="D11" s="18">
        <v>29632586</v>
      </c>
      <c r="E11" s="19">
        <v>47136784</v>
      </c>
      <c r="F11" s="20">
        <v>47136784</v>
      </c>
      <c r="G11" s="20">
        <v>37117903</v>
      </c>
      <c r="H11" s="20">
        <v>37256104</v>
      </c>
      <c r="I11" s="20">
        <v>37142327</v>
      </c>
      <c r="J11" s="20">
        <v>37142327</v>
      </c>
      <c r="K11" s="20">
        <v>37259884</v>
      </c>
      <c r="L11" s="20">
        <v>37552282</v>
      </c>
      <c r="M11" s="20">
        <v>37594570</v>
      </c>
      <c r="N11" s="20">
        <v>37594570</v>
      </c>
      <c r="O11" s="20"/>
      <c r="P11" s="20"/>
      <c r="Q11" s="20"/>
      <c r="R11" s="20"/>
      <c r="S11" s="20"/>
      <c r="T11" s="20"/>
      <c r="U11" s="20"/>
      <c r="V11" s="20"/>
      <c r="W11" s="20">
        <v>37594570</v>
      </c>
      <c r="X11" s="20">
        <v>23568392</v>
      </c>
      <c r="Y11" s="20">
        <v>14026178</v>
      </c>
      <c r="Z11" s="21">
        <v>59.51</v>
      </c>
      <c r="AA11" s="22">
        <v>47136784</v>
      </c>
    </row>
    <row r="12" spans="1:27" ht="13.5">
      <c r="A12" s="27" t="s">
        <v>39</v>
      </c>
      <c r="B12" s="28"/>
      <c r="C12" s="29">
        <f aca="true" t="shared" si="0" ref="C12:Y12">SUM(C6:C11)</f>
        <v>438021550</v>
      </c>
      <c r="D12" s="29">
        <f>SUM(D6:D11)</f>
        <v>438021550</v>
      </c>
      <c r="E12" s="30">
        <f t="shared" si="0"/>
        <v>394107498</v>
      </c>
      <c r="F12" s="31">
        <f t="shared" si="0"/>
        <v>343248394</v>
      </c>
      <c r="G12" s="31">
        <f t="shared" si="0"/>
        <v>797603076</v>
      </c>
      <c r="H12" s="31">
        <f t="shared" si="0"/>
        <v>733676040</v>
      </c>
      <c r="I12" s="31">
        <f t="shared" si="0"/>
        <v>786142417</v>
      </c>
      <c r="J12" s="31">
        <f t="shared" si="0"/>
        <v>786142417</v>
      </c>
      <c r="K12" s="31">
        <f t="shared" si="0"/>
        <v>772205049</v>
      </c>
      <c r="L12" s="31">
        <f t="shared" si="0"/>
        <v>717847384</v>
      </c>
      <c r="M12" s="31">
        <f t="shared" si="0"/>
        <v>636498163</v>
      </c>
      <c r="N12" s="31">
        <f t="shared" si="0"/>
        <v>636498163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636498163</v>
      </c>
      <c r="X12" s="31">
        <f t="shared" si="0"/>
        <v>171624198</v>
      </c>
      <c r="Y12" s="31">
        <f t="shared" si="0"/>
        <v>464873965</v>
      </c>
      <c r="Z12" s="32">
        <f>+IF(X12&lt;&gt;0,+(Y12/X12)*100,0)</f>
        <v>270.86737792068226</v>
      </c>
      <c r="AA12" s="33">
        <f>SUM(AA6:AA11)</f>
        <v>343248394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1034386</v>
      </c>
      <c r="D15" s="18">
        <v>1034386</v>
      </c>
      <c r="E15" s="19">
        <v>1588946</v>
      </c>
      <c r="F15" s="20">
        <v>1588946</v>
      </c>
      <c r="G15" s="20">
        <v>3844671</v>
      </c>
      <c r="H15" s="20">
        <v>3811657</v>
      </c>
      <c r="I15" s="20">
        <v>3778080</v>
      </c>
      <c r="J15" s="20">
        <v>3778080</v>
      </c>
      <c r="K15" s="20">
        <v>3687224</v>
      </c>
      <c r="L15" s="20">
        <v>3643636</v>
      </c>
      <c r="M15" s="20">
        <v>3617820</v>
      </c>
      <c r="N15" s="20">
        <v>3617820</v>
      </c>
      <c r="O15" s="20"/>
      <c r="P15" s="20"/>
      <c r="Q15" s="20"/>
      <c r="R15" s="20"/>
      <c r="S15" s="20"/>
      <c r="T15" s="20"/>
      <c r="U15" s="20"/>
      <c r="V15" s="20"/>
      <c r="W15" s="20">
        <v>3617820</v>
      </c>
      <c r="X15" s="20">
        <v>794473</v>
      </c>
      <c r="Y15" s="20">
        <v>2823347</v>
      </c>
      <c r="Z15" s="21">
        <v>355.37</v>
      </c>
      <c r="AA15" s="22">
        <v>1588946</v>
      </c>
    </row>
    <row r="16" spans="1:27" ht="13.5">
      <c r="A16" s="23" t="s">
        <v>42</v>
      </c>
      <c r="B16" s="17"/>
      <c r="C16" s="18">
        <v>139301</v>
      </c>
      <c r="D16" s="18">
        <v>139301</v>
      </c>
      <c r="E16" s="19">
        <v>153005</v>
      </c>
      <c r="F16" s="20">
        <v>153005</v>
      </c>
      <c r="G16" s="24">
        <v>139301</v>
      </c>
      <c r="H16" s="24">
        <v>139301</v>
      </c>
      <c r="I16" s="24">
        <v>139301</v>
      </c>
      <c r="J16" s="20">
        <v>139301</v>
      </c>
      <c r="K16" s="24">
        <v>139301</v>
      </c>
      <c r="L16" s="24">
        <v>139301</v>
      </c>
      <c r="M16" s="20">
        <v>139301</v>
      </c>
      <c r="N16" s="24">
        <v>139301</v>
      </c>
      <c r="O16" s="24"/>
      <c r="P16" s="24"/>
      <c r="Q16" s="20"/>
      <c r="R16" s="24"/>
      <c r="S16" s="24"/>
      <c r="T16" s="20"/>
      <c r="U16" s="24"/>
      <c r="V16" s="24"/>
      <c r="W16" s="24">
        <v>139301</v>
      </c>
      <c r="X16" s="20">
        <v>76503</v>
      </c>
      <c r="Y16" s="24">
        <v>62798</v>
      </c>
      <c r="Z16" s="25">
        <v>82.09</v>
      </c>
      <c r="AA16" s="26">
        <v>153005</v>
      </c>
    </row>
    <row r="17" spans="1:27" ht="13.5">
      <c r="A17" s="23" t="s">
        <v>43</v>
      </c>
      <c r="B17" s="17"/>
      <c r="C17" s="18">
        <v>100054288</v>
      </c>
      <c r="D17" s="18">
        <v>100054288</v>
      </c>
      <c r="E17" s="19">
        <v>93057000</v>
      </c>
      <c r="F17" s="20">
        <v>93057000</v>
      </c>
      <c r="G17" s="20">
        <v>93057000</v>
      </c>
      <c r="H17" s="20">
        <v>98108958</v>
      </c>
      <c r="I17" s="20">
        <v>98108958</v>
      </c>
      <c r="J17" s="20">
        <v>98108958</v>
      </c>
      <c r="K17" s="20">
        <v>98108958</v>
      </c>
      <c r="L17" s="20">
        <v>98108958</v>
      </c>
      <c r="M17" s="20">
        <v>98108958</v>
      </c>
      <c r="N17" s="20">
        <v>98108958</v>
      </c>
      <c r="O17" s="20"/>
      <c r="P17" s="20"/>
      <c r="Q17" s="20"/>
      <c r="R17" s="20"/>
      <c r="S17" s="20"/>
      <c r="T17" s="20"/>
      <c r="U17" s="20"/>
      <c r="V17" s="20"/>
      <c r="W17" s="20">
        <v>98108958</v>
      </c>
      <c r="X17" s="20">
        <v>46528500</v>
      </c>
      <c r="Y17" s="20">
        <v>51580458</v>
      </c>
      <c r="Z17" s="21">
        <v>110.86</v>
      </c>
      <c r="AA17" s="22">
        <v>93057000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4453357521</v>
      </c>
      <c r="D19" s="18">
        <v>4453357521</v>
      </c>
      <c r="E19" s="19">
        <v>4451937323</v>
      </c>
      <c r="F19" s="20">
        <v>4506114641</v>
      </c>
      <c r="G19" s="20">
        <v>4138042453</v>
      </c>
      <c r="H19" s="20">
        <v>4446707397</v>
      </c>
      <c r="I19" s="20">
        <v>4470284156</v>
      </c>
      <c r="J19" s="20">
        <v>4470284156</v>
      </c>
      <c r="K19" s="20">
        <v>4435637967</v>
      </c>
      <c r="L19" s="20">
        <v>4490213798</v>
      </c>
      <c r="M19" s="20">
        <v>4519154514</v>
      </c>
      <c r="N19" s="20">
        <v>4519154514</v>
      </c>
      <c r="O19" s="20"/>
      <c r="P19" s="20"/>
      <c r="Q19" s="20"/>
      <c r="R19" s="20"/>
      <c r="S19" s="20"/>
      <c r="T19" s="20"/>
      <c r="U19" s="20"/>
      <c r="V19" s="20"/>
      <c r="W19" s="20">
        <v>4519154514</v>
      </c>
      <c r="X19" s="20">
        <v>2253057321</v>
      </c>
      <c r="Y19" s="20">
        <v>2266097193</v>
      </c>
      <c r="Z19" s="21">
        <v>100.58</v>
      </c>
      <c r="AA19" s="22">
        <v>4506114641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8508826</v>
      </c>
      <c r="D22" s="18">
        <v>8508826</v>
      </c>
      <c r="E22" s="19">
        <v>10122728</v>
      </c>
      <c r="F22" s="20">
        <v>10122728</v>
      </c>
      <c r="G22" s="20">
        <v>8080771</v>
      </c>
      <c r="H22" s="20">
        <v>8508826</v>
      </c>
      <c r="I22" s="20">
        <v>8508826</v>
      </c>
      <c r="J22" s="20">
        <v>8508826</v>
      </c>
      <c r="K22" s="20">
        <v>8508826</v>
      </c>
      <c r="L22" s="20">
        <v>8508826</v>
      </c>
      <c r="M22" s="20">
        <v>8508826</v>
      </c>
      <c r="N22" s="20">
        <v>8508826</v>
      </c>
      <c r="O22" s="20"/>
      <c r="P22" s="20"/>
      <c r="Q22" s="20"/>
      <c r="R22" s="20"/>
      <c r="S22" s="20"/>
      <c r="T22" s="20"/>
      <c r="U22" s="20"/>
      <c r="V22" s="20"/>
      <c r="W22" s="20">
        <v>8508826</v>
      </c>
      <c r="X22" s="20">
        <v>5061364</v>
      </c>
      <c r="Y22" s="20">
        <v>3447462</v>
      </c>
      <c r="Z22" s="21">
        <v>68.11</v>
      </c>
      <c r="AA22" s="22">
        <v>10122728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>
        <v>1983022</v>
      </c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4563094322</v>
      </c>
      <c r="D24" s="29">
        <f>SUM(D15:D23)</f>
        <v>4563094322</v>
      </c>
      <c r="E24" s="36">
        <f t="shared" si="1"/>
        <v>4556859002</v>
      </c>
      <c r="F24" s="37">
        <f t="shared" si="1"/>
        <v>4611036320</v>
      </c>
      <c r="G24" s="37">
        <f t="shared" si="1"/>
        <v>4245147218</v>
      </c>
      <c r="H24" s="37">
        <f t="shared" si="1"/>
        <v>4557276139</v>
      </c>
      <c r="I24" s="37">
        <f t="shared" si="1"/>
        <v>4580819321</v>
      </c>
      <c r="J24" s="37">
        <f t="shared" si="1"/>
        <v>4580819321</v>
      </c>
      <c r="K24" s="37">
        <f t="shared" si="1"/>
        <v>4546082276</v>
      </c>
      <c r="L24" s="37">
        <f t="shared" si="1"/>
        <v>4600614519</v>
      </c>
      <c r="M24" s="37">
        <f t="shared" si="1"/>
        <v>4629529419</v>
      </c>
      <c r="N24" s="37">
        <f t="shared" si="1"/>
        <v>4629529419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4629529419</v>
      </c>
      <c r="X24" s="37">
        <f t="shared" si="1"/>
        <v>2305518161</v>
      </c>
      <c r="Y24" s="37">
        <f t="shared" si="1"/>
        <v>2324011258</v>
      </c>
      <c r="Z24" s="38">
        <f>+IF(X24&lt;&gt;0,+(Y24/X24)*100,0)</f>
        <v>100.80212324122309</v>
      </c>
      <c r="AA24" s="39">
        <f>SUM(AA15:AA23)</f>
        <v>4611036320</v>
      </c>
    </row>
    <row r="25" spans="1:27" ht="13.5">
      <c r="A25" s="27" t="s">
        <v>51</v>
      </c>
      <c r="B25" s="28"/>
      <c r="C25" s="29">
        <f aca="true" t="shared" si="2" ref="C25:Y25">+C12+C24</f>
        <v>5001115872</v>
      </c>
      <c r="D25" s="29">
        <f>+D12+D24</f>
        <v>5001115872</v>
      </c>
      <c r="E25" s="30">
        <f t="shared" si="2"/>
        <v>4950966500</v>
      </c>
      <c r="F25" s="31">
        <f t="shared" si="2"/>
        <v>4954284714</v>
      </c>
      <c r="G25" s="31">
        <f t="shared" si="2"/>
        <v>5042750294</v>
      </c>
      <c r="H25" s="31">
        <f t="shared" si="2"/>
        <v>5290952179</v>
      </c>
      <c r="I25" s="31">
        <f t="shared" si="2"/>
        <v>5366961738</v>
      </c>
      <c r="J25" s="31">
        <f t="shared" si="2"/>
        <v>5366961738</v>
      </c>
      <c r="K25" s="31">
        <f t="shared" si="2"/>
        <v>5318287325</v>
      </c>
      <c r="L25" s="31">
        <f t="shared" si="2"/>
        <v>5318461903</v>
      </c>
      <c r="M25" s="31">
        <f t="shared" si="2"/>
        <v>5266027582</v>
      </c>
      <c r="N25" s="31">
        <f t="shared" si="2"/>
        <v>5266027582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5266027582</v>
      </c>
      <c r="X25" s="31">
        <f t="shared" si="2"/>
        <v>2477142359</v>
      </c>
      <c r="Y25" s="31">
        <f t="shared" si="2"/>
        <v>2788885223</v>
      </c>
      <c r="Z25" s="32">
        <f>+IF(X25&lt;&gt;0,+(Y25/X25)*100,0)</f>
        <v>112.58477789406693</v>
      </c>
      <c r="AA25" s="33">
        <f>+AA12+AA24</f>
        <v>4954284714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115669897</v>
      </c>
      <c r="D30" s="18">
        <v>115669897</v>
      </c>
      <c r="E30" s="19">
        <v>108932338</v>
      </c>
      <c r="F30" s="20">
        <v>108932338</v>
      </c>
      <c r="G30" s="20">
        <v>115669897</v>
      </c>
      <c r="H30" s="20">
        <v>115669897</v>
      </c>
      <c r="I30" s="20">
        <v>115669897</v>
      </c>
      <c r="J30" s="20">
        <v>115669897</v>
      </c>
      <c r="K30" s="20">
        <v>115669897</v>
      </c>
      <c r="L30" s="20">
        <v>115669897</v>
      </c>
      <c r="M30" s="20">
        <v>115669897</v>
      </c>
      <c r="N30" s="20">
        <v>115669897</v>
      </c>
      <c r="O30" s="20"/>
      <c r="P30" s="20"/>
      <c r="Q30" s="20"/>
      <c r="R30" s="20"/>
      <c r="S30" s="20"/>
      <c r="T30" s="20"/>
      <c r="U30" s="20"/>
      <c r="V30" s="20"/>
      <c r="W30" s="20">
        <v>115669897</v>
      </c>
      <c r="X30" s="20">
        <v>54466169</v>
      </c>
      <c r="Y30" s="20">
        <v>61203728</v>
      </c>
      <c r="Z30" s="21">
        <v>112.37</v>
      </c>
      <c r="AA30" s="22">
        <v>108932338</v>
      </c>
    </row>
    <row r="31" spans="1:27" ht="13.5">
      <c r="A31" s="23" t="s">
        <v>56</v>
      </c>
      <c r="B31" s="17"/>
      <c r="C31" s="18">
        <v>28462070</v>
      </c>
      <c r="D31" s="18">
        <v>28462070</v>
      </c>
      <c r="E31" s="19">
        <v>29925779</v>
      </c>
      <c r="F31" s="20">
        <v>29925779</v>
      </c>
      <c r="G31" s="20">
        <v>28567253</v>
      </c>
      <c r="H31" s="20">
        <v>28692464</v>
      </c>
      <c r="I31" s="20">
        <v>29043293</v>
      </c>
      <c r="J31" s="20">
        <v>29043293</v>
      </c>
      <c r="K31" s="20">
        <v>29546818</v>
      </c>
      <c r="L31" s="20">
        <v>29607848</v>
      </c>
      <c r="M31" s="20">
        <v>29678221</v>
      </c>
      <c r="N31" s="20">
        <v>29678221</v>
      </c>
      <c r="O31" s="20"/>
      <c r="P31" s="20"/>
      <c r="Q31" s="20"/>
      <c r="R31" s="20"/>
      <c r="S31" s="20"/>
      <c r="T31" s="20"/>
      <c r="U31" s="20"/>
      <c r="V31" s="20"/>
      <c r="W31" s="20">
        <v>29678221</v>
      </c>
      <c r="X31" s="20">
        <v>14962890</v>
      </c>
      <c r="Y31" s="20">
        <v>14715331</v>
      </c>
      <c r="Z31" s="21">
        <v>98.35</v>
      </c>
      <c r="AA31" s="22">
        <v>29925779</v>
      </c>
    </row>
    <row r="32" spans="1:27" ht="13.5">
      <c r="A32" s="23" t="s">
        <v>57</v>
      </c>
      <c r="B32" s="17"/>
      <c r="C32" s="18">
        <v>220396821</v>
      </c>
      <c r="D32" s="18">
        <v>220396821</v>
      </c>
      <c r="E32" s="19">
        <v>180898083</v>
      </c>
      <c r="F32" s="20">
        <v>184216297</v>
      </c>
      <c r="G32" s="20">
        <v>291835764</v>
      </c>
      <c r="H32" s="20">
        <v>137829264</v>
      </c>
      <c r="I32" s="20">
        <v>307438347</v>
      </c>
      <c r="J32" s="20">
        <v>307438347</v>
      </c>
      <c r="K32" s="20">
        <v>314908089</v>
      </c>
      <c r="L32" s="20">
        <v>303985738</v>
      </c>
      <c r="M32" s="20">
        <v>261883454</v>
      </c>
      <c r="N32" s="20">
        <v>261883454</v>
      </c>
      <c r="O32" s="20"/>
      <c r="P32" s="20"/>
      <c r="Q32" s="20"/>
      <c r="R32" s="20"/>
      <c r="S32" s="20"/>
      <c r="T32" s="20"/>
      <c r="U32" s="20"/>
      <c r="V32" s="20"/>
      <c r="W32" s="20">
        <v>261883454</v>
      </c>
      <c r="X32" s="20">
        <v>92108149</v>
      </c>
      <c r="Y32" s="20">
        <v>169775305</v>
      </c>
      <c r="Z32" s="21">
        <v>184.32</v>
      </c>
      <c r="AA32" s="22">
        <v>184216297</v>
      </c>
    </row>
    <row r="33" spans="1:27" ht="13.5">
      <c r="A33" s="23" t="s">
        <v>58</v>
      </c>
      <c r="B33" s="17"/>
      <c r="C33" s="18">
        <v>36756484</v>
      </c>
      <c r="D33" s="18">
        <v>36756484</v>
      </c>
      <c r="E33" s="19">
        <v>33826253</v>
      </c>
      <c r="F33" s="20">
        <v>33826253</v>
      </c>
      <c r="G33" s="20">
        <v>24074179</v>
      </c>
      <c r="H33" s="20">
        <v>24074179</v>
      </c>
      <c r="I33" s="20">
        <v>24074179</v>
      </c>
      <c r="J33" s="20">
        <v>24074179</v>
      </c>
      <c r="K33" s="20">
        <v>24074179</v>
      </c>
      <c r="L33" s="20">
        <v>24074179</v>
      </c>
      <c r="M33" s="20">
        <v>24074179</v>
      </c>
      <c r="N33" s="20">
        <v>24074179</v>
      </c>
      <c r="O33" s="20"/>
      <c r="P33" s="20"/>
      <c r="Q33" s="20"/>
      <c r="R33" s="20"/>
      <c r="S33" s="20"/>
      <c r="T33" s="20"/>
      <c r="U33" s="20"/>
      <c r="V33" s="20"/>
      <c r="W33" s="20">
        <v>24074179</v>
      </c>
      <c r="X33" s="20">
        <v>16913127</v>
      </c>
      <c r="Y33" s="20">
        <v>7161052</v>
      </c>
      <c r="Z33" s="21">
        <v>42.34</v>
      </c>
      <c r="AA33" s="22">
        <v>33826253</v>
      </c>
    </row>
    <row r="34" spans="1:27" ht="13.5">
      <c r="A34" s="27" t="s">
        <v>59</v>
      </c>
      <c r="B34" s="28"/>
      <c r="C34" s="29">
        <f aca="true" t="shared" si="3" ref="C34:Y34">SUM(C29:C33)</f>
        <v>401285272</v>
      </c>
      <c r="D34" s="29">
        <f>SUM(D29:D33)</f>
        <v>401285272</v>
      </c>
      <c r="E34" s="30">
        <f t="shared" si="3"/>
        <v>353582453</v>
      </c>
      <c r="F34" s="31">
        <f t="shared" si="3"/>
        <v>356900667</v>
      </c>
      <c r="G34" s="31">
        <f t="shared" si="3"/>
        <v>460147093</v>
      </c>
      <c r="H34" s="31">
        <f t="shared" si="3"/>
        <v>306265804</v>
      </c>
      <c r="I34" s="31">
        <f t="shared" si="3"/>
        <v>476225716</v>
      </c>
      <c r="J34" s="31">
        <f t="shared" si="3"/>
        <v>476225716</v>
      </c>
      <c r="K34" s="31">
        <f t="shared" si="3"/>
        <v>484198983</v>
      </c>
      <c r="L34" s="31">
        <f t="shared" si="3"/>
        <v>473337662</v>
      </c>
      <c r="M34" s="31">
        <f t="shared" si="3"/>
        <v>431305751</v>
      </c>
      <c r="N34" s="31">
        <f t="shared" si="3"/>
        <v>431305751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431305751</v>
      </c>
      <c r="X34" s="31">
        <f t="shared" si="3"/>
        <v>178450335</v>
      </c>
      <c r="Y34" s="31">
        <f t="shared" si="3"/>
        <v>252855416</v>
      </c>
      <c r="Z34" s="32">
        <f>+IF(X34&lt;&gt;0,+(Y34/X34)*100,0)</f>
        <v>141.6951198214338</v>
      </c>
      <c r="AA34" s="33">
        <f>SUM(AA29:AA33)</f>
        <v>356900667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536232371</v>
      </c>
      <c r="D37" s="18">
        <v>536232371</v>
      </c>
      <c r="E37" s="19">
        <v>789826321</v>
      </c>
      <c r="F37" s="20">
        <v>789826321</v>
      </c>
      <c r="G37" s="20">
        <v>536232371</v>
      </c>
      <c r="H37" s="20">
        <v>516954055</v>
      </c>
      <c r="I37" s="20">
        <v>507314897</v>
      </c>
      <c r="J37" s="20">
        <v>507314897</v>
      </c>
      <c r="K37" s="20">
        <v>497675739</v>
      </c>
      <c r="L37" s="20">
        <v>488036581</v>
      </c>
      <c r="M37" s="20">
        <v>478397423</v>
      </c>
      <c r="N37" s="20">
        <v>478397423</v>
      </c>
      <c r="O37" s="20"/>
      <c r="P37" s="20"/>
      <c r="Q37" s="20"/>
      <c r="R37" s="20"/>
      <c r="S37" s="20"/>
      <c r="T37" s="20"/>
      <c r="U37" s="20"/>
      <c r="V37" s="20"/>
      <c r="W37" s="20">
        <v>478397423</v>
      </c>
      <c r="X37" s="20">
        <v>394913161</v>
      </c>
      <c r="Y37" s="20">
        <v>83484262</v>
      </c>
      <c r="Z37" s="21">
        <v>21.14</v>
      </c>
      <c r="AA37" s="22">
        <v>789826321</v>
      </c>
    </row>
    <row r="38" spans="1:27" ht="13.5">
      <c r="A38" s="23" t="s">
        <v>58</v>
      </c>
      <c r="B38" s="17"/>
      <c r="C38" s="18">
        <v>193019534</v>
      </c>
      <c r="D38" s="18">
        <v>193019534</v>
      </c>
      <c r="E38" s="19">
        <v>186012438</v>
      </c>
      <c r="F38" s="20">
        <v>186012438</v>
      </c>
      <c r="G38" s="20">
        <v>195300300</v>
      </c>
      <c r="H38" s="20">
        <v>195959983</v>
      </c>
      <c r="I38" s="20">
        <v>196289824</v>
      </c>
      <c r="J38" s="20">
        <v>196289824</v>
      </c>
      <c r="K38" s="20">
        <v>196612423</v>
      </c>
      <c r="L38" s="20">
        <v>196942265</v>
      </c>
      <c r="M38" s="20">
        <v>197272107</v>
      </c>
      <c r="N38" s="20">
        <v>197272107</v>
      </c>
      <c r="O38" s="20"/>
      <c r="P38" s="20"/>
      <c r="Q38" s="20"/>
      <c r="R38" s="20"/>
      <c r="S38" s="20"/>
      <c r="T38" s="20"/>
      <c r="U38" s="20"/>
      <c r="V38" s="20"/>
      <c r="W38" s="20">
        <v>197272107</v>
      </c>
      <c r="X38" s="20">
        <v>93006219</v>
      </c>
      <c r="Y38" s="20">
        <v>104265888</v>
      </c>
      <c r="Z38" s="21">
        <v>112.11</v>
      </c>
      <c r="AA38" s="22">
        <v>186012438</v>
      </c>
    </row>
    <row r="39" spans="1:27" ht="13.5">
      <c r="A39" s="27" t="s">
        <v>61</v>
      </c>
      <c r="B39" s="35"/>
      <c r="C39" s="29">
        <f aca="true" t="shared" si="4" ref="C39:Y39">SUM(C37:C38)</f>
        <v>729251905</v>
      </c>
      <c r="D39" s="29">
        <f>SUM(D37:D38)</f>
        <v>729251905</v>
      </c>
      <c r="E39" s="36">
        <f t="shared" si="4"/>
        <v>975838759</v>
      </c>
      <c r="F39" s="37">
        <f t="shared" si="4"/>
        <v>975838759</v>
      </c>
      <c r="G39" s="37">
        <f t="shared" si="4"/>
        <v>731532671</v>
      </c>
      <c r="H39" s="37">
        <f t="shared" si="4"/>
        <v>712914038</v>
      </c>
      <c r="I39" s="37">
        <f t="shared" si="4"/>
        <v>703604721</v>
      </c>
      <c r="J39" s="37">
        <f t="shared" si="4"/>
        <v>703604721</v>
      </c>
      <c r="K39" s="37">
        <f t="shared" si="4"/>
        <v>694288162</v>
      </c>
      <c r="L39" s="37">
        <f t="shared" si="4"/>
        <v>684978846</v>
      </c>
      <c r="M39" s="37">
        <f t="shared" si="4"/>
        <v>675669530</v>
      </c>
      <c r="N39" s="37">
        <f t="shared" si="4"/>
        <v>675669530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675669530</v>
      </c>
      <c r="X39" s="37">
        <f t="shared" si="4"/>
        <v>487919380</v>
      </c>
      <c r="Y39" s="37">
        <f t="shared" si="4"/>
        <v>187750150</v>
      </c>
      <c r="Z39" s="38">
        <f>+IF(X39&lt;&gt;0,+(Y39/X39)*100,0)</f>
        <v>38.4797484371291</v>
      </c>
      <c r="AA39" s="39">
        <f>SUM(AA37:AA38)</f>
        <v>975838759</v>
      </c>
    </row>
    <row r="40" spans="1:27" ht="13.5">
      <c r="A40" s="27" t="s">
        <v>62</v>
      </c>
      <c r="B40" s="28"/>
      <c r="C40" s="29">
        <f aca="true" t="shared" si="5" ref="C40:Y40">+C34+C39</f>
        <v>1130537177</v>
      </c>
      <c r="D40" s="29">
        <f>+D34+D39</f>
        <v>1130537177</v>
      </c>
      <c r="E40" s="30">
        <f t="shared" si="5"/>
        <v>1329421212</v>
      </c>
      <c r="F40" s="31">
        <f t="shared" si="5"/>
        <v>1332739426</v>
      </c>
      <c r="G40" s="31">
        <f t="shared" si="5"/>
        <v>1191679764</v>
      </c>
      <c r="H40" s="31">
        <f t="shared" si="5"/>
        <v>1019179842</v>
      </c>
      <c r="I40" s="31">
        <f t="shared" si="5"/>
        <v>1179830437</v>
      </c>
      <c r="J40" s="31">
        <f t="shared" si="5"/>
        <v>1179830437</v>
      </c>
      <c r="K40" s="31">
        <f t="shared" si="5"/>
        <v>1178487145</v>
      </c>
      <c r="L40" s="31">
        <f t="shared" si="5"/>
        <v>1158316508</v>
      </c>
      <c r="M40" s="31">
        <f t="shared" si="5"/>
        <v>1106975281</v>
      </c>
      <c r="N40" s="31">
        <f t="shared" si="5"/>
        <v>1106975281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1106975281</v>
      </c>
      <c r="X40" s="31">
        <f t="shared" si="5"/>
        <v>666369715</v>
      </c>
      <c r="Y40" s="31">
        <f t="shared" si="5"/>
        <v>440605566</v>
      </c>
      <c r="Z40" s="32">
        <f>+IF(X40&lt;&gt;0,+(Y40/X40)*100,0)</f>
        <v>66.1202866940014</v>
      </c>
      <c r="AA40" s="33">
        <f>+AA34+AA39</f>
        <v>1332739426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3870578695</v>
      </c>
      <c r="D42" s="43">
        <f>+D25-D40</f>
        <v>3870578695</v>
      </c>
      <c r="E42" s="44">
        <f t="shared" si="6"/>
        <v>3621545288</v>
      </c>
      <c r="F42" s="45">
        <f t="shared" si="6"/>
        <v>3621545288</v>
      </c>
      <c r="G42" s="45">
        <f t="shared" si="6"/>
        <v>3851070530</v>
      </c>
      <c r="H42" s="45">
        <f t="shared" si="6"/>
        <v>4271772337</v>
      </c>
      <c r="I42" s="45">
        <f t="shared" si="6"/>
        <v>4187131301</v>
      </c>
      <c r="J42" s="45">
        <f t="shared" si="6"/>
        <v>4187131301</v>
      </c>
      <c r="K42" s="45">
        <f t="shared" si="6"/>
        <v>4139800180</v>
      </c>
      <c r="L42" s="45">
        <f t="shared" si="6"/>
        <v>4160145395</v>
      </c>
      <c r="M42" s="45">
        <f t="shared" si="6"/>
        <v>4159052301</v>
      </c>
      <c r="N42" s="45">
        <f t="shared" si="6"/>
        <v>4159052301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4159052301</v>
      </c>
      <c r="X42" s="45">
        <f t="shared" si="6"/>
        <v>1810772644</v>
      </c>
      <c r="Y42" s="45">
        <f t="shared" si="6"/>
        <v>2348279657</v>
      </c>
      <c r="Z42" s="46">
        <f>+IF(X42&lt;&gt;0,+(Y42/X42)*100,0)</f>
        <v>129.68384875820996</v>
      </c>
      <c r="AA42" s="47">
        <f>+AA25-AA40</f>
        <v>3621545288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2417328398</v>
      </c>
      <c r="D45" s="18">
        <v>2417328398</v>
      </c>
      <c r="E45" s="19">
        <v>1548980153</v>
      </c>
      <c r="F45" s="20">
        <v>1548980153</v>
      </c>
      <c r="G45" s="20">
        <v>2728803147</v>
      </c>
      <c r="H45" s="20">
        <v>2824963556</v>
      </c>
      <c r="I45" s="20">
        <v>2740040074</v>
      </c>
      <c r="J45" s="20">
        <v>2740040074</v>
      </c>
      <c r="K45" s="20">
        <v>2692661800</v>
      </c>
      <c r="L45" s="20">
        <v>2712867020</v>
      </c>
      <c r="M45" s="20">
        <v>2705044108</v>
      </c>
      <c r="N45" s="20">
        <v>2705044108</v>
      </c>
      <c r="O45" s="20"/>
      <c r="P45" s="20"/>
      <c r="Q45" s="20"/>
      <c r="R45" s="20"/>
      <c r="S45" s="20"/>
      <c r="T45" s="20"/>
      <c r="U45" s="20"/>
      <c r="V45" s="20"/>
      <c r="W45" s="20">
        <v>2705044108</v>
      </c>
      <c r="X45" s="20">
        <v>774490077</v>
      </c>
      <c r="Y45" s="20">
        <v>1930554031</v>
      </c>
      <c r="Z45" s="48">
        <v>249.27</v>
      </c>
      <c r="AA45" s="22">
        <v>1548980153</v>
      </c>
    </row>
    <row r="46" spans="1:27" ht="13.5">
      <c r="A46" s="23" t="s">
        <v>67</v>
      </c>
      <c r="B46" s="17"/>
      <c r="C46" s="18">
        <v>1453250297</v>
      </c>
      <c r="D46" s="18">
        <v>1453250297</v>
      </c>
      <c r="E46" s="19">
        <v>2072565133</v>
      </c>
      <c r="F46" s="20">
        <v>2072565133</v>
      </c>
      <c r="G46" s="20">
        <v>1122267383</v>
      </c>
      <c r="H46" s="20">
        <v>1446808781</v>
      </c>
      <c r="I46" s="20">
        <v>1447091227</v>
      </c>
      <c r="J46" s="20">
        <v>1447091227</v>
      </c>
      <c r="K46" s="20">
        <v>1447138380</v>
      </c>
      <c r="L46" s="20">
        <v>1447278375</v>
      </c>
      <c r="M46" s="20">
        <v>1454008193</v>
      </c>
      <c r="N46" s="20">
        <v>1454008193</v>
      </c>
      <c r="O46" s="20"/>
      <c r="P46" s="20"/>
      <c r="Q46" s="20"/>
      <c r="R46" s="20"/>
      <c r="S46" s="20"/>
      <c r="T46" s="20"/>
      <c r="U46" s="20"/>
      <c r="V46" s="20"/>
      <c r="W46" s="20">
        <v>1454008193</v>
      </c>
      <c r="X46" s="20">
        <v>1036282567</v>
      </c>
      <c r="Y46" s="20">
        <v>417725626</v>
      </c>
      <c r="Z46" s="48">
        <v>40.31</v>
      </c>
      <c r="AA46" s="22">
        <v>2072565133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3870578695</v>
      </c>
      <c r="D48" s="51">
        <f>SUM(D45:D47)</f>
        <v>3870578695</v>
      </c>
      <c r="E48" s="52">
        <f t="shared" si="7"/>
        <v>3621545286</v>
      </c>
      <c r="F48" s="53">
        <f t="shared" si="7"/>
        <v>3621545286</v>
      </c>
      <c r="G48" s="53">
        <f t="shared" si="7"/>
        <v>3851070530</v>
      </c>
      <c r="H48" s="53">
        <f t="shared" si="7"/>
        <v>4271772337</v>
      </c>
      <c r="I48" s="53">
        <f t="shared" si="7"/>
        <v>4187131301</v>
      </c>
      <c r="J48" s="53">
        <f t="shared" si="7"/>
        <v>4187131301</v>
      </c>
      <c r="K48" s="53">
        <f t="shared" si="7"/>
        <v>4139800180</v>
      </c>
      <c r="L48" s="53">
        <f t="shared" si="7"/>
        <v>4160145395</v>
      </c>
      <c r="M48" s="53">
        <f t="shared" si="7"/>
        <v>4159052301</v>
      </c>
      <c r="N48" s="53">
        <f t="shared" si="7"/>
        <v>4159052301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4159052301</v>
      </c>
      <c r="X48" s="53">
        <f t="shared" si="7"/>
        <v>1810772644</v>
      </c>
      <c r="Y48" s="53">
        <f t="shared" si="7"/>
        <v>2348279657</v>
      </c>
      <c r="Z48" s="54">
        <f>+IF(X48&lt;&gt;0,+(Y48/X48)*100,0)</f>
        <v>129.68384875820996</v>
      </c>
      <c r="AA48" s="55">
        <f>SUM(AA45:AA47)</f>
        <v>3621545286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14273150</v>
      </c>
      <c r="D6" s="18">
        <v>14273150</v>
      </c>
      <c r="E6" s="19">
        <v>27589365</v>
      </c>
      <c r="F6" s="20">
        <v>27589365</v>
      </c>
      <c r="G6" s="20">
        <v>94263324</v>
      </c>
      <c r="H6" s="20">
        <v>87531720</v>
      </c>
      <c r="I6" s="20">
        <v>59259799</v>
      </c>
      <c r="J6" s="20">
        <v>59259799</v>
      </c>
      <c r="K6" s="20">
        <v>51225376</v>
      </c>
      <c r="L6" s="20">
        <v>28788727</v>
      </c>
      <c r="M6" s="20">
        <v>29969650</v>
      </c>
      <c r="N6" s="20">
        <v>29969650</v>
      </c>
      <c r="O6" s="20"/>
      <c r="P6" s="20"/>
      <c r="Q6" s="20"/>
      <c r="R6" s="20"/>
      <c r="S6" s="20"/>
      <c r="T6" s="20"/>
      <c r="U6" s="20"/>
      <c r="V6" s="20"/>
      <c r="W6" s="20">
        <v>29969650</v>
      </c>
      <c r="X6" s="20">
        <v>13794683</v>
      </c>
      <c r="Y6" s="20">
        <v>16174967</v>
      </c>
      <c r="Z6" s="21">
        <v>117.26</v>
      </c>
      <c r="AA6" s="22">
        <v>27589365</v>
      </c>
    </row>
    <row r="7" spans="1:27" ht="13.5">
      <c r="A7" s="23" t="s">
        <v>34</v>
      </c>
      <c r="B7" s="17"/>
      <c r="C7" s="18">
        <v>490654916</v>
      </c>
      <c r="D7" s="18">
        <v>490654916</v>
      </c>
      <c r="E7" s="19">
        <v>426163651</v>
      </c>
      <c r="F7" s="20">
        <v>426163651</v>
      </c>
      <c r="G7" s="20">
        <v>490654916</v>
      </c>
      <c r="H7" s="20">
        <v>493280803</v>
      </c>
      <c r="I7" s="20">
        <v>495742675</v>
      </c>
      <c r="J7" s="20">
        <v>495742675</v>
      </c>
      <c r="K7" s="20">
        <v>563401305</v>
      </c>
      <c r="L7" s="20">
        <v>566291492</v>
      </c>
      <c r="M7" s="20">
        <v>569314924</v>
      </c>
      <c r="N7" s="20">
        <v>569314924</v>
      </c>
      <c r="O7" s="20"/>
      <c r="P7" s="20"/>
      <c r="Q7" s="20"/>
      <c r="R7" s="20"/>
      <c r="S7" s="20"/>
      <c r="T7" s="20"/>
      <c r="U7" s="20"/>
      <c r="V7" s="20"/>
      <c r="W7" s="20">
        <v>569314924</v>
      </c>
      <c r="X7" s="20">
        <v>213081826</v>
      </c>
      <c r="Y7" s="20">
        <v>356233098</v>
      </c>
      <c r="Z7" s="21">
        <v>167.18</v>
      </c>
      <c r="AA7" s="22">
        <v>426163651</v>
      </c>
    </row>
    <row r="8" spans="1:27" ht="13.5">
      <c r="A8" s="23" t="s">
        <v>35</v>
      </c>
      <c r="B8" s="17"/>
      <c r="C8" s="18">
        <v>95834489</v>
      </c>
      <c r="D8" s="18">
        <v>95834489</v>
      </c>
      <c r="E8" s="19">
        <v>131843595</v>
      </c>
      <c r="F8" s="20">
        <v>131843595</v>
      </c>
      <c r="G8" s="20">
        <v>79349773</v>
      </c>
      <c r="H8" s="20">
        <v>78526927</v>
      </c>
      <c r="I8" s="20">
        <v>105431429</v>
      </c>
      <c r="J8" s="20">
        <v>105431429</v>
      </c>
      <c r="K8" s="20">
        <v>78337724</v>
      </c>
      <c r="L8" s="20">
        <v>99599585</v>
      </c>
      <c r="M8" s="20">
        <v>98219152</v>
      </c>
      <c r="N8" s="20">
        <v>98219152</v>
      </c>
      <c r="O8" s="20"/>
      <c r="P8" s="20"/>
      <c r="Q8" s="20"/>
      <c r="R8" s="20"/>
      <c r="S8" s="20"/>
      <c r="T8" s="20"/>
      <c r="U8" s="20"/>
      <c r="V8" s="20"/>
      <c r="W8" s="20">
        <v>98219152</v>
      </c>
      <c r="X8" s="20">
        <v>65921798</v>
      </c>
      <c r="Y8" s="20">
        <v>32297354</v>
      </c>
      <c r="Z8" s="21">
        <v>48.99</v>
      </c>
      <c r="AA8" s="22">
        <v>131843595</v>
      </c>
    </row>
    <row r="9" spans="1:27" ht="13.5">
      <c r="A9" s="23" t="s">
        <v>36</v>
      </c>
      <c r="B9" s="17"/>
      <c r="C9" s="18">
        <v>96059963</v>
      </c>
      <c r="D9" s="18">
        <v>96059963</v>
      </c>
      <c r="E9" s="19">
        <v>87152200</v>
      </c>
      <c r="F9" s="20">
        <v>87152200</v>
      </c>
      <c r="G9" s="20">
        <v>316378455</v>
      </c>
      <c r="H9" s="20"/>
      <c r="I9" s="20">
        <v>352911945</v>
      </c>
      <c r="J9" s="20">
        <v>352911945</v>
      </c>
      <c r="K9" s="20">
        <v>295668616</v>
      </c>
      <c r="L9" s="20">
        <v>279211201</v>
      </c>
      <c r="M9" s="20">
        <v>258236441</v>
      </c>
      <c r="N9" s="20">
        <v>258236441</v>
      </c>
      <c r="O9" s="20"/>
      <c r="P9" s="20"/>
      <c r="Q9" s="20"/>
      <c r="R9" s="20"/>
      <c r="S9" s="20"/>
      <c r="T9" s="20"/>
      <c r="U9" s="20"/>
      <c r="V9" s="20"/>
      <c r="W9" s="20">
        <v>258236441</v>
      </c>
      <c r="X9" s="20">
        <v>43576100</v>
      </c>
      <c r="Y9" s="20">
        <v>214660341</v>
      </c>
      <c r="Z9" s="21">
        <v>492.61</v>
      </c>
      <c r="AA9" s="22">
        <v>87152200</v>
      </c>
    </row>
    <row r="10" spans="1:27" ht="13.5">
      <c r="A10" s="23" t="s">
        <v>37</v>
      </c>
      <c r="B10" s="17"/>
      <c r="C10" s="18">
        <v>269413</v>
      </c>
      <c r="D10" s="18">
        <v>269413</v>
      </c>
      <c r="E10" s="19">
        <v>190237</v>
      </c>
      <c r="F10" s="20">
        <v>190237</v>
      </c>
      <c r="G10" s="24"/>
      <c r="H10" s="24">
        <v>379201339</v>
      </c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95119</v>
      </c>
      <c r="Y10" s="24">
        <v>-95119</v>
      </c>
      <c r="Z10" s="25">
        <v>-100</v>
      </c>
      <c r="AA10" s="26">
        <v>190237</v>
      </c>
    </row>
    <row r="11" spans="1:27" ht="13.5">
      <c r="A11" s="23" t="s">
        <v>38</v>
      </c>
      <c r="B11" s="17"/>
      <c r="C11" s="18">
        <v>8993671</v>
      </c>
      <c r="D11" s="18">
        <v>8993671</v>
      </c>
      <c r="E11" s="19">
        <v>6450700</v>
      </c>
      <c r="F11" s="20">
        <v>6450700</v>
      </c>
      <c r="G11" s="20">
        <v>7884543</v>
      </c>
      <c r="H11" s="20">
        <v>7687011</v>
      </c>
      <c r="I11" s="20">
        <v>8209259</v>
      </c>
      <c r="J11" s="20">
        <v>8209259</v>
      </c>
      <c r="K11" s="20">
        <v>8518220</v>
      </c>
      <c r="L11" s="20">
        <v>10535516</v>
      </c>
      <c r="M11" s="20">
        <v>13783205</v>
      </c>
      <c r="N11" s="20">
        <v>13783205</v>
      </c>
      <c r="O11" s="20"/>
      <c r="P11" s="20"/>
      <c r="Q11" s="20"/>
      <c r="R11" s="20"/>
      <c r="S11" s="20"/>
      <c r="T11" s="20"/>
      <c r="U11" s="20"/>
      <c r="V11" s="20"/>
      <c r="W11" s="20">
        <v>13783205</v>
      </c>
      <c r="X11" s="20">
        <v>3225350</v>
      </c>
      <c r="Y11" s="20">
        <v>10557855</v>
      </c>
      <c r="Z11" s="21">
        <v>327.34</v>
      </c>
      <c r="AA11" s="22">
        <v>6450700</v>
      </c>
    </row>
    <row r="12" spans="1:27" ht="13.5">
      <c r="A12" s="27" t="s">
        <v>39</v>
      </c>
      <c r="B12" s="28"/>
      <c r="C12" s="29">
        <f aca="true" t="shared" si="0" ref="C12:Y12">SUM(C6:C11)</f>
        <v>706085602</v>
      </c>
      <c r="D12" s="29">
        <f>SUM(D6:D11)</f>
        <v>706085602</v>
      </c>
      <c r="E12" s="30">
        <f t="shared" si="0"/>
        <v>679389748</v>
      </c>
      <c r="F12" s="31">
        <f t="shared" si="0"/>
        <v>679389748</v>
      </c>
      <c r="G12" s="31">
        <f t="shared" si="0"/>
        <v>988531011</v>
      </c>
      <c r="H12" s="31">
        <f t="shared" si="0"/>
        <v>1046227800</v>
      </c>
      <c r="I12" s="31">
        <f t="shared" si="0"/>
        <v>1021555107</v>
      </c>
      <c r="J12" s="31">
        <f t="shared" si="0"/>
        <v>1021555107</v>
      </c>
      <c r="K12" s="31">
        <f t="shared" si="0"/>
        <v>997151241</v>
      </c>
      <c r="L12" s="31">
        <f t="shared" si="0"/>
        <v>984426521</v>
      </c>
      <c r="M12" s="31">
        <f t="shared" si="0"/>
        <v>969523372</v>
      </c>
      <c r="N12" s="31">
        <f t="shared" si="0"/>
        <v>969523372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969523372</v>
      </c>
      <c r="X12" s="31">
        <f t="shared" si="0"/>
        <v>339694876</v>
      </c>
      <c r="Y12" s="31">
        <f t="shared" si="0"/>
        <v>629828496</v>
      </c>
      <c r="Z12" s="32">
        <f>+IF(X12&lt;&gt;0,+(Y12/X12)*100,0)</f>
        <v>185.4100666505196</v>
      </c>
      <c r="AA12" s="33">
        <f>SUM(AA6:AA11)</f>
        <v>679389748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1690780</v>
      </c>
      <c r="D15" s="18">
        <v>1690780</v>
      </c>
      <c r="E15" s="19">
        <v>1802399</v>
      </c>
      <c r="F15" s="20">
        <v>1802399</v>
      </c>
      <c r="G15" s="20">
        <v>1842680</v>
      </c>
      <c r="H15" s="20">
        <v>1932965</v>
      </c>
      <c r="I15" s="20">
        <v>1919401</v>
      </c>
      <c r="J15" s="20">
        <v>1919401</v>
      </c>
      <c r="K15" s="20">
        <v>1905701</v>
      </c>
      <c r="L15" s="20">
        <v>1891864</v>
      </c>
      <c r="M15" s="20">
        <v>1877888</v>
      </c>
      <c r="N15" s="20">
        <v>1877888</v>
      </c>
      <c r="O15" s="20"/>
      <c r="P15" s="20"/>
      <c r="Q15" s="20"/>
      <c r="R15" s="20"/>
      <c r="S15" s="20"/>
      <c r="T15" s="20"/>
      <c r="U15" s="20"/>
      <c r="V15" s="20"/>
      <c r="W15" s="20">
        <v>1877888</v>
      </c>
      <c r="X15" s="20">
        <v>901200</v>
      </c>
      <c r="Y15" s="20">
        <v>976688</v>
      </c>
      <c r="Z15" s="21">
        <v>108.38</v>
      </c>
      <c r="AA15" s="22">
        <v>1802399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548042825</v>
      </c>
      <c r="D17" s="18">
        <v>548042825</v>
      </c>
      <c r="E17" s="19">
        <v>555042825</v>
      </c>
      <c r="F17" s="20">
        <v>555042825</v>
      </c>
      <c r="G17" s="20">
        <v>548042825</v>
      </c>
      <c r="H17" s="20">
        <v>548042825</v>
      </c>
      <c r="I17" s="20">
        <v>548042825</v>
      </c>
      <c r="J17" s="20">
        <v>548042825</v>
      </c>
      <c r="K17" s="20">
        <v>548042825</v>
      </c>
      <c r="L17" s="20">
        <v>548042825</v>
      </c>
      <c r="M17" s="20">
        <v>548042825</v>
      </c>
      <c r="N17" s="20">
        <v>548042825</v>
      </c>
      <c r="O17" s="20"/>
      <c r="P17" s="20"/>
      <c r="Q17" s="20"/>
      <c r="R17" s="20"/>
      <c r="S17" s="20"/>
      <c r="T17" s="20"/>
      <c r="U17" s="20"/>
      <c r="V17" s="20"/>
      <c r="W17" s="20">
        <v>548042825</v>
      </c>
      <c r="X17" s="20">
        <v>277521413</v>
      </c>
      <c r="Y17" s="20">
        <v>270521412</v>
      </c>
      <c r="Z17" s="21">
        <v>97.48</v>
      </c>
      <c r="AA17" s="22">
        <v>555042825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4141661183</v>
      </c>
      <c r="D19" s="18">
        <v>4141661183</v>
      </c>
      <c r="E19" s="19">
        <v>4123727794</v>
      </c>
      <c r="F19" s="20">
        <v>4132243254</v>
      </c>
      <c r="G19" s="20">
        <v>4283169241</v>
      </c>
      <c r="H19" s="20">
        <v>4143100270</v>
      </c>
      <c r="I19" s="20">
        <v>4149979167</v>
      </c>
      <c r="J19" s="20">
        <v>4149979167</v>
      </c>
      <c r="K19" s="20">
        <v>4157278500</v>
      </c>
      <c r="L19" s="20">
        <v>4167198656</v>
      </c>
      <c r="M19" s="20">
        <v>4113727245</v>
      </c>
      <c r="N19" s="20">
        <v>4113727245</v>
      </c>
      <c r="O19" s="20"/>
      <c r="P19" s="20"/>
      <c r="Q19" s="20"/>
      <c r="R19" s="20"/>
      <c r="S19" s="20"/>
      <c r="T19" s="20"/>
      <c r="U19" s="20"/>
      <c r="V19" s="20"/>
      <c r="W19" s="20">
        <v>4113727245</v>
      </c>
      <c r="X19" s="20">
        <v>2066121627</v>
      </c>
      <c r="Y19" s="20">
        <v>2047605618</v>
      </c>
      <c r="Z19" s="21">
        <v>99.1</v>
      </c>
      <c r="AA19" s="22">
        <v>4132243254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10808106</v>
      </c>
      <c r="D21" s="18">
        <v>10808106</v>
      </c>
      <c r="E21" s="19">
        <v>11545138</v>
      </c>
      <c r="F21" s="20">
        <v>11545138</v>
      </c>
      <c r="G21" s="20">
        <v>10808106</v>
      </c>
      <c r="H21" s="20">
        <v>10808106</v>
      </c>
      <c r="I21" s="20">
        <v>10808106</v>
      </c>
      <c r="J21" s="20">
        <v>10808106</v>
      </c>
      <c r="K21" s="20">
        <v>10808106</v>
      </c>
      <c r="L21" s="20">
        <v>10808106</v>
      </c>
      <c r="M21" s="20">
        <v>10808106</v>
      </c>
      <c r="N21" s="20">
        <v>10808106</v>
      </c>
      <c r="O21" s="20"/>
      <c r="P21" s="20"/>
      <c r="Q21" s="20"/>
      <c r="R21" s="20"/>
      <c r="S21" s="20"/>
      <c r="T21" s="20"/>
      <c r="U21" s="20"/>
      <c r="V21" s="20"/>
      <c r="W21" s="20">
        <v>10808106</v>
      </c>
      <c r="X21" s="20">
        <v>5772569</v>
      </c>
      <c r="Y21" s="20">
        <v>5035537</v>
      </c>
      <c r="Z21" s="21">
        <v>87.23</v>
      </c>
      <c r="AA21" s="22">
        <v>11545138</v>
      </c>
    </row>
    <row r="22" spans="1:27" ht="13.5">
      <c r="A22" s="23" t="s">
        <v>48</v>
      </c>
      <c r="B22" s="17"/>
      <c r="C22" s="18">
        <v>3228228</v>
      </c>
      <c r="D22" s="18">
        <v>3228228</v>
      </c>
      <c r="E22" s="19">
        <v>4197876</v>
      </c>
      <c r="F22" s="20">
        <v>4197876</v>
      </c>
      <c r="G22" s="20">
        <v>3495291</v>
      </c>
      <c r="H22" s="20">
        <v>3228228</v>
      </c>
      <c r="I22" s="20">
        <v>3228228</v>
      </c>
      <c r="J22" s="20">
        <v>3228228</v>
      </c>
      <c r="K22" s="20">
        <v>3228228</v>
      </c>
      <c r="L22" s="20">
        <v>3228228</v>
      </c>
      <c r="M22" s="20">
        <v>2995397</v>
      </c>
      <c r="N22" s="20">
        <v>2995397</v>
      </c>
      <c r="O22" s="20"/>
      <c r="P22" s="20"/>
      <c r="Q22" s="20"/>
      <c r="R22" s="20"/>
      <c r="S22" s="20"/>
      <c r="T22" s="20"/>
      <c r="U22" s="20"/>
      <c r="V22" s="20"/>
      <c r="W22" s="20">
        <v>2995397</v>
      </c>
      <c r="X22" s="20">
        <v>2098938</v>
      </c>
      <c r="Y22" s="20">
        <v>896459</v>
      </c>
      <c r="Z22" s="21">
        <v>42.71</v>
      </c>
      <c r="AA22" s="22">
        <v>4197876</v>
      </c>
    </row>
    <row r="23" spans="1:27" ht="13.5">
      <c r="A23" s="23" t="s">
        <v>49</v>
      </c>
      <c r="B23" s="17"/>
      <c r="C23" s="18">
        <v>724002</v>
      </c>
      <c r="D23" s="18">
        <v>724002</v>
      </c>
      <c r="E23" s="19"/>
      <c r="F23" s="20"/>
      <c r="G23" s="24">
        <v>724002</v>
      </c>
      <c r="H23" s="24">
        <v>724002</v>
      </c>
      <c r="I23" s="24">
        <v>724002</v>
      </c>
      <c r="J23" s="20">
        <v>724002</v>
      </c>
      <c r="K23" s="24">
        <v>724002</v>
      </c>
      <c r="L23" s="24">
        <v>724002</v>
      </c>
      <c r="M23" s="20">
        <v>724002</v>
      </c>
      <c r="N23" s="24">
        <v>724002</v>
      </c>
      <c r="O23" s="24"/>
      <c r="P23" s="24"/>
      <c r="Q23" s="20"/>
      <c r="R23" s="24"/>
      <c r="S23" s="24"/>
      <c r="T23" s="20"/>
      <c r="U23" s="24"/>
      <c r="V23" s="24"/>
      <c r="W23" s="24">
        <v>724002</v>
      </c>
      <c r="X23" s="20"/>
      <c r="Y23" s="24">
        <v>724002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4706155124</v>
      </c>
      <c r="D24" s="29">
        <f>SUM(D15:D23)</f>
        <v>4706155124</v>
      </c>
      <c r="E24" s="36">
        <f t="shared" si="1"/>
        <v>4696316032</v>
      </c>
      <c r="F24" s="37">
        <f t="shared" si="1"/>
        <v>4704831492</v>
      </c>
      <c r="G24" s="37">
        <f t="shared" si="1"/>
        <v>4848082145</v>
      </c>
      <c r="H24" s="37">
        <f t="shared" si="1"/>
        <v>4707836396</v>
      </c>
      <c r="I24" s="37">
        <f t="shared" si="1"/>
        <v>4714701729</v>
      </c>
      <c r="J24" s="37">
        <f t="shared" si="1"/>
        <v>4714701729</v>
      </c>
      <c r="K24" s="37">
        <f t="shared" si="1"/>
        <v>4721987362</v>
      </c>
      <c r="L24" s="37">
        <f t="shared" si="1"/>
        <v>4731893681</v>
      </c>
      <c r="M24" s="37">
        <f t="shared" si="1"/>
        <v>4678175463</v>
      </c>
      <c r="N24" s="37">
        <f t="shared" si="1"/>
        <v>4678175463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4678175463</v>
      </c>
      <c r="X24" s="37">
        <f t="shared" si="1"/>
        <v>2352415747</v>
      </c>
      <c r="Y24" s="37">
        <f t="shared" si="1"/>
        <v>2325759716</v>
      </c>
      <c r="Z24" s="38">
        <f>+IF(X24&lt;&gt;0,+(Y24/X24)*100,0)</f>
        <v>98.86686564507171</v>
      </c>
      <c r="AA24" s="39">
        <f>SUM(AA15:AA23)</f>
        <v>4704831492</v>
      </c>
    </row>
    <row r="25" spans="1:27" ht="13.5">
      <c r="A25" s="27" t="s">
        <v>51</v>
      </c>
      <c r="B25" s="28"/>
      <c r="C25" s="29">
        <f aca="true" t="shared" si="2" ref="C25:Y25">+C12+C24</f>
        <v>5412240726</v>
      </c>
      <c r="D25" s="29">
        <f>+D12+D24</f>
        <v>5412240726</v>
      </c>
      <c r="E25" s="30">
        <f t="shared" si="2"/>
        <v>5375705780</v>
      </c>
      <c r="F25" s="31">
        <f t="shared" si="2"/>
        <v>5384221240</v>
      </c>
      <c r="G25" s="31">
        <f t="shared" si="2"/>
        <v>5836613156</v>
      </c>
      <c r="H25" s="31">
        <f t="shared" si="2"/>
        <v>5754064196</v>
      </c>
      <c r="I25" s="31">
        <f t="shared" si="2"/>
        <v>5736256836</v>
      </c>
      <c r="J25" s="31">
        <f t="shared" si="2"/>
        <v>5736256836</v>
      </c>
      <c r="K25" s="31">
        <f t="shared" si="2"/>
        <v>5719138603</v>
      </c>
      <c r="L25" s="31">
        <f t="shared" si="2"/>
        <v>5716320202</v>
      </c>
      <c r="M25" s="31">
        <f t="shared" si="2"/>
        <v>5647698835</v>
      </c>
      <c r="N25" s="31">
        <f t="shared" si="2"/>
        <v>5647698835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5647698835</v>
      </c>
      <c r="X25" s="31">
        <f t="shared" si="2"/>
        <v>2692110623</v>
      </c>
      <c r="Y25" s="31">
        <f t="shared" si="2"/>
        <v>2955588212</v>
      </c>
      <c r="Z25" s="32">
        <f>+IF(X25&lt;&gt;0,+(Y25/X25)*100,0)</f>
        <v>109.78702683125216</v>
      </c>
      <c r="AA25" s="33">
        <f>+AA12+AA24</f>
        <v>5384221240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10479899</v>
      </c>
      <c r="D30" s="18">
        <v>10479899</v>
      </c>
      <c r="E30" s="19">
        <v>10570010</v>
      </c>
      <c r="F30" s="20">
        <v>10570010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5285005</v>
      </c>
      <c r="Y30" s="20">
        <v>-5285005</v>
      </c>
      <c r="Z30" s="21">
        <v>-100</v>
      </c>
      <c r="AA30" s="22">
        <v>10570010</v>
      </c>
    </row>
    <row r="31" spans="1:27" ht="13.5">
      <c r="A31" s="23" t="s">
        <v>56</v>
      </c>
      <c r="B31" s="17"/>
      <c r="C31" s="18">
        <v>11442769</v>
      </c>
      <c r="D31" s="18">
        <v>11442769</v>
      </c>
      <c r="E31" s="19">
        <v>11589632</v>
      </c>
      <c r="F31" s="20">
        <v>11589632</v>
      </c>
      <c r="G31" s="20">
        <v>11483849</v>
      </c>
      <c r="H31" s="20">
        <v>11533625</v>
      </c>
      <c r="I31" s="20">
        <v>11534153</v>
      </c>
      <c r="J31" s="20">
        <v>11534153</v>
      </c>
      <c r="K31" s="20">
        <v>11568697</v>
      </c>
      <c r="L31" s="20">
        <v>11619090</v>
      </c>
      <c r="M31" s="20">
        <v>11620035</v>
      </c>
      <c r="N31" s="20">
        <v>11620035</v>
      </c>
      <c r="O31" s="20"/>
      <c r="P31" s="20"/>
      <c r="Q31" s="20"/>
      <c r="R31" s="20"/>
      <c r="S31" s="20"/>
      <c r="T31" s="20"/>
      <c r="U31" s="20"/>
      <c r="V31" s="20"/>
      <c r="W31" s="20">
        <v>11620035</v>
      </c>
      <c r="X31" s="20">
        <v>5794816</v>
      </c>
      <c r="Y31" s="20">
        <v>5825219</v>
      </c>
      <c r="Z31" s="21">
        <v>100.52</v>
      </c>
      <c r="AA31" s="22">
        <v>11589632</v>
      </c>
    </row>
    <row r="32" spans="1:27" ht="13.5">
      <c r="A32" s="23" t="s">
        <v>57</v>
      </c>
      <c r="B32" s="17"/>
      <c r="C32" s="18">
        <v>200502515</v>
      </c>
      <c r="D32" s="18">
        <v>200502515</v>
      </c>
      <c r="E32" s="19">
        <v>148359411</v>
      </c>
      <c r="F32" s="20">
        <v>153292951</v>
      </c>
      <c r="G32" s="20">
        <v>144462299</v>
      </c>
      <c r="H32" s="20">
        <v>123856223</v>
      </c>
      <c r="I32" s="20">
        <v>126223383</v>
      </c>
      <c r="J32" s="20">
        <v>126223383</v>
      </c>
      <c r="K32" s="20">
        <v>133694000</v>
      </c>
      <c r="L32" s="20">
        <v>138008356</v>
      </c>
      <c r="M32" s="20">
        <v>139308877</v>
      </c>
      <c r="N32" s="20">
        <v>139308877</v>
      </c>
      <c r="O32" s="20"/>
      <c r="P32" s="20"/>
      <c r="Q32" s="20"/>
      <c r="R32" s="20"/>
      <c r="S32" s="20"/>
      <c r="T32" s="20"/>
      <c r="U32" s="20"/>
      <c r="V32" s="20"/>
      <c r="W32" s="20">
        <v>139308877</v>
      </c>
      <c r="X32" s="20">
        <v>76646476</v>
      </c>
      <c r="Y32" s="20">
        <v>62662401</v>
      </c>
      <c r="Z32" s="21">
        <v>81.76</v>
      </c>
      <c r="AA32" s="22">
        <v>153292951</v>
      </c>
    </row>
    <row r="33" spans="1:27" ht="13.5">
      <c r="A33" s="23" t="s">
        <v>58</v>
      </c>
      <c r="B33" s="17"/>
      <c r="C33" s="18">
        <v>16814030</v>
      </c>
      <c r="D33" s="18">
        <v>16814030</v>
      </c>
      <c r="E33" s="19">
        <v>25478963</v>
      </c>
      <c r="F33" s="20">
        <v>25478963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12739482</v>
      </c>
      <c r="Y33" s="20">
        <v>-12739482</v>
      </c>
      <c r="Z33" s="21">
        <v>-100</v>
      </c>
      <c r="AA33" s="22">
        <v>25478963</v>
      </c>
    </row>
    <row r="34" spans="1:27" ht="13.5">
      <c r="A34" s="27" t="s">
        <v>59</v>
      </c>
      <c r="B34" s="28"/>
      <c r="C34" s="29">
        <f aca="true" t="shared" si="3" ref="C34:Y34">SUM(C29:C33)</f>
        <v>239239213</v>
      </c>
      <c r="D34" s="29">
        <f>SUM(D29:D33)</f>
        <v>239239213</v>
      </c>
      <c r="E34" s="30">
        <f t="shared" si="3"/>
        <v>195998016</v>
      </c>
      <c r="F34" s="31">
        <f t="shared" si="3"/>
        <v>200931556</v>
      </c>
      <c r="G34" s="31">
        <f t="shared" si="3"/>
        <v>155946148</v>
      </c>
      <c r="H34" s="31">
        <f t="shared" si="3"/>
        <v>135389848</v>
      </c>
      <c r="I34" s="31">
        <f t="shared" si="3"/>
        <v>137757536</v>
      </c>
      <c r="J34" s="31">
        <f t="shared" si="3"/>
        <v>137757536</v>
      </c>
      <c r="K34" s="31">
        <f t="shared" si="3"/>
        <v>145262697</v>
      </c>
      <c r="L34" s="31">
        <f t="shared" si="3"/>
        <v>149627446</v>
      </c>
      <c r="M34" s="31">
        <f t="shared" si="3"/>
        <v>150928912</v>
      </c>
      <c r="N34" s="31">
        <f t="shared" si="3"/>
        <v>150928912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150928912</v>
      </c>
      <c r="X34" s="31">
        <f t="shared" si="3"/>
        <v>100465779</v>
      </c>
      <c r="Y34" s="31">
        <f t="shared" si="3"/>
        <v>50463133</v>
      </c>
      <c r="Z34" s="32">
        <f>+IF(X34&lt;&gt;0,+(Y34/X34)*100,0)</f>
        <v>50.229176046104214</v>
      </c>
      <c r="AA34" s="33">
        <f>SUM(AA29:AA33)</f>
        <v>200931556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109961692</v>
      </c>
      <c r="D37" s="18">
        <v>109961692</v>
      </c>
      <c r="E37" s="19">
        <v>186509069</v>
      </c>
      <c r="F37" s="20">
        <v>186509069</v>
      </c>
      <c r="G37" s="20">
        <v>112941591</v>
      </c>
      <c r="H37" s="20">
        <v>120441591</v>
      </c>
      <c r="I37" s="20">
        <v>120441591</v>
      </c>
      <c r="J37" s="20">
        <v>120441591</v>
      </c>
      <c r="K37" s="20">
        <v>120441591</v>
      </c>
      <c r="L37" s="20">
        <v>120441591</v>
      </c>
      <c r="M37" s="20">
        <v>117182544</v>
      </c>
      <c r="N37" s="20">
        <v>117182544</v>
      </c>
      <c r="O37" s="20"/>
      <c r="P37" s="20"/>
      <c r="Q37" s="20"/>
      <c r="R37" s="20"/>
      <c r="S37" s="20"/>
      <c r="T37" s="20"/>
      <c r="U37" s="20"/>
      <c r="V37" s="20"/>
      <c r="W37" s="20">
        <v>117182544</v>
      </c>
      <c r="X37" s="20">
        <v>93254535</v>
      </c>
      <c r="Y37" s="20">
        <v>23928009</v>
      </c>
      <c r="Z37" s="21">
        <v>25.66</v>
      </c>
      <c r="AA37" s="22">
        <v>186509069</v>
      </c>
    </row>
    <row r="38" spans="1:27" ht="13.5">
      <c r="A38" s="23" t="s">
        <v>58</v>
      </c>
      <c r="B38" s="17"/>
      <c r="C38" s="18">
        <v>193221973</v>
      </c>
      <c r="D38" s="18">
        <v>193221973</v>
      </c>
      <c r="E38" s="19">
        <v>274915201</v>
      </c>
      <c r="F38" s="20">
        <v>274915201</v>
      </c>
      <c r="G38" s="20">
        <v>209834542</v>
      </c>
      <c r="H38" s="20">
        <v>277536170</v>
      </c>
      <c r="I38" s="20">
        <v>276960753</v>
      </c>
      <c r="J38" s="20">
        <v>276960753</v>
      </c>
      <c r="K38" s="20">
        <v>276388191</v>
      </c>
      <c r="L38" s="20">
        <v>277820144</v>
      </c>
      <c r="M38" s="20">
        <v>277253054</v>
      </c>
      <c r="N38" s="20">
        <v>277253054</v>
      </c>
      <c r="O38" s="20"/>
      <c r="P38" s="20"/>
      <c r="Q38" s="20"/>
      <c r="R38" s="20"/>
      <c r="S38" s="20"/>
      <c r="T38" s="20"/>
      <c r="U38" s="20"/>
      <c r="V38" s="20"/>
      <c r="W38" s="20">
        <v>277253054</v>
      </c>
      <c r="X38" s="20">
        <v>137457601</v>
      </c>
      <c r="Y38" s="20">
        <v>139795453</v>
      </c>
      <c r="Z38" s="21">
        <v>101.7</v>
      </c>
      <c r="AA38" s="22">
        <v>274915201</v>
      </c>
    </row>
    <row r="39" spans="1:27" ht="13.5">
      <c r="A39" s="27" t="s">
        <v>61</v>
      </c>
      <c r="B39" s="35"/>
      <c r="C39" s="29">
        <f aca="true" t="shared" si="4" ref="C39:Y39">SUM(C37:C38)</f>
        <v>303183665</v>
      </c>
      <c r="D39" s="29">
        <f>SUM(D37:D38)</f>
        <v>303183665</v>
      </c>
      <c r="E39" s="36">
        <f t="shared" si="4"/>
        <v>461424270</v>
      </c>
      <c r="F39" s="37">
        <f t="shared" si="4"/>
        <v>461424270</v>
      </c>
      <c r="G39" s="37">
        <f t="shared" si="4"/>
        <v>322776133</v>
      </c>
      <c r="H39" s="37">
        <f t="shared" si="4"/>
        <v>397977761</v>
      </c>
      <c r="I39" s="37">
        <f t="shared" si="4"/>
        <v>397402344</v>
      </c>
      <c r="J39" s="37">
        <f t="shared" si="4"/>
        <v>397402344</v>
      </c>
      <c r="K39" s="37">
        <f t="shared" si="4"/>
        <v>396829782</v>
      </c>
      <c r="L39" s="37">
        <f t="shared" si="4"/>
        <v>398261735</v>
      </c>
      <c r="M39" s="37">
        <f t="shared" si="4"/>
        <v>394435598</v>
      </c>
      <c r="N39" s="37">
        <f t="shared" si="4"/>
        <v>394435598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394435598</v>
      </c>
      <c r="X39" s="37">
        <f t="shared" si="4"/>
        <v>230712136</v>
      </c>
      <c r="Y39" s="37">
        <f t="shared" si="4"/>
        <v>163723462</v>
      </c>
      <c r="Z39" s="38">
        <f>+IF(X39&lt;&gt;0,+(Y39/X39)*100,0)</f>
        <v>70.96439088059068</v>
      </c>
      <c r="AA39" s="39">
        <f>SUM(AA37:AA38)</f>
        <v>461424270</v>
      </c>
    </row>
    <row r="40" spans="1:27" ht="13.5">
      <c r="A40" s="27" t="s">
        <v>62</v>
      </c>
      <c r="B40" s="28"/>
      <c r="C40" s="29">
        <f aca="true" t="shared" si="5" ref="C40:Y40">+C34+C39</f>
        <v>542422878</v>
      </c>
      <c r="D40" s="29">
        <f>+D34+D39</f>
        <v>542422878</v>
      </c>
      <c r="E40" s="30">
        <f t="shared" si="5"/>
        <v>657422286</v>
      </c>
      <c r="F40" s="31">
        <f t="shared" si="5"/>
        <v>662355826</v>
      </c>
      <c r="G40" s="31">
        <f t="shared" si="5"/>
        <v>478722281</v>
      </c>
      <c r="H40" s="31">
        <f t="shared" si="5"/>
        <v>533367609</v>
      </c>
      <c r="I40" s="31">
        <f t="shared" si="5"/>
        <v>535159880</v>
      </c>
      <c r="J40" s="31">
        <f t="shared" si="5"/>
        <v>535159880</v>
      </c>
      <c r="K40" s="31">
        <f t="shared" si="5"/>
        <v>542092479</v>
      </c>
      <c r="L40" s="31">
        <f t="shared" si="5"/>
        <v>547889181</v>
      </c>
      <c r="M40" s="31">
        <f t="shared" si="5"/>
        <v>545364510</v>
      </c>
      <c r="N40" s="31">
        <f t="shared" si="5"/>
        <v>545364510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545364510</v>
      </c>
      <c r="X40" s="31">
        <f t="shared" si="5"/>
        <v>331177915</v>
      </c>
      <c r="Y40" s="31">
        <f t="shared" si="5"/>
        <v>214186595</v>
      </c>
      <c r="Z40" s="32">
        <f>+IF(X40&lt;&gt;0,+(Y40/X40)*100,0)</f>
        <v>64.6741782283399</v>
      </c>
      <c r="AA40" s="33">
        <f>+AA34+AA39</f>
        <v>662355826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4869817848</v>
      </c>
      <c r="D42" s="43">
        <f>+D25-D40</f>
        <v>4869817848</v>
      </c>
      <c r="E42" s="44">
        <f t="shared" si="6"/>
        <v>4718283494</v>
      </c>
      <c r="F42" s="45">
        <f t="shared" si="6"/>
        <v>4721865414</v>
      </c>
      <c r="G42" s="45">
        <f t="shared" si="6"/>
        <v>5357890875</v>
      </c>
      <c r="H42" s="45">
        <f t="shared" si="6"/>
        <v>5220696587</v>
      </c>
      <c r="I42" s="45">
        <f t="shared" si="6"/>
        <v>5201096956</v>
      </c>
      <c r="J42" s="45">
        <f t="shared" si="6"/>
        <v>5201096956</v>
      </c>
      <c r="K42" s="45">
        <f t="shared" si="6"/>
        <v>5177046124</v>
      </c>
      <c r="L42" s="45">
        <f t="shared" si="6"/>
        <v>5168431021</v>
      </c>
      <c r="M42" s="45">
        <f t="shared" si="6"/>
        <v>5102334325</v>
      </c>
      <c r="N42" s="45">
        <f t="shared" si="6"/>
        <v>5102334325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5102334325</v>
      </c>
      <c r="X42" s="45">
        <f t="shared" si="6"/>
        <v>2360932708</v>
      </c>
      <c r="Y42" s="45">
        <f t="shared" si="6"/>
        <v>2741401617</v>
      </c>
      <c r="Z42" s="46">
        <f>+IF(X42&lt;&gt;0,+(Y42/X42)*100,0)</f>
        <v>116.1151949698009</v>
      </c>
      <c r="AA42" s="47">
        <f>+AA25-AA40</f>
        <v>4721865414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3881842352</v>
      </c>
      <c r="D45" s="18">
        <v>3881842352</v>
      </c>
      <c r="E45" s="19">
        <v>1682688959</v>
      </c>
      <c r="F45" s="20">
        <v>1682688959</v>
      </c>
      <c r="G45" s="20">
        <v>4107013673</v>
      </c>
      <c r="H45" s="20"/>
      <c r="I45" s="20"/>
      <c r="J45" s="20"/>
      <c r="K45" s="20">
        <v>4189023897</v>
      </c>
      <c r="L45" s="20">
        <v>4180397166</v>
      </c>
      <c r="M45" s="20">
        <v>4114288843</v>
      </c>
      <c r="N45" s="20">
        <v>4114288843</v>
      </c>
      <c r="O45" s="20"/>
      <c r="P45" s="20"/>
      <c r="Q45" s="20"/>
      <c r="R45" s="20"/>
      <c r="S45" s="20"/>
      <c r="T45" s="20"/>
      <c r="U45" s="20"/>
      <c r="V45" s="20"/>
      <c r="W45" s="20">
        <v>4114288843</v>
      </c>
      <c r="X45" s="20">
        <v>841344480</v>
      </c>
      <c r="Y45" s="20">
        <v>3272944363</v>
      </c>
      <c r="Z45" s="48">
        <v>389.01</v>
      </c>
      <c r="AA45" s="22">
        <v>1682688959</v>
      </c>
    </row>
    <row r="46" spans="1:27" ht="13.5">
      <c r="A46" s="23" t="s">
        <v>67</v>
      </c>
      <c r="B46" s="17"/>
      <c r="C46" s="18">
        <v>987975496</v>
      </c>
      <c r="D46" s="18">
        <v>987975496</v>
      </c>
      <c r="E46" s="19">
        <v>3035594535</v>
      </c>
      <c r="F46" s="20">
        <v>3039176455</v>
      </c>
      <c r="G46" s="20">
        <v>1250877202</v>
      </c>
      <c r="H46" s="20">
        <v>987998971</v>
      </c>
      <c r="I46" s="20">
        <v>988010599</v>
      </c>
      <c r="J46" s="20">
        <v>988010599</v>
      </c>
      <c r="K46" s="20">
        <v>988022227</v>
      </c>
      <c r="L46" s="20">
        <v>988033855</v>
      </c>
      <c r="M46" s="20">
        <v>988045482</v>
      </c>
      <c r="N46" s="20">
        <v>988045482</v>
      </c>
      <c r="O46" s="20"/>
      <c r="P46" s="20"/>
      <c r="Q46" s="20"/>
      <c r="R46" s="20"/>
      <c r="S46" s="20"/>
      <c r="T46" s="20"/>
      <c r="U46" s="20"/>
      <c r="V46" s="20"/>
      <c r="W46" s="20">
        <v>988045482</v>
      </c>
      <c r="X46" s="20">
        <v>1519588228</v>
      </c>
      <c r="Y46" s="20">
        <v>-531542746</v>
      </c>
      <c r="Z46" s="48">
        <v>-34.98</v>
      </c>
      <c r="AA46" s="22">
        <v>3039176455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>
        <v>4232697616</v>
      </c>
      <c r="I47" s="20">
        <v>4213086357</v>
      </c>
      <c r="J47" s="20">
        <v>4213086357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4869817848</v>
      </c>
      <c r="D48" s="51">
        <f>SUM(D45:D47)</f>
        <v>4869817848</v>
      </c>
      <c r="E48" s="52">
        <f t="shared" si="7"/>
        <v>4718283494</v>
      </c>
      <c r="F48" s="53">
        <f t="shared" si="7"/>
        <v>4721865414</v>
      </c>
      <c r="G48" s="53">
        <f t="shared" si="7"/>
        <v>5357890875</v>
      </c>
      <c r="H48" s="53">
        <f t="shared" si="7"/>
        <v>5220696587</v>
      </c>
      <c r="I48" s="53">
        <f t="shared" si="7"/>
        <v>5201096956</v>
      </c>
      <c r="J48" s="53">
        <f t="shared" si="7"/>
        <v>5201096956</v>
      </c>
      <c r="K48" s="53">
        <f t="shared" si="7"/>
        <v>5177046124</v>
      </c>
      <c r="L48" s="53">
        <f t="shared" si="7"/>
        <v>5168431021</v>
      </c>
      <c r="M48" s="53">
        <f t="shared" si="7"/>
        <v>5102334325</v>
      </c>
      <c r="N48" s="53">
        <f t="shared" si="7"/>
        <v>5102334325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5102334325</v>
      </c>
      <c r="X48" s="53">
        <f t="shared" si="7"/>
        <v>2360932708</v>
      </c>
      <c r="Y48" s="53">
        <f t="shared" si="7"/>
        <v>2741401617</v>
      </c>
      <c r="Z48" s="54">
        <f>+IF(X48&lt;&gt;0,+(Y48/X48)*100,0)</f>
        <v>116.1151949698009</v>
      </c>
      <c r="AA48" s="55">
        <f>SUM(AA45:AA47)</f>
        <v>4721865414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82173774</v>
      </c>
      <c r="D6" s="18">
        <v>82173774</v>
      </c>
      <c r="E6" s="19">
        <v>50589181</v>
      </c>
      <c r="F6" s="20">
        <v>91922865</v>
      </c>
      <c r="G6" s="20">
        <v>112679919</v>
      </c>
      <c r="H6" s="20">
        <v>75210343</v>
      </c>
      <c r="I6" s="20">
        <v>53091002</v>
      </c>
      <c r="J6" s="20">
        <v>53091002</v>
      </c>
      <c r="K6" s="20">
        <v>75139379</v>
      </c>
      <c r="L6" s="20">
        <v>123369019</v>
      </c>
      <c r="M6" s="20">
        <v>101553405</v>
      </c>
      <c r="N6" s="20">
        <v>101553405</v>
      </c>
      <c r="O6" s="20"/>
      <c r="P6" s="20"/>
      <c r="Q6" s="20"/>
      <c r="R6" s="20"/>
      <c r="S6" s="20"/>
      <c r="T6" s="20"/>
      <c r="U6" s="20"/>
      <c r="V6" s="20"/>
      <c r="W6" s="20">
        <v>101553405</v>
      </c>
      <c r="X6" s="20">
        <v>45961433</v>
      </c>
      <c r="Y6" s="20">
        <v>55591972</v>
      </c>
      <c r="Z6" s="21">
        <v>120.95</v>
      </c>
      <c r="AA6" s="22">
        <v>91922865</v>
      </c>
    </row>
    <row r="7" spans="1:27" ht="13.5">
      <c r="A7" s="23" t="s">
        <v>34</v>
      </c>
      <c r="B7" s="17"/>
      <c r="C7" s="18">
        <v>85000000</v>
      </c>
      <c r="D7" s="18">
        <v>85000000</v>
      </c>
      <c r="E7" s="19">
        <v>30000000</v>
      </c>
      <c r="F7" s="20">
        <v>30000000</v>
      </c>
      <c r="G7" s="20">
        <v>55000000</v>
      </c>
      <c r="H7" s="20">
        <v>95000000</v>
      </c>
      <c r="I7" s="20">
        <v>70000000</v>
      </c>
      <c r="J7" s="20">
        <v>70000000</v>
      </c>
      <c r="K7" s="20">
        <v>40000000</v>
      </c>
      <c r="L7" s="20">
        <v>10000000</v>
      </c>
      <c r="M7" s="20">
        <v>55000000</v>
      </c>
      <c r="N7" s="20">
        <v>55000000</v>
      </c>
      <c r="O7" s="20"/>
      <c r="P7" s="20"/>
      <c r="Q7" s="20"/>
      <c r="R7" s="20"/>
      <c r="S7" s="20"/>
      <c r="T7" s="20"/>
      <c r="U7" s="20"/>
      <c r="V7" s="20"/>
      <c r="W7" s="20">
        <v>55000000</v>
      </c>
      <c r="X7" s="20">
        <v>15000000</v>
      </c>
      <c r="Y7" s="20">
        <v>40000000</v>
      </c>
      <c r="Z7" s="21">
        <v>266.67</v>
      </c>
      <c r="AA7" s="22">
        <v>30000000</v>
      </c>
    </row>
    <row r="8" spans="1:27" ht="13.5">
      <c r="A8" s="23" t="s">
        <v>35</v>
      </c>
      <c r="B8" s="17"/>
      <c r="C8" s="18">
        <v>70412549</v>
      </c>
      <c r="D8" s="18">
        <v>70412549</v>
      </c>
      <c r="E8" s="19">
        <v>75000000</v>
      </c>
      <c r="F8" s="20">
        <v>75000000</v>
      </c>
      <c r="G8" s="20">
        <v>60281732</v>
      </c>
      <c r="H8" s="20">
        <v>54035643</v>
      </c>
      <c r="I8" s="20">
        <v>51513986</v>
      </c>
      <c r="J8" s="20">
        <v>51513986</v>
      </c>
      <c r="K8" s="20">
        <v>49503992</v>
      </c>
      <c r="L8" s="20">
        <v>52608772</v>
      </c>
      <c r="M8" s="20">
        <v>36889126</v>
      </c>
      <c r="N8" s="20">
        <v>36889126</v>
      </c>
      <c r="O8" s="20"/>
      <c r="P8" s="20"/>
      <c r="Q8" s="20"/>
      <c r="R8" s="20"/>
      <c r="S8" s="20"/>
      <c r="T8" s="20"/>
      <c r="U8" s="20"/>
      <c r="V8" s="20"/>
      <c r="W8" s="20">
        <v>36889126</v>
      </c>
      <c r="X8" s="20">
        <v>37500000</v>
      </c>
      <c r="Y8" s="20">
        <v>-610874</v>
      </c>
      <c r="Z8" s="21">
        <v>-1.63</v>
      </c>
      <c r="AA8" s="22">
        <v>75000000</v>
      </c>
    </row>
    <row r="9" spans="1:27" ht="13.5">
      <c r="A9" s="23" t="s">
        <v>36</v>
      </c>
      <c r="B9" s="17"/>
      <c r="C9" s="18">
        <v>25786748</v>
      </c>
      <c r="D9" s="18">
        <v>25786748</v>
      </c>
      <c r="E9" s="19">
        <v>17000000</v>
      </c>
      <c r="F9" s="20">
        <v>17000000</v>
      </c>
      <c r="G9" s="20">
        <v>13297639</v>
      </c>
      <c r="H9" s="20">
        <v>30380486</v>
      </c>
      <c r="I9" s="20">
        <v>30749824</v>
      </c>
      <c r="J9" s="20">
        <v>30749824</v>
      </c>
      <c r="K9" s="20">
        <v>22956532</v>
      </c>
      <c r="L9" s="20">
        <v>23689910</v>
      </c>
      <c r="M9" s="20">
        <v>23136017</v>
      </c>
      <c r="N9" s="20">
        <v>23136017</v>
      </c>
      <c r="O9" s="20"/>
      <c r="P9" s="20"/>
      <c r="Q9" s="20"/>
      <c r="R9" s="20"/>
      <c r="S9" s="20"/>
      <c r="T9" s="20"/>
      <c r="U9" s="20"/>
      <c r="V9" s="20"/>
      <c r="W9" s="20">
        <v>23136017</v>
      </c>
      <c r="X9" s="20">
        <v>8500000</v>
      </c>
      <c r="Y9" s="20">
        <v>14636017</v>
      </c>
      <c r="Z9" s="21">
        <v>172.19</v>
      </c>
      <c r="AA9" s="22">
        <v>17000000</v>
      </c>
    </row>
    <row r="10" spans="1:27" ht="13.5">
      <c r="A10" s="23" t="s">
        <v>37</v>
      </c>
      <c r="B10" s="17"/>
      <c r="C10" s="18">
        <v>2240695</v>
      </c>
      <c r="D10" s="18">
        <v>2240695</v>
      </c>
      <c r="E10" s="19">
        <v>871000</v>
      </c>
      <c r="F10" s="20">
        <v>871000</v>
      </c>
      <c r="G10" s="24">
        <v>821459</v>
      </c>
      <c r="H10" s="24">
        <v>2240695</v>
      </c>
      <c r="I10" s="24">
        <v>2240695</v>
      </c>
      <c r="J10" s="20">
        <v>2240695</v>
      </c>
      <c r="K10" s="24">
        <v>2240695</v>
      </c>
      <c r="L10" s="24">
        <v>2240695</v>
      </c>
      <c r="M10" s="20">
        <v>2240695</v>
      </c>
      <c r="N10" s="24">
        <v>2240695</v>
      </c>
      <c r="O10" s="24"/>
      <c r="P10" s="24"/>
      <c r="Q10" s="20"/>
      <c r="R10" s="24"/>
      <c r="S10" s="24"/>
      <c r="T10" s="20"/>
      <c r="U10" s="24"/>
      <c r="V10" s="24"/>
      <c r="W10" s="24">
        <v>2240695</v>
      </c>
      <c r="X10" s="20">
        <v>435500</v>
      </c>
      <c r="Y10" s="24">
        <v>1805195</v>
      </c>
      <c r="Z10" s="25">
        <v>414.51</v>
      </c>
      <c r="AA10" s="26">
        <v>871000</v>
      </c>
    </row>
    <row r="11" spans="1:27" ht="13.5">
      <c r="A11" s="23" t="s">
        <v>38</v>
      </c>
      <c r="B11" s="17"/>
      <c r="C11" s="18">
        <v>29109041</v>
      </c>
      <c r="D11" s="18">
        <v>29109041</v>
      </c>
      <c r="E11" s="19">
        <v>27000000</v>
      </c>
      <c r="F11" s="20">
        <v>27000000</v>
      </c>
      <c r="G11" s="20">
        <v>30243773</v>
      </c>
      <c r="H11" s="20">
        <v>30803439</v>
      </c>
      <c r="I11" s="20">
        <v>32273220</v>
      </c>
      <c r="J11" s="20">
        <v>32273220</v>
      </c>
      <c r="K11" s="20">
        <v>31773711</v>
      </c>
      <c r="L11" s="20">
        <v>32322860</v>
      </c>
      <c r="M11" s="20">
        <v>34647353</v>
      </c>
      <c r="N11" s="20">
        <v>34647353</v>
      </c>
      <c r="O11" s="20"/>
      <c r="P11" s="20"/>
      <c r="Q11" s="20"/>
      <c r="R11" s="20"/>
      <c r="S11" s="20"/>
      <c r="T11" s="20"/>
      <c r="U11" s="20"/>
      <c r="V11" s="20"/>
      <c r="W11" s="20">
        <v>34647353</v>
      </c>
      <c r="X11" s="20">
        <v>13500000</v>
      </c>
      <c r="Y11" s="20">
        <v>21147353</v>
      </c>
      <c r="Z11" s="21">
        <v>156.65</v>
      </c>
      <c r="AA11" s="22">
        <v>27000000</v>
      </c>
    </row>
    <row r="12" spans="1:27" ht="13.5">
      <c r="A12" s="27" t="s">
        <v>39</v>
      </c>
      <c r="B12" s="28"/>
      <c r="C12" s="29">
        <f aca="true" t="shared" si="0" ref="C12:Y12">SUM(C6:C11)</f>
        <v>294722807</v>
      </c>
      <c r="D12" s="29">
        <f>SUM(D6:D11)</f>
        <v>294722807</v>
      </c>
      <c r="E12" s="30">
        <f t="shared" si="0"/>
        <v>200460181</v>
      </c>
      <c r="F12" s="31">
        <f t="shared" si="0"/>
        <v>241793865</v>
      </c>
      <c r="G12" s="31">
        <f t="shared" si="0"/>
        <v>272324522</v>
      </c>
      <c r="H12" s="31">
        <f t="shared" si="0"/>
        <v>287670606</v>
      </c>
      <c r="I12" s="31">
        <f t="shared" si="0"/>
        <v>239868727</v>
      </c>
      <c r="J12" s="31">
        <f t="shared" si="0"/>
        <v>239868727</v>
      </c>
      <c r="K12" s="31">
        <f t="shared" si="0"/>
        <v>221614309</v>
      </c>
      <c r="L12" s="31">
        <f t="shared" si="0"/>
        <v>244231256</v>
      </c>
      <c r="M12" s="31">
        <f t="shared" si="0"/>
        <v>253466596</v>
      </c>
      <c r="N12" s="31">
        <f t="shared" si="0"/>
        <v>253466596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253466596</v>
      </c>
      <c r="X12" s="31">
        <f t="shared" si="0"/>
        <v>120896933</v>
      </c>
      <c r="Y12" s="31">
        <f t="shared" si="0"/>
        <v>132569663</v>
      </c>
      <c r="Z12" s="32">
        <f>+IF(X12&lt;&gt;0,+(Y12/X12)*100,0)</f>
        <v>109.65510845506725</v>
      </c>
      <c r="AA12" s="33">
        <f>SUM(AA6:AA11)</f>
        <v>241793865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9246316</v>
      </c>
      <c r="D15" s="18">
        <v>9246316</v>
      </c>
      <c r="E15" s="19">
        <v>3800000</v>
      </c>
      <c r="F15" s="20">
        <v>3800000</v>
      </c>
      <c r="G15" s="20">
        <v>2923026</v>
      </c>
      <c r="H15" s="20">
        <v>9053573</v>
      </c>
      <c r="I15" s="20">
        <v>9014814</v>
      </c>
      <c r="J15" s="20">
        <v>9014814</v>
      </c>
      <c r="K15" s="20">
        <v>8962068</v>
      </c>
      <c r="L15" s="20">
        <v>8808556</v>
      </c>
      <c r="M15" s="20">
        <v>8743095</v>
      </c>
      <c r="N15" s="20">
        <v>8743095</v>
      </c>
      <c r="O15" s="20"/>
      <c r="P15" s="20"/>
      <c r="Q15" s="20"/>
      <c r="R15" s="20"/>
      <c r="S15" s="20"/>
      <c r="T15" s="20"/>
      <c r="U15" s="20"/>
      <c r="V15" s="20"/>
      <c r="W15" s="20">
        <v>8743095</v>
      </c>
      <c r="X15" s="20">
        <v>1900000</v>
      </c>
      <c r="Y15" s="20">
        <v>6843095</v>
      </c>
      <c r="Z15" s="21">
        <v>360.16</v>
      </c>
      <c r="AA15" s="22">
        <v>3800000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8366000</v>
      </c>
      <c r="D17" s="18">
        <v>8366000</v>
      </c>
      <c r="E17" s="19">
        <v>11740923</v>
      </c>
      <c r="F17" s="20">
        <v>10325810</v>
      </c>
      <c r="G17" s="20">
        <v>8528700</v>
      </c>
      <c r="H17" s="20">
        <v>8366000</v>
      </c>
      <c r="I17" s="20">
        <v>8366000</v>
      </c>
      <c r="J17" s="20">
        <v>8366000</v>
      </c>
      <c r="K17" s="20">
        <v>8366000</v>
      </c>
      <c r="L17" s="20">
        <v>8366000</v>
      </c>
      <c r="M17" s="20">
        <v>8366000</v>
      </c>
      <c r="N17" s="20">
        <v>8366000</v>
      </c>
      <c r="O17" s="20"/>
      <c r="P17" s="20"/>
      <c r="Q17" s="20"/>
      <c r="R17" s="20"/>
      <c r="S17" s="20"/>
      <c r="T17" s="20"/>
      <c r="U17" s="20"/>
      <c r="V17" s="20"/>
      <c r="W17" s="20">
        <v>8366000</v>
      </c>
      <c r="X17" s="20">
        <v>5162905</v>
      </c>
      <c r="Y17" s="20">
        <v>3203095</v>
      </c>
      <c r="Z17" s="21">
        <v>62.04</v>
      </c>
      <c r="AA17" s="22">
        <v>10325810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1878097868</v>
      </c>
      <c r="D19" s="18">
        <v>1878097868</v>
      </c>
      <c r="E19" s="19">
        <v>1917365364</v>
      </c>
      <c r="F19" s="20">
        <v>1918392595</v>
      </c>
      <c r="G19" s="20">
        <v>1875008878</v>
      </c>
      <c r="H19" s="20">
        <v>1921345764</v>
      </c>
      <c r="I19" s="20">
        <v>1913071593</v>
      </c>
      <c r="J19" s="20">
        <v>1913071593</v>
      </c>
      <c r="K19" s="20">
        <v>1912535528</v>
      </c>
      <c r="L19" s="20">
        <v>1918609562</v>
      </c>
      <c r="M19" s="20">
        <v>1915442491</v>
      </c>
      <c r="N19" s="20">
        <v>1915442491</v>
      </c>
      <c r="O19" s="20"/>
      <c r="P19" s="20"/>
      <c r="Q19" s="20"/>
      <c r="R19" s="20"/>
      <c r="S19" s="20"/>
      <c r="T19" s="20"/>
      <c r="U19" s="20"/>
      <c r="V19" s="20"/>
      <c r="W19" s="20">
        <v>1915442491</v>
      </c>
      <c r="X19" s="20">
        <v>959196298</v>
      </c>
      <c r="Y19" s="20">
        <v>956246193</v>
      </c>
      <c r="Z19" s="21">
        <v>99.69</v>
      </c>
      <c r="AA19" s="22">
        <v>1918392595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5221313</v>
      </c>
      <c r="D22" s="18">
        <v>5221313</v>
      </c>
      <c r="E22" s="19">
        <v>6308625</v>
      </c>
      <c r="F22" s="20">
        <v>5516620</v>
      </c>
      <c r="G22" s="20">
        <v>5039767</v>
      </c>
      <c r="H22" s="20">
        <v>5209250</v>
      </c>
      <c r="I22" s="20">
        <v>5131482</v>
      </c>
      <c r="J22" s="20">
        <v>5131482</v>
      </c>
      <c r="K22" s="20">
        <v>5102688</v>
      </c>
      <c r="L22" s="20">
        <v>5074858</v>
      </c>
      <c r="M22" s="20">
        <v>5261686</v>
      </c>
      <c r="N22" s="20">
        <v>5261686</v>
      </c>
      <c r="O22" s="20"/>
      <c r="P22" s="20"/>
      <c r="Q22" s="20"/>
      <c r="R22" s="20"/>
      <c r="S22" s="20"/>
      <c r="T22" s="20"/>
      <c r="U22" s="20"/>
      <c r="V22" s="20"/>
      <c r="W22" s="20">
        <v>5261686</v>
      </c>
      <c r="X22" s="20">
        <v>2758310</v>
      </c>
      <c r="Y22" s="20">
        <v>2503376</v>
      </c>
      <c r="Z22" s="21">
        <v>90.76</v>
      </c>
      <c r="AA22" s="22">
        <v>5516620</v>
      </c>
    </row>
    <row r="23" spans="1:27" ht="13.5">
      <c r="A23" s="23" t="s">
        <v>49</v>
      </c>
      <c r="B23" s="17"/>
      <c r="C23" s="18">
        <v>37098850</v>
      </c>
      <c r="D23" s="18">
        <v>37098850</v>
      </c>
      <c r="E23" s="19"/>
      <c r="F23" s="20"/>
      <c r="G23" s="24">
        <v>17282972</v>
      </c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1938030347</v>
      </c>
      <c r="D24" s="29">
        <f>SUM(D15:D23)</f>
        <v>1938030347</v>
      </c>
      <c r="E24" s="36">
        <f t="shared" si="1"/>
        <v>1939214912</v>
      </c>
      <c r="F24" s="37">
        <f t="shared" si="1"/>
        <v>1938035025</v>
      </c>
      <c r="G24" s="37">
        <f t="shared" si="1"/>
        <v>1908783343</v>
      </c>
      <c r="H24" s="37">
        <f t="shared" si="1"/>
        <v>1943974587</v>
      </c>
      <c r="I24" s="37">
        <f t="shared" si="1"/>
        <v>1935583889</v>
      </c>
      <c r="J24" s="37">
        <f t="shared" si="1"/>
        <v>1935583889</v>
      </c>
      <c r="K24" s="37">
        <f t="shared" si="1"/>
        <v>1934966284</v>
      </c>
      <c r="L24" s="37">
        <f t="shared" si="1"/>
        <v>1940858976</v>
      </c>
      <c r="M24" s="37">
        <f t="shared" si="1"/>
        <v>1937813272</v>
      </c>
      <c r="N24" s="37">
        <f t="shared" si="1"/>
        <v>1937813272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1937813272</v>
      </c>
      <c r="X24" s="37">
        <f t="shared" si="1"/>
        <v>969017513</v>
      </c>
      <c r="Y24" s="37">
        <f t="shared" si="1"/>
        <v>968795759</v>
      </c>
      <c r="Z24" s="38">
        <f>+IF(X24&lt;&gt;0,+(Y24/X24)*100,0)</f>
        <v>99.9771155838749</v>
      </c>
      <c r="AA24" s="39">
        <f>SUM(AA15:AA23)</f>
        <v>1938035025</v>
      </c>
    </row>
    <row r="25" spans="1:27" ht="13.5">
      <c r="A25" s="27" t="s">
        <v>51</v>
      </c>
      <c r="B25" s="28"/>
      <c r="C25" s="29">
        <f aca="true" t="shared" si="2" ref="C25:Y25">+C12+C24</f>
        <v>2232753154</v>
      </c>
      <c r="D25" s="29">
        <f>+D12+D24</f>
        <v>2232753154</v>
      </c>
      <c r="E25" s="30">
        <f t="shared" si="2"/>
        <v>2139675093</v>
      </c>
      <c r="F25" s="31">
        <f t="shared" si="2"/>
        <v>2179828890</v>
      </c>
      <c r="G25" s="31">
        <f t="shared" si="2"/>
        <v>2181107865</v>
      </c>
      <c r="H25" s="31">
        <f t="shared" si="2"/>
        <v>2231645193</v>
      </c>
      <c r="I25" s="31">
        <f t="shared" si="2"/>
        <v>2175452616</v>
      </c>
      <c r="J25" s="31">
        <f t="shared" si="2"/>
        <v>2175452616</v>
      </c>
      <c r="K25" s="31">
        <f t="shared" si="2"/>
        <v>2156580593</v>
      </c>
      <c r="L25" s="31">
        <f t="shared" si="2"/>
        <v>2185090232</v>
      </c>
      <c r="M25" s="31">
        <f t="shared" si="2"/>
        <v>2191279868</v>
      </c>
      <c r="N25" s="31">
        <f t="shared" si="2"/>
        <v>2191279868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2191279868</v>
      </c>
      <c r="X25" s="31">
        <f t="shared" si="2"/>
        <v>1089914446</v>
      </c>
      <c r="Y25" s="31">
        <f t="shared" si="2"/>
        <v>1101365422</v>
      </c>
      <c r="Z25" s="32">
        <f>+IF(X25&lt;&gt;0,+(Y25/X25)*100,0)</f>
        <v>101.05063072078961</v>
      </c>
      <c r="AA25" s="33">
        <f>+AA12+AA24</f>
        <v>2179828890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26468195</v>
      </c>
      <c r="D30" s="18">
        <v>26468195</v>
      </c>
      <c r="E30" s="19">
        <v>24626860</v>
      </c>
      <c r="F30" s="20">
        <v>24626860</v>
      </c>
      <c r="G30" s="20">
        <v>26468195</v>
      </c>
      <c r="H30" s="20">
        <v>26468195</v>
      </c>
      <c r="I30" s="20">
        <v>25608503</v>
      </c>
      <c r="J30" s="20">
        <v>25608503</v>
      </c>
      <c r="K30" s="20">
        <v>25608503</v>
      </c>
      <c r="L30" s="20">
        <v>25608503</v>
      </c>
      <c r="M30" s="20">
        <v>25608503</v>
      </c>
      <c r="N30" s="20">
        <v>25608503</v>
      </c>
      <c r="O30" s="20"/>
      <c r="P30" s="20"/>
      <c r="Q30" s="20"/>
      <c r="R30" s="20"/>
      <c r="S30" s="20"/>
      <c r="T30" s="20"/>
      <c r="U30" s="20"/>
      <c r="V30" s="20"/>
      <c r="W30" s="20">
        <v>25608503</v>
      </c>
      <c r="X30" s="20">
        <v>12313430</v>
      </c>
      <c r="Y30" s="20">
        <v>13295073</v>
      </c>
      <c r="Z30" s="21">
        <v>107.97</v>
      </c>
      <c r="AA30" s="22">
        <v>24626860</v>
      </c>
    </row>
    <row r="31" spans="1:27" ht="13.5">
      <c r="A31" s="23" t="s">
        <v>56</v>
      </c>
      <c r="B31" s="17"/>
      <c r="C31" s="18">
        <v>3308208</v>
      </c>
      <c r="D31" s="18">
        <v>3308208</v>
      </c>
      <c r="E31" s="19">
        <v>2800000</v>
      </c>
      <c r="F31" s="20">
        <v>2800000</v>
      </c>
      <c r="G31" s="20">
        <v>3346434</v>
      </c>
      <c r="H31" s="20">
        <v>3361727</v>
      </c>
      <c r="I31" s="20">
        <v>3377487</v>
      </c>
      <c r="J31" s="20">
        <v>3377487</v>
      </c>
      <c r="K31" s="20">
        <v>3419006</v>
      </c>
      <c r="L31" s="20">
        <v>3441199</v>
      </c>
      <c r="M31" s="20">
        <v>3473866</v>
      </c>
      <c r="N31" s="20">
        <v>3473866</v>
      </c>
      <c r="O31" s="20"/>
      <c r="P31" s="20"/>
      <c r="Q31" s="20"/>
      <c r="R31" s="20"/>
      <c r="S31" s="20"/>
      <c r="T31" s="20"/>
      <c r="U31" s="20"/>
      <c r="V31" s="20"/>
      <c r="W31" s="20">
        <v>3473866</v>
      </c>
      <c r="X31" s="20">
        <v>1400000</v>
      </c>
      <c r="Y31" s="20">
        <v>2073866</v>
      </c>
      <c r="Z31" s="21">
        <v>148.13</v>
      </c>
      <c r="AA31" s="22">
        <v>2800000</v>
      </c>
    </row>
    <row r="32" spans="1:27" ht="13.5">
      <c r="A32" s="23" t="s">
        <v>57</v>
      </c>
      <c r="B32" s="17"/>
      <c r="C32" s="18">
        <v>142160520</v>
      </c>
      <c r="D32" s="18">
        <v>142160520</v>
      </c>
      <c r="E32" s="19">
        <v>67804000</v>
      </c>
      <c r="F32" s="20">
        <v>64500000</v>
      </c>
      <c r="G32" s="20">
        <v>138962643</v>
      </c>
      <c r="H32" s="20">
        <v>150142888</v>
      </c>
      <c r="I32" s="20">
        <v>118036758</v>
      </c>
      <c r="J32" s="20">
        <v>118036758</v>
      </c>
      <c r="K32" s="20">
        <v>104600538</v>
      </c>
      <c r="L32" s="20">
        <v>106746007</v>
      </c>
      <c r="M32" s="20">
        <v>119740326</v>
      </c>
      <c r="N32" s="20">
        <v>119740326</v>
      </c>
      <c r="O32" s="20"/>
      <c r="P32" s="20"/>
      <c r="Q32" s="20"/>
      <c r="R32" s="20"/>
      <c r="S32" s="20"/>
      <c r="T32" s="20"/>
      <c r="U32" s="20"/>
      <c r="V32" s="20"/>
      <c r="W32" s="20">
        <v>119740326</v>
      </c>
      <c r="X32" s="20">
        <v>32250000</v>
      </c>
      <c r="Y32" s="20">
        <v>87490326</v>
      </c>
      <c r="Z32" s="21">
        <v>271.29</v>
      </c>
      <c r="AA32" s="22">
        <v>64500000</v>
      </c>
    </row>
    <row r="33" spans="1:27" ht="13.5">
      <c r="A33" s="23" t="s">
        <v>58</v>
      </c>
      <c r="B33" s="17"/>
      <c r="C33" s="18">
        <v>20420652</v>
      </c>
      <c r="D33" s="18">
        <v>20420652</v>
      </c>
      <c r="E33" s="19">
        <v>34489240</v>
      </c>
      <c r="F33" s="20">
        <v>34489240</v>
      </c>
      <c r="G33" s="20">
        <v>5474964</v>
      </c>
      <c r="H33" s="20">
        <v>20740995</v>
      </c>
      <c r="I33" s="20">
        <v>20933355</v>
      </c>
      <c r="J33" s="20">
        <v>20933355</v>
      </c>
      <c r="K33" s="20">
        <v>21157875</v>
      </c>
      <c r="L33" s="20">
        <v>21403602</v>
      </c>
      <c r="M33" s="20">
        <v>21446846</v>
      </c>
      <c r="N33" s="20">
        <v>21446846</v>
      </c>
      <c r="O33" s="20"/>
      <c r="P33" s="20"/>
      <c r="Q33" s="20"/>
      <c r="R33" s="20"/>
      <c r="S33" s="20"/>
      <c r="T33" s="20"/>
      <c r="U33" s="20"/>
      <c r="V33" s="20"/>
      <c r="W33" s="20">
        <v>21446846</v>
      </c>
      <c r="X33" s="20">
        <v>17244620</v>
      </c>
      <c r="Y33" s="20">
        <v>4202226</v>
      </c>
      <c r="Z33" s="21">
        <v>24.37</v>
      </c>
      <c r="AA33" s="22">
        <v>34489240</v>
      </c>
    </row>
    <row r="34" spans="1:27" ht="13.5">
      <c r="A34" s="27" t="s">
        <v>59</v>
      </c>
      <c r="B34" s="28"/>
      <c r="C34" s="29">
        <f aca="true" t="shared" si="3" ref="C34:Y34">SUM(C29:C33)</f>
        <v>192357575</v>
      </c>
      <c r="D34" s="29">
        <f>SUM(D29:D33)</f>
        <v>192357575</v>
      </c>
      <c r="E34" s="30">
        <f t="shared" si="3"/>
        <v>129720100</v>
      </c>
      <c r="F34" s="31">
        <f t="shared" si="3"/>
        <v>126416100</v>
      </c>
      <c r="G34" s="31">
        <f t="shared" si="3"/>
        <v>174252236</v>
      </c>
      <c r="H34" s="31">
        <f t="shared" si="3"/>
        <v>200713805</v>
      </c>
      <c r="I34" s="31">
        <f t="shared" si="3"/>
        <v>167956103</v>
      </c>
      <c r="J34" s="31">
        <f t="shared" si="3"/>
        <v>167956103</v>
      </c>
      <c r="K34" s="31">
        <f t="shared" si="3"/>
        <v>154785922</v>
      </c>
      <c r="L34" s="31">
        <f t="shared" si="3"/>
        <v>157199311</v>
      </c>
      <c r="M34" s="31">
        <f t="shared" si="3"/>
        <v>170269541</v>
      </c>
      <c r="N34" s="31">
        <f t="shared" si="3"/>
        <v>170269541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170269541</v>
      </c>
      <c r="X34" s="31">
        <f t="shared" si="3"/>
        <v>63208050</v>
      </c>
      <c r="Y34" s="31">
        <f t="shared" si="3"/>
        <v>107061491</v>
      </c>
      <c r="Z34" s="32">
        <f>+IF(X34&lt;&gt;0,+(Y34/X34)*100,0)</f>
        <v>169.37951890621528</v>
      </c>
      <c r="AA34" s="33">
        <f>SUM(AA29:AA33)</f>
        <v>126416100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228173036</v>
      </c>
      <c r="D37" s="18">
        <v>228173036</v>
      </c>
      <c r="E37" s="19">
        <v>203546127</v>
      </c>
      <c r="F37" s="20">
        <v>203546127</v>
      </c>
      <c r="G37" s="20">
        <v>228173036</v>
      </c>
      <c r="H37" s="20">
        <v>228173036</v>
      </c>
      <c r="I37" s="20">
        <v>216147328</v>
      </c>
      <c r="J37" s="20">
        <v>216147328</v>
      </c>
      <c r="K37" s="20">
        <v>216147328</v>
      </c>
      <c r="L37" s="20">
        <v>216147328</v>
      </c>
      <c r="M37" s="20">
        <v>216147328</v>
      </c>
      <c r="N37" s="20">
        <v>216147328</v>
      </c>
      <c r="O37" s="20"/>
      <c r="P37" s="20"/>
      <c r="Q37" s="20"/>
      <c r="R37" s="20"/>
      <c r="S37" s="20"/>
      <c r="T37" s="20"/>
      <c r="U37" s="20"/>
      <c r="V37" s="20"/>
      <c r="W37" s="20">
        <v>216147328</v>
      </c>
      <c r="X37" s="20">
        <v>101773064</v>
      </c>
      <c r="Y37" s="20">
        <v>114374264</v>
      </c>
      <c r="Z37" s="21">
        <v>112.38</v>
      </c>
      <c r="AA37" s="22">
        <v>203546127</v>
      </c>
    </row>
    <row r="38" spans="1:27" ht="13.5">
      <c r="A38" s="23" t="s">
        <v>58</v>
      </c>
      <c r="B38" s="17"/>
      <c r="C38" s="18">
        <v>180962152</v>
      </c>
      <c r="D38" s="18">
        <v>180962152</v>
      </c>
      <c r="E38" s="19">
        <v>178953468</v>
      </c>
      <c r="F38" s="20">
        <v>179388760</v>
      </c>
      <c r="G38" s="20">
        <v>162745746</v>
      </c>
      <c r="H38" s="20">
        <v>184985000</v>
      </c>
      <c r="I38" s="20">
        <v>186968611</v>
      </c>
      <c r="J38" s="20">
        <v>186968611</v>
      </c>
      <c r="K38" s="20">
        <v>188980033</v>
      </c>
      <c r="L38" s="20">
        <v>190924753</v>
      </c>
      <c r="M38" s="20">
        <v>192638480</v>
      </c>
      <c r="N38" s="20">
        <v>192638480</v>
      </c>
      <c r="O38" s="20"/>
      <c r="P38" s="20"/>
      <c r="Q38" s="20"/>
      <c r="R38" s="20"/>
      <c r="S38" s="20"/>
      <c r="T38" s="20"/>
      <c r="U38" s="20"/>
      <c r="V38" s="20"/>
      <c r="W38" s="20">
        <v>192638480</v>
      </c>
      <c r="X38" s="20">
        <v>89694380</v>
      </c>
      <c r="Y38" s="20">
        <v>102944100</v>
      </c>
      <c r="Z38" s="21">
        <v>114.77</v>
      </c>
      <c r="AA38" s="22">
        <v>179388760</v>
      </c>
    </row>
    <row r="39" spans="1:27" ht="13.5">
      <c r="A39" s="27" t="s">
        <v>61</v>
      </c>
      <c r="B39" s="35"/>
      <c r="C39" s="29">
        <f aca="true" t="shared" si="4" ref="C39:Y39">SUM(C37:C38)</f>
        <v>409135188</v>
      </c>
      <c r="D39" s="29">
        <f>SUM(D37:D38)</f>
        <v>409135188</v>
      </c>
      <c r="E39" s="36">
        <f t="shared" si="4"/>
        <v>382499595</v>
      </c>
      <c r="F39" s="37">
        <f t="shared" si="4"/>
        <v>382934887</v>
      </c>
      <c r="G39" s="37">
        <f t="shared" si="4"/>
        <v>390918782</v>
      </c>
      <c r="H39" s="37">
        <f t="shared" si="4"/>
        <v>413158036</v>
      </c>
      <c r="I39" s="37">
        <f t="shared" si="4"/>
        <v>403115939</v>
      </c>
      <c r="J39" s="37">
        <f t="shared" si="4"/>
        <v>403115939</v>
      </c>
      <c r="K39" s="37">
        <f t="shared" si="4"/>
        <v>405127361</v>
      </c>
      <c r="L39" s="37">
        <f t="shared" si="4"/>
        <v>407072081</v>
      </c>
      <c r="M39" s="37">
        <f t="shared" si="4"/>
        <v>408785808</v>
      </c>
      <c r="N39" s="37">
        <f t="shared" si="4"/>
        <v>408785808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408785808</v>
      </c>
      <c r="X39" s="37">
        <f t="shared" si="4"/>
        <v>191467444</v>
      </c>
      <c r="Y39" s="37">
        <f t="shared" si="4"/>
        <v>217318364</v>
      </c>
      <c r="Z39" s="38">
        <f>+IF(X39&lt;&gt;0,+(Y39/X39)*100,0)</f>
        <v>113.50147025517299</v>
      </c>
      <c r="AA39" s="39">
        <f>SUM(AA37:AA38)</f>
        <v>382934887</v>
      </c>
    </row>
    <row r="40" spans="1:27" ht="13.5">
      <c r="A40" s="27" t="s">
        <v>62</v>
      </c>
      <c r="B40" s="28"/>
      <c r="C40" s="29">
        <f aca="true" t="shared" si="5" ref="C40:Y40">+C34+C39</f>
        <v>601492763</v>
      </c>
      <c r="D40" s="29">
        <f>+D34+D39</f>
        <v>601492763</v>
      </c>
      <c r="E40" s="30">
        <f t="shared" si="5"/>
        <v>512219695</v>
      </c>
      <c r="F40" s="31">
        <f t="shared" si="5"/>
        <v>509350987</v>
      </c>
      <c r="G40" s="31">
        <f t="shared" si="5"/>
        <v>565171018</v>
      </c>
      <c r="H40" s="31">
        <f t="shared" si="5"/>
        <v>613871841</v>
      </c>
      <c r="I40" s="31">
        <f t="shared" si="5"/>
        <v>571072042</v>
      </c>
      <c r="J40" s="31">
        <f t="shared" si="5"/>
        <v>571072042</v>
      </c>
      <c r="K40" s="31">
        <f t="shared" si="5"/>
        <v>559913283</v>
      </c>
      <c r="L40" s="31">
        <f t="shared" si="5"/>
        <v>564271392</v>
      </c>
      <c r="M40" s="31">
        <f t="shared" si="5"/>
        <v>579055349</v>
      </c>
      <c r="N40" s="31">
        <f t="shared" si="5"/>
        <v>579055349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579055349</v>
      </c>
      <c r="X40" s="31">
        <f t="shared" si="5"/>
        <v>254675494</v>
      </c>
      <c r="Y40" s="31">
        <f t="shared" si="5"/>
        <v>324379855</v>
      </c>
      <c r="Z40" s="32">
        <f>+IF(X40&lt;&gt;0,+(Y40/X40)*100,0)</f>
        <v>127.36987367932622</v>
      </c>
      <c r="AA40" s="33">
        <f>+AA34+AA39</f>
        <v>509350987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1631260391</v>
      </c>
      <c r="D42" s="43">
        <f>+D25-D40</f>
        <v>1631260391</v>
      </c>
      <c r="E42" s="44">
        <f t="shared" si="6"/>
        <v>1627455398</v>
      </c>
      <c r="F42" s="45">
        <f t="shared" si="6"/>
        <v>1670477903</v>
      </c>
      <c r="G42" s="45">
        <f t="shared" si="6"/>
        <v>1615936847</v>
      </c>
      <c r="H42" s="45">
        <f t="shared" si="6"/>
        <v>1617773352</v>
      </c>
      <c r="I42" s="45">
        <f t="shared" si="6"/>
        <v>1604380574</v>
      </c>
      <c r="J42" s="45">
        <f t="shared" si="6"/>
        <v>1604380574</v>
      </c>
      <c r="K42" s="45">
        <f t="shared" si="6"/>
        <v>1596667310</v>
      </c>
      <c r="L42" s="45">
        <f t="shared" si="6"/>
        <v>1620818840</v>
      </c>
      <c r="M42" s="45">
        <f t="shared" si="6"/>
        <v>1612224519</v>
      </c>
      <c r="N42" s="45">
        <f t="shared" si="6"/>
        <v>1612224519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1612224519</v>
      </c>
      <c r="X42" s="45">
        <f t="shared" si="6"/>
        <v>835238952</v>
      </c>
      <c r="Y42" s="45">
        <f t="shared" si="6"/>
        <v>776985567</v>
      </c>
      <c r="Z42" s="46">
        <f>+IF(X42&lt;&gt;0,+(Y42/X42)*100,0)</f>
        <v>93.0255425874822</v>
      </c>
      <c r="AA42" s="47">
        <f>+AA25-AA40</f>
        <v>1670477903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1631260391</v>
      </c>
      <c r="D45" s="18">
        <v>1631260391</v>
      </c>
      <c r="E45" s="19">
        <v>1627455398</v>
      </c>
      <c r="F45" s="20">
        <v>1670477903</v>
      </c>
      <c r="G45" s="20">
        <v>1615936847</v>
      </c>
      <c r="H45" s="20">
        <v>1617773352</v>
      </c>
      <c r="I45" s="20">
        <v>1604380574</v>
      </c>
      <c r="J45" s="20">
        <v>1604380574</v>
      </c>
      <c r="K45" s="20">
        <v>1596667310</v>
      </c>
      <c r="L45" s="20">
        <v>1620818840</v>
      </c>
      <c r="M45" s="20">
        <v>1612224519</v>
      </c>
      <c r="N45" s="20">
        <v>1612224519</v>
      </c>
      <c r="O45" s="20"/>
      <c r="P45" s="20"/>
      <c r="Q45" s="20"/>
      <c r="R45" s="20"/>
      <c r="S45" s="20"/>
      <c r="T45" s="20"/>
      <c r="U45" s="20"/>
      <c r="V45" s="20"/>
      <c r="W45" s="20">
        <v>1612224519</v>
      </c>
      <c r="X45" s="20">
        <v>835238952</v>
      </c>
      <c r="Y45" s="20">
        <v>776985567</v>
      </c>
      <c r="Z45" s="48">
        <v>93.03</v>
      </c>
      <c r="AA45" s="22">
        <v>1670477903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1631260391</v>
      </c>
      <c r="D48" s="51">
        <f>SUM(D45:D47)</f>
        <v>1631260391</v>
      </c>
      <c r="E48" s="52">
        <f t="shared" si="7"/>
        <v>1627455398</v>
      </c>
      <c r="F48" s="53">
        <f t="shared" si="7"/>
        <v>1670477903</v>
      </c>
      <c r="G48" s="53">
        <f t="shared" si="7"/>
        <v>1615936847</v>
      </c>
      <c r="H48" s="53">
        <f t="shared" si="7"/>
        <v>1617773352</v>
      </c>
      <c r="I48" s="53">
        <f t="shared" si="7"/>
        <v>1604380574</v>
      </c>
      <c r="J48" s="53">
        <f t="shared" si="7"/>
        <v>1604380574</v>
      </c>
      <c r="K48" s="53">
        <f t="shared" si="7"/>
        <v>1596667310</v>
      </c>
      <c r="L48" s="53">
        <f t="shared" si="7"/>
        <v>1620818840</v>
      </c>
      <c r="M48" s="53">
        <f t="shared" si="7"/>
        <v>1612224519</v>
      </c>
      <c r="N48" s="53">
        <f t="shared" si="7"/>
        <v>1612224519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1612224519</v>
      </c>
      <c r="X48" s="53">
        <f t="shared" si="7"/>
        <v>835238952</v>
      </c>
      <c r="Y48" s="53">
        <f t="shared" si="7"/>
        <v>776985567</v>
      </c>
      <c r="Z48" s="54">
        <f>+IF(X48&lt;&gt;0,+(Y48/X48)*100,0)</f>
        <v>93.0255425874822</v>
      </c>
      <c r="AA48" s="55">
        <f>SUM(AA45:AA47)</f>
        <v>1670477903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11196915</v>
      </c>
      <c r="D6" s="18">
        <v>11196915</v>
      </c>
      <c r="E6" s="19">
        <v>13551696</v>
      </c>
      <c r="F6" s="20">
        <v>13082696</v>
      </c>
      <c r="G6" s="20">
        <v>29672721</v>
      </c>
      <c r="H6" s="20">
        <v>44868107</v>
      </c>
      <c r="I6" s="20">
        <v>34122338</v>
      </c>
      <c r="J6" s="20">
        <v>34122338</v>
      </c>
      <c r="K6" s="20">
        <v>4738611</v>
      </c>
      <c r="L6" s="20">
        <v>47567297</v>
      </c>
      <c r="M6" s="20">
        <v>9422007</v>
      </c>
      <c r="N6" s="20">
        <v>9422007</v>
      </c>
      <c r="O6" s="20"/>
      <c r="P6" s="20"/>
      <c r="Q6" s="20"/>
      <c r="R6" s="20"/>
      <c r="S6" s="20"/>
      <c r="T6" s="20"/>
      <c r="U6" s="20"/>
      <c r="V6" s="20"/>
      <c r="W6" s="20">
        <v>9422007</v>
      </c>
      <c r="X6" s="20">
        <v>6541348</v>
      </c>
      <c r="Y6" s="20">
        <v>2880659</v>
      </c>
      <c r="Z6" s="21">
        <v>44.04</v>
      </c>
      <c r="AA6" s="22">
        <v>13082696</v>
      </c>
    </row>
    <row r="7" spans="1:27" ht="13.5">
      <c r="A7" s="23" t="s">
        <v>34</v>
      </c>
      <c r="B7" s="17"/>
      <c r="C7" s="18">
        <v>50000000</v>
      </c>
      <c r="D7" s="18">
        <v>50000000</v>
      </c>
      <c r="E7" s="19">
        <v>65000000</v>
      </c>
      <c r="F7" s="20">
        <v>65000000</v>
      </c>
      <c r="G7" s="20">
        <v>50000000</v>
      </c>
      <c r="H7" s="20">
        <v>30000000</v>
      </c>
      <c r="I7" s="20">
        <v>30000000</v>
      </c>
      <c r="J7" s="20">
        <v>30000000</v>
      </c>
      <c r="K7" s="20">
        <v>60000000</v>
      </c>
      <c r="L7" s="20">
        <v>30000000</v>
      </c>
      <c r="M7" s="20">
        <v>55015000</v>
      </c>
      <c r="N7" s="20">
        <v>55015000</v>
      </c>
      <c r="O7" s="20"/>
      <c r="P7" s="20"/>
      <c r="Q7" s="20"/>
      <c r="R7" s="20"/>
      <c r="S7" s="20"/>
      <c r="T7" s="20"/>
      <c r="U7" s="20"/>
      <c r="V7" s="20"/>
      <c r="W7" s="20">
        <v>55015000</v>
      </c>
      <c r="X7" s="20">
        <v>32500000</v>
      </c>
      <c r="Y7" s="20">
        <v>22515000</v>
      </c>
      <c r="Z7" s="21">
        <v>69.28</v>
      </c>
      <c r="AA7" s="22">
        <v>65000000</v>
      </c>
    </row>
    <row r="8" spans="1:27" ht="13.5">
      <c r="A8" s="23" t="s">
        <v>35</v>
      </c>
      <c r="B8" s="17"/>
      <c r="C8" s="18">
        <v>31270943</v>
      </c>
      <c r="D8" s="18">
        <v>31270943</v>
      </c>
      <c r="E8" s="19">
        <v>28809232</v>
      </c>
      <c r="F8" s="20">
        <v>28809232</v>
      </c>
      <c r="G8" s="20">
        <v>43597803</v>
      </c>
      <c r="H8" s="20">
        <v>37640568</v>
      </c>
      <c r="I8" s="20">
        <v>34559615</v>
      </c>
      <c r="J8" s="20">
        <v>34559615</v>
      </c>
      <c r="K8" s="20">
        <v>28608636</v>
      </c>
      <c r="L8" s="20">
        <v>26901432</v>
      </c>
      <c r="M8" s="20">
        <v>25756994</v>
      </c>
      <c r="N8" s="20">
        <v>25756994</v>
      </c>
      <c r="O8" s="20"/>
      <c r="P8" s="20"/>
      <c r="Q8" s="20"/>
      <c r="R8" s="20"/>
      <c r="S8" s="20"/>
      <c r="T8" s="20"/>
      <c r="U8" s="20"/>
      <c r="V8" s="20"/>
      <c r="W8" s="20">
        <v>25756994</v>
      </c>
      <c r="X8" s="20">
        <v>14404616</v>
      </c>
      <c r="Y8" s="20">
        <v>11352378</v>
      </c>
      <c r="Z8" s="21">
        <v>78.81</v>
      </c>
      <c r="AA8" s="22">
        <v>28809232</v>
      </c>
    </row>
    <row r="9" spans="1:27" ht="13.5">
      <c r="A9" s="23" t="s">
        <v>36</v>
      </c>
      <c r="B9" s="17"/>
      <c r="C9" s="18">
        <v>9060919</v>
      </c>
      <c r="D9" s="18">
        <v>9060919</v>
      </c>
      <c r="E9" s="19">
        <v>3900000</v>
      </c>
      <c r="F9" s="20">
        <v>3900000</v>
      </c>
      <c r="G9" s="20">
        <v>15578603</v>
      </c>
      <c r="H9" s="20">
        <v>15219268</v>
      </c>
      <c r="I9" s="20">
        <v>14069596</v>
      </c>
      <c r="J9" s="20">
        <v>14069596</v>
      </c>
      <c r="K9" s="20">
        <v>14456689</v>
      </c>
      <c r="L9" s="20">
        <v>14183513</v>
      </c>
      <c r="M9" s="20">
        <v>14774109</v>
      </c>
      <c r="N9" s="20">
        <v>14774109</v>
      </c>
      <c r="O9" s="20"/>
      <c r="P9" s="20"/>
      <c r="Q9" s="20"/>
      <c r="R9" s="20"/>
      <c r="S9" s="20"/>
      <c r="T9" s="20"/>
      <c r="U9" s="20"/>
      <c r="V9" s="20"/>
      <c r="W9" s="20">
        <v>14774109</v>
      </c>
      <c r="X9" s="20">
        <v>1950000</v>
      </c>
      <c r="Y9" s="20">
        <v>12824109</v>
      </c>
      <c r="Z9" s="21">
        <v>657.65</v>
      </c>
      <c r="AA9" s="22">
        <v>3900000</v>
      </c>
    </row>
    <row r="10" spans="1:27" ht="13.5">
      <c r="A10" s="23" t="s">
        <v>37</v>
      </c>
      <c r="B10" s="17"/>
      <c r="C10" s="18">
        <v>648175</v>
      </c>
      <c r="D10" s="18">
        <v>648175</v>
      </c>
      <c r="E10" s="19">
        <v>1250000</v>
      </c>
      <c r="F10" s="20">
        <v>1250000</v>
      </c>
      <c r="G10" s="24">
        <v>137283</v>
      </c>
      <c r="H10" s="24">
        <v>150542</v>
      </c>
      <c r="I10" s="24">
        <v>139452</v>
      </c>
      <c r="J10" s="20">
        <v>139452</v>
      </c>
      <c r="K10" s="24">
        <v>144347</v>
      </c>
      <c r="L10" s="24">
        <v>134093</v>
      </c>
      <c r="M10" s="20">
        <v>136316</v>
      </c>
      <c r="N10" s="24">
        <v>136316</v>
      </c>
      <c r="O10" s="24"/>
      <c r="P10" s="24"/>
      <c r="Q10" s="20"/>
      <c r="R10" s="24"/>
      <c r="S10" s="24"/>
      <c r="T10" s="20"/>
      <c r="U10" s="24"/>
      <c r="V10" s="24"/>
      <c r="W10" s="24">
        <v>136316</v>
      </c>
      <c r="X10" s="20">
        <v>625000</v>
      </c>
      <c r="Y10" s="24">
        <v>-488684</v>
      </c>
      <c r="Z10" s="25">
        <v>-78.19</v>
      </c>
      <c r="AA10" s="26">
        <v>1250000</v>
      </c>
    </row>
    <row r="11" spans="1:27" ht="13.5">
      <c r="A11" s="23" t="s">
        <v>38</v>
      </c>
      <c r="B11" s="17"/>
      <c r="C11" s="18">
        <v>22878957</v>
      </c>
      <c r="D11" s="18">
        <v>22878957</v>
      </c>
      <c r="E11" s="19">
        <v>13250000</v>
      </c>
      <c r="F11" s="20">
        <v>13250000</v>
      </c>
      <c r="G11" s="20">
        <v>25404637</v>
      </c>
      <c r="H11" s="20">
        <v>25258517</v>
      </c>
      <c r="I11" s="20">
        <v>25034509</v>
      </c>
      <c r="J11" s="20">
        <v>25034509</v>
      </c>
      <c r="K11" s="20">
        <v>25395635</v>
      </c>
      <c r="L11" s="20">
        <v>25422687</v>
      </c>
      <c r="M11" s="20">
        <v>25446298</v>
      </c>
      <c r="N11" s="20">
        <v>25446298</v>
      </c>
      <c r="O11" s="20"/>
      <c r="P11" s="20"/>
      <c r="Q11" s="20"/>
      <c r="R11" s="20"/>
      <c r="S11" s="20"/>
      <c r="T11" s="20"/>
      <c r="U11" s="20"/>
      <c r="V11" s="20"/>
      <c r="W11" s="20">
        <v>25446298</v>
      </c>
      <c r="X11" s="20">
        <v>6625000</v>
      </c>
      <c r="Y11" s="20">
        <v>18821298</v>
      </c>
      <c r="Z11" s="21">
        <v>284.1</v>
      </c>
      <c r="AA11" s="22">
        <v>13250000</v>
      </c>
    </row>
    <row r="12" spans="1:27" ht="13.5">
      <c r="A12" s="27" t="s">
        <v>39</v>
      </c>
      <c r="B12" s="28"/>
      <c r="C12" s="29">
        <f aca="true" t="shared" si="0" ref="C12:Y12">SUM(C6:C11)</f>
        <v>125055909</v>
      </c>
      <c r="D12" s="29">
        <f>SUM(D6:D11)</f>
        <v>125055909</v>
      </c>
      <c r="E12" s="30">
        <f t="shared" si="0"/>
        <v>125760928</v>
      </c>
      <c r="F12" s="31">
        <f t="shared" si="0"/>
        <v>125291928</v>
      </c>
      <c r="G12" s="31">
        <f t="shared" si="0"/>
        <v>164391047</v>
      </c>
      <c r="H12" s="31">
        <f t="shared" si="0"/>
        <v>153137002</v>
      </c>
      <c r="I12" s="31">
        <f t="shared" si="0"/>
        <v>137925510</v>
      </c>
      <c r="J12" s="31">
        <f t="shared" si="0"/>
        <v>137925510</v>
      </c>
      <c r="K12" s="31">
        <f t="shared" si="0"/>
        <v>133343918</v>
      </c>
      <c r="L12" s="31">
        <f t="shared" si="0"/>
        <v>144209022</v>
      </c>
      <c r="M12" s="31">
        <f t="shared" si="0"/>
        <v>130550724</v>
      </c>
      <c r="N12" s="31">
        <f t="shared" si="0"/>
        <v>130550724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130550724</v>
      </c>
      <c r="X12" s="31">
        <f t="shared" si="0"/>
        <v>62645964</v>
      </c>
      <c r="Y12" s="31">
        <f t="shared" si="0"/>
        <v>67904760</v>
      </c>
      <c r="Z12" s="32">
        <f>+IF(X12&lt;&gt;0,+(Y12/X12)*100,0)</f>
        <v>108.39446895573353</v>
      </c>
      <c r="AA12" s="33">
        <f>SUM(AA6:AA11)</f>
        <v>125291928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2291076</v>
      </c>
      <c r="D15" s="18">
        <v>2291076</v>
      </c>
      <c r="E15" s="19">
        <v>3650000</v>
      </c>
      <c r="F15" s="20">
        <v>3650000</v>
      </c>
      <c r="G15" s="20">
        <v>2491509</v>
      </c>
      <c r="H15" s="20">
        <v>2314466</v>
      </c>
      <c r="I15" s="20">
        <v>2077854</v>
      </c>
      <c r="J15" s="20">
        <v>2077854</v>
      </c>
      <c r="K15" s="20">
        <v>2370266</v>
      </c>
      <c r="L15" s="20">
        <v>2162884</v>
      </c>
      <c r="M15" s="20">
        <v>2294014</v>
      </c>
      <c r="N15" s="20">
        <v>2294014</v>
      </c>
      <c r="O15" s="20"/>
      <c r="P15" s="20"/>
      <c r="Q15" s="20"/>
      <c r="R15" s="20"/>
      <c r="S15" s="20"/>
      <c r="T15" s="20"/>
      <c r="U15" s="20"/>
      <c r="V15" s="20"/>
      <c r="W15" s="20">
        <v>2294014</v>
      </c>
      <c r="X15" s="20">
        <v>1825000</v>
      </c>
      <c r="Y15" s="20">
        <v>469014</v>
      </c>
      <c r="Z15" s="21">
        <v>25.7</v>
      </c>
      <c r="AA15" s="22">
        <v>3650000</v>
      </c>
    </row>
    <row r="16" spans="1:27" ht="13.5">
      <c r="A16" s="23" t="s">
        <v>42</v>
      </c>
      <c r="B16" s="17"/>
      <c r="C16" s="18">
        <v>109623</v>
      </c>
      <c r="D16" s="18">
        <v>109623</v>
      </c>
      <c r="E16" s="19">
        <v>105000</v>
      </c>
      <c r="F16" s="20">
        <v>105000</v>
      </c>
      <c r="G16" s="24">
        <v>109623</v>
      </c>
      <c r="H16" s="24">
        <v>109623</v>
      </c>
      <c r="I16" s="24">
        <v>109623</v>
      </c>
      <c r="J16" s="20">
        <v>109623</v>
      </c>
      <c r="K16" s="24">
        <v>108575</v>
      </c>
      <c r="L16" s="24">
        <v>108575</v>
      </c>
      <c r="M16" s="20">
        <v>109623</v>
      </c>
      <c r="N16" s="24">
        <v>109623</v>
      </c>
      <c r="O16" s="24"/>
      <c r="P16" s="24"/>
      <c r="Q16" s="20"/>
      <c r="R16" s="24"/>
      <c r="S16" s="24"/>
      <c r="T16" s="20"/>
      <c r="U16" s="24"/>
      <c r="V16" s="24"/>
      <c r="W16" s="24">
        <v>109623</v>
      </c>
      <c r="X16" s="20">
        <v>52500</v>
      </c>
      <c r="Y16" s="24">
        <v>57123</v>
      </c>
      <c r="Z16" s="25">
        <v>108.81</v>
      </c>
      <c r="AA16" s="26">
        <v>105000</v>
      </c>
    </row>
    <row r="17" spans="1:27" ht="13.5">
      <c r="A17" s="23" t="s">
        <v>43</v>
      </c>
      <c r="B17" s="17"/>
      <c r="C17" s="18">
        <v>27339948</v>
      </c>
      <c r="D17" s="18">
        <v>27339948</v>
      </c>
      <c r="E17" s="19">
        <v>26916088</v>
      </c>
      <c r="F17" s="20">
        <v>26916088</v>
      </c>
      <c r="G17" s="20">
        <v>27339948</v>
      </c>
      <c r="H17" s="20">
        <v>27339948</v>
      </c>
      <c r="I17" s="20">
        <v>27339948</v>
      </c>
      <c r="J17" s="20">
        <v>27339948</v>
      </c>
      <c r="K17" s="20">
        <v>27339948</v>
      </c>
      <c r="L17" s="20">
        <v>27339948</v>
      </c>
      <c r="M17" s="20">
        <v>27314953</v>
      </c>
      <c r="N17" s="20">
        <v>27314953</v>
      </c>
      <c r="O17" s="20"/>
      <c r="P17" s="20"/>
      <c r="Q17" s="20"/>
      <c r="R17" s="20"/>
      <c r="S17" s="20"/>
      <c r="T17" s="20"/>
      <c r="U17" s="20"/>
      <c r="V17" s="20"/>
      <c r="W17" s="20">
        <v>27314953</v>
      </c>
      <c r="X17" s="20">
        <v>13458044</v>
      </c>
      <c r="Y17" s="20">
        <v>13856909</v>
      </c>
      <c r="Z17" s="21">
        <v>102.96</v>
      </c>
      <c r="AA17" s="22">
        <v>26916088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498433404</v>
      </c>
      <c r="D19" s="18">
        <v>498433404</v>
      </c>
      <c r="E19" s="19">
        <v>536648684</v>
      </c>
      <c r="F19" s="20">
        <v>537117684</v>
      </c>
      <c r="G19" s="20">
        <v>499467000</v>
      </c>
      <c r="H19" s="20">
        <v>501287371</v>
      </c>
      <c r="I19" s="20">
        <v>504802155</v>
      </c>
      <c r="J19" s="20">
        <v>504802155</v>
      </c>
      <c r="K19" s="20">
        <v>510200362</v>
      </c>
      <c r="L19" s="20">
        <v>514637563</v>
      </c>
      <c r="M19" s="20">
        <v>508739446</v>
      </c>
      <c r="N19" s="20">
        <v>508739446</v>
      </c>
      <c r="O19" s="20"/>
      <c r="P19" s="20"/>
      <c r="Q19" s="20"/>
      <c r="R19" s="20"/>
      <c r="S19" s="20"/>
      <c r="T19" s="20"/>
      <c r="U19" s="20"/>
      <c r="V19" s="20"/>
      <c r="W19" s="20">
        <v>508739446</v>
      </c>
      <c r="X19" s="20">
        <v>268558842</v>
      </c>
      <c r="Y19" s="20">
        <v>240180604</v>
      </c>
      <c r="Z19" s="21">
        <v>89.43</v>
      </c>
      <c r="AA19" s="22">
        <v>537117684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545165</v>
      </c>
      <c r="D22" s="18">
        <v>545165</v>
      </c>
      <c r="E22" s="19">
        <v>555762</v>
      </c>
      <c r="F22" s="20">
        <v>555762</v>
      </c>
      <c r="G22" s="20">
        <v>545165</v>
      </c>
      <c r="H22" s="20">
        <v>545165</v>
      </c>
      <c r="I22" s="20">
        <v>545165</v>
      </c>
      <c r="J22" s="20">
        <v>545165</v>
      </c>
      <c r="K22" s="20">
        <v>650165</v>
      </c>
      <c r="L22" s="20">
        <v>650165</v>
      </c>
      <c r="M22" s="20">
        <v>585010</v>
      </c>
      <c r="N22" s="20">
        <v>585010</v>
      </c>
      <c r="O22" s="20"/>
      <c r="P22" s="20"/>
      <c r="Q22" s="20"/>
      <c r="R22" s="20"/>
      <c r="S22" s="20"/>
      <c r="T22" s="20"/>
      <c r="U22" s="20"/>
      <c r="V22" s="20"/>
      <c r="W22" s="20">
        <v>585010</v>
      </c>
      <c r="X22" s="20">
        <v>277881</v>
      </c>
      <c r="Y22" s="20">
        <v>307129</v>
      </c>
      <c r="Z22" s="21">
        <v>110.53</v>
      </c>
      <c r="AA22" s="22">
        <v>555762</v>
      </c>
    </row>
    <row r="23" spans="1:27" ht="13.5">
      <c r="A23" s="23" t="s">
        <v>49</v>
      </c>
      <c r="B23" s="17"/>
      <c r="C23" s="18">
        <v>3391209</v>
      </c>
      <c r="D23" s="18">
        <v>3391209</v>
      </c>
      <c r="E23" s="19">
        <v>3460000</v>
      </c>
      <c r="F23" s="20">
        <v>3460000</v>
      </c>
      <c r="G23" s="24">
        <v>649000</v>
      </c>
      <c r="H23" s="24">
        <v>649000</v>
      </c>
      <c r="I23" s="24">
        <v>649000</v>
      </c>
      <c r="J23" s="20">
        <v>649000</v>
      </c>
      <c r="K23" s="24">
        <v>649000</v>
      </c>
      <c r="L23" s="24">
        <v>649000</v>
      </c>
      <c r="M23" s="20">
        <v>649000</v>
      </c>
      <c r="N23" s="24">
        <v>649000</v>
      </c>
      <c r="O23" s="24"/>
      <c r="P23" s="24"/>
      <c r="Q23" s="20"/>
      <c r="R23" s="24"/>
      <c r="S23" s="24"/>
      <c r="T23" s="20"/>
      <c r="U23" s="24"/>
      <c r="V23" s="24"/>
      <c r="W23" s="24">
        <v>649000</v>
      </c>
      <c r="X23" s="20">
        <v>1730000</v>
      </c>
      <c r="Y23" s="24">
        <v>-1081000</v>
      </c>
      <c r="Z23" s="25">
        <v>-62.49</v>
      </c>
      <c r="AA23" s="26">
        <v>3460000</v>
      </c>
    </row>
    <row r="24" spans="1:27" ht="13.5">
      <c r="A24" s="27" t="s">
        <v>50</v>
      </c>
      <c r="B24" s="35"/>
      <c r="C24" s="29">
        <f aca="true" t="shared" si="1" ref="C24:Y24">SUM(C15:C23)</f>
        <v>532110425</v>
      </c>
      <c r="D24" s="29">
        <f>SUM(D15:D23)</f>
        <v>532110425</v>
      </c>
      <c r="E24" s="36">
        <f t="shared" si="1"/>
        <v>571335534</v>
      </c>
      <c r="F24" s="37">
        <f t="shared" si="1"/>
        <v>571804534</v>
      </c>
      <c r="G24" s="37">
        <f t="shared" si="1"/>
        <v>530602245</v>
      </c>
      <c r="H24" s="37">
        <f t="shared" si="1"/>
        <v>532245573</v>
      </c>
      <c r="I24" s="37">
        <f t="shared" si="1"/>
        <v>535523745</v>
      </c>
      <c r="J24" s="37">
        <f t="shared" si="1"/>
        <v>535523745</v>
      </c>
      <c r="K24" s="37">
        <f t="shared" si="1"/>
        <v>541318316</v>
      </c>
      <c r="L24" s="37">
        <f t="shared" si="1"/>
        <v>545548135</v>
      </c>
      <c r="M24" s="37">
        <f t="shared" si="1"/>
        <v>539692046</v>
      </c>
      <c r="N24" s="37">
        <f t="shared" si="1"/>
        <v>539692046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539692046</v>
      </c>
      <c r="X24" s="37">
        <f t="shared" si="1"/>
        <v>285902267</v>
      </c>
      <c r="Y24" s="37">
        <f t="shared" si="1"/>
        <v>253789779</v>
      </c>
      <c r="Z24" s="38">
        <f>+IF(X24&lt;&gt;0,+(Y24/X24)*100,0)</f>
        <v>88.76801910773237</v>
      </c>
      <c r="AA24" s="39">
        <f>SUM(AA15:AA23)</f>
        <v>571804534</v>
      </c>
    </row>
    <row r="25" spans="1:27" ht="13.5">
      <c r="A25" s="27" t="s">
        <v>51</v>
      </c>
      <c r="B25" s="28"/>
      <c r="C25" s="29">
        <f aca="true" t="shared" si="2" ref="C25:Y25">+C12+C24</f>
        <v>657166334</v>
      </c>
      <c r="D25" s="29">
        <f>+D12+D24</f>
        <v>657166334</v>
      </c>
      <c r="E25" s="30">
        <f t="shared" si="2"/>
        <v>697096462</v>
      </c>
      <c r="F25" s="31">
        <f t="shared" si="2"/>
        <v>697096462</v>
      </c>
      <c r="G25" s="31">
        <f t="shared" si="2"/>
        <v>694993292</v>
      </c>
      <c r="H25" s="31">
        <f t="shared" si="2"/>
        <v>685382575</v>
      </c>
      <c r="I25" s="31">
        <f t="shared" si="2"/>
        <v>673449255</v>
      </c>
      <c r="J25" s="31">
        <f t="shared" si="2"/>
        <v>673449255</v>
      </c>
      <c r="K25" s="31">
        <f t="shared" si="2"/>
        <v>674662234</v>
      </c>
      <c r="L25" s="31">
        <f t="shared" si="2"/>
        <v>689757157</v>
      </c>
      <c r="M25" s="31">
        <f t="shared" si="2"/>
        <v>670242770</v>
      </c>
      <c r="N25" s="31">
        <f t="shared" si="2"/>
        <v>670242770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670242770</v>
      </c>
      <c r="X25" s="31">
        <f t="shared" si="2"/>
        <v>348548231</v>
      </c>
      <c r="Y25" s="31">
        <f t="shared" si="2"/>
        <v>321694539</v>
      </c>
      <c r="Z25" s="32">
        <f>+IF(X25&lt;&gt;0,+(Y25/X25)*100,0)</f>
        <v>92.29555923352255</v>
      </c>
      <c r="AA25" s="33">
        <f>+AA12+AA24</f>
        <v>697096462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4136068</v>
      </c>
      <c r="D30" s="18">
        <v>4136068</v>
      </c>
      <c r="E30" s="19">
        <v>3229460</v>
      </c>
      <c r="F30" s="20">
        <v>3229460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1614730</v>
      </c>
      <c r="Y30" s="20">
        <v>-1614730</v>
      </c>
      <c r="Z30" s="21">
        <v>-100</v>
      </c>
      <c r="AA30" s="22">
        <v>3229460</v>
      </c>
    </row>
    <row r="31" spans="1:27" ht="13.5">
      <c r="A31" s="23" t="s">
        <v>56</v>
      </c>
      <c r="B31" s="17"/>
      <c r="C31" s="18">
        <v>7176811</v>
      </c>
      <c r="D31" s="18">
        <v>7176811</v>
      </c>
      <c r="E31" s="19">
        <v>7620594</v>
      </c>
      <c r="F31" s="20">
        <v>7620594</v>
      </c>
      <c r="G31" s="20">
        <v>7191941</v>
      </c>
      <c r="H31" s="20">
        <v>7203026</v>
      </c>
      <c r="I31" s="20">
        <v>7219920</v>
      </c>
      <c r="J31" s="20">
        <v>7219920</v>
      </c>
      <c r="K31" s="20">
        <v>7270954</v>
      </c>
      <c r="L31" s="20">
        <v>7338423</v>
      </c>
      <c r="M31" s="20">
        <v>7361207</v>
      </c>
      <c r="N31" s="20">
        <v>7361207</v>
      </c>
      <c r="O31" s="20"/>
      <c r="P31" s="20"/>
      <c r="Q31" s="20"/>
      <c r="R31" s="20"/>
      <c r="S31" s="20"/>
      <c r="T31" s="20"/>
      <c r="U31" s="20"/>
      <c r="V31" s="20"/>
      <c r="W31" s="20">
        <v>7361207</v>
      </c>
      <c r="X31" s="20">
        <v>3810297</v>
      </c>
      <c r="Y31" s="20">
        <v>3550910</v>
      </c>
      <c r="Z31" s="21">
        <v>93.19</v>
      </c>
      <c r="AA31" s="22">
        <v>7620594</v>
      </c>
    </row>
    <row r="32" spans="1:27" ht="13.5">
      <c r="A32" s="23" t="s">
        <v>57</v>
      </c>
      <c r="B32" s="17"/>
      <c r="C32" s="18">
        <v>48531695</v>
      </c>
      <c r="D32" s="18">
        <v>48531695</v>
      </c>
      <c r="E32" s="19">
        <v>64609000</v>
      </c>
      <c r="F32" s="20">
        <v>64609000</v>
      </c>
      <c r="G32" s="20">
        <v>51125383</v>
      </c>
      <c r="H32" s="20">
        <v>50297073</v>
      </c>
      <c r="I32" s="20">
        <v>41109584</v>
      </c>
      <c r="J32" s="20">
        <v>41109584</v>
      </c>
      <c r="K32" s="20">
        <v>45021277</v>
      </c>
      <c r="L32" s="20">
        <v>51684869</v>
      </c>
      <c r="M32" s="20">
        <v>47330282</v>
      </c>
      <c r="N32" s="20">
        <v>47330282</v>
      </c>
      <c r="O32" s="20"/>
      <c r="P32" s="20"/>
      <c r="Q32" s="20"/>
      <c r="R32" s="20"/>
      <c r="S32" s="20"/>
      <c r="T32" s="20"/>
      <c r="U32" s="20"/>
      <c r="V32" s="20"/>
      <c r="W32" s="20">
        <v>47330282</v>
      </c>
      <c r="X32" s="20">
        <v>32304500</v>
      </c>
      <c r="Y32" s="20">
        <v>15025782</v>
      </c>
      <c r="Z32" s="21">
        <v>46.51</v>
      </c>
      <c r="AA32" s="22">
        <v>64609000</v>
      </c>
    </row>
    <row r="33" spans="1:27" ht="13.5">
      <c r="A33" s="23" t="s">
        <v>58</v>
      </c>
      <c r="B33" s="17"/>
      <c r="C33" s="18">
        <v>12831427</v>
      </c>
      <c r="D33" s="18">
        <v>12831427</v>
      </c>
      <c r="E33" s="19">
        <v>3469101</v>
      </c>
      <c r="F33" s="20">
        <v>3469101</v>
      </c>
      <c r="G33" s="20">
        <v>11185496</v>
      </c>
      <c r="H33" s="20">
        <v>11860515</v>
      </c>
      <c r="I33" s="20">
        <v>12482060</v>
      </c>
      <c r="J33" s="20">
        <v>12482060</v>
      </c>
      <c r="K33" s="20">
        <v>13091314</v>
      </c>
      <c r="L33" s="20">
        <v>7619327</v>
      </c>
      <c r="M33" s="20">
        <v>6259218</v>
      </c>
      <c r="N33" s="20">
        <v>6259218</v>
      </c>
      <c r="O33" s="20"/>
      <c r="P33" s="20"/>
      <c r="Q33" s="20"/>
      <c r="R33" s="20"/>
      <c r="S33" s="20"/>
      <c r="T33" s="20"/>
      <c r="U33" s="20"/>
      <c r="V33" s="20"/>
      <c r="W33" s="20">
        <v>6259218</v>
      </c>
      <c r="X33" s="20">
        <v>1734551</v>
      </c>
      <c r="Y33" s="20">
        <v>4524667</v>
      </c>
      <c r="Z33" s="21">
        <v>260.86</v>
      </c>
      <c r="AA33" s="22">
        <v>3469101</v>
      </c>
    </row>
    <row r="34" spans="1:27" ht="13.5">
      <c r="A34" s="27" t="s">
        <v>59</v>
      </c>
      <c r="B34" s="28"/>
      <c r="C34" s="29">
        <f aca="true" t="shared" si="3" ref="C34:Y34">SUM(C29:C33)</f>
        <v>72676001</v>
      </c>
      <c r="D34" s="29">
        <f>SUM(D29:D33)</f>
        <v>72676001</v>
      </c>
      <c r="E34" s="30">
        <f t="shared" si="3"/>
        <v>78928155</v>
      </c>
      <c r="F34" s="31">
        <f t="shared" si="3"/>
        <v>78928155</v>
      </c>
      <c r="G34" s="31">
        <f t="shared" si="3"/>
        <v>69502820</v>
      </c>
      <c r="H34" s="31">
        <f t="shared" si="3"/>
        <v>69360614</v>
      </c>
      <c r="I34" s="31">
        <f t="shared" si="3"/>
        <v>60811564</v>
      </c>
      <c r="J34" s="31">
        <f t="shared" si="3"/>
        <v>60811564</v>
      </c>
      <c r="K34" s="31">
        <f t="shared" si="3"/>
        <v>65383545</v>
      </c>
      <c r="L34" s="31">
        <f t="shared" si="3"/>
        <v>66642619</v>
      </c>
      <c r="M34" s="31">
        <f t="shared" si="3"/>
        <v>60950707</v>
      </c>
      <c r="N34" s="31">
        <f t="shared" si="3"/>
        <v>60950707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60950707</v>
      </c>
      <c r="X34" s="31">
        <f t="shared" si="3"/>
        <v>39464078</v>
      </c>
      <c r="Y34" s="31">
        <f t="shared" si="3"/>
        <v>21486629</v>
      </c>
      <c r="Z34" s="32">
        <f>+IF(X34&lt;&gt;0,+(Y34/X34)*100,0)</f>
        <v>54.446043310577274</v>
      </c>
      <c r="AA34" s="33">
        <f>SUM(AA29:AA33)</f>
        <v>78928155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28640804</v>
      </c>
      <c r="D37" s="18">
        <v>28640804</v>
      </c>
      <c r="E37" s="19">
        <v>29004248</v>
      </c>
      <c r="F37" s="20">
        <v>29004248</v>
      </c>
      <c r="G37" s="20">
        <v>32739604</v>
      </c>
      <c r="H37" s="20">
        <v>32739604</v>
      </c>
      <c r="I37" s="20">
        <v>31484732</v>
      </c>
      <c r="J37" s="20">
        <v>31484732</v>
      </c>
      <c r="K37" s="20">
        <v>31484732</v>
      </c>
      <c r="L37" s="20">
        <v>31484732</v>
      </c>
      <c r="M37" s="20">
        <v>30716664</v>
      </c>
      <c r="N37" s="20">
        <v>30716664</v>
      </c>
      <c r="O37" s="20"/>
      <c r="P37" s="20"/>
      <c r="Q37" s="20"/>
      <c r="R37" s="20"/>
      <c r="S37" s="20"/>
      <c r="T37" s="20"/>
      <c r="U37" s="20"/>
      <c r="V37" s="20"/>
      <c r="W37" s="20">
        <v>30716664</v>
      </c>
      <c r="X37" s="20">
        <v>14502124</v>
      </c>
      <c r="Y37" s="20">
        <v>16214540</v>
      </c>
      <c r="Z37" s="21">
        <v>111.81</v>
      </c>
      <c r="AA37" s="22">
        <v>29004248</v>
      </c>
    </row>
    <row r="38" spans="1:27" ht="13.5">
      <c r="A38" s="23" t="s">
        <v>58</v>
      </c>
      <c r="B38" s="17"/>
      <c r="C38" s="18">
        <v>60593489</v>
      </c>
      <c r="D38" s="18">
        <v>60593489</v>
      </c>
      <c r="E38" s="19">
        <v>68778049</v>
      </c>
      <c r="F38" s="20">
        <v>68778049</v>
      </c>
      <c r="G38" s="20">
        <v>63747033</v>
      </c>
      <c r="H38" s="20">
        <v>64192391</v>
      </c>
      <c r="I38" s="20">
        <v>64724231</v>
      </c>
      <c r="J38" s="20">
        <v>64724231</v>
      </c>
      <c r="K38" s="20">
        <v>65295562</v>
      </c>
      <c r="L38" s="20">
        <v>65780318</v>
      </c>
      <c r="M38" s="20">
        <v>66312127</v>
      </c>
      <c r="N38" s="20">
        <v>66312127</v>
      </c>
      <c r="O38" s="20"/>
      <c r="P38" s="20"/>
      <c r="Q38" s="20"/>
      <c r="R38" s="20"/>
      <c r="S38" s="20"/>
      <c r="T38" s="20"/>
      <c r="U38" s="20"/>
      <c r="V38" s="20"/>
      <c r="W38" s="20">
        <v>66312127</v>
      </c>
      <c r="X38" s="20">
        <v>34389025</v>
      </c>
      <c r="Y38" s="20">
        <v>31923102</v>
      </c>
      <c r="Z38" s="21">
        <v>92.83</v>
      </c>
      <c r="AA38" s="22">
        <v>68778049</v>
      </c>
    </row>
    <row r="39" spans="1:27" ht="13.5">
      <c r="A39" s="27" t="s">
        <v>61</v>
      </c>
      <c r="B39" s="35"/>
      <c r="C39" s="29">
        <f aca="true" t="shared" si="4" ref="C39:Y39">SUM(C37:C38)</f>
        <v>89234293</v>
      </c>
      <c r="D39" s="29">
        <f>SUM(D37:D38)</f>
        <v>89234293</v>
      </c>
      <c r="E39" s="36">
        <f t="shared" si="4"/>
        <v>97782297</v>
      </c>
      <c r="F39" s="37">
        <f t="shared" si="4"/>
        <v>97782297</v>
      </c>
      <c r="G39" s="37">
        <f t="shared" si="4"/>
        <v>96486637</v>
      </c>
      <c r="H39" s="37">
        <f t="shared" si="4"/>
        <v>96931995</v>
      </c>
      <c r="I39" s="37">
        <f t="shared" si="4"/>
        <v>96208963</v>
      </c>
      <c r="J39" s="37">
        <f t="shared" si="4"/>
        <v>96208963</v>
      </c>
      <c r="K39" s="37">
        <f t="shared" si="4"/>
        <v>96780294</v>
      </c>
      <c r="L39" s="37">
        <f t="shared" si="4"/>
        <v>97265050</v>
      </c>
      <c r="M39" s="37">
        <f t="shared" si="4"/>
        <v>97028791</v>
      </c>
      <c r="N39" s="37">
        <f t="shared" si="4"/>
        <v>97028791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97028791</v>
      </c>
      <c r="X39" s="37">
        <f t="shared" si="4"/>
        <v>48891149</v>
      </c>
      <c r="Y39" s="37">
        <f t="shared" si="4"/>
        <v>48137642</v>
      </c>
      <c r="Z39" s="38">
        <f>+IF(X39&lt;&gt;0,+(Y39/X39)*100,0)</f>
        <v>98.45880693047324</v>
      </c>
      <c r="AA39" s="39">
        <f>SUM(AA37:AA38)</f>
        <v>97782297</v>
      </c>
    </row>
    <row r="40" spans="1:27" ht="13.5">
      <c r="A40" s="27" t="s">
        <v>62</v>
      </c>
      <c r="B40" s="28"/>
      <c r="C40" s="29">
        <f aca="true" t="shared" si="5" ref="C40:Y40">+C34+C39</f>
        <v>161910294</v>
      </c>
      <c r="D40" s="29">
        <f>+D34+D39</f>
        <v>161910294</v>
      </c>
      <c r="E40" s="30">
        <f t="shared" si="5"/>
        <v>176710452</v>
      </c>
      <c r="F40" s="31">
        <f t="shared" si="5"/>
        <v>176710452</v>
      </c>
      <c r="G40" s="31">
        <f t="shared" si="5"/>
        <v>165989457</v>
      </c>
      <c r="H40" s="31">
        <f t="shared" si="5"/>
        <v>166292609</v>
      </c>
      <c r="I40" s="31">
        <f t="shared" si="5"/>
        <v>157020527</v>
      </c>
      <c r="J40" s="31">
        <f t="shared" si="5"/>
        <v>157020527</v>
      </c>
      <c r="K40" s="31">
        <f t="shared" si="5"/>
        <v>162163839</v>
      </c>
      <c r="L40" s="31">
        <f t="shared" si="5"/>
        <v>163907669</v>
      </c>
      <c r="M40" s="31">
        <f t="shared" si="5"/>
        <v>157979498</v>
      </c>
      <c r="N40" s="31">
        <f t="shared" si="5"/>
        <v>157979498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157979498</v>
      </c>
      <c r="X40" s="31">
        <f t="shared" si="5"/>
        <v>88355227</v>
      </c>
      <c r="Y40" s="31">
        <f t="shared" si="5"/>
        <v>69624271</v>
      </c>
      <c r="Z40" s="32">
        <f>+IF(X40&lt;&gt;0,+(Y40/X40)*100,0)</f>
        <v>78.80039853216607</v>
      </c>
      <c r="AA40" s="33">
        <f>+AA34+AA39</f>
        <v>176710452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495256040</v>
      </c>
      <c r="D42" s="43">
        <f>+D25-D40</f>
        <v>495256040</v>
      </c>
      <c r="E42" s="44">
        <f t="shared" si="6"/>
        <v>520386010</v>
      </c>
      <c r="F42" s="45">
        <f t="shared" si="6"/>
        <v>520386010</v>
      </c>
      <c r="G42" s="45">
        <f t="shared" si="6"/>
        <v>529003835</v>
      </c>
      <c r="H42" s="45">
        <f t="shared" si="6"/>
        <v>519089966</v>
      </c>
      <c r="I42" s="45">
        <f t="shared" si="6"/>
        <v>516428728</v>
      </c>
      <c r="J42" s="45">
        <f t="shared" si="6"/>
        <v>516428728</v>
      </c>
      <c r="K42" s="45">
        <f t="shared" si="6"/>
        <v>512498395</v>
      </c>
      <c r="L42" s="45">
        <f t="shared" si="6"/>
        <v>525849488</v>
      </c>
      <c r="M42" s="45">
        <f t="shared" si="6"/>
        <v>512263272</v>
      </c>
      <c r="N42" s="45">
        <f t="shared" si="6"/>
        <v>512263272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512263272</v>
      </c>
      <c r="X42" s="45">
        <f t="shared" si="6"/>
        <v>260193004</v>
      </c>
      <c r="Y42" s="45">
        <f t="shared" si="6"/>
        <v>252070268</v>
      </c>
      <c r="Z42" s="46">
        <f>+IF(X42&lt;&gt;0,+(Y42/X42)*100,0)</f>
        <v>96.87818816219979</v>
      </c>
      <c r="AA42" s="47">
        <f>+AA25-AA40</f>
        <v>520386010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458116621</v>
      </c>
      <c r="D45" s="18">
        <v>458116621</v>
      </c>
      <c r="E45" s="19">
        <v>479705303</v>
      </c>
      <c r="F45" s="20">
        <v>479705303</v>
      </c>
      <c r="G45" s="20">
        <v>491864416</v>
      </c>
      <c r="H45" s="20">
        <v>481950547</v>
      </c>
      <c r="I45" s="20">
        <v>479289309</v>
      </c>
      <c r="J45" s="20">
        <v>479289309</v>
      </c>
      <c r="K45" s="20">
        <v>475358976</v>
      </c>
      <c r="L45" s="20">
        <v>488710069</v>
      </c>
      <c r="M45" s="20">
        <v>475123853</v>
      </c>
      <c r="N45" s="20">
        <v>475123853</v>
      </c>
      <c r="O45" s="20"/>
      <c r="P45" s="20"/>
      <c r="Q45" s="20"/>
      <c r="R45" s="20"/>
      <c r="S45" s="20"/>
      <c r="T45" s="20"/>
      <c r="U45" s="20"/>
      <c r="V45" s="20"/>
      <c r="W45" s="20">
        <v>475123853</v>
      </c>
      <c r="X45" s="20">
        <v>239852652</v>
      </c>
      <c r="Y45" s="20">
        <v>235271201</v>
      </c>
      <c r="Z45" s="48">
        <v>98.09</v>
      </c>
      <c r="AA45" s="22">
        <v>479705303</v>
      </c>
    </row>
    <row r="46" spans="1:27" ht="13.5">
      <c r="A46" s="23" t="s">
        <v>67</v>
      </c>
      <c r="B46" s="17"/>
      <c r="C46" s="18">
        <v>37139419</v>
      </c>
      <c r="D46" s="18">
        <v>37139419</v>
      </c>
      <c r="E46" s="19">
        <v>40680707</v>
      </c>
      <c r="F46" s="20">
        <v>40680707</v>
      </c>
      <c r="G46" s="20">
        <v>37139419</v>
      </c>
      <c r="H46" s="20">
        <v>37139419</v>
      </c>
      <c r="I46" s="20">
        <v>37139419</v>
      </c>
      <c r="J46" s="20">
        <v>37139419</v>
      </c>
      <c r="K46" s="20">
        <v>37139419</v>
      </c>
      <c r="L46" s="20">
        <v>37139419</v>
      </c>
      <c r="M46" s="20">
        <v>37139419</v>
      </c>
      <c r="N46" s="20">
        <v>37139419</v>
      </c>
      <c r="O46" s="20"/>
      <c r="P46" s="20"/>
      <c r="Q46" s="20"/>
      <c r="R46" s="20"/>
      <c r="S46" s="20"/>
      <c r="T46" s="20"/>
      <c r="U46" s="20"/>
      <c r="V46" s="20"/>
      <c r="W46" s="20">
        <v>37139419</v>
      </c>
      <c r="X46" s="20">
        <v>20340354</v>
      </c>
      <c r="Y46" s="20">
        <v>16799065</v>
      </c>
      <c r="Z46" s="48">
        <v>82.59</v>
      </c>
      <c r="AA46" s="22">
        <v>40680707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495256040</v>
      </c>
      <c r="D48" s="51">
        <f>SUM(D45:D47)</f>
        <v>495256040</v>
      </c>
      <c r="E48" s="52">
        <f t="shared" si="7"/>
        <v>520386010</v>
      </c>
      <c r="F48" s="53">
        <f t="shared" si="7"/>
        <v>520386010</v>
      </c>
      <c r="G48" s="53">
        <f t="shared" si="7"/>
        <v>529003835</v>
      </c>
      <c r="H48" s="53">
        <f t="shared" si="7"/>
        <v>519089966</v>
      </c>
      <c r="I48" s="53">
        <f t="shared" si="7"/>
        <v>516428728</v>
      </c>
      <c r="J48" s="53">
        <f t="shared" si="7"/>
        <v>516428728</v>
      </c>
      <c r="K48" s="53">
        <f t="shared" si="7"/>
        <v>512498395</v>
      </c>
      <c r="L48" s="53">
        <f t="shared" si="7"/>
        <v>525849488</v>
      </c>
      <c r="M48" s="53">
        <f t="shared" si="7"/>
        <v>512263272</v>
      </c>
      <c r="N48" s="53">
        <f t="shared" si="7"/>
        <v>512263272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512263272</v>
      </c>
      <c r="X48" s="53">
        <f t="shared" si="7"/>
        <v>260193006</v>
      </c>
      <c r="Y48" s="53">
        <f t="shared" si="7"/>
        <v>252070266</v>
      </c>
      <c r="Z48" s="54">
        <f>+IF(X48&lt;&gt;0,+(Y48/X48)*100,0)</f>
        <v>96.87818664887557</v>
      </c>
      <c r="AA48" s="55">
        <f>SUM(AA45:AA47)</f>
        <v>520386010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15124055</v>
      </c>
      <c r="D6" s="18">
        <v>15124055</v>
      </c>
      <c r="E6" s="19">
        <v>5000000</v>
      </c>
      <c r="F6" s="20">
        <v>5000000</v>
      </c>
      <c r="G6" s="20">
        <v>1130712</v>
      </c>
      <c r="H6" s="20">
        <v>4117993</v>
      </c>
      <c r="I6" s="20">
        <v>4938882</v>
      </c>
      <c r="J6" s="20">
        <v>4938882</v>
      </c>
      <c r="K6" s="20">
        <v>3039861</v>
      </c>
      <c r="L6" s="20">
        <v>73674148</v>
      </c>
      <c r="M6" s="20">
        <v>1023132</v>
      </c>
      <c r="N6" s="20">
        <v>1023132</v>
      </c>
      <c r="O6" s="20"/>
      <c r="P6" s="20"/>
      <c r="Q6" s="20"/>
      <c r="R6" s="20"/>
      <c r="S6" s="20"/>
      <c r="T6" s="20"/>
      <c r="U6" s="20"/>
      <c r="V6" s="20"/>
      <c r="W6" s="20">
        <v>1023132</v>
      </c>
      <c r="X6" s="20">
        <v>2500000</v>
      </c>
      <c r="Y6" s="20">
        <v>-1476868</v>
      </c>
      <c r="Z6" s="21">
        <v>-59.07</v>
      </c>
      <c r="AA6" s="22">
        <v>5000000</v>
      </c>
    </row>
    <row r="7" spans="1:27" ht="13.5">
      <c r="A7" s="23" t="s">
        <v>34</v>
      </c>
      <c r="B7" s="17"/>
      <c r="C7" s="18">
        <v>442000000</v>
      </c>
      <c r="D7" s="18">
        <v>442000000</v>
      </c>
      <c r="E7" s="19">
        <v>330000000</v>
      </c>
      <c r="F7" s="20">
        <v>385000000</v>
      </c>
      <c r="G7" s="20">
        <v>528000000</v>
      </c>
      <c r="H7" s="20">
        <v>511000000</v>
      </c>
      <c r="I7" s="20">
        <v>490000000</v>
      </c>
      <c r="J7" s="20">
        <v>490000000</v>
      </c>
      <c r="K7" s="20">
        <v>548000000</v>
      </c>
      <c r="L7" s="20">
        <v>494000000</v>
      </c>
      <c r="M7" s="20">
        <v>530000000</v>
      </c>
      <c r="N7" s="20">
        <v>530000000</v>
      </c>
      <c r="O7" s="20"/>
      <c r="P7" s="20"/>
      <c r="Q7" s="20"/>
      <c r="R7" s="20"/>
      <c r="S7" s="20"/>
      <c r="T7" s="20"/>
      <c r="U7" s="20"/>
      <c r="V7" s="20"/>
      <c r="W7" s="20">
        <v>530000000</v>
      </c>
      <c r="X7" s="20">
        <v>192500000</v>
      </c>
      <c r="Y7" s="20">
        <v>337500000</v>
      </c>
      <c r="Z7" s="21">
        <v>175.32</v>
      </c>
      <c r="AA7" s="22">
        <v>385000000</v>
      </c>
    </row>
    <row r="8" spans="1:27" ht="13.5">
      <c r="A8" s="23" t="s">
        <v>35</v>
      </c>
      <c r="B8" s="17"/>
      <c r="C8" s="18">
        <v>158322</v>
      </c>
      <c r="D8" s="18">
        <v>158322</v>
      </c>
      <c r="E8" s="19">
        <v>105847</v>
      </c>
      <c r="F8" s="20">
        <v>100000</v>
      </c>
      <c r="G8" s="20">
        <v>102147</v>
      </c>
      <c r="H8" s="20">
        <v>158321</v>
      </c>
      <c r="I8" s="20">
        <v>158321</v>
      </c>
      <c r="J8" s="20">
        <v>158321</v>
      </c>
      <c r="K8" s="20">
        <v>158321</v>
      </c>
      <c r="L8" s="20">
        <v>158321</v>
      </c>
      <c r="M8" s="20">
        <v>158321</v>
      </c>
      <c r="N8" s="20">
        <v>158321</v>
      </c>
      <c r="O8" s="20"/>
      <c r="P8" s="20"/>
      <c r="Q8" s="20"/>
      <c r="R8" s="20"/>
      <c r="S8" s="20"/>
      <c r="T8" s="20"/>
      <c r="U8" s="20"/>
      <c r="V8" s="20"/>
      <c r="W8" s="20">
        <v>158321</v>
      </c>
      <c r="X8" s="20">
        <v>50000</v>
      </c>
      <c r="Y8" s="20">
        <v>108321</v>
      </c>
      <c r="Z8" s="21">
        <v>216.64</v>
      </c>
      <c r="AA8" s="22">
        <v>100000</v>
      </c>
    </row>
    <row r="9" spans="1:27" ht="13.5">
      <c r="A9" s="23" t="s">
        <v>36</v>
      </c>
      <c r="B9" s="17"/>
      <c r="C9" s="18">
        <v>10018146</v>
      </c>
      <c r="D9" s="18">
        <v>10018146</v>
      </c>
      <c r="E9" s="19">
        <v>4000000</v>
      </c>
      <c r="F9" s="20">
        <v>5200000</v>
      </c>
      <c r="G9" s="20">
        <v>2461090</v>
      </c>
      <c r="H9" s="20">
        <v>371777</v>
      </c>
      <c r="I9" s="20">
        <v>1793791</v>
      </c>
      <c r="J9" s="20">
        <v>1793791</v>
      </c>
      <c r="K9" s="20">
        <v>2180933</v>
      </c>
      <c r="L9" s="20">
        <v>561156</v>
      </c>
      <c r="M9" s="20">
        <v>1589000</v>
      </c>
      <c r="N9" s="20">
        <v>1589000</v>
      </c>
      <c r="O9" s="20"/>
      <c r="P9" s="20"/>
      <c r="Q9" s="20"/>
      <c r="R9" s="20"/>
      <c r="S9" s="20"/>
      <c r="T9" s="20"/>
      <c r="U9" s="20"/>
      <c r="V9" s="20"/>
      <c r="W9" s="20">
        <v>1589000</v>
      </c>
      <c r="X9" s="20">
        <v>2600000</v>
      </c>
      <c r="Y9" s="20">
        <v>-1011000</v>
      </c>
      <c r="Z9" s="21">
        <v>-38.88</v>
      </c>
      <c r="AA9" s="22">
        <v>5200000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5707106</v>
      </c>
      <c r="D11" s="18">
        <v>5707106</v>
      </c>
      <c r="E11" s="19">
        <v>1000000</v>
      </c>
      <c r="F11" s="20">
        <v>1000000</v>
      </c>
      <c r="G11" s="20">
        <v>1682824</v>
      </c>
      <c r="H11" s="20">
        <v>5150696</v>
      </c>
      <c r="I11" s="20">
        <v>5320548</v>
      </c>
      <c r="J11" s="20">
        <v>5320548</v>
      </c>
      <c r="K11" s="20">
        <v>5708199</v>
      </c>
      <c r="L11" s="20">
        <v>5512640</v>
      </c>
      <c r="M11" s="20">
        <v>5455891</v>
      </c>
      <c r="N11" s="20">
        <v>5455891</v>
      </c>
      <c r="O11" s="20"/>
      <c r="P11" s="20"/>
      <c r="Q11" s="20"/>
      <c r="R11" s="20"/>
      <c r="S11" s="20"/>
      <c r="T11" s="20"/>
      <c r="U11" s="20"/>
      <c r="V11" s="20"/>
      <c r="W11" s="20">
        <v>5455891</v>
      </c>
      <c r="X11" s="20">
        <v>500000</v>
      </c>
      <c r="Y11" s="20">
        <v>4955891</v>
      </c>
      <c r="Z11" s="21">
        <v>991.18</v>
      </c>
      <c r="AA11" s="22">
        <v>1000000</v>
      </c>
    </row>
    <row r="12" spans="1:27" ht="13.5">
      <c r="A12" s="27" t="s">
        <v>39</v>
      </c>
      <c r="B12" s="28"/>
      <c r="C12" s="29">
        <f aca="true" t="shared" si="0" ref="C12:Y12">SUM(C6:C11)</f>
        <v>473007629</v>
      </c>
      <c r="D12" s="29">
        <f>SUM(D6:D11)</f>
        <v>473007629</v>
      </c>
      <c r="E12" s="30">
        <f t="shared" si="0"/>
        <v>340105847</v>
      </c>
      <c r="F12" s="31">
        <f t="shared" si="0"/>
        <v>396300000</v>
      </c>
      <c r="G12" s="31">
        <f t="shared" si="0"/>
        <v>533376773</v>
      </c>
      <c r="H12" s="31">
        <f t="shared" si="0"/>
        <v>520798787</v>
      </c>
      <c r="I12" s="31">
        <f t="shared" si="0"/>
        <v>502211542</v>
      </c>
      <c r="J12" s="31">
        <f t="shared" si="0"/>
        <v>502211542</v>
      </c>
      <c r="K12" s="31">
        <f t="shared" si="0"/>
        <v>559087314</v>
      </c>
      <c r="L12" s="31">
        <f t="shared" si="0"/>
        <v>573906265</v>
      </c>
      <c r="M12" s="31">
        <f t="shared" si="0"/>
        <v>538226344</v>
      </c>
      <c r="N12" s="31">
        <f t="shared" si="0"/>
        <v>538226344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538226344</v>
      </c>
      <c r="X12" s="31">
        <f t="shared" si="0"/>
        <v>198150000</v>
      </c>
      <c r="Y12" s="31">
        <f t="shared" si="0"/>
        <v>340076344</v>
      </c>
      <c r="Z12" s="32">
        <f>+IF(X12&lt;&gt;0,+(Y12/X12)*100,0)</f>
        <v>171.6257098157961</v>
      </c>
      <c r="AA12" s="33">
        <f>SUM(AA6:AA11)</f>
        <v>396300000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200627830</v>
      </c>
      <c r="D19" s="18">
        <v>200627830</v>
      </c>
      <c r="E19" s="19">
        <v>228555312</v>
      </c>
      <c r="F19" s="20">
        <v>227091459</v>
      </c>
      <c r="G19" s="20">
        <v>200522258</v>
      </c>
      <c r="H19" s="20">
        <v>200627830</v>
      </c>
      <c r="I19" s="20">
        <v>200711585</v>
      </c>
      <c r="J19" s="20">
        <v>200711585</v>
      </c>
      <c r="K19" s="20">
        <v>200797315</v>
      </c>
      <c r="L19" s="20">
        <v>200884263</v>
      </c>
      <c r="M19" s="20">
        <v>201111832</v>
      </c>
      <c r="N19" s="20">
        <v>201111832</v>
      </c>
      <c r="O19" s="20"/>
      <c r="P19" s="20"/>
      <c r="Q19" s="20"/>
      <c r="R19" s="20"/>
      <c r="S19" s="20"/>
      <c r="T19" s="20"/>
      <c r="U19" s="20"/>
      <c r="V19" s="20"/>
      <c r="W19" s="20">
        <v>201111832</v>
      </c>
      <c r="X19" s="20">
        <v>113545730</v>
      </c>
      <c r="Y19" s="20">
        <v>87566102</v>
      </c>
      <c r="Z19" s="21">
        <v>77.12</v>
      </c>
      <c r="AA19" s="22">
        <v>227091459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1012423</v>
      </c>
      <c r="D22" s="18">
        <v>1012423</v>
      </c>
      <c r="E22" s="19">
        <v>864032</v>
      </c>
      <c r="F22" s="20">
        <v>864032</v>
      </c>
      <c r="G22" s="20">
        <v>897503</v>
      </c>
      <c r="H22" s="20">
        <v>1012423</v>
      </c>
      <c r="I22" s="20">
        <v>1012422</v>
      </c>
      <c r="J22" s="20">
        <v>1012422</v>
      </c>
      <c r="K22" s="20">
        <v>1012422</v>
      </c>
      <c r="L22" s="20">
        <v>1012422</v>
      </c>
      <c r="M22" s="20">
        <v>1012422</v>
      </c>
      <c r="N22" s="20">
        <v>1012422</v>
      </c>
      <c r="O22" s="20"/>
      <c r="P22" s="20"/>
      <c r="Q22" s="20"/>
      <c r="R22" s="20"/>
      <c r="S22" s="20"/>
      <c r="T22" s="20"/>
      <c r="U22" s="20"/>
      <c r="V22" s="20"/>
      <c r="W22" s="20">
        <v>1012422</v>
      </c>
      <c r="X22" s="20">
        <v>432016</v>
      </c>
      <c r="Y22" s="20">
        <v>580406</v>
      </c>
      <c r="Z22" s="21">
        <v>134.35</v>
      </c>
      <c r="AA22" s="22">
        <v>864032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201640253</v>
      </c>
      <c r="D24" s="29">
        <f>SUM(D15:D23)</f>
        <v>201640253</v>
      </c>
      <c r="E24" s="36">
        <f t="shared" si="1"/>
        <v>229419344</v>
      </c>
      <c r="F24" s="37">
        <f t="shared" si="1"/>
        <v>227955491</v>
      </c>
      <c r="G24" s="37">
        <f t="shared" si="1"/>
        <v>201419761</v>
      </c>
      <c r="H24" s="37">
        <f t="shared" si="1"/>
        <v>201640253</v>
      </c>
      <c r="I24" s="37">
        <f t="shared" si="1"/>
        <v>201724007</v>
      </c>
      <c r="J24" s="37">
        <f t="shared" si="1"/>
        <v>201724007</v>
      </c>
      <c r="K24" s="37">
        <f t="shared" si="1"/>
        <v>201809737</v>
      </c>
      <c r="L24" s="37">
        <f t="shared" si="1"/>
        <v>201896685</v>
      </c>
      <c r="M24" s="37">
        <f t="shared" si="1"/>
        <v>202124254</v>
      </c>
      <c r="N24" s="37">
        <f t="shared" si="1"/>
        <v>202124254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202124254</v>
      </c>
      <c r="X24" s="37">
        <f t="shared" si="1"/>
        <v>113977746</v>
      </c>
      <c r="Y24" s="37">
        <f t="shared" si="1"/>
        <v>88146508</v>
      </c>
      <c r="Z24" s="38">
        <f>+IF(X24&lt;&gt;0,+(Y24/X24)*100,0)</f>
        <v>77.33659516305929</v>
      </c>
      <c r="AA24" s="39">
        <f>SUM(AA15:AA23)</f>
        <v>227955491</v>
      </c>
    </row>
    <row r="25" spans="1:27" ht="13.5">
      <c r="A25" s="27" t="s">
        <v>51</v>
      </c>
      <c r="B25" s="28"/>
      <c r="C25" s="29">
        <f aca="true" t="shared" si="2" ref="C25:Y25">+C12+C24</f>
        <v>674647882</v>
      </c>
      <c r="D25" s="29">
        <f>+D12+D24</f>
        <v>674647882</v>
      </c>
      <c r="E25" s="30">
        <f t="shared" si="2"/>
        <v>569525191</v>
      </c>
      <c r="F25" s="31">
        <f t="shared" si="2"/>
        <v>624255491</v>
      </c>
      <c r="G25" s="31">
        <f t="shared" si="2"/>
        <v>734796534</v>
      </c>
      <c r="H25" s="31">
        <f t="shared" si="2"/>
        <v>722439040</v>
      </c>
      <c r="I25" s="31">
        <f t="shared" si="2"/>
        <v>703935549</v>
      </c>
      <c r="J25" s="31">
        <f t="shared" si="2"/>
        <v>703935549</v>
      </c>
      <c r="K25" s="31">
        <f t="shared" si="2"/>
        <v>760897051</v>
      </c>
      <c r="L25" s="31">
        <f t="shared" si="2"/>
        <v>775802950</v>
      </c>
      <c r="M25" s="31">
        <f t="shared" si="2"/>
        <v>740350598</v>
      </c>
      <c r="N25" s="31">
        <f t="shared" si="2"/>
        <v>740350598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740350598</v>
      </c>
      <c r="X25" s="31">
        <f t="shared" si="2"/>
        <v>312127746</v>
      </c>
      <c r="Y25" s="31">
        <f t="shared" si="2"/>
        <v>428222852</v>
      </c>
      <c r="Z25" s="32">
        <f>+IF(X25&lt;&gt;0,+(Y25/X25)*100,0)</f>
        <v>137.19474077129945</v>
      </c>
      <c r="AA25" s="33">
        <f>+AA12+AA24</f>
        <v>624255491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118827</v>
      </c>
      <c r="D30" s="18">
        <v>118827</v>
      </c>
      <c r="E30" s="19"/>
      <c r="F30" s="20"/>
      <c r="G30" s="20"/>
      <c r="H30" s="20">
        <v>168827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18063633</v>
      </c>
      <c r="D32" s="18">
        <v>18063633</v>
      </c>
      <c r="E32" s="19">
        <v>14000000</v>
      </c>
      <c r="F32" s="20">
        <v>15000000</v>
      </c>
      <c r="G32" s="20">
        <v>8587948</v>
      </c>
      <c r="H32" s="20">
        <v>10407151</v>
      </c>
      <c r="I32" s="20">
        <v>13481796</v>
      </c>
      <c r="J32" s="20">
        <v>13481796</v>
      </c>
      <c r="K32" s="20">
        <v>34902526</v>
      </c>
      <c r="L32" s="20">
        <v>47112853</v>
      </c>
      <c r="M32" s="20">
        <v>6992783</v>
      </c>
      <c r="N32" s="20">
        <v>6992783</v>
      </c>
      <c r="O32" s="20"/>
      <c r="P32" s="20"/>
      <c r="Q32" s="20"/>
      <c r="R32" s="20"/>
      <c r="S32" s="20"/>
      <c r="T32" s="20"/>
      <c r="U32" s="20"/>
      <c r="V32" s="20"/>
      <c r="W32" s="20">
        <v>6992783</v>
      </c>
      <c r="X32" s="20">
        <v>7500000</v>
      </c>
      <c r="Y32" s="20">
        <v>-507217</v>
      </c>
      <c r="Z32" s="21">
        <v>-6.76</v>
      </c>
      <c r="AA32" s="22">
        <v>15000000</v>
      </c>
    </row>
    <row r="33" spans="1:27" ht="13.5">
      <c r="A33" s="23" t="s">
        <v>58</v>
      </c>
      <c r="B33" s="17"/>
      <c r="C33" s="18">
        <v>21446812</v>
      </c>
      <c r="D33" s="18">
        <v>21446812</v>
      </c>
      <c r="E33" s="19">
        <v>22000000</v>
      </c>
      <c r="F33" s="20">
        <v>18000000</v>
      </c>
      <c r="G33" s="20">
        <v>18155641</v>
      </c>
      <c r="H33" s="20">
        <v>14222280</v>
      </c>
      <c r="I33" s="20">
        <v>14222280</v>
      </c>
      <c r="J33" s="20">
        <v>14222280</v>
      </c>
      <c r="K33" s="20">
        <v>14215540</v>
      </c>
      <c r="L33" s="20">
        <v>14215540</v>
      </c>
      <c r="M33" s="20">
        <v>14060520</v>
      </c>
      <c r="N33" s="20">
        <v>14060520</v>
      </c>
      <c r="O33" s="20"/>
      <c r="P33" s="20"/>
      <c r="Q33" s="20"/>
      <c r="R33" s="20"/>
      <c r="S33" s="20"/>
      <c r="T33" s="20"/>
      <c r="U33" s="20"/>
      <c r="V33" s="20"/>
      <c r="W33" s="20">
        <v>14060520</v>
      </c>
      <c r="X33" s="20">
        <v>9000000</v>
      </c>
      <c r="Y33" s="20">
        <v>5060520</v>
      </c>
      <c r="Z33" s="21">
        <v>56.23</v>
      </c>
      <c r="AA33" s="22">
        <v>18000000</v>
      </c>
    </row>
    <row r="34" spans="1:27" ht="13.5">
      <c r="A34" s="27" t="s">
        <v>59</v>
      </c>
      <c r="B34" s="28"/>
      <c r="C34" s="29">
        <f aca="true" t="shared" si="3" ref="C34:Y34">SUM(C29:C33)</f>
        <v>39629272</v>
      </c>
      <c r="D34" s="29">
        <f>SUM(D29:D33)</f>
        <v>39629272</v>
      </c>
      <c r="E34" s="30">
        <f t="shared" si="3"/>
        <v>36000000</v>
      </c>
      <c r="F34" s="31">
        <f t="shared" si="3"/>
        <v>33000000</v>
      </c>
      <c r="G34" s="31">
        <f t="shared" si="3"/>
        <v>26743589</v>
      </c>
      <c r="H34" s="31">
        <f t="shared" si="3"/>
        <v>24798258</v>
      </c>
      <c r="I34" s="31">
        <f t="shared" si="3"/>
        <v>27704076</v>
      </c>
      <c r="J34" s="31">
        <f t="shared" si="3"/>
        <v>27704076</v>
      </c>
      <c r="K34" s="31">
        <f t="shared" si="3"/>
        <v>49118066</v>
      </c>
      <c r="L34" s="31">
        <f t="shared" si="3"/>
        <v>61328393</v>
      </c>
      <c r="M34" s="31">
        <f t="shared" si="3"/>
        <v>21053303</v>
      </c>
      <c r="N34" s="31">
        <f t="shared" si="3"/>
        <v>21053303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21053303</v>
      </c>
      <c r="X34" s="31">
        <f t="shared" si="3"/>
        <v>16500000</v>
      </c>
      <c r="Y34" s="31">
        <f t="shared" si="3"/>
        <v>4553303</v>
      </c>
      <c r="Z34" s="32">
        <f>+IF(X34&lt;&gt;0,+(Y34/X34)*100,0)</f>
        <v>27.59577575757576</v>
      </c>
      <c r="AA34" s="33">
        <f>SUM(AA29:AA33)</f>
        <v>33000000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71820</v>
      </c>
      <c r="D37" s="18">
        <v>71820</v>
      </c>
      <c r="E37" s="19">
        <v>150000</v>
      </c>
      <c r="F37" s="20">
        <v>150000</v>
      </c>
      <c r="G37" s="20">
        <v>168831</v>
      </c>
      <c r="H37" s="20"/>
      <c r="I37" s="20">
        <v>190649</v>
      </c>
      <c r="J37" s="20">
        <v>190649</v>
      </c>
      <c r="K37" s="20">
        <v>190649</v>
      </c>
      <c r="L37" s="20">
        <v>190649</v>
      </c>
      <c r="M37" s="20">
        <v>190649</v>
      </c>
      <c r="N37" s="20">
        <v>190649</v>
      </c>
      <c r="O37" s="20"/>
      <c r="P37" s="20"/>
      <c r="Q37" s="20"/>
      <c r="R37" s="20"/>
      <c r="S37" s="20"/>
      <c r="T37" s="20"/>
      <c r="U37" s="20"/>
      <c r="V37" s="20"/>
      <c r="W37" s="20">
        <v>190649</v>
      </c>
      <c r="X37" s="20">
        <v>75000</v>
      </c>
      <c r="Y37" s="20">
        <v>115649</v>
      </c>
      <c r="Z37" s="21">
        <v>154.2</v>
      </c>
      <c r="AA37" s="22">
        <v>150000</v>
      </c>
    </row>
    <row r="38" spans="1:27" ht="13.5">
      <c r="A38" s="23" t="s">
        <v>58</v>
      </c>
      <c r="B38" s="17"/>
      <c r="C38" s="18">
        <v>144346536</v>
      </c>
      <c r="D38" s="18">
        <v>144346536</v>
      </c>
      <c r="E38" s="19">
        <v>135000000</v>
      </c>
      <c r="F38" s="20">
        <v>130000000</v>
      </c>
      <c r="G38" s="20">
        <v>144092577</v>
      </c>
      <c r="H38" s="20">
        <v>150158989</v>
      </c>
      <c r="I38" s="20">
        <v>149746680</v>
      </c>
      <c r="J38" s="20">
        <v>149746680</v>
      </c>
      <c r="K38" s="20">
        <v>149292293</v>
      </c>
      <c r="L38" s="20">
        <v>148861347</v>
      </c>
      <c r="M38" s="20">
        <v>148429854</v>
      </c>
      <c r="N38" s="20">
        <v>148429854</v>
      </c>
      <c r="O38" s="20"/>
      <c r="P38" s="20"/>
      <c r="Q38" s="20"/>
      <c r="R38" s="20"/>
      <c r="S38" s="20"/>
      <c r="T38" s="20"/>
      <c r="U38" s="20"/>
      <c r="V38" s="20"/>
      <c r="W38" s="20">
        <v>148429854</v>
      </c>
      <c r="X38" s="20">
        <v>65000000</v>
      </c>
      <c r="Y38" s="20">
        <v>83429854</v>
      </c>
      <c r="Z38" s="21">
        <v>128.35</v>
      </c>
      <c r="AA38" s="22">
        <v>130000000</v>
      </c>
    </row>
    <row r="39" spans="1:27" ht="13.5">
      <c r="A39" s="27" t="s">
        <v>61</v>
      </c>
      <c r="B39" s="35"/>
      <c r="C39" s="29">
        <f aca="true" t="shared" si="4" ref="C39:Y39">SUM(C37:C38)</f>
        <v>144418356</v>
      </c>
      <c r="D39" s="29">
        <f>SUM(D37:D38)</f>
        <v>144418356</v>
      </c>
      <c r="E39" s="36">
        <f t="shared" si="4"/>
        <v>135150000</v>
      </c>
      <c r="F39" s="37">
        <f t="shared" si="4"/>
        <v>130150000</v>
      </c>
      <c r="G39" s="37">
        <f t="shared" si="4"/>
        <v>144261408</v>
      </c>
      <c r="H39" s="37">
        <f t="shared" si="4"/>
        <v>150158989</v>
      </c>
      <c r="I39" s="37">
        <f t="shared" si="4"/>
        <v>149937329</v>
      </c>
      <c r="J39" s="37">
        <f t="shared" si="4"/>
        <v>149937329</v>
      </c>
      <c r="K39" s="37">
        <f t="shared" si="4"/>
        <v>149482942</v>
      </c>
      <c r="L39" s="37">
        <f t="shared" si="4"/>
        <v>149051996</v>
      </c>
      <c r="M39" s="37">
        <f t="shared" si="4"/>
        <v>148620503</v>
      </c>
      <c r="N39" s="37">
        <f t="shared" si="4"/>
        <v>148620503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148620503</v>
      </c>
      <c r="X39" s="37">
        <f t="shared" si="4"/>
        <v>65075000</v>
      </c>
      <c r="Y39" s="37">
        <f t="shared" si="4"/>
        <v>83545503</v>
      </c>
      <c r="Z39" s="38">
        <f>+IF(X39&lt;&gt;0,+(Y39/X39)*100,0)</f>
        <v>128.38340837495196</v>
      </c>
      <c r="AA39" s="39">
        <f>SUM(AA37:AA38)</f>
        <v>130150000</v>
      </c>
    </row>
    <row r="40" spans="1:27" ht="13.5">
      <c r="A40" s="27" t="s">
        <v>62</v>
      </c>
      <c r="B40" s="28"/>
      <c r="C40" s="29">
        <f aca="true" t="shared" si="5" ref="C40:Y40">+C34+C39</f>
        <v>184047628</v>
      </c>
      <c r="D40" s="29">
        <f>+D34+D39</f>
        <v>184047628</v>
      </c>
      <c r="E40" s="30">
        <f t="shared" si="5"/>
        <v>171150000</v>
      </c>
      <c r="F40" s="31">
        <f t="shared" si="5"/>
        <v>163150000</v>
      </c>
      <c r="G40" s="31">
        <f t="shared" si="5"/>
        <v>171004997</v>
      </c>
      <c r="H40" s="31">
        <f t="shared" si="5"/>
        <v>174957247</v>
      </c>
      <c r="I40" s="31">
        <f t="shared" si="5"/>
        <v>177641405</v>
      </c>
      <c r="J40" s="31">
        <f t="shared" si="5"/>
        <v>177641405</v>
      </c>
      <c r="K40" s="31">
        <f t="shared" si="5"/>
        <v>198601008</v>
      </c>
      <c r="L40" s="31">
        <f t="shared" si="5"/>
        <v>210380389</v>
      </c>
      <c r="M40" s="31">
        <f t="shared" si="5"/>
        <v>169673806</v>
      </c>
      <c r="N40" s="31">
        <f t="shared" si="5"/>
        <v>169673806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169673806</v>
      </c>
      <c r="X40" s="31">
        <f t="shared" si="5"/>
        <v>81575000</v>
      </c>
      <c r="Y40" s="31">
        <f t="shared" si="5"/>
        <v>88098806</v>
      </c>
      <c r="Z40" s="32">
        <f>+IF(X40&lt;&gt;0,+(Y40/X40)*100,0)</f>
        <v>107.99731045050567</v>
      </c>
      <c r="AA40" s="33">
        <f>+AA34+AA39</f>
        <v>163150000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490600254</v>
      </c>
      <c r="D42" s="43">
        <f>+D25-D40</f>
        <v>490600254</v>
      </c>
      <c r="E42" s="44">
        <f t="shared" si="6"/>
        <v>398375191</v>
      </c>
      <c r="F42" s="45">
        <f t="shared" si="6"/>
        <v>461105491</v>
      </c>
      <c r="G42" s="45">
        <f t="shared" si="6"/>
        <v>563791537</v>
      </c>
      <c r="H42" s="45">
        <f t="shared" si="6"/>
        <v>547481793</v>
      </c>
      <c r="I42" s="45">
        <f t="shared" si="6"/>
        <v>526294144</v>
      </c>
      <c r="J42" s="45">
        <f t="shared" si="6"/>
        <v>526294144</v>
      </c>
      <c r="K42" s="45">
        <f t="shared" si="6"/>
        <v>562296043</v>
      </c>
      <c r="L42" s="45">
        <f t="shared" si="6"/>
        <v>565422561</v>
      </c>
      <c r="M42" s="45">
        <f t="shared" si="6"/>
        <v>570676792</v>
      </c>
      <c r="N42" s="45">
        <f t="shared" si="6"/>
        <v>570676792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570676792</v>
      </c>
      <c r="X42" s="45">
        <f t="shared" si="6"/>
        <v>230552746</v>
      </c>
      <c r="Y42" s="45">
        <f t="shared" si="6"/>
        <v>340124046</v>
      </c>
      <c r="Z42" s="46">
        <f>+IF(X42&lt;&gt;0,+(Y42/X42)*100,0)</f>
        <v>147.52548035146805</v>
      </c>
      <c r="AA42" s="47">
        <f>+AA25-AA40</f>
        <v>461105491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394561222</v>
      </c>
      <c r="D45" s="18">
        <v>394561222</v>
      </c>
      <c r="E45" s="19">
        <v>222484578</v>
      </c>
      <c r="F45" s="20">
        <v>274735178</v>
      </c>
      <c r="G45" s="20">
        <v>465757674</v>
      </c>
      <c r="H45" s="20">
        <v>451442761</v>
      </c>
      <c r="I45" s="20">
        <v>430255112</v>
      </c>
      <c r="J45" s="20">
        <v>430255112</v>
      </c>
      <c r="K45" s="20">
        <v>466257011</v>
      </c>
      <c r="L45" s="20">
        <v>469383529</v>
      </c>
      <c r="M45" s="20">
        <v>474637760</v>
      </c>
      <c r="N45" s="20">
        <v>474637760</v>
      </c>
      <c r="O45" s="20"/>
      <c r="P45" s="20"/>
      <c r="Q45" s="20"/>
      <c r="R45" s="20"/>
      <c r="S45" s="20"/>
      <c r="T45" s="20"/>
      <c r="U45" s="20"/>
      <c r="V45" s="20"/>
      <c r="W45" s="20">
        <v>474637760</v>
      </c>
      <c r="X45" s="20">
        <v>137367589</v>
      </c>
      <c r="Y45" s="20">
        <v>337270171</v>
      </c>
      <c r="Z45" s="48">
        <v>245.52</v>
      </c>
      <c r="AA45" s="22">
        <v>274735178</v>
      </c>
    </row>
    <row r="46" spans="1:27" ht="13.5">
      <c r="A46" s="23" t="s">
        <v>67</v>
      </c>
      <c r="B46" s="17"/>
      <c r="C46" s="18">
        <v>96039032</v>
      </c>
      <c r="D46" s="18">
        <v>96039032</v>
      </c>
      <c r="E46" s="19">
        <v>175890613</v>
      </c>
      <c r="F46" s="20">
        <v>186370313</v>
      </c>
      <c r="G46" s="20">
        <v>98033863</v>
      </c>
      <c r="H46" s="20">
        <v>96039032</v>
      </c>
      <c r="I46" s="20">
        <v>96039032</v>
      </c>
      <c r="J46" s="20">
        <v>96039032</v>
      </c>
      <c r="K46" s="20">
        <v>96039032</v>
      </c>
      <c r="L46" s="20">
        <v>96039032</v>
      </c>
      <c r="M46" s="20">
        <v>96039032</v>
      </c>
      <c r="N46" s="20">
        <v>96039032</v>
      </c>
      <c r="O46" s="20"/>
      <c r="P46" s="20"/>
      <c r="Q46" s="20"/>
      <c r="R46" s="20"/>
      <c r="S46" s="20"/>
      <c r="T46" s="20"/>
      <c r="U46" s="20"/>
      <c r="V46" s="20"/>
      <c r="W46" s="20">
        <v>96039032</v>
      </c>
      <c r="X46" s="20">
        <v>93185157</v>
      </c>
      <c r="Y46" s="20">
        <v>2853875</v>
      </c>
      <c r="Z46" s="48">
        <v>3.06</v>
      </c>
      <c r="AA46" s="22">
        <v>186370313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490600254</v>
      </c>
      <c r="D48" s="51">
        <f>SUM(D45:D47)</f>
        <v>490600254</v>
      </c>
      <c r="E48" s="52">
        <f t="shared" si="7"/>
        <v>398375191</v>
      </c>
      <c r="F48" s="53">
        <f t="shared" si="7"/>
        <v>461105491</v>
      </c>
      <c r="G48" s="53">
        <f t="shared" si="7"/>
        <v>563791537</v>
      </c>
      <c r="H48" s="53">
        <f t="shared" si="7"/>
        <v>547481793</v>
      </c>
      <c r="I48" s="53">
        <f t="shared" si="7"/>
        <v>526294144</v>
      </c>
      <c r="J48" s="53">
        <f t="shared" si="7"/>
        <v>526294144</v>
      </c>
      <c r="K48" s="53">
        <f t="shared" si="7"/>
        <v>562296043</v>
      </c>
      <c r="L48" s="53">
        <f t="shared" si="7"/>
        <v>565422561</v>
      </c>
      <c r="M48" s="53">
        <f t="shared" si="7"/>
        <v>570676792</v>
      </c>
      <c r="N48" s="53">
        <f t="shared" si="7"/>
        <v>570676792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570676792</v>
      </c>
      <c r="X48" s="53">
        <f t="shared" si="7"/>
        <v>230552746</v>
      </c>
      <c r="Y48" s="53">
        <f t="shared" si="7"/>
        <v>340124046</v>
      </c>
      <c r="Z48" s="54">
        <f>+IF(X48&lt;&gt;0,+(Y48/X48)*100,0)</f>
        <v>147.52548035146805</v>
      </c>
      <c r="AA48" s="55">
        <f>SUM(AA45:AA47)</f>
        <v>461105491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11250981</v>
      </c>
      <c r="D6" s="18">
        <v>11250981</v>
      </c>
      <c r="E6" s="19">
        <v>7234754</v>
      </c>
      <c r="F6" s="20">
        <v>7234754</v>
      </c>
      <c r="G6" s="20">
        <v>28880485</v>
      </c>
      <c r="H6" s="20">
        <v>33484601</v>
      </c>
      <c r="I6" s="20">
        <v>17995272</v>
      </c>
      <c r="J6" s="20">
        <v>17995272</v>
      </c>
      <c r="K6" s="20">
        <v>10946432</v>
      </c>
      <c r="L6" s="20">
        <v>14468857</v>
      </c>
      <c r="M6" s="20">
        <v>8629726</v>
      </c>
      <c r="N6" s="20">
        <v>8629726</v>
      </c>
      <c r="O6" s="20"/>
      <c r="P6" s="20"/>
      <c r="Q6" s="20"/>
      <c r="R6" s="20"/>
      <c r="S6" s="20"/>
      <c r="T6" s="20"/>
      <c r="U6" s="20"/>
      <c r="V6" s="20"/>
      <c r="W6" s="20">
        <v>8629726</v>
      </c>
      <c r="X6" s="20">
        <v>3617377</v>
      </c>
      <c r="Y6" s="20">
        <v>5012349</v>
      </c>
      <c r="Z6" s="21">
        <v>138.56</v>
      </c>
      <c r="AA6" s="22">
        <v>7234754</v>
      </c>
    </row>
    <row r="7" spans="1:27" ht="13.5">
      <c r="A7" s="23" t="s">
        <v>34</v>
      </c>
      <c r="B7" s="17"/>
      <c r="C7" s="18">
        <v>26967406</v>
      </c>
      <c r="D7" s="18">
        <v>26967406</v>
      </c>
      <c r="E7" s="19"/>
      <c r="F7" s="20"/>
      <c r="G7" s="20">
        <v>42515627</v>
      </c>
      <c r="H7" s="20">
        <v>42641179</v>
      </c>
      <c r="I7" s="20">
        <v>51644310</v>
      </c>
      <c r="J7" s="20">
        <v>51644310</v>
      </c>
      <c r="K7" s="20">
        <v>58767028</v>
      </c>
      <c r="L7" s="20">
        <v>68820027</v>
      </c>
      <c r="M7" s="20">
        <v>68963642</v>
      </c>
      <c r="N7" s="20">
        <v>68963642</v>
      </c>
      <c r="O7" s="20"/>
      <c r="P7" s="20"/>
      <c r="Q7" s="20"/>
      <c r="R7" s="20"/>
      <c r="S7" s="20"/>
      <c r="T7" s="20"/>
      <c r="U7" s="20"/>
      <c r="V7" s="20"/>
      <c r="W7" s="20">
        <v>68963642</v>
      </c>
      <c r="X7" s="20"/>
      <c r="Y7" s="20">
        <v>68963642</v>
      </c>
      <c r="Z7" s="21"/>
      <c r="AA7" s="22"/>
    </row>
    <row r="8" spans="1:27" ht="13.5">
      <c r="A8" s="23" t="s">
        <v>35</v>
      </c>
      <c r="B8" s="17"/>
      <c r="C8" s="18">
        <v>12277605</v>
      </c>
      <c r="D8" s="18">
        <v>12277605</v>
      </c>
      <c r="E8" s="19">
        <v>41651297</v>
      </c>
      <c r="F8" s="20">
        <v>41651297</v>
      </c>
      <c r="G8" s="20">
        <v>44803278</v>
      </c>
      <c r="H8" s="20">
        <v>41406986</v>
      </c>
      <c r="I8" s="20">
        <v>33453311</v>
      </c>
      <c r="J8" s="20">
        <v>33453311</v>
      </c>
      <c r="K8" s="20">
        <v>26620596</v>
      </c>
      <c r="L8" s="20">
        <v>26061593</v>
      </c>
      <c r="M8" s="20">
        <v>26138009</v>
      </c>
      <c r="N8" s="20">
        <v>26138009</v>
      </c>
      <c r="O8" s="20"/>
      <c r="P8" s="20"/>
      <c r="Q8" s="20"/>
      <c r="R8" s="20"/>
      <c r="S8" s="20"/>
      <c r="T8" s="20"/>
      <c r="U8" s="20"/>
      <c r="V8" s="20"/>
      <c r="W8" s="20">
        <v>26138009</v>
      </c>
      <c r="X8" s="20">
        <v>20825649</v>
      </c>
      <c r="Y8" s="20">
        <v>5312360</v>
      </c>
      <c r="Z8" s="21">
        <v>25.51</v>
      </c>
      <c r="AA8" s="22">
        <v>41651297</v>
      </c>
    </row>
    <row r="9" spans="1:27" ht="13.5">
      <c r="A9" s="23" t="s">
        <v>36</v>
      </c>
      <c r="B9" s="17"/>
      <c r="C9" s="18">
        <v>23489719</v>
      </c>
      <c r="D9" s="18">
        <v>23489719</v>
      </c>
      <c r="E9" s="19">
        <v>3000000</v>
      </c>
      <c r="F9" s="20">
        <v>3000000</v>
      </c>
      <c r="G9" s="20">
        <v>903341</v>
      </c>
      <c r="H9" s="20">
        <v>892292</v>
      </c>
      <c r="I9" s="20">
        <v>480234</v>
      </c>
      <c r="J9" s="20">
        <v>480234</v>
      </c>
      <c r="K9" s="20">
        <v>153597</v>
      </c>
      <c r="L9" s="20">
        <v>616387</v>
      </c>
      <c r="M9" s="20">
        <v>574522</v>
      </c>
      <c r="N9" s="20">
        <v>574522</v>
      </c>
      <c r="O9" s="20"/>
      <c r="P9" s="20"/>
      <c r="Q9" s="20"/>
      <c r="R9" s="20"/>
      <c r="S9" s="20"/>
      <c r="T9" s="20"/>
      <c r="U9" s="20"/>
      <c r="V9" s="20"/>
      <c r="W9" s="20">
        <v>574522</v>
      </c>
      <c r="X9" s="20">
        <v>1500000</v>
      </c>
      <c r="Y9" s="20">
        <v>-925478</v>
      </c>
      <c r="Z9" s="21">
        <v>-61.7</v>
      </c>
      <c r="AA9" s="22">
        <v>3000000</v>
      </c>
    </row>
    <row r="10" spans="1:27" ht="13.5">
      <c r="A10" s="23" t="s">
        <v>37</v>
      </c>
      <c r="B10" s="17"/>
      <c r="C10" s="18">
        <v>5429</v>
      </c>
      <c r="D10" s="18">
        <v>5429</v>
      </c>
      <c r="E10" s="19">
        <v>5356</v>
      </c>
      <c r="F10" s="20">
        <v>5356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2678</v>
      </c>
      <c r="Y10" s="24">
        <v>-2678</v>
      </c>
      <c r="Z10" s="25">
        <v>-100</v>
      </c>
      <c r="AA10" s="26">
        <v>5356</v>
      </c>
    </row>
    <row r="11" spans="1:27" ht="13.5">
      <c r="A11" s="23" t="s">
        <v>38</v>
      </c>
      <c r="B11" s="17"/>
      <c r="C11" s="18">
        <v>2282251</v>
      </c>
      <c r="D11" s="18">
        <v>2282251</v>
      </c>
      <c r="E11" s="19">
        <v>2200000</v>
      </c>
      <c r="F11" s="20">
        <v>2200000</v>
      </c>
      <c r="G11" s="20">
        <v>2225126</v>
      </c>
      <c r="H11" s="20">
        <v>2253097</v>
      </c>
      <c r="I11" s="20">
        <v>2169795</v>
      </c>
      <c r="J11" s="20">
        <v>2169795</v>
      </c>
      <c r="K11" s="20">
        <v>2365981</v>
      </c>
      <c r="L11" s="20">
        <v>2167008</v>
      </c>
      <c r="M11" s="20">
        <v>2499144</v>
      </c>
      <c r="N11" s="20">
        <v>2499144</v>
      </c>
      <c r="O11" s="20"/>
      <c r="P11" s="20"/>
      <c r="Q11" s="20"/>
      <c r="R11" s="20"/>
      <c r="S11" s="20"/>
      <c r="T11" s="20"/>
      <c r="U11" s="20"/>
      <c r="V11" s="20"/>
      <c r="W11" s="20">
        <v>2499144</v>
      </c>
      <c r="X11" s="20">
        <v>1100000</v>
      </c>
      <c r="Y11" s="20">
        <v>1399144</v>
      </c>
      <c r="Z11" s="21">
        <v>127.19</v>
      </c>
      <c r="AA11" s="22">
        <v>2200000</v>
      </c>
    </row>
    <row r="12" spans="1:27" ht="13.5">
      <c r="A12" s="27" t="s">
        <v>39</v>
      </c>
      <c r="B12" s="28"/>
      <c r="C12" s="29">
        <f aca="true" t="shared" si="0" ref="C12:Y12">SUM(C6:C11)</f>
        <v>76273391</v>
      </c>
      <c r="D12" s="29">
        <f>SUM(D6:D11)</f>
        <v>76273391</v>
      </c>
      <c r="E12" s="30">
        <f t="shared" si="0"/>
        <v>54091407</v>
      </c>
      <c r="F12" s="31">
        <f t="shared" si="0"/>
        <v>54091407</v>
      </c>
      <c r="G12" s="31">
        <f t="shared" si="0"/>
        <v>119327857</v>
      </c>
      <c r="H12" s="31">
        <f t="shared" si="0"/>
        <v>120678155</v>
      </c>
      <c r="I12" s="31">
        <f t="shared" si="0"/>
        <v>105742922</v>
      </c>
      <c r="J12" s="31">
        <f t="shared" si="0"/>
        <v>105742922</v>
      </c>
      <c r="K12" s="31">
        <f t="shared" si="0"/>
        <v>98853634</v>
      </c>
      <c r="L12" s="31">
        <f t="shared" si="0"/>
        <v>112133872</v>
      </c>
      <c r="M12" s="31">
        <f t="shared" si="0"/>
        <v>106805043</v>
      </c>
      <c r="N12" s="31">
        <f t="shared" si="0"/>
        <v>106805043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106805043</v>
      </c>
      <c r="X12" s="31">
        <f t="shared" si="0"/>
        <v>27045704</v>
      </c>
      <c r="Y12" s="31">
        <f t="shared" si="0"/>
        <v>79759339</v>
      </c>
      <c r="Z12" s="32">
        <f>+IF(X12&lt;&gt;0,+(Y12/X12)*100,0)</f>
        <v>294.90576026418097</v>
      </c>
      <c r="AA12" s="33">
        <f>SUM(AA6:AA11)</f>
        <v>54091407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23857</v>
      </c>
      <c r="D15" s="18">
        <v>23857</v>
      </c>
      <c r="E15" s="19">
        <v>19046</v>
      </c>
      <c r="F15" s="20">
        <v>19046</v>
      </c>
      <c r="G15" s="20">
        <v>28654</v>
      </c>
      <c r="H15" s="20">
        <v>7459</v>
      </c>
      <c r="I15" s="20">
        <v>7336</v>
      </c>
      <c r="J15" s="20">
        <v>7336</v>
      </c>
      <c r="K15" s="20">
        <v>7214</v>
      </c>
      <c r="L15" s="20">
        <v>7092</v>
      </c>
      <c r="M15" s="20">
        <v>7092</v>
      </c>
      <c r="N15" s="20">
        <v>7092</v>
      </c>
      <c r="O15" s="20"/>
      <c r="P15" s="20"/>
      <c r="Q15" s="20"/>
      <c r="R15" s="20"/>
      <c r="S15" s="20"/>
      <c r="T15" s="20"/>
      <c r="U15" s="20"/>
      <c r="V15" s="20"/>
      <c r="W15" s="20">
        <v>7092</v>
      </c>
      <c r="X15" s="20">
        <v>9523</v>
      </c>
      <c r="Y15" s="20">
        <v>-2431</v>
      </c>
      <c r="Z15" s="21">
        <v>-25.53</v>
      </c>
      <c r="AA15" s="22">
        <v>19046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158512813</v>
      </c>
      <c r="D17" s="18">
        <v>158512813</v>
      </c>
      <c r="E17" s="19">
        <v>124561025</v>
      </c>
      <c r="F17" s="20">
        <v>124561025</v>
      </c>
      <c r="G17" s="20">
        <v>131492025</v>
      </c>
      <c r="H17" s="20">
        <v>158512813</v>
      </c>
      <c r="I17" s="20">
        <v>158512813</v>
      </c>
      <c r="J17" s="20">
        <v>158512813</v>
      </c>
      <c r="K17" s="20">
        <v>158512813</v>
      </c>
      <c r="L17" s="20">
        <v>158512813</v>
      </c>
      <c r="M17" s="20">
        <v>158512813</v>
      </c>
      <c r="N17" s="20">
        <v>158512813</v>
      </c>
      <c r="O17" s="20"/>
      <c r="P17" s="20"/>
      <c r="Q17" s="20"/>
      <c r="R17" s="20"/>
      <c r="S17" s="20"/>
      <c r="T17" s="20"/>
      <c r="U17" s="20"/>
      <c r="V17" s="20"/>
      <c r="W17" s="20">
        <v>158512813</v>
      </c>
      <c r="X17" s="20">
        <v>62280513</v>
      </c>
      <c r="Y17" s="20">
        <v>96232300</v>
      </c>
      <c r="Z17" s="21">
        <v>154.51</v>
      </c>
      <c r="AA17" s="22">
        <v>124561025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640693879</v>
      </c>
      <c r="D19" s="18">
        <v>640693879</v>
      </c>
      <c r="E19" s="19">
        <v>538069818</v>
      </c>
      <c r="F19" s="20">
        <v>543377885</v>
      </c>
      <c r="G19" s="20">
        <v>611020926</v>
      </c>
      <c r="H19" s="20">
        <v>644844493</v>
      </c>
      <c r="I19" s="20">
        <v>650028293</v>
      </c>
      <c r="J19" s="20">
        <v>650028293</v>
      </c>
      <c r="K19" s="20">
        <v>653322017</v>
      </c>
      <c r="L19" s="20">
        <v>657565054</v>
      </c>
      <c r="M19" s="20">
        <v>667030145</v>
      </c>
      <c r="N19" s="20">
        <v>667030145</v>
      </c>
      <c r="O19" s="20"/>
      <c r="P19" s="20"/>
      <c r="Q19" s="20"/>
      <c r="R19" s="20"/>
      <c r="S19" s="20"/>
      <c r="T19" s="20"/>
      <c r="U19" s="20"/>
      <c r="V19" s="20"/>
      <c r="W19" s="20">
        <v>667030145</v>
      </c>
      <c r="X19" s="20">
        <v>271688943</v>
      </c>
      <c r="Y19" s="20">
        <v>395341202</v>
      </c>
      <c r="Z19" s="21">
        <v>145.51</v>
      </c>
      <c r="AA19" s="22">
        <v>543377885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1573385</v>
      </c>
      <c r="D22" s="18">
        <v>1573385</v>
      </c>
      <c r="E22" s="19">
        <v>1573386</v>
      </c>
      <c r="F22" s="20">
        <v>1573386</v>
      </c>
      <c r="G22" s="20">
        <v>1627668</v>
      </c>
      <c r="H22" s="20">
        <v>1573386</v>
      </c>
      <c r="I22" s="20">
        <v>1573386</v>
      </c>
      <c r="J22" s="20">
        <v>1573386</v>
      </c>
      <c r="K22" s="20">
        <v>1573386</v>
      </c>
      <c r="L22" s="20">
        <v>1573386</v>
      </c>
      <c r="M22" s="20">
        <v>1573386</v>
      </c>
      <c r="N22" s="20">
        <v>1573386</v>
      </c>
      <c r="O22" s="20"/>
      <c r="P22" s="20"/>
      <c r="Q22" s="20"/>
      <c r="R22" s="20"/>
      <c r="S22" s="20"/>
      <c r="T22" s="20"/>
      <c r="U22" s="20"/>
      <c r="V22" s="20"/>
      <c r="W22" s="20">
        <v>1573386</v>
      </c>
      <c r="X22" s="20">
        <v>786693</v>
      </c>
      <c r="Y22" s="20">
        <v>786693</v>
      </c>
      <c r="Z22" s="21">
        <v>100</v>
      </c>
      <c r="AA22" s="22">
        <v>1573386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800803934</v>
      </c>
      <c r="D24" s="29">
        <f>SUM(D15:D23)</f>
        <v>800803934</v>
      </c>
      <c r="E24" s="36">
        <f t="shared" si="1"/>
        <v>664223275</v>
      </c>
      <c r="F24" s="37">
        <f t="shared" si="1"/>
        <v>669531342</v>
      </c>
      <c r="G24" s="37">
        <f t="shared" si="1"/>
        <v>744169273</v>
      </c>
      <c r="H24" s="37">
        <f t="shared" si="1"/>
        <v>804938151</v>
      </c>
      <c r="I24" s="37">
        <f t="shared" si="1"/>
        <v>810121828</v>
      </c>
      <c r="J24" s="37">
        <f t="shared" si="1"/>
        <v>810121828</v>
      </c>
      <c r="K24" s="37">
        <f t="shared" si="1"/>
        <v>813415430</v>
      </c>
      <c r="L24" s="37">
        <f t="shared" si="1"/>
        <v>817658345</v>
      </c>
      <c r="M24" s="37">
        <f t="shared" si="1"/>
        <v>827123436</v>
      </c>
      <c r="N24" s="37">
        <f t="shared" si="1"/>
        <v>827123436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827123436</v>
      </c>
      <c r="X24" s="37">
        <f t="shared" si="1"/>
        <v>334765672</v>
      </c>
      <c r="Y24" s="37">
        <f t="shared" si="1"/>
        <v>492357764</v>
      </c>
      <c r="Z24" s="38">
        <f>+IF(X24&lt;&gt;0,+(Y24/X24)*100,0)</f>
        <v>147.0753440932259</v>
      </c>
      <c r="AA24" s="39">
        <f>SUM(AA15:AA23)</f>
        <v>669531342</v>
      </c>
    </row>
    <row r="25" spans="1:27" ht="13.5">
      <c r="A25" s="27" t="s">
        <v>51</v>
      </c>
      <c r="B25" s="28"/>
      <c r="C25" s="29">
        <f aca="true" t="shared" si="2" ref="C25:Y25">+C12+C24</f>
        <v>877077325</v>
      </c>
      <c r="D25" s="29">
        <f>+D12+D24</f>
        <v>877077325</v>
      </c>
      <c r="E25" s="30">
        <f t="shared" si="2"/>
        <v>718314682</v>
      </c>
      <c r="F25" s="31">
        <f t="shared" si="2"/>
        <v>723622749</v>
      </c>
      <c r="G25" s="31">
        <f t="shared" si="2"/>
        <v>863497130</v>
      </c>
      <c r="H25" s="31">
        <f t="shared" si="2"/>
        <v>925616306</v>
      </c>
      <c r="I25" s="31">
        <f t="shared" si="2"/>
        <v>915864750</v>
      </c>
      <c r="J25" s="31">
        <f t="shared" si="2"/>
        <v>915864750</v>
      </c>
      <c r="K25" s="31">
        <f t="shared" si="2"/>
        <v>912269064</v>
      </c>
      <c r="L25" s="31">
        <f t="shared" si="2"/>
        <v>929792217</v>
      </c>
      <c r="M25" s="31">
        <f t="shared" si="2"/>
        <v>933928479</v>
      </c>
      <c r="N25" s="31">
        <f t="shared" si="2"/>
        <v>933928479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933928479</v>
      </c>
      <c r="X25" s="31">
        <f t="shared" si="2"/>
        <v>361811376</v>
      </c>
      <c r="Y25" s="31">
        <f t="shared" si="2"/>
        <v>572117103</v>
      </c>
      <c r="Z25" s="32">
        <f>+IF(X25&lt;&gt;0,+(Y25/X25)*100,0)</f>
        <v>158.12579176614946</v>
      </c>
      <c r="AA25" s="33">
        <f>+AA12+AA24</f>
        <v>723622749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6973907</v>
      </c>
      <c r="D30" s="18">
        <v>6973907</v>
      </c>
      <c r="E30" s="19">
        <v>8337681</v>
      </c>
      <c r="F30" s="20">
        <v>8337681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4168841</v>
      </c>
      <c r="Y30" s="20">
        <v>-4168841</v>
      </c>
      <c r="Z30" s="21">
        <v>-100</v>
      </c>
      <c r="AA30" s="22">
        <v>8337681</v>
      </c>
    </row>
    <row r="31" spans="1:27" ht="13.5">
      <c r="A31" s="23" t="s">
        <v>56</v>
      </c>
      <c r="B31" s="17"/>
      <c r="C31" s="18">
        <v>3659875</v>
      </c>
      <c r="D31" s="18">
        <v>3659875</v>
      </c>
      <c r="E31" s="19">
        <v>3763276</v>
      </c>
      <c r="F31" s="20">
        <v>3763276</v>
      </c>
      <c r="G31" s="20">
        <v>3667169</v>
      </c>
      <c r="H31" s="20">
        <v>3652046</v>
      </c>
      <c r="I31" s="20">
        <v>3676676</v>
      </c>
      <c r="J31" s="20">
        <v>3676676</v>
      </c>
      <c r="K31" s="20">
        <v>3728561</v>
      </c>
      <c r="L31" s="20">
        <v>3767727</v>
      </c>
      <c r="M31" s="20">
        <v>3789114</v>
      </c>
      <c r="N31" s="20">
        <v>3789114</v>
      </c>
      <c r="O31" s="20"/>
      <c r="P31" s="20"/>
      <c r="Q31" s="20"/>
      <c r="R31" s="20"/>
      <c r="S31" s="20"/>
      <c r="T31" s="20"/>
      <c r="U31" s="20"/>
      <c r="V31" s="20"/>
      <c r="W31" s="20">
        <v>3789114</v>
      </c>
      <c r="X31" s="20">
        <v>1881638</v>
      </c>
      <c r="Y31" s="20">
        <v>1907476</v>
      </c>
      <c r="Z31" s="21">
        <v>101.37</v>
      </c>
      <c r="AA31" s="22">
        <v>3763276</v>
      </c>
    </row>
    <row r="32" spans="1:27" ht="13.5">
      <c r="A32" s="23" t="s">
        <v>57</v>
      </c>
      <c r="B32" s="17"/>
      <c r="C32" s="18">
        <v>42055323</v>
      </c>
      <c r="D32" s="18">
        <v>42055323</v>
      </c>
      <c r="E32" s="19">
        <v>34330902</v>
      </c>
      <c r="F32" s="20">
        <v>34330902</v>
      </c>
      <c r="G32" s="20">
        <v>31063165</v>
      </c>
      <c r="H32" s="20">
        <v>34900617</v>
      </c>
      <c r="I32" s="20">
        <v>30730727</v>
      </c>
      <c r="J32" s="20">
        <v>30730727</v>
      </c>
      <c r="K32" s="20">
        <v>27750826</v>
      </c>
      <c r="L32" s="20">
        <v>51854253</v>
      </c>
      <c r="M32" s="20">
        <v>36618074</v>
      </c>
      <c r="N32" s="20">
        <v>36618074</v>
      </c>
      <c r="O32" s="20"/>
      <c r="P32" s="20"/>
      <c r="Q32" s="20"/>
      <c r="R32" s="20"/>
      <c r="S32" s="20"/>
      <c r="T32" s="20"/>
      <c r="U32" s="20"/>
      <c r="V32" s="20"/>
      <c r="W32" s="20">
        <v>36618074</v>
      </c>
      <c r="X32" s="20">
        <v>17165451</v>
      </c>
      <c r="Y32" s="20">
        <v>19452623</v>
      </c>
      <c r="Z32" s="21">
        <v>113.32</v>
      </c>
      <c r="AA32" s="22">
        <v>34330902</v>
      </c>
    </row>
    <row r="33" spans="1:27" ht="13.5">
      <c r="A33" s="23" t="s">
        <v>58</v>
      </c>
      <c r="B33" s="17"/>
      <c r="C33" s="18">
        <v>13897836</v>
      </c>
      <c r="D33" s="18">
        <v>13897836</v>
      </c>
      <c r="E33" s="19">
        <v>12308334</v>
      </c>
      <c r="F33" s="20">
        <v>12308334</v>
      </c>
      <c r="G33" s="20">
        <v>13899090</v>
      </c>
      <c r="H33" s="20">
        <v>13897836</v>
      </c>
      <c r="I33" s="20">
        <v>13897836</v>
      </c>
      <c r="J33" s="20">
        <v>13897836</v>
      </c>
      <c r="K33" s="20">
        <v>13897836</v>
      </c>
      <c r="L33" s="20">
        <v>13897836</v>
      </c>
      <c r="M33" s="20">
        <v>13897836</v>
      </c>
      <c r="N33" s="20">
        <v>13897836</v>
      </c>
      <c r="O33" s="20"/>
      <c r="P33" s="20"/>
      <c r="Q33" s="20"/>
      <c r="R33" s="20"/>
      <c r="S33" s="20"/>
      <c r="T33" s="20"/>
      <c r="U33" s="20"/>
      <c r="V33" s="20"/>
      <c r="W33" s="20">
        <v>13897836</v>
      </c>
      <c r="X33" s="20">
        <v>6154167</v>
      </c>
      <c r="Y33" s="20">
        <v>7743669</v>
      </c>
      <c r="Z33" s="21">
        <v>125.83</v>
      </c>
      <c r="AA33" s="22">
        <v>12308334</v>
      </c>
    </row>
    <row r="34" spans="1:27" ht="13.5">
      <c r="A34" s="27" t="s">
        <v>59</v>
      </c>
      <c r="B34" s="28"/>
      <c r="C34" s="29">
        <f aca="true" t="shared" si="3" ref="C34:Y34">SUM(C29:C33)</f>
        <v>66586941</v>
      </c>
      <c r="D34" s="29">
        <f>SUM(D29:D33)</f>
        <v>66586941</v>
      </c>
      <c r="E34" s="30">
        <f t="shared" si="3"/>
        <v>58740193</v>
      </c>
      <c r="F34" s="31">
        <f t="shared" si="3"/>
        <v>58740193</v>
      </c>
      <c r="G34" s="31">
        <f t="shared" si="3"/>
        <v>48629424</v>
      </c>
      <c r="H34" s="31">
        <f t="shared" si="3"/>
        <v>52450499</v>
      </c>
      <c r="I34" s="31">
        <f t="shared" si="3"/>
        <v>48305239</v>
      </c>
      <c r="J34" s="31">
        <f t="shared" si="3"/>
        <v>48305239</v>
      </c>
      <c r="K34" s="31">
        <f t="shared" si="3"/>
        <v>45377223</v>
      </c>
      <c r="L34" s="31">
        <f t="shared" si="3"/>
        <v>69519816</v>
      </c>
      <c r="M34" s="31">
        <f t="shared" si="3"/>
        <v>54305024</v>
      </c>
      <c r="N34" s="31">
        <f t="shared" si="3"/>
        <v>54305024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54305024</v>
      </c>
      <c r="X34" s="31">
        <f t="shared" si="3"/>
        <v>29370097</v>
      </c>
      <c r="Y34" s="31">
        <f t="shared" si="3"/>
        <v>24934927</v>
      </c>
      <c r="Z34" s="32">
        <f>+IF(X34&lt;&gt;0,+(Y34/X34)*100,0)</f>
        <v>84.89902842336544</v>
      </c>
      <c r="AA34" s="33">
        <f>SUM(AA29:AA33)</f>
        <v>58740193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110090615</v>
      </c>
      <c r="D37" s="18">
        <v>110090615</v>
      </c>
      <c r="E37" s="19">
        <v>102980433</v>
      </c>
      <c r="F37" s="20">
        <v>108288500</v>
      </c>
      <c r="G37" s="20">
        <v>116867557</v>
      </c>
      <c r="H37" s="20">
        <v>116867557</v>
      </c>
      <c r="I37" s="20">
        <v>115847693</v>
      </c>
      <c r="J37" s="20">
        <v>115847693</v>
      </c>
      <c r="K37" s="20">
        <v>115847693</v>
      </c>
      <c r="L37" s="20">
        <v>115847693</v>
      </c>
      <c r="M37" s="20">
        <v>113688484</v>
      </c>
      <c r="N37" s="20">
        <v>113688484</v>
      </c>
      <c r="O37" s="20"/>
      <c r="P37" s="20"/>
      <c r="Q37" s="20"/>
      <c r="R37" s="20"/>
      <c r="S37" s="20"/>
      <c r="T37" s="20"/>
      <c r="U37" s="20"/>
      <c r="V37" s="20"/>
      <c r="W37" s="20">
        <v>113688484</v>
      </c>
      <c r="X37" s="20">
        <v>54144250</v>
      </c>
      <c r="Y37" s="20">
        <v>59544234</v>
      </c>
      <c r="Z37" s="21">
        <v>109.97</v>
      </c>
      <c r="AA37" s="22">
        <v>108288500</v>
      </c>
    </row>
    <row r="38" spans="1:27" ht="13.5">
      <c r="A38" s="23" t="s">
        <v>58</v>
      </c>
      <c r="B38" s="17"/>
      <c r="C38" s="18">
        <v>68698290</v>
      </c>
      <c r="D38" s="18">
        <v>68698290</v>
      </c>
      <c r="E38" s="19">
        <v>69183490</v>
      </c>
      <c r="F38" s="20">
        <v>69183490</v>
      </c>
      <c r="G38" s="20">
        <v>68962305</v>
      </c>
      <c r="H38" s="20">
        <v>68962305</v>
      </c>
      <c r="I38" s="20">
        <v>68962305</v>
      </c>
      <c r="J38" s="20">
        <v>68962305</v>
      </c>
      <c r="K38" s="20">
        <v>68962305</v>
      </c>
      <c r="L38" s="20">
        <v>68698290</v>
      </c>
      <c r="M38" s="20">
        <v>68698290</v>
      </c>
      <c r="N38" s="20">
        <v>68698290</v>
      </c>
      <c r="O38" s="20"/>
      <c r="P38" s="20"/>
      <c r="Q38" s="20"/>
      <c r="R38" s="20"/>
      <c r="S38" s="20"/>
      <c r="T38" s="20"/>
      <c r="U38" s="20"/>
      <c r="V38" s="20"/>
      <c r="W38" s="20">
        <v>68698290</v>
      </c>
      <c r="X38" s="20">
        <v>34591745</v>
      </c>
      <c r="Y38" s="20">
        <v>34106545</v>
      </c>
      <c r="Z38" s="21">
        <v>98.6</v>
      </c>
      <c r="AA38" s="22">
        <v>69183490</v>
      </c>
    </row>
    <row r="39" spans="1:27" ht="13.5">
      <c r="A39" s="27" t="s">
        <v>61</v>
      </c>
      <c r="B39" s="35"/>
      <c r="C39" s="29">
        <f aca="true" t="shared" si="4" ref="C39:Y39">SUM(C37:C38)</f>
        <v>178788905</v>
      </c>
      <c r="D39" s="29">
        <f>SUM(D37:D38)</f>
        <v>178788905</v>
      </c>
      <c r="E39" s="36">
        <f t="shared" si="4"/>
        <v>172163923</v>
      </c>
      <c r="F39" s="37">
        <f t="shared" si="4"/>
        <v>177471990</v>
      </c>
      <c r="G39" s="37">
        <f t="shared" si="4"/>
        <v>185829862</v>
      </c>
      <c r="H39" s="37">
        <f t="shared" si="4"/>
        <v>185829862</v>
      </c>
      <c r="I39" s="37">
        <f t="shared" si="4"/>
        <v>184809998</v>
      </c>
      <c r="J39" s="37">
        <f t="shared" si="4"/>
        <v>184809998</v>
      </c>
      <c r="K39" s="37">
        <f t="shared" si="4"/>
        <v>184809998</v>
      </c>
      <c r="L39" s="37">
        <f t="shared" si="4"/>
        <v>184545983</v>
      </c>
      <c r="M39" s="37">
        <f t="shared" si="4"/>
        <v>182386774</v>
      </c>
      <c r="N39" s="37">
        <f t="shared" si="4"/>
        <v>182386774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182386774</v>
      </c>
      <c r="X39" s="37">
        <f t="shared" si="4"/>
        <v>88735995</v>
      </c>
      <c r="Y39" s="37">
        <f t="shared" si="4"/>
        <v>93650779</v>
      </c>
      <c r="Z39" s="38">
        <f>+IF(X39&lt;&gt;0,+(Y39/X39)*100,0)</f>
        <v>105.53865880469364</v>
      </c>
      <c r="AA39" s="39">
        <f>SUM(AA37:AA38)</f>
        <v>177471990</v>
      </c>
    </row>
    <row r="40" spans="1:27" ht="13.5">
      <c r="A40" s="27" t="s">
        <v>62</v>
      </c>
      <c r="B40" s="28"/>
      <c r="C40" s="29">
        <f aca="true" t="shared" si="5" ref="C40:Y40">+C34+C39</f>
        <v>245375846</v>
      </c>
      <c r="D40" s="29">
        <f>+D34+D39</f>
        <v>245375846</v>
      </c>
      <c r="E40" s="30">
        <f t="shared" si="5"/>
        <v>230904116</v>
      </c>
      <c r="F40" s="31">
        <f t="shared" si="5"/>
        <v>236212183</v>
      </c>
      <c r="G40" s="31">
        <f t="shared" si="5"/>
        <v>234459286</v>
      </c>
      <c r="H40" s="31">
        <f t="shared" si="5"/>
        <v>238280361</v>
      </c>
      <c r="I40" s="31">
        <f t="shared" si="5"/>
        <v>233115237</v>
      </c>
      <c r="J40" s="31">
        <f t="shared" si="5"/>
        <v>233115237</v>
      </c>
      <c r="K40" s="31">
        <f t="shared" si="5"/>
        <v>230187221</v>
      </c>
      <c r="L40" s="31">
        <f t="shared" si="5"/>
        <v>254065799</v>
      </c>
      <c r="M40" s="31">
        <f t="shared" si="5"/>
        <v>236691798</v>
      </c>
      <c r="N40" s="31">
        <f t="shared" si="5"/>
        <v>236691798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236691798</v>
      </c>
      <c r="X40" s="31">
        <f t="shared" si="5"/>
        <v>118106092</v>
      </c>
      <c r="Y40" s="31">
        <f t="shared" si="5"/>
        <v>118585706</v>
      </c>
      <c r="Z40" s="32">
        <f>+IF(X40&lt;&gt;0,+(Y40/X40)*100,0)</f>
        <v>100.40608743535431</v>
      </c>
      <c r="AA40" s="33">
        <f>+AA34+AA39</f>
        <v>236212183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631701479</v>
      </c>
      <c r="D42" s="43">
        <f>+D25-D40</f>
        <v>631701479</v>
      </c>
      <c r="E42" s="44">
        <f t="shared" si="6"/>
        <v>487410566</v>
      </c>
      <c r="F42" s="45">
        <f t="shared" si="6"/>
        <v>487410566</v>
      </c>
      <c r="G42" s="45">
        <f t="shared" si="6"/>
        <v>629037844</v>
      </c>
      <c r="H42" s="45">
        <f t="shared" si="6"/>
        <v>687335945</v>
      </c>
      <c r="I42" s="45">
        <f t="shared" si="6"/>
        <v>682749513</v>
      </c>
      <c r="J42" s="45">
        <f t="shared" si="6"/>
        <v>682749513</v>
      </c>
      <c r="K42" s="45">
        <f t="shared" si="6"/>
        <v>682081843</v>
      </c>
      <c r="L42" s="45">
        <f t="shared" si="6"/>
        <v>675726418</v>
      </c>
      <c r="M42" s="45">
        <f t="shared" si="6"/>
        <v>697236681</v>
      </c>
      <c r="N42" s="45">
        <f t="shared" si="6"/>
        <v>697236681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697236681</v>
      </c>
      <c r="X42" s="45">
        <f t="shared" si="6"/>
        <v>243705284</v>
      </c>
      <c r="Y42" s="45">
        <f t="shared" si="6"/>
        <v>453531397</v>
      </c>
      <c r="Z42" s="46">
        <f>+IF(X42&lt;&gt;0,+(Y42/X42)*100,0)</f>
        <v>186.09830265313408</v>
      </c>
      <c r="AA42" s="47">
        <f>+AA25-AA40</f>
        <v>487410566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543870989</v>
      </c>
      <c r="D45" s="18">
        <v>543870989</v>
      </c>
      <c r="E45" s="19">
        <v>443297063</v>
      </c>
      <c r="F45" s="20">
        <v>443297063</v>
      </c>
      <c r="G45" s="20">
        <v>587391341</v>
      </c>
      <c r="H45" s="20">
        <v>599505455</v>
      </c>
      <c r="I45" s="20">
        <v>594919023</v>
      </c>
      <c r="J45" s="20">
        <v>594919023</v>
      </c>
      <c r="K45" s="20">
        <v>594251353</v>
      </c>
      <c r="L45" s="20">
        <v>587895928</v>
      </c>
      <c r="M45" s="20">
        <v>609406191</v>
      </c>
      <c r="N45" s="20">
        <v>609406191</v>
      </c>
      <c r="O45" s="20"/>
      <c r="P45" s="20"/>
      <c r="Q45" s="20"/>
      <c r="R45" s="20"/>
      <c r="S45" s="20"/>
      <c r="T45" s="20"/>
      <c r="U45" s="20"/>
      <c r="V45" s="20"/>
      <c r="W45" s="20">
        <v>609406191</v>
      </c>
      <c r="X45" s="20">
        <v>221648532</v>
      </c>
      <c r="Y45" s="20">
        <v>387757659</v>
      </c>
      <c r="Z45" s="48">
        <v>174.94</v>
      </c>
      <c r="AA45" s="22">
        <v>443297063</v>
      </c>
    </row>
    <row r="46" spans="1:27" ht="13.5">
      <c r="A46" s="23" t="s">
        <v>67</v>
      </c>
      <c r="B46" s="17"/>
      <c r="C46" s="18">
        <v>87830490</v>
      </c>
      <c r="D46" s="18">
        <v>87830490</v>
      </c>
      <c r="E46" s="19">
        <v>44113503</v>
      </c>
      <c r="F46" s="20">
        <v>44113503</v>
      </c>
      <c r="G46" s="20">
        <v>41646503</v>
      </c>
      <c r="H46" s="20">
        <v>87830490</v>
      </c>
      <c r="I46" s="20">
        <v>87830490</v>
      </c>
      <c r="J46" s="20">
        <v>87830490</v>
      </c>
      <c r="K46" s="20">
        <v>87830490</v>
      </c>
      <c r="L46" s="20">
        <v>87830490</v>
      </c>
      <c r="M46" s="20">
        <v>87830490</v>
      </c>
      <c r="N46" s="20">
        <v>87830490</v>
      </c>
      <c r="O46" s="20"/>
      <c r="P46" s="20"/>
      <c r="Q46" s="20"/>
      <c r="R46" s="20"/>
      <c r="S46" s="20"/>
      <c r="T46" s="20"/>
      <c r="U46" s="20"/>
      <c r="V46" s="20"/>
      <c r="W46" s="20">
        <v>87830490</v>
      </c>
      <c r="X46" s="20">
        <v>22056752</v>
      </c>
      <c r="Y46" s="20">
        <v>65773738</v>
      </c>
      <c r="Z46" s="48">
        <v>298.2</v>
      </c>
      <c r="AA46" s="22">
        <v>44113503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631701479</v>
      </c>
      <c r="D48" s="51">
        <f>SUM(D45:D47)</f>
        <v>631701479</v>
      </c>
      <c r="E48" s="52">
        <f t="shared" si="7"/>
        <v>487410566</v>
      </c>
      <c r="F48" s="53">
        <f t="shared" si="7"/>
        <v>487410566</v>
      </c>
      <c r="G48" s="53">
        <f t="shared" si="7"/>
        <v>629037844</v>
      </c>
      <c r="H48" s="53">
        <f t="shared" si="7"/>
        <v>687335945</v>
      </c>
      <c r="I48" s="53">
        <f t="shared" si="7"/>
        <v>682749513</v>
      </c>
      <c r="J48" s="53">
        <f t="shared" si="7"/>
        <v>682749513</v>
      </c>
      <c r="K48" s="53">
        <f t="shared" si="7"/>
        <v>682081843</v>
      </c>
      <c r="L48" s="53">
        <f t="shared" si="7"/>
        <v>675726418</v>
      </c>
      <c r="M48" s="53">
        <f t="shared" si="7"/>
        <v>697236681</v>
      </c>
      <c r="N48" s="53">
        <f t="shared" si="7"/>
        <v>697236681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697236681</v>
      </c>
      <c r="X48" s="53">
        <f t="shared" si="7"/>
        <v>243705284</v>
      </c>
      <c r="Y48" s="53">
        <f t="shared" si="7"/>
        <v>453531397</v>
      </c>
      <c r="Z48" s="54">
        <f>+IF(X48&lt;&gt;0,+(Y48/X48)*100,0)</f>
        <v>186.09830265313408</v>
      </c>
      <c r="AA48" s="55">
        <f>SUM(AA45:AA47)</f>
        <v>487410566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63158415</v>
      </c>
      <c r="D6" s="18">
        <v>63158415</v>
      </c>
      <c r="E6" s="19">
        <v>88050033</v>
      </c>
      <c r="F6" s="20">
        <v>85651239</v>
      </c>
      <c r="G6" s="20">
        <v>23952894</v>
      </c>
      <c r="H6" s="20">
        <v>40861693</v>
      </c>
      <c r="I6" s="20">
        <v>47277088</v>
      </c>
      <c r="J6" s="20">
        <v>47277088</v>
      </c>
      <c r="K6" s="20">
        <v>34468727</v>
      </c>
      <c r="L6" s="20">
        <v>44005662</v>
      </c>
      <c r="M6" s="20">
        <v>31422843</v>
      </c>
      <c r="N6" s="20">
        <v>31422843</v>
      </c>
      <c r="O6" s="20"/>
      <c r="P6" s="20"/>
      <c r="Q6" s="20"/>
      <c r="R6" s="20"/>
      <c r="S6" s="20"/>
      <c r="T6" s="20"/>
      <c r="U6" s="20"/>
      <c r="V6" s="20"/>
      <c r="W6" s="20">
        <v>31422843</v>
      </c>
      <c r="X6" s="20">
        <v>42825620</v>
      </c>
      <c r="Y6" s="20">
        <v>-11402777</v>
      </c>
      <c r="Z6" s="21">
        <v>-26.63</v>
      </c>
      <c r="AA6" s="22">
        <v>85651239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50277839</v>
      </c>
      <c r="H7" s="20">
        <v>75419594</v>
      </c>
      <c r="I7" s="20">
        <v>75539462</v>
      </c>
      <c r="J7" s="20">
        <v>75539462</v>
      </c>
      <c r="K7" s="20">
        <v>75663910</v>
      </c>
      <c r="L7" s="20">
        <v>75784931</v>
      </c>
      <c r="M7" s="20">
        <v>75910576</v>
      </c>
      <c r="N7" s="20">
        <v>75910576</v>
      </c>
      <c r="O7" s="20"/>
      <c r="P7" s="20"/>
      <c r="Q7" s="20"/>
      <c r="R7" s="20"/>
      <c r="S7" s="20"/>
      <c r="T7" s="20"/>
      <c r="U7" s="20"/>
      <c r="V7" s="20"/>
      <c r="W7" s="20">
        <v>75910576</v>
      </c>
      <c r="X7" s="20"/>
      <c r="Y7" s="20">
        <v>75910576</v>
      </c>
      <c r="Z7" s="21"/>
      <c r="AA7" s="22"/>
    </row>
    <row r="8" spans="1:27" ht="13.5">
      <c r="A8" s="23" t="s">
        <v>35</v>
      </c>
      <c r="B8" s="17"/>
      <c r="C8" s="18">
        <v>47450936</v>
      </c>
      <c r="D8" s="18">
        <v>47450936</v>
      </c>
      <c r="E8" s="19">
        <v>52591265</v>
      </c>
      <c r="F8" s="20">
        <v>52591265</v>
      </c>
      <c r="G8" s="20">
        <v>54699814</v>
      </c>
      <c r="H8" s="20">
        <v>53969478</v>
      </c>
      <c r="I8" s="20">
        <v>53464513</v>
      </c>
      <c r="J8" s="20">
        <v>53464513</v>
      </c>
      <c r="K8" s="20">
        <v>52670955</v>
      </c>
      <c r="L8" s="20">
        <v>54240671</v>
      </c>
      <c r="M8" s="20">
        <v>53509883</v>
      </c>
      <c r="N8" s="20">
        <v>53509883</v>
      </c>
      <c r="O8" s="20"/>
      <c r="P8" s="20"/>
      <c r="Q8" s="20"/>
      <c r="R8" s="20"/>
      <c r="S8" s="20"/>
      <c r="T8" s="20"/>
      <c r="U8" s="20"/>
      <c r="V8" s="20"/>
      <c r="W8" s="20">
        <v>53509883</v>
      </c>
      <c r="X8" s="20">
        <v>26295633</v>
      </c>
      <c r="Y8" s="20">
        <v>27214250</v>
      </c>
      <c r="Z8" s="21">
        <v>103.49</v>
      </c>
      <c r="AA8" s="22">
        <v>52591265</v>
      </c>
    </row>
    <row r="9" spans="1:27" ht="13.5">
      <c r="A9" s="23" t="s">
        <v>36</v>
      </c>
      <c r="B9" s="17"/>
      <c r="C9" s="18">
        <v>51704115</v>
      </c>
      <c r="D9" s="18">
        <v>51704115</v>
      </c>
      <c r="E9" s="19">
        <v>44398213</v>
      </c>
      <c r="F9" s="20">
        <v>44398213</v>
      </c>
      <c r="G9" s="20">
        <v>39653408</v>
      </c>
      <c r="H9" s="20">
        <v>46293646</v>
      </c>
      <c r="I9" s="20">
        <v>43362148</v>
      </c>
      <c r="J9" s="20">
        <v>43362148</v>
      </c>
      <c r="K9" s="20">
        <v>43842286</v>
      </c>
      <c r="L9" s="20">
        <v>44486783</v>
      </c>
      <c r="M9" s="20">
        <v>43721267</v>
      </c>
      <c r="N9" s="20">
        <v>43721267</v>
      </c>
      <c r="O9" s="20"/>
      <c r="P9" s="20"/>
      <c r="Q9" s="20"/>
      <c r="R9" s="20"/>
      <c r="S9" s="20"/>
      <c r="T9" s="20"/>
      <c r="U9" s="20"/>
      <c r="V9" s="20"/>
      <c r="W9" s="20">
        <v>43721267</v>
      </c>
      <c r="X9" s="20">
        <v>22199107</v>
      </c>
      <c r="Y9" s="20">
        <v>21522160</v>
      </c>
      <c r="Z9" s="21">
        <v>96.95</v>
      </c>
      <c r="AA9" s="22">
        <v>44398213</v>
      </c>
    </row>
    <row r="10" spans="1:27" ht="13.5">
      <c r="A10" s="23" t="s">
        <v>37</v>
      </c>
      <c r="B10" s="17"/>
      <c r="C10" s="18">
        <v>14785</v>
      </c>
      <c r="D10" s="18">
        <v>14785</v>
      </c>
      <c r="E10" s="19">
        <v>14303</v>
      </c>
      <c r="F10" s="20">
        <v>14303</v>
      </c>
      <c r="G10" s="24"/>
      <c r="H10" s="24">
        <v>14303</v>
      </c>
      <c r="I10" s="24">
        <v>14303</v>
      </c>
      <c r="J10" s="20">
        <v>14303</v>
      </c>
      <c r="K10" s="24">
        <v>14303</v>
      </c>
      <c r="L10" s="24">
        <v>14355</v>
      </c>
      <c r="M10" s="20">
        <v>14355</v>
      </c>
      <c r="N10" s="24">
        <v>14355</v>
      </c>
      <c r="O10" s="24"/>
      <c r="P10" s="24"/>
      <c r="Q10" s="20"/>
      <c r="R10" s="24"/>
      <c r="S10" s="24"/>
      <c r="T10" s="20"/>
      <c r="U10" s="24"/>
      <c r="V10" s="24"/>
      <c r="W10" s="24">
        <v>14355</v>
      </c>
      <c r="X10" s="20">
        <v>7152</v>
      </c>
      <c r="Y10" s="24">
        <v>7203</v>
      </c>
      <c r="Z10" s="25">
        <v>100.71</v>
      </c>
      <c r="AA10" s="26">
        <v>14303</v>
      </c>
    </row>
    <row r="11" spans="1:27" ht="13.5">
      <c r="A11" s="23" t="s">
        <v>38</v>
      </c>
      <c r="B11" s="17"/>
      <c r="C11" s="18">
        <v>13136770</v>
      </c>
      <c r="D11" s="18">
        <v>13136770</v>
      </c>
      <c r="E11" s="19">
        <v>12092038</v>
      </c>
      <c r="F11" s="20">
        <v>12092038</v>
      </c>
      <c r="G11" s="20">
        <v>18704736</v>
      </c>
      <c r="H11" s="20">
        <v>12202687</v>
      </c>
      <c r="I11" s="20">
        <v>12506854</v>
      </c>
      <c r="J11" s="20">
        <v>12506854</v>
      </c>
      <c r="K11" s="20">
        <v>11750847</v>
      </c>
      <c r="L11" s="20">
        <v>11636650</v>
      </c>
      <c r="M11" s="20">
        <v>10542220</v>
      </c>
      <c r="N11" s="20">
        <v>10542220</v>
      </c>
      <c r="O11" s="20"/>
      <c r="P11" s="20"/>
      <c r="Q11" s="20"/>
      <c r="R11" s="20"/>
      <c r="S11" s="20"/>
      <c r="T11" s="20"/>
      <c r="U11" s="20"/>
      <c r="V11" s="20"/>
      <c r="W11" s="20">
        <v>10542220</v>
      </c>
      <c r="X11" s="20">
        <v>6046019</v>
      </c>
      <c r="Y11" s="20">
        <v>4496201</v>
      </c>
      <c r="Z11" s="21">
        <v>74.37</v>
      </c>
      <c r="AA11" s="22">
        <v>12092038</v>
      </c>
    </row>
    <row r="12" spans="1:27" ht="13.5">
      <c r="A12" s="27" t="s">
        <v>39</v>
      </c>
      <c r="B12" s="28"/>
      <c r="C12" s="29">
        <f aca="true" t="shared" si="0" ref="C12:Y12">SUM(C6:C11)</f>
        <v>175465021</v>
      </c>
      <c r="D12" s="29">
        <f>SUM(D6:D11)</f>
        <v>175465021</v>
      </c>
      <c r="E12" s="30">
        <f t="shared" si="0"/>
        <v>197145852</v>
      </c>
      <c r="F12" s="31">
        <f t="shared" si="0"/>
        <v>194747058</v>
      </c>
      <c r="G12" s="31">
        <f t="shared" si="0"/>
        <v>187288691</v>
      </c>
      <c r="H12" s="31">
        <f t="shared" si="0"/>
        <v>228761401</v>
      </c>
      <c r="I12" s="31">
        <f t="shared" si="0"/>
        <v>232164368</v>
      </c>
      <c r="J12" s="31">
        <f t="shared" si="0"/>
        <v>232164368</v>
      </c>
      <c r="K12" s="31">
        <f t="shared" si="0"/>
        <v>218411028</v>
      </c>
      <c r="L12" s="31">
        <f t="shared" si="0"/>
        <v>230169052</v>
      </c>
      <c r="M12" s="31">
        <f t="shared" si="0"/>
        <v>215121144</v>
      </c>
      <c r="N12" s="31">
        <f t="shared" si="0"/>
        <v>215121144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215121144</v>
      </c>
      <c r="X12" s="31">
        <f t="shared" si="0"/>
        <v>97373531</v>
      </c>
      <c r="Y12" s="31">
        <f t="shared" si="0"/>
        <v>117747613</v>
      </c>
      <c r="Z12" s="32">
        <f>+IF(X12&lt;&gt;0,+(Y12/X12)*100,0)</f>
        <v>120.92363478120147</v>
      </c>
      <c r="AA12" s="33">
        <f>SUM(AA6:AA11)</f>
        <v>194747058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68205</v>
      </c>
      <c r="D15" s="18">
        <v>68205</v>
      </c>
      <c r="E15" s="19">
        <v>57257</v>
      </c>
      <c r="F15" s="20">
        <v>57257</v>
      </c>
      <c r="G15" s="20">
        <v>82895</v>
      </c>
      <c r="H15" s="20">
        <v>68497</v>
      </c>
      <c r="I15" s="20">
        <v>68400</v>
      </c>
      <c r="J15" s="20">
        <v>68400</v>
      </c>
      <c r="K15" s="20">
        <v>68302</v>
      </c>
      <c r="L15" s="20">
        <v>68152</v>
      </c>
      <c r="M15" s="20">
        <v>61819</v>
      </c>
      <c r="N15" s="20">
        <v>61819</v>
      </c>
      <c r="O15" s="20"/>
      <c r="P15" s="20"/>
      <c r="Q15" s="20"/>
      <c r="R15" s="20"/>
      <c r="S15" s="20"/>
      <c r="T15" s="20"/>
      <c r="U15" s="20"/>
      <c r="V15" s="20"/>
      <c r="W15" s="20">
        <v>61819</v>
      </c>
      <c r="X15" s="20">
        <v>28629</v>
      </c>
      <c r="Y15" s="20">
        <v>33190</v>
      </c>
      <c r="Z15" s="21">
        <v>115.93</v>
      </c>
      <c r="AA15" s="22">
        <v>57257</v>
      </c>
    </row>
    <row r="16" spans="1:27" ht="13.5">
      <c r="A16" s="23" t="s">
        <v>42</v>
      </c>
      <c r="B16" s="17"/>
      <c r="C16" s="18">
        <v>16965036</v>
      </c>
      <c r="D16" s="18">
        <v>16965036</v>
      </c>
      <c r="E16" s="19">
        <v>22206902</v>
      </c>
      <c r="F16" s="20">
        <v>22206902</v>
      </c>
      <c r="G16" s="24">
        <v>17447807</v>
      </c>
      <c r="H16" s="24">
        <v>17908937</v>
      </c>
      <c r="I16" s="24">
        <v>18391445</v>
      </c>
      <c r="J16" s="20">
        <v>18391445</v>
      </c>
      <c r="K16" s="24">
        <v>18775943</v>
      </c>
      <c r="L16" s="24">
        <v>19317372</v>
      </c>
      <c r="M16" s="20">
        <v>19732372</v>
      </c>
      <c r="N16" s="24">
        <v>19732372</v>
      </c>
      <c r="O16" s="24"/>
      <c r="P16" s="24"/>
      <c r="Q16" s="20"/>
      <c r="R16" s="24"/>
      <c r="S16" s="24"/>
      <c r="T16" s="20"/>
      <c r="U16" s="24"/>
      <c r="V16" s="24"/>
      <c r="W16" s="24">
        <v>19732372</v>
      </c>
      <c r="X16" s="20">
        <v>11103451</v>
      </c>
      <c r="Y16" s="24">
        <v>8628921</v>
      </c>
      <c r="Z16" s="25">
        <v>77.71</v>
      </c>
      <c r="AA16" s="26">
        <v>22206902</v>
      </c>
    </row>
    <row r="17" spans="1:27" ht="13.5">
      <c r="A17" s="23" t="s">
        <v>43</v>
      </c>
      <c r="B17" s="17"/>
      <c r="C17" s="18">
        <v>164500500</v>
      </c>
      <c r="D17" s="18">
        <v>164500500</v>
      </c>
      <c r="E17" s="19">
        <v>175866200</v>
      </c>
      <c r="F17" s="20">
        <v>175866200</v>
      </c>
      <c r="G17" s="20">
        <v>175866200</v>
      </c>
      <c r="H17" s="20">
        <v>164500500</v>
      </c>
      <c r="I17" s="20">
        <v>164500500</v>
      </c>
      <c r="J17" s="20">
        <v>164500500</v>
      </c>
      <c r="K17" s="20">
        <v>164500500</v>
      </c>
      <c r="L17" s="20">
        <v>164500500</v>
      </c>
      <c r="M17" s="20">
        <v>164500500</v>
      </c>
      <c r="N17" s="20">
        <v>164500500</v>
      </c>
      <c r="O17" s="20"/>
      <c r="P17" s="20"/>
      <c r="Q17" s="20"/>
      <c r="R17" s="20"/>
      <c r="S17" s="20"/>
      <c r="T17" s="20"/>
      <c r="U17" s="20"/>
      <c r="V17" s="20"/>
      <c r="W17" s="20">
        <v>164500500</v>
      </c>
      <c r="X17" s="20">
        <v>87933100</v>
      </c>
      <c r="Y17" s="20">
        <v>76567400</v>
      </c>
      <c r="Z17" s="21">
        <v>87.07</v>
      </c>
      <c r="AA17" s="22">
        <v>175866200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3111056302</v>
      </c>
      <c r="D19" s="18">
        <v>3111056302</v>
      </c>
      <c r="E19" s="19">
        <v>3072422733</v>
      </c>
      <c r="F19" s="20">
        <v>3077710511</v>
      </c>
      <c r="G19" s="20">
        <v>3120758546</v>
      </c>
      <c r="H19" s="20">
        <v>3095513549</v>
      </c>
      <c r="I19" s="20">
        <v>3092315454</v>
      </c>
      <c r="J19" s="20">
        <v>3092315454</v>
      </c>
      <c r="K19" s="20">
        <v>3088807191</v>
      </c>
      <c r="L19" s="20">
        <v>3087812792</v>
      </c>
      <c r="M19" s="20">
        <v>3093759357</v>
      </c>
      <c r="N19" s="20">
        <v>3093759357</v>
      </c>
      <c r="O19" s="20"/>
      <c r="P19" s="20"/>
      <c r="Q19" s="20"/>
      <c r="R19" s="20"/>
      <c r="S19" s="20"/>
      <c r="T19" s="20"/>
      <c r="U19" s="20"/>
      <c r="V19" s="20"/>
      <c r="W19" s="20">
        <v>3093759357</v>
      </c>
      <c r="X19" s="20">
        <v>1538855256</v>
      </c>
      <c r="Y19" s="20">
        <v>1554904101</v>
      </c>
      <c r="Z19" s="21">
        <v>101.04</v>
      </c>
      <c r="AA19" s="22">
        <v>3077710511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5220007</v>
      </c>
      <c r="D22" s="18">
        <v>5220007</v>
      </c>
      <c r="E22" s="19">
        <v>6426005</v>
      </c>
      <c r="F22" s="20">
        <v>6426005</v>
      </c>
      <c r="G22" s="20">
        <v>3819816</v>
      </c>
      <c r="H22" s="20">
        <v>5220006</v>
      </c>
      <c r="I22" s="20">
        <v>5220006</v>
      </c>
      <c r="J22" s="20">
        <v>5220006</v>
      </c>
      <c r="K22" s="20">
        <v>5220006</v>
      </c>
      <c r="L22" s="20">
        <v>5220006</v>
      </c>
      <c r="M22" s="20">
        <v>5220006</v>
      </c>
      <c r="N22" s="20">
        <v>5220006</v>
      </c>
      <c r="O22" s="20"/>
      <c r="P22" s="20"/>
      <c r="Q22" s="20"/>
      <c r="R22" s="20"/>
      <c r="S22" s="20"/>
      <c r="T22" s="20"/>
      <c r="U22" s="20"/>
      <c r="V22" s="20"/>
      <c r="W22" s="20">
        <v>5220006</v>
      </c>
      <c r="X22" s="20">
        <v>3213003</v>
      </c>
      <c r="Y22" s="20">
        <v>2007003</v>
      </c>
      <c r="Z22" s="21">
        <v>62.47</v>
      </c>
      <c r="AA22" s="22">
        <v>6426005</v>
      </c>
    </row>
    <row r="23" spans="1:27" ht="13.5">
      <c r="A23" s="23" t="s">
        <v>49</v>
      </c>
      <c r="B23" s="17"/>
      <c r="C23" s="18">
        <v>4301069</v>
      </c>
      <c r="D23" s="18">
        <v>4301069</v>
      </c>
      <c r="E23" s="19">
        <v>39500000</v>
      </c>
      <c r="F23" s="20">
        <v>39500000</v>
      </c>
      <c r="G23" s="24">
        <v>1025005</v>
      </c>
      <c r="H23" s="24">
        <v>4301069</v>
      </c>
      <c r="I23" s="24">
        <v>4301069</v>
      </c>
      <c r="J23" s="20">
        <v>4301069</v>
      </c>
      <c r="K23" s="24">
        <v>4301069</v>
      </c>
      <c r="L23" s="24">
        <v>4301069</v>
      </c>
      <c r="M23" s="20">
        <v>4301069</v>
      </c>
      <c r="N23" s="24">
        <v>4301069</v>
      </c>
      <c r="O23" s="24"/>
      <c r="P23" s="24"/>
      <c r="Q23" s="20"/>
      <c r="R23" s="24"/>
      <c r="S23" s="24"/>
      <c r="T23" s="20"/>
      <c r="U23" s="24"/>
      <c r="V23" s="24"/>
      <c r="W23" s="24">
        <v>4301069</v>
      </c>
      <c r="X23" s="20">
        <v>19750000</v>
      </c>
      <c r="Y23" s="24">
        <v>-15448931</v>
      </c>
      <c r="Z23" s="25">
        <v>-78.22</v>
      </c>
      <c r="AA23" s="26">
        <v>39500000</v>
      </c>
    </row>
    <row r="24" spans="1:27" ht="13.5">
      <c r="A24" s="27" t="s">
        <v>50</v>
      </c>
      <c r="B24" s="35"/>
      <c r="C24" s="29">
        <f aca="true" t="shared" si="1" ref="C24:Y24">SUM(C15:C23)</f>
        <v>3302111119</v>
      </c>
      <c r="D24" s="29">
        <f>SUM(D15:D23)</f>
        <v>3302111119</v>
      </c>
      <c r="E24" s="36">
        <f t="shared" si="1"/>
        <v>3316479097</v>
      </c>
      <c r="F24" s="37">
        <f t="shared" si="1"/>
        <v>3321766875</v>
      </c>
      <c r="G24" s="37">
        <f t="shared" si="1"/>
        <v>3319000269</v>
      </c>
      <c r="H24" s="37">
        <f t="shared" si="1"/>
        <v>3287512558</v>
      </c>
      <c r="I24" s="37">
        <f t="shared" si="1"/>
        <v>3284796874</v>
      </c>
      <c r="J24" s="37">
        <f t="shared" si="1"/>
        <v>3284796874</v>
      </c>
      <c r="K24" s="37">
        <f t="shared" si="1"/>
        <v>3281673011</v>
      </c>
      <c r="L24" s="37">
        <f t="shared" si="1"/>
        <v>3281219891</v>
      </c>
      <c r="M24" s="37">
        <f t="shared" si="1"/>
        <v>3287575123</v>
      </c>
      <c r="N24" s="37">
        <f t="shared" si="1"/>
        <v>3287575123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3287575123</v>
      </c>
      <c r="X24" s="37">
        <f t="shared" si="1"/>
        <v>1660883439</v>
      </c>
      <c r="Y24" s="37">
        <f t="shared" si="1"/>
        <v>1626691684</v>
      </c>
      <c r="Z24" s="38">
        <f>+IF(X24&lt;&gt;0,+(Y24/X24)*100,0)</f>
        <v>97.94135131959733</v>
      </c>
      <c r="AA24" s="39">
        <f>SUM(AA15:AA23)</f>
        <v>3321766875</v>
      </c>
    </row>
    <row r="25" spans="1:27" ht="13.5">
      <c r="A25" s="27" t="s">
        <v>51</v>
      </c>
      <c r="B25" s="28"/>
      <c r="C25" s="29">
        <f aca="true" t="shared" si="2" ref="C25:Y25">+C12+C24</f>
        <v>3477576140</v>
      </c>
      <c r="D25" s="29">
        <f>+D12+D24</f>
        <v>3477576140</v>
      </c>
      <c r="E25" s="30">
        <f t="shared" si="2"/>
        <v>3513624949</v>
      </c>
      <c r="F25" s="31">
        <f t="shared" si="2"/>
        <v>3516513933</v>
      </c>
      <c r="G25" s="31">
        <f t="shared" si="2"/>
        <v>3506288960</v>
      </c>
      <c r="H25" s="31">
        <f t="shared" si="2"/>
        <v>3516273959</v>
      </c>
      <c r="I25" s="31">
        <f t="shared" si="2"/>
        <v>3516961242</v>
      </c>
      <c r="J25" s="31">
        <f t="shared" si="2"/>
        <v>3516961242</v>
      </c>
      <c r="K25" s="31">
        <f t="shared" si="2"/>
        <v>3500084039</v>
      </c>
      <c r="L25" s="31">
        <f t="shared" si="2"/>
        <v>3511388943</v>
      </c>
      <c r="M25" s="31">
        <f t="shared" si="2"/>
        <v>3502696267</v>
      </c>
      <c r="N25" s="31">
        <f t="shared" si="2"/>
        <v>3502696267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3502696267</v>
      </c>
      <c r="X25" s="31">
        <f t="shared" si="2"/>
        <v>1758256970</v>
      </c>
      <c r="Y25" s="31">
        <f t="shared" si="2"/>
        <v>1744439297</v>
      </c>
      <c r="Z25" s="32">
        <f>+IF(X25&lt;&gt;0,+(Y25/X25)*100,0)</f>
        <v>99.21412664725567</v>
      </c>
      <c r="AA25" s="33">
        <f>+AA12+AA24</f>
        <v>3516513933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20443481</v>
      </c>
      <c r="D30" s="18">
        <v>20443481</v>
      </c>
      <c r="E30" s="19">
        <v>25105303</v>
      </c>
      <c r="F30" s="20">
        <v>25105303</v>
      </c>
      <c r="G30" s="20">
        <v>22014378</v>
      </c>
      <c r="H30" s="20">
        <v>22014378</v>
      </c>
      <c r="I30" s="20">
        <v>22014378</v>
      </c>
      <c r="J30" s="20">
        <v>22014378</v>
      </c>
      <c r="K30" s="20">
        <v>22014378</v>
      </c>
      <c r="L30" s="20">
        <v>22014378</v>
      </c>
      <c r="M30" s="20">
        <v>22014378</v>
      </c>
      <c r="N30" s="20">
        <v>22014378</v>
      </c>
      <c r="O30" s="20"/>
      <c r="P30" s="20"/>
      <c r="Q30" s="20"/>
      <c r="R30" s="20"/>
      <c r="S30" s="20"/>
      <c r="T30" s="20"/>
      <c r="U30" s="20"/>
      <c r="V30" s="20"/>
      <c r="W30" s="20">
        <v>22014378</v>
      </c>
      <c r="X30" s="20">
        <v>12552652</v>
      </c>
      <c r="Y30" s="20">
        <v>9461726</v>
      </c>
      <c r="Z30" s="21">
        <v>75.38</v>
      </c>
      <c r="AA30" s="22">
        <v>25105303</v>
      </c>
    </row>
    <row r="31" spans="1:27" ht="13.5">
      <c r="A31" s="23" t="s">
        <v>56</v>
      </c>
      <c r="B31" s="17"/>
      <c r="C31" s="18">
        <v>37750995</v>
      </c>
      <c r="D31" s="18">
        <v>37750995</v>
      </c>
      <c r="E31" s="19">
        <v>41321458</v>
      </c>
      <c r="F31" s="20">
        <v>41321458</v>
      </c>
      <c r="G31" s="20">
        <v>39727428</v>
      </c>
      <c r="H31" s="20">
        <v>39762718</v>
      </c>
      <c r="I31" s="20">
        <v>40055672</v>
      </c>
      <c r="J31" s="20">
        <v>40055672</v>
      </c>
      <c r="K31" s="20">
        <v>40180984</v>
      </c>
      <c r="L31" s="20">
        <v>40583262</v>
      </c>
      <c r="M31" s="20">
        <v>40699105</v>
      </c>
      <c r="N31" s="20">
        <v>40699105</v>
      </c>
      <c r="O31" s="20"/>
      <c r="P31" s="20"/>
      <c r="Q31" s="20"/>
      <c r="R31" s="20"/>
      <c r="S31" s="20"/>
      <c r="T31" s="20"/>
      <c r="U31" s="20"/>
      <c r="V31" s="20"/>
      <c r="W31" s="20">
        <v>40699105</v>
      </c>
      <c r="X31" s="20">
        <v>20660729</v>
      </c>
      <c r="Y31" s="20">
        <v>20038376</v>
      </c>
      <c r="Z31" s="21">
        <v>96.99</v>
      </c>
      <c r="AA31" s="22">
        <v>41321458</v>
      </c>
    </row>
    <row r="32" spans="1:27" ht="13.5">
      <c r="A32" s="23" t="s">
        <v>57</v>
      </c>
      <c r="B32" s="17"/>
      <c r="C32" s="18">
        <v>64943217</v>
      </c>
      <c r="D32" s="18">
        <v>64943217</v>
      </c>
      <c r="E32" s="19">
        <v>55830743</v>
      </c>
      <c r="F32" s="20">
        <v>55830743</v>
      </c>
      <c r="G32" s="20">
        <v>25578088</v>
      </c>
      <c r="H32" s="20">
        <v>62693009</v>
      </c>
      <c r="I32" s="20">
        <v>69121193</v>
      </c>
      <c r="J32" s="20">
        <v>69121193</v>
      </c>
      <c r="K32" s="20">
        <v>61208122</v>
      </c>
      <c r="L32" s="20">
        <v>64323267</v>
      </c>
      <c r="M32" s="20">
        <v>62773978</v>
      </c>
      <c r="N32" s="20">
        <v>62773978</v>
      </c>
      <c r="O32" s="20"/>
      <c r="P32" s="20"/>
      <c r="Q32" s="20"/>
      <c r="R32" s="20"/>
      <c r="S32" s="20"/>
      <c r="T32" s="20"/>
      <c r="U32" s="20"/>
      <c r="V32" s="20"/>
      <c r="W32" s="20">
        <v>62773978</v>
      </c>
      <c r="X32" s="20">
        <v>27915372</v>
      </c>
      <c r="Y32" s="20">
        <v>34858606</v>
      </c>
      <c r="Z32" s="21">
        <v>124.87</v>
      </c>
      <c r="AA32" s="22">
        <v>55830743</v>
      </c>
    </row>
    <row r="33" spans="1:27" ht="13.5">
      <c r="A33" s="23" t="s">
        <v>58</v>
      </c>
      <c r="B33" s="17"/>
      <c r="C33" s="18">
        <v>25663440</v>
      </c>
      <c r="D33" s="18">
        <v>25663440</v>
      </c>
      <c r="E33" s="19">
        <v>31591673</v>
      </c>
      <c r="F33" s="20">
        <v>31591673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15795837</v>
      </c>
      <c r="Y33" s="20">
        <v>-15795837</v>
      </c>
      <c r="Z33" s="21">
        <v>-100</v>
      </c>
      <c r="AA33" s="22">
        <v>31591673</v>
      </c>
    </row>
    <row r="34" spans="1:27" ht="13.5">
      <c r="A34" s="27" t="s">
        <v>59</v>
      </c>
      <c r="B34" s="28"/>
      <c r="C34" s="29">
        <f aca="true" t="shared" si="3" ref="C34:Y34">SUM(C29:C33)</f>
        <v>148801133</v>
      </c>
      <c r="D34" s="29">
        <f>SUM(D29:D33)</f>
        <v>148801133</v>
      </c>
      <c r="E34" s="30">
        <f t="shared" si="3"/>
        <v>153849177</v>
      </c>
      <c r="F34" s="31">
        <f t="shared" si="3"/>
        <v>153849177</v>
      </c>
      <c r="G34" s="31">
        <f t="shared" si="3"/>
        <v>87319894</v>
      </c>
      <c r="H34" s="31">
        <f t="shared" si="3"/>
        <v>124470105</v>
      </c>
      <c r="I34" s="31">
        <f t="shared" si="3"/>
        <v>131191243</v>
      </c>
      <c r="J34" s="31">
        <f t="shared" si="3"/>
        <v>131191243</v>
      </c>
      <c r="K34" s="31">
        <f t="shared" si="3"/>
        <v>123403484</v>
      </c>
      <c r="L34" s="31">
        <f t="shared" si="3"/>
        <v>126920907</v>
      </c>
      <c r="M34" s="31">
        <f t="shared" si="3"/>
        <v>125487461</v>
      </c>
      <c r="N34" s="31">
        <f t="shared" si="3"/>
        <v>125487461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125487461</v>
      </c>
      <c r="X34" s="31">
        <f t="shared" si="3"/>
        <v>76924590</v>
      </c>
      <c r="Y34" s="31">
        <f t="shared" si="3"/>
        <v>48562871</v>
      </c>
      <c r="Z34" s="32">
        <f>+IF(X34&lt;&gt;0,+(Y34/X34)*100,0)</f>
        <v>63.1304905232514</v>
      </c>
      <c r="AA34" s="33">
        <f>SUM(AA29:AA33)</f>
        <v>153849177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392443635</v>
      </c>
      <c r="D37" s="18">
        <v>392443635</v>
      </c>
      <c r="E37" s="19">
        <v>411766182</v>
      </c>
      <c r="F37" s="20">
        <v>411766182</v>
      </c>
      <c r="G37" s="20">
        <v>389894334</v>
      </c>
      <c r="H37" s="20">
        <v>389894334</v>
      </c>
      <c r="I37" s="20">
        <v>389215846</v>
      </c>
      <c r="J37" s="20">
        <v>389215846</v>
      </c>
      <c r="K37" s="20">
        <v>384808226</v>
      </c>
      <c r="L37" s="20">
        <v>383843007</v>
      </c>
      <c r="M37" s="20">
        <v>380915011</v>
      </c>
      <c r="N37" s="20">
        <v>380915011</v>
      </c>
      <c r="O37" s="20"/>
      <c r="P37" s="20"/>
      <c r="Q37" s="20"/>
      <c r="R37" s="20"/>
      <c r="S37" s="20"/>
      <c r="T37" s="20"/>
      <c r="U37" s="20"/>
      <c r="V37" s="20"/>
      <c r="W37" s="20">
        <v>380915011</v>
      </c>
      <c r="X37" s="20">
        <v>205883091</v>
      </c>
      <c r="Y37" s="20">
        <v>175031920</v>
      </c>
      <c r="Z37" s="21">
        <v>85.02</v>
      </c>
      <c r="AA37" s="22">
        <v>411766182</v>
      </c>
    </row>
    <row r="38" spans="1:27" ht="13.5">
      <c r="A38" s="23" t="s">
        <v>58</v>
      </c>
      <c r="B38" s="17"/>
      <c r="C38" s="18">
        <v>128526791</v>
      </c>
      <c r="D38" s="18">
        <v>128526791</v>
      </c>
      <c r="E38" s="19">
        <v>137500670</v>
      </c>
      <c r="F38" s="20">
        <v>137500670</v>
      </c>
      <c r="G38" s="20">
        <v>146048965</v>
      </c>
      <c r="H38" s="20">
        <v>156427247</v>
      </c>
      <c r="I38" s="20">
        <v>157713359</v>
      </c>
      <c r="J38" s="20">
        <v>157713359</v>
      </c>
      <c r="K38" s="20">
        <v>158920011</v>
      </c>
      <c r="L38" s="20">
        <v>160154283</v>
      </c>
      <c r="M38" s="20">
        <v>161287087</v>
      </c>
      <c r="N38" s="20">
        <v>161287087</v>
      </c>
      <c r="O38" s="20"/>
      <c r="P38" s="20"/>
      <c r="Q38" s="20"/>
      <c r="R38" s="20"/>
      <c r="S38" s="20"/>
      <c r="T38" s="20"/>
      <c r="U38" s="20"/>
      <c r="V38" s="20"/>
      <c r="W38" s="20">
        <v>161287087</v>
      </c>
      <c r="X38" s="20">
        <v>68750335</v>
      </c>
      <c r="Y38" s="20">
        <v>92536752</v>
      </c>
      <c r="Z38" s="21">
        <v>134.6</v>
      </c>
      <c r="AA38" s="22">
        <v>137500670</v>
      </c>
    </row>
    <row r="39" spans="1:27" ht="13.5">
      <c r="A39" s="27" t="s">
        <v>61</v>
      </c>
      <c r="B39" s="35"/>
      <c r="C39" s="29">
        <f aca="true" t="shared" si="4" ref="C39:Y39">SUM(C37:C38)</f>
        <v>520970426</v>
      </c>
      <c r="D39" s="29">
        <f>SUM(D37:D38)</f>
        <v>520970426</v>
      </c>
      <c r="E39" s="36">
        <f t="shared" si="4"/>
        <v>549266852</v>
      </c>
      <c r="F39" s="37">
        <f t="shared" si="4"/>
        <v>549266852</v>
      </c>
      <c r="G39" s="37">
        <f t="shared" si="4"/>
        <v>535943299</v>
      </c>
      <c r="H39" s="37">
        <f t="shared" si="4"/>
        <v>546321581</v>
      </c>
      <c r="I39" s="37">
        <f t="shared" si="4"/>
        <v>546929205</v>
      </c>
      <c r="J39" s="37">
        <f t="shared" si="4"/>
        <v>546929205</v>
      </c>
      <c r="K39" s="37">
        <f t="shared" si="4"/>
        <v>543728237</v>
      </c>
      <c r="L39" s="37">
        <f t="shared" si="4"/>
        <v>543997290</v>
      </c>
      <c r="M39" s="37">
        <f t="shared" si="4"/>
        <v>542202098</v>
      </c>
      <c r="N39" s="37">
        <f t="shared" si="4"/>
        <v>542202098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542202098</v>
      </c>
      <c r="X39" s="37">
        <f t="shared" si="4"/>
        <v>274633426</v>
      </c>
      <c r="Y39" s="37">
        <f t="shared" si="4"/>
        <v>267568672</v>
      </c>
      <c r="Z39" s="38">
        <f>+IF(X39&lt;&gt;0,+(Y39/X39)*100,0)</f>
        <v>97.42756950495894</v>
      </c>
      <c r="AA39" s="39">
        <f>SUM(AA37:AA38)</f>
        <v>549266852</v>
      </c>
    </row>
    <row r="40" spans="1:27" ht="13.5">
      <c r="A40" s="27" t="s">
        <v>62</v>
      </c>
      <c r="B40" s="28"/>
      <c r="C40" s="29">
        <f aca="true" t="shared" si="5" ref="C40:Y40">+C34+C39</f>
        <v>669771559</v>
      </c>
      <c r="D40" s="29">
        <f>+D34+D39</f>
        <v>669771559</v>
      </c>
      <c r="E40" s="30">
        <f t="shared" si="5"/>
        <v>703116029</v>
      </c>
      <c r="F40" s="31">
        <f t="shared" si="5"/>
        <v>703116029</v>
      </c>
      <c r="G40" s="31">
        <f t="shared" si="5"/>
        <v>623263193</v>
      </c>
      <c r="H40" s="31">
        <f t="shared" si="5"/>
        <v>670791686</v>
      </c>
      <c r="I40" s="31">
        <f t="shared" si="5"/>
        <v>678120448</v>
      </c>
      <c r="J40" s="31">
        <f t="shared" si="5"/>
        <v>678120448</v>
      </c>
      <c r="K40" s="31">
        <f t="shared" si="5"/>
        <v>667131721</v>
      </c>
      <c r="L40" s="31">
        <f t="shared" si="5"/>
        <v>670918197</v>
      </c>
      <c r="M40" s="31">
        <f t="shared" si="5"/>
        <v>667689559</v>
      </c>
      <c r="N40" s="31">
        <f t="shared" si="5"/>
        <v>667689559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667689559</v>
      </c>
      <c r="X40" s="31">
        <f t="shared" si="5"/>
        <v>351558016</v>
      </c>
      <c r="Y40" s="31">
        <f t="shared" si="5"/>
        <v>316131543</v>
      </c>
      <c r="Z40" s="32">
        <f>+IF(X40&lt;&gt;0,+(Y40/X40)*100,0)</f>
        <v>89.92300804200693</v>
      </c>
      <c r="AA40" s="33">
        <f>+AA34+AA39</f>
        <v>703116029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2807804581</v>
      </c>
      <c r="D42" s="43">
        <f>+D25-D40</f>
        <v>2807804581</v>
      </c>
      <c r="E42" s="44">
        <f t="shared" si="6"/>
        <v>2810508920</v>
      </c>
      <c r="F42" s="45">
        <f t="shared" si="6"/>
        <v>2813397904</v>
      </c>
      <c r="G42" s="45">
        <f t="shared" si="6"/>
        <v>2883025767</v>
      </c>
      <c r="H42" s="45">
        <f t="shared" si="6"/>
        <v>2845482273</v>
      </c>
      <c r="I42" s="45">
        <f t="shared" si="6"/>
        <v>2838840794</v>
      </c>
      <c r="J42" s="45">
        <f t="shared" si="6"/>
        <v>2838840794</v>
      </c>
      <c r="K42" s="45">
        <f t="shared" si="6"/>
        <v>2832952318</v>
      </c>
      <c r="L42" s="45">
        <f t="shared" si="6"/>
        <v>2840470746</v>
      </c>
      <c r="M42" s="45">
        <f t="shared" si="6"/>
        <v>2835006708</v>
      </c>
      <c r="N42" s="45">
        <f t="shared" si="6"/>
        <v>2835006708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2835006708</v>
      </c>
      <c r="X42" s="45">
        <f t="shared" si="6"/>
        <v>1406698954</v>
      </c>
      <c r="Y42" s="45">
        <f t="shared" si="6"/>
        <v>1428307754</v>
      </c>
      <c r="Z42" s="46">
        <f>+IF(X42&lt;&gt;0,+(Y42/X42)*100,0)</f>
        <v>101.53613535707512</v>
      </c>
      <c r="AA42" s="47">
        <f>+AA25-AA40</f>
        <v>2813397904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2805239737</v>
      </c>
      <c r="D45" s="18">
        <v>2805239737</v>
      </c>
      <c r="E45" s="19">
        <v>2808575238</v>
      </c>
      <c r="F45" s="20">
        <v>2811464222</v>
      </c>
      <c r="G45" s="20">
        <v>2881127326</v>
      </c>
      <c r="H45" s="20">
        <v>2842916387</v>
      </c>
      <c r="I45" s="20">
        <v>2836274388</v>
      </c>
      <c r="J45" s="20">
        <v>2836274388</v>
      </c>
      <c r="K45" s="20">
        <v>2830385393</v>
      </c>
      <c r="L45" s="20">
        <v>2837903304</v>
      </c>
      <c r="M45" s="20">
        <v>2832438749</v>
      </c>
      <c r="N45" s="20">
        <v>2832438749</v>
      </c>
      <c r="O45" s="20"/>
      <c r="P45" s="20"/>
      <c r="Q45" s="20"/>
      <c r="R45" s="20"/>
      <c r="S45" s="20"/>
      <c r="T45" s="20"/>
      <c r="U45" s="20"/>
      <c r="V45" s="20"/>
      <c r="W45" s="20">
        <v>2832438749</v>
      </c>
      <c r="X45" s="20">
        <v>1405732111</v>
      </c>
      <c r="Y45" s="20">
        <v>1426706638</v>
      </c>
      <c r="Z45" s="48">
        <v>101.49</v>
      </c>
      <c r="AA45" s="22">
        <v>2811464222</v>
      </c>
    </row>
    <row r="46" spans="1:27" ht="13.5">
      <c r="A46" s="23" t="s">
        <v>67</v>
      </c>
      <c r="B46" s="17"/>
      <c r="C46" s="18">
        <v>2564844</v>
      </c>
      <c r="D46" s="18">
        <v>2564844</v>
      </c>
      <c r="E46" s="19">
        <v>1933682</v>
      </c>
      <c r="F46" s="20">
        <v>1933682</v>
      </c>
      <c r="G46" s="20">
        <v>1898441</v>
      </c>
      <c r="H46" s="20">
        <v>2565886</v>
      </c>
      <c r="I46" s="20">
        <v>2566406</v>
      </c>
      <c r="J46" s="20">
        <v>2566406</v>
      </c>
      <c r="K46" s="20">
        <v>2566925</v>
      </c>
      <c r="L46" s="20">
        <v>2567442</v>
      </c>
      <c r="M46" s="20">
        <v>2567959</v>
      </c>
      <c r="N46" s="20">
        <v>2567959</v>
      </c>
      <c r="O46" s="20"/>
      <c r="P46" s="20"/>
      <c r="Q46" s="20"/>
      <c r="R46" s="20"/>
      <c r="S46" s="20"/>
      <c r="T46" s="20"/>
      <c r="U46" s="20"/>
      <c r="V46" s="20"/>
      <c r="W46" s="20">
        <v>2567959</v>
      </c>
      <c r="X46" s="20">
        <v>966841</v>
      </c>
      <c r="Y46" s="20">
        <v>1601118</v>
      </c>
      <c r="Z46" s="48">
        <v>165.6</v>
      </c>
      <c r="AA46" s="22">
        <v>1933682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2807804581</v>
      </c>
      <c r="D48" s="51">
        <f>SUM(D45:D47)</f>
        <v>2807804581</v>
      </c>
      <c r="E48" s="52">
        <f t="shared" si="7"/>
        <v>2810508920</v>
      </c>
      <c r="F48" s="53">
        <f t="shared" si="7"/>
        <v>2813397904</v>
      </c>
      <c r="G48" s="53">
        <f t="shared" si="7"/>
        <v>2883025767</v>
      </c>
      <c r="H48" s="53">
        <f t="shared" si="7"/>
        <v>2845482273</v>
      </c>
      <c r="I48" s="53">
        <f t="shared" si="7"/>
        <v>2838840794</v>
      </c>
      <c r="J48" s="53">
        <f t="shared" si="7"/>
        <v>2838840794</v>
      </c>
      <c r="K48" s="53">
        <f t="shared" si="7"/>
        <v>2832952318</v>
      </c>
      <c r="L48" s="53">
        <f t="shared" si="7"/>
        <v>2840470746</v>
      </c>
      <c r="M48" s="53">
        <f t="shared" si="7"/>
        <v>2835006708</v>
      </c>
      <c r="N48" s="53">
        <f t="shared" si="7"/>
        <v>2835006708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2835006708</v>
      </c>
      <c r="X48" s="53">
        <f t="shared" si="7"/>
        <v>1406698952</v>
      </c>
      <c r="Y48" s="53">
        <f t="shared" si="7"/>
        <v>1428307756</v>
      </c>
      <c r="Z48" s="54">
        <f>+IF(X48&lt;&gt;0,+(Y48/X48)*100,0)</f>
        <v>101.53613564361281</v>
      </c>
      <c r="AA48" s="55">
        <f>SUM(AA45:AA47)</f>
        <v>2813397904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11407201</v>
      </c>
      <c r="D6" s="18">
        <v>11407201</v>
      </c>
      <c r="E6" s="19">
        <v>13442840</v>
      </c>
      <c r="F6" s="20">
        <v>13442840</v>
      </c>
      <c r="G6" s="20">
        <v>30751794</v>
      </c>
      <c r="H6" s="20">
        <v>29671543</v>
      </c>
      <c r="I6" s="20">
        <v>31758452</v>
      </c>
      <c r="J6" s="20">
        <v>31758452</v>
      </c>
      <c r="K6" s="20">
        <v>30914750</v>
      </c>
      <c r="L6" s="20">
        <v>32948652</v>
      </c>
      <c r="M6" s="20">
        <v>32162606</v>
      </c>
      <c r="N6" s="20">
        <v>32162606</v>
      </c>
      <c r="O6" s="20"/>
      <c r="P6" s="20"/>
      <c r="Q6" s="20"/>
      <c r="R6" s="20"/>
      <c r="S6" s="20"/>
      <c r="T6" s="20"/>
      <c r="U6" s="20"/>
      <c r="V6" s="20"/>
      <c r="W6" s="20">
        <v>32162606</v>
      </c>
      <c r="X6" s="20">
        <v>6721420</v>
      </c>
      <c r="Y6" s="20">
        <v>25441186</v>
      </c>
      <c r="Z6" s="21">
        <v>378.51</v>
      </c>
      <c r="AA6" s="22">
        <v>13442840</v>
      </c>
    </row>
    <row r="7" spans="1:27" ht="13.5">
      <c r="A7" s="23" t="s">
        <v>34</v>
      </c>
      <c r="B7" s="17"/>
      <c r="C7" s="18">
        <v>10000000</v>
      </c>
      <c r="D7" s="18">
        <v>10000000</v>
      </c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18001134</v>
      </c>
      <c r="D8" s="18">
        <v>18001134</v>
      </c>
      <c r="E8" s="19">
        <v>20121012</v>
      </c>
      <c r="F8" s="20">
        <v>20121012</v>
      </c>
      <c r="G8" s="20">
        <v>58611487</v>
      </c>
      <c r="H8" s="20">
        <v>50971166</v>
      </c>
      <c r="I8" s="20">
        <v>45764780</v>
      </c>
      <c r="J8" s="20">
        <v>45764780</v>
      </c>
      <c r="K8" s="20">
        <v>35270218</v>
      </c>
      <c r="L8" s="20">
        <v>33778296</v>
      </c>
      <c r="M8" s="20">
        <v>31037682</v>
      </c>
      <c r="N8" s="20">
        <v>31037682</v>
      </c>
      <c r="O8" s="20"/>
      <c r="P8" s="20"/>
      <c r="Q8" s="20"/>
      <c r="R8" s="20"/>
      <c r="S8" s="20"/>
      <c r="T8" s="20"/>
      <c r="U8" s="20"/>
      <c r="V8" s="20"/>
      <c r="W8" s="20">
        <v>31037682</v>
      </c>
      <c r="X8" s="20">
        <v>10060506</v>
      </c>
      <c r="Y8" s="20">
        <v>20977176</v>
      </c>
      <c r="Z8" s="21">
        <v>208.51</v>
      </c>
      <c r="AA8" s="22">
        <v>20121012</v>
      </c>
    </row>
    <row r="9" spans="1:27" ht="13.5">
      <c r="A9" s="23" t="s">
        <v>36</v>
      </c>
      <c r="B9" s="17"/>
      <c r="C9" s="18">
        <v>145664</v>
      </c>
      <c r="D9" s="18">
        <v>145664</v>
      </c>
      <c r="E9" s="19">
        <v>629577</v>
      </c>
      <c r="F9" s="20">
        <v>629577</v>
      </c>
      <c r="G9" s="20">
        <v>64545</v>
      </c>
      <c r="H9" s="20">
        <v>69452</v>
      </c>
      <c r="I9" s="20">
        <v>69452</v>
      </c>
      <c r="J9" s="20">
        <v>69452</v>
      </c>
      <c r="K9" s="20">
        <v>69452</v>
      </c>
      <c r="L9" s="20">
        <v>69452</v>
      </c>
      <c r="M9" s="20">
        <v>69452</v>
      </c>
      <c r="N9" s="20">
        <v>69452</v>
      </c>
      <c r="O9" s="20"/>
      <c r="P9" s="20"/>
      <c r="Q9" s="20"/>
      <c r="R9" s="20"/>
      <c r="S9" s="20"/>
      <c r="T9" s="20"/>
      <c r="U9" s="20"/>
      <c r="V9" s="20"/>
      <c r="W9" s="20">
        <v>69452</v>
      </c>
      <c r="X9" s="20">
        <v>314789</v>
      </c>
      <c r="Y9" s="20">
        <v>-245337</v>
      </c>
      <c r="Z9" s="21">
        <v>-77.94</v>
      </c>
      <c r="AA9" s="22">
        <v>629577</v>
      </c>
    </row>
    <row r="10" spans="1:27" ht="13.5">
      <c r="A10" s="23" t="s">
        <v>37</v>
      </c>
      <c r="B10" s="17"/>
      <c r="C10" s="18">
        <v>6554</v>
      </c>
      <c r="D10" s="18">
        <v>6554</v>
      </c>
      <c r="E10" s="19">
        <v>6000</v>
      </c>
      <c r="F10" s="20">
        <v>6000</v>
      </c>
      <c r="G10" s="24">
        <v>6000</v>
      </c>
      <c r="H10" s="24">
        <v>6000</v>
      </c>
      <c r="I10" s="24">
        <v>6000</v>
      </c>
      <c r="J10" s="20">
        <v>6000</v>
      </c>
      <c r="K10" s="24">
        <v>6000</v>
      </c>
      <c r="L10" s="24">
        <v>6000</v>
      </c>
      <c r="M10" s="20">
        <v>6000</v>
      </c>
      <c r="N10" s="24">
        <v>6000</v>
      </c>
      <c r="O10" s="24"/>
      <c r="P10" s="24"/>
      <c r="Q10" s="20"/>
      <c r="R10" s="24"/>
      <c r="S10" s="24"/>
      <c r="T10" s="20"/>
      <c r="U10" s="24"/>
      <c r="V10" s="24"/>
      <c r="W10" s="24">
        <v>6000</v>
      </c>
      <c r="X10" s="20">
        <v>3000</v>
      </c>
      <c r="Y10" s="24">
        <v>3000</v>
      </c>
      <c r="Z10" s="25">
        <v>100</v>
      </c>
      <c r="AA10" s="26">
        <v>6000</v>
      </c>
    </row>
    <row r="11" spans="1:27" ht="13.5">
      <c r="A11" s="23" t="s">
        <v>38</v>
      </c>
      <c r="B11" s="17"/>
      <c r="C11" s="18">
        <v>692167</v>
      </c>
      <c r="D11" s="18">
        <v>692167</v>
      </c>
      <c r="E11" s="19">
        <v>1135014</v>
      </c>
      <c r="F11" s="20">
        <v>1135014</v>
      </c>
      <c r="G11" s="20">
        <v>653568</v>
      </c>
      <c r="H11" s="20">
        <v>652737</v>
      </c>
      <c r="I11" s="20">
        <v>800267</v>
      </c>
      <c r="J11" s="20">
        <v>800267</v>
      </c>
      <c r="K11" s="20">
        <v>664699</v>
      </c>
      <c r="L11" s="20">
        <v>691114</v>
      </c>
      <c r="M11" s="20">
        <v>665239</v>
      </c>
      <c r="N11" s="20">
        <v>665239</v>
      </c>
      <c r="O11" s="20"/>
      <c r="P11" s="20"/>
      <c r="Q11" s="20"/>
      <c r="R11" s="20"/>
      <c r="S11" s="20"/>
      <c r="T11" s="20"/>
      <c r="U11" s="20"/>
      <c r="V11" s="20"/>
      <c r="W11" s="20">
        <v>665239</v>
      </c>
      <c r="X11" s="20">
        <v>567507</v>
      </c>
      <c r="Y11" s="20">
        <v>97732</v>
      </c>
      <c r="Z11" s="21">
        <v>17.22</v>
      </c>
      <c r="AA11" s="22">
        <v>1135014</v>
      </c>
    </row>
    <row r="12" spans="1:27" ht="13.5">
      <c r="A12" s="27" t="s">
        <v>39</v>
      </c>
      <c r="B12" s="28"/>
      <c r="C12" s="29">
        <f aca="true" t="shared" si="0" ref="C12:Y12">SUM(C6:C11)</f>
        <v>40252720</v>
      </c>
      <c r="D12" s="29">
        <f>SUM(D6:D11)</f>
        <v>40252720</v>
      </c>
      <c r="E12" s="30">
        <f t="shared" si="0"/>
        <v>35334443</v>
      </c>
      <c r="F12" s="31">
        <f t="shared" si="0"/>
        <v>35334443</v>
      </c>
      <c r="G12" s="31">
        <f t="shared" si="0"/>
        <v>90087394</v>
      </c>
      <c r="H12" s="31">
        <f t="shared" si="0"/>
        <v>81370898</v>
      </c>
      <c r="I12" s="31">
        <f t="shared" si="0"/>
        <v>78398951</v>
      </c>
      <c r="J12" s="31">
        <f t="shared" si="0"/>
        <v>78398951</v>
      </c>
      <c r="K12" s="31">
        <f t="shared" si="0"/>
        <v>66925119</v>
      </c>
      <c r="L12" s="31">
        <f t="shared" si="0"/>
        <v>67493514</v>
      </c>
      <c r="M12" s="31">
        <f t="shared" si="0"/>
        <v>63940979</v>
      </c>
      <c r="N12" s="31">
        <f t="shared" si="0"/>
        <v>63940979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63940979</v>
      </c>
      <c r="X12" s="31">
        <f t="shared" si="0"/>
        <v>17667222</v>
      </c>
      <c r="Y12" s="31">
        <f t="shared" si="0"/>
        <v>46273757</v>
      </c>
      <c r="Z12" s="32">
        <f>+IF(X12&lt;&gt;0,+(Y12/X12)*100,0)</f>
        <v>261.91869327277374</v>
      </c>
      <c r="AA12" s="33">
        <f>SUM(AA6:AA11)</f>
        <v>35334443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317903</v>
      </c>
      <c r="D15" s="18">
        <v>317903</v>
      </c>
      <c r="E15" s="19">
        <v>338336</v>
      </c>
      <c r="F15" s="20">
        <v>338336</v>
      </c>
      <c r="G15" s="20">
        <v>316108</v>
      </c>
      <c r="H15" s="20">
        <v>313960</v>
      </c>
      <c r="I15" s="20">
        <v>311788</v>
      </c>
      <c r="J15" s="20">
        <v>311788</v>
      </c>
      <c r="K15" s="20">
        <v>309592</v>
      </c>
      <c r="L15" s="20">
        <v>304134</v>
      </c>
      <c r="M15" s="20">
        <v>301888</v>
      </c>
      <c r="N15" s="20">
        <v>301888</v>
      </c>
      <c r="O15" s="20"/>
      <c r="P15" s="20"/>
      <c r="Q15" s="20"/>
      <c r="R15" s="20"/>
      <c r="S15" s="20"/>
      <c r="T15" s="20"/>
      <c r="U15" s="20"/>
      <c r="V15" s="20"/>
      <c r="W15" s="20">
        <v>301888</v>
      </c>
      <c r="X15" s="20">
        <v>169168</v>
      </c>
      <c r="Y15" s="20">
        <v>132720</v>
      </c>
      <c r="Z15" s="21">
        <v>78.45</v>
      </c>
      <c r="AA15" s="22">
        <v>338336</v>
      </c>
    </row>
    <row r="16" spans="1:27" ht="13.5">
      <c r="A16" s="23" t="s">
        <v>42</v>
      </c>
      <c r="B16" s="17"/>
      <c r="C16" s="18">
        <v>45113</v>
      </c>
      <c r="D16" s="18">
        <v>45113</v>
      </c>
      <c r="E16" s="19">
        <v>140459</v>
      </c>
      <c r="F16" s="20">
        <v>140459</v>
      </c>
      <c r="G16" s="24">
        <v>45113</v>
      </c>
      <c r="H16" s="24">
        <v>45113</v>
      </c>
      <c r="I16" s="24">
        <v>45113</v>
      </c>
      <c r="J16" s="20">
        <v>45113</v>
      </c>
      <c r="K16" s="24">
        <v>45113</v>
      </c>
      <c r="L16" s="24">
        <v>45113</v>
      </c>
      <c r="M16" s="20">
        <v>45113</v>
      </c>
      <c r="N16" s="24">
        <v>45113</v>
      </c>
      <c r="O16" s="24"/>
      <c r="P16" s="24"/>
      <c r="Q16" s="20"/>
      <c r="R16" s="24"/>
      <c r="S16" s="24"/>
      <c r="T16" s="20"/>
      <c r="U16" s="24"/>
      <c r="V16" s="24"/>
      <c r="W16" s="24">
        <v>45113</v>
      </c>
      <c r="X16" s="20">
        <v>70230</v>
      </c>
      <c r="Y16" s="24">
        <v>-25117</v>
      </c>
      <c r="Z16" s="25">
        <v>-35.76</v>
      </c>
      <c r="AA16" s="26">
        <v>140459</v>
      </c>
    </row>
    <row r="17" spans="1:27" ht="13.5">
      <c r="A17" s="23" t="s">
        <v>43</v>
      </c>
      <c r="B17" s="17"/>
      <c r="C17" s="18">
        <v>40694286</v>
      </c>
      <c r="D17" s="18">
        <v>40694286</v>
      </c>
      <c r="E17" s="19">
        <v>35704180</v>
      </c>
      <c r="F17" s="20">
        <v>35704180</v>
      </c>
      <c r="G17" s="20">
        <v>35706918</v>
      </c>
      <c r="H17" s="20">
        <v>40692865</v>
      </c>
      <c r="I17" s="20">
        <v>40692154</v>
      </c>
      <c r="J17" s="20">
        <v>40692154</v>
      </c>
      <c r="K17" s="20">
        <v>40691443</v>
      </c>
      <c r="L17" s="20">
        <v>40690732</v>
      </c>
      <c r="M17" s="20">
        <v>40690021</v>
      </c>
      <c r="N17" s="20">
        <v>40690021</v>
      </c>
      <c r="O17" s="20"/>
      <c r="P17" s="20"/>
      <c r="Q17" s="20"/>
      <c r="R17" s="20"/>
      <c r="S17" s="20"/>
      <c r="T17" s="20"/>
      <c r="U17" s="20"/>
      <c r="V17" s="20"/>
      <c r="W17" s="20">
        <v>40690021</v>
      </c>
      <c r="X17" s="20">
        <v>17852090</v>
      </c>
      <c r="Y17" s="20">
        <v>22837931</v>
      </c>
      <c r="Z17" s="21">
        <v>127.93</v>
      </c>
      <c r="AA17" s="22">
        <v>35704180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276472683</v>
      </c>
      <c r="D19" s="18">
        <v>276472683</v>
      </c>
      <c r="E19" s="19">
        <v>272060255</v>
      </c>
      <c r="F19" s="20">
        <v>272060255</v>
      </c>
      <c r="G19" s="20">
        <v>267394987</v>
      </c>
      <c r="H19" s="20">
        <v>275827476</v>
      </c>
      <c r="I19" s="20">
        <v>276502193</v>
      </c>
      <c r="J19" s="20">
        <v>276502193</v>
      </c>
      <c r="K19" s="20">
        <v>276873557</v>
      </c>
      <c r="L19" s="20">
        <v>276657693</v>
      </c>
      <c r="M19" s="20">
        <v>277708228</v>
      </c>
      <c r="N19" s="20">
        <v>277708228</v>
      </c>
      <c r="O19" s="20"/>
      <c r="P19" s="20"/>
      <c r="Q19" s="20"/>
      <c r="R19" s="20"/>
      <c r="S19" s="20"/>
      <c r="T19" s="20"/>
      <c r="U19" s="20"/>
      <c r="V19" s="20"/>
      <c r="W19" s="20">
        <v>277708228</v>
      </c>
      <c r="X19" s="20">
        <v>136030128</v>
      </c>
      <c r="Y19" s="20">
        <v>141678100</v>
      </c>
      <c r="Z19" s="21">
        <v>104.15</v>
      </c>
      <c r="AA19" s="22">
        <v>272060255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564809</v>
      </c>
      <c r="D22" s="18">
        <v>564809</v>
      </c>
      <c r="E22" s="19">
        <v>971489</v>
      </c>
      <c r="F22" s="20">
        <v>971489</v>
      </c>
      <c r="G22" s="20">
        <v>564809</v>
      </c>
      <c r="H22" s="20">
        <v>544490</v>
      </c>
      <c r="I22" s="20">
        <v>534331</v>
      </c>
      <c r="J22" s="20">
        <v>534331</v>
      </c>
      <c r="K22" s="20">
        <v>524172</v>
      </c>
      <c r="L22" s="20">
        <v>514013</v>
      </c>
      <c r="M22" s="20">
        <v>503853</v>
      </c>
      <c r="N22" s="20">
        <v>503853</v>
      </c>
      <c r="O22" s="20"/>
      <c r="P22" s="20"/>
      <c r="Q22" s="20"/>
      <c r="R22" s="20"/>
      <c r="S22" s="20"/>
      <c r="T22" s="20"/>
      <c r="U22" s="20"/>
      <c r="V22" s="20"/>
      <c r="W22" s="20">
        <v>503853</v>
      </c>
      <c r="X22" s="20">
        <v>485745</v>
      </c>
      <c r="Y22" s="20">
        <v>18108</v>
      </c>
      <c r="Z22" s="21">
        <v>3.73</v>
      </c>
      <c r="AA22" s="22">
        <v>971489</v>
      </c>
    </row>
    <row r="23" spans="1:27" ht="13.5">
      <c r="A23" s="23" t="s">
        <v>49</v>
      </c>
      <c r="B23" s="17"/>
      <c r="C23" s="18">
        <v>17756682</v>
      </c>
      <c r="D23" s="18">
        <v>17756682</v>
      </c>
      <c r="E23" s="19">
        <v>18235503</v>
      </c>
      <c r="F23" s="20">
        <v>18235503</v>
      </c>
      <c r="G23" s="24">
        <v>17756682</v>
      </c>
      <c r="H23" s="24">
        <v>17688042</v>
      </c>
      <c r="I23" s="24">
        <v>17653721</v>
      </c>
      <c r="J23" s="20">
        <v>17653721</v>
      </c>
      <c r="K23" s="24">
        <v>17619401</v>
      </c>
      <c r="L23" s="24">
        <v>17585081</v>
      </c>
      <c r="M23" s="20">
        <v>17550761</v>
      </c>
      <c r="N23" s="24">
        <v>17550761</v>
      </c>
      <c r="O23" s="24"/>
      <c r="P23" s="24"/>
      <c r="Q23" s="20"/>
      <c r="R23" s="24"/>
      <c r="S23" s="24"/>
      <c r="T23" s="20"/>
      <c r="U23" s="24"/>
      <c r="V23" s="24"/>
      <c r="W23" s="24">
        <v>17550761</v>
      </c>
      <c r="X23" s="20">
        <v>9117752</v>
      </c>
      <c r="Y23" s="24">
        <v>8433009</v>
      </c>
      <c r="Z23" s="25">
        <v>92.49</v>
      </c>
      <c r="AA23" s="26">
        <v>18235503</v>
      </c>
    </row>
    <row r="24" spans="1:27" ht="13.5">
      <c r="A24" s="27" t="s">
        <v>50</v>
      </c>
      <c r="B24" s="35"/>
      <c r="C24" s="29">
        <f aca="true" t="shared" si="1" ref="C24:Y24">SUM(C15:C23)</f>
        <v>335851476</v>
      </c>
      <c r="D24" s="29">
        <f>SUM(D15:D23)</f>
        <v>335851476</v>
      </c>
      <c r="E24" s="36">
        <f t="shared" si="1"/>
        <v>327450222</v>
      </c>
      <c r="F24" s="37">
        <f t="shared" si="1"/>
        <v>327450222</v>
      </c>
      <c r="G24" s="37">
        <f t="shared" si="1"/>
        <v>321784617</v>
      </c>
      <c r="H24" s="37">
        <f t="shared" si="1"/>
        <v>335111946</v>
      </c>
      <c r="I24" s="37">
        <f t="shared" si="1"/>
        <v>335739300</v>
      </c>
      <c r="J24" s="37">
        <f t="shared" si="1"/>
        <v>335739300</v>
      </c>
      <c r="K24" s="37">
        <f t="shared" si="1"/>
        <v>336063278</v>
      </c>
      <c r="L24" s="37">
        <f t="shared" si="1"/>
        <v>335796766</v>
      </c>
      <c r="M24" s="37">
        <f t="shared" si="1"/>
        <v>336799864</v>
      </c>
      <c r="N24" s="37">
        <f t="shared" si="1"/>
        <v>336799864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336799864</v>
      </c>
      <c r="X24" s="37">
        <f t="shared" si="1"/>
        <v>163725113</v>
      </c>
      <c r="Y24" s="37">
        <f t="shared" si="1"/>
        <v>173074751</v>
      </c>
      <c r="Z24" s="38">
        <f>+IF(X24&lt;&gt;0,+(Y24/X24)*100,0)</f>
        <v>105.71057049751434</v>
      </c>
      <c r="AA24" s="39">
        <f>SUM(AA15:AA23)</f>
        <v>327450222</v>
      </c>
    </row>
    <row r="25" spans="1:27" ht="13.5">
      <c r="A25" s="27" t="s">
        <v>51</v>
      </c>
      <c r="B25" s="28"/>
      <c r="C25" s="29">
        <f aca="true" t="shared" si="2" ref="C25:Y25">+C12+C24</f>
        <v>376104196</v>
      </c>
      <c r="D25" s="29">
        <f>+D12+D24</f>
        <v>376104196</v>
      </c>
      <c r="E25" s="30">
        <f t="shared" si="2"/>
        <v>362784665</v>
      </c>
      <c r="F25" s="31">
        <f t="shared" si="2"/>
        <v>362784665</v>
      </c>
      <c r="G25" s="31">
        <f t="shared" si="2"/>
        <v>411872011</v>
      </c>
      <c r="H25" s="31">
        <f t="shared" si="2"/>
        <v>416482844</v>
      </c>
      <c r="I25" s="31">
        <f t="shared" si="2"/>
        <v>414138251</v>
      </c>
      <c r="J25" s="31">
        <f t="shared" si="2"/>
        <v>414138251</v>
      </c>
      <c r="K25" s="31">
        <f t="shared" si="2"/>
        <v>402988397</v>
      </c>
      <c r="L25" s="31">
        <f t="shared" si="2"/>
        <v>403290280</v>
      </c>
      <c r="M25" s="31">
        <f t="shared" si="2"/>
        <v>400740843</v>
      </c>
      <c r="N25" s="31">
        <f t="shared" si="2"/>
        <v>400740843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400740843</v>
      </c>
      <c r="X25" s="31">
        <f t="shared" si="2"/>
        <v>181392335</v>
      </c>
      <c r="Y25" s="31">
        <f t="shared" si="2"/>
        <v>219348508</v>
      </c>
      <c r="Z25" s="32">
        <f>+IF(X25&lt;&gt;0,+(Y25/X25)*100,0)</f>
        <v>120.92490457218052</v>
      </c>
      <c r="AA25" s="33">
        <f>+AA12+AA24</f>
        <v>362784665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303785</v>
      </c>
      <c r="D30" s="18">
        <v>303785</v>
      </c>
      <c r="E30" s="19">
        <v>271897</v>
      </c>
      <c r="F30" s="20">
        <v>271897</v>
      </c>
      <c r="G30" s="20">
        <v>303785</v>
      </c>
      <c r="H30" s="20">
        <v>303785</v>
      </c>
      <c r="I30" s="20">
        <v>303785</v>
      </c>
      <c r="J30" s="20">
        <v>303785</v>
      </c>
      <c r="K30" s="20">
        <v>303785</v>
      </c>
      <c r="L30" s="20">
        <v>303785</v>
      </c>
      <c r="M30" s="20">
        <v>303785</v>
      </c>
      <c r="N30" s="20">
        <v>303785</v>
      </c>
      <c r="O30" s="20"/>
      <c r="P30" s="20"/>
      <c r="Q30" s="20"/>
      <c r="R30" s="20"/>
      <c r="S30" s="20"/>
      <c r="T30" s="20"/>
      <c r="U30" s="20"/>
      <c r="V30" s="20"/>
      <c r="W30" s="20">
        <v>303785</v>
      </c>
      <c r="X30" s="20">
        <v>135949</v>
      </c>
      <c r="Y30" s="20">
        <v>167836</v>
      </c>
      <c r="Z30" s="21">
        <v>123.46</v>
      </c>
      <c r="AA30" s="22">
        <v>271897</v>
      </c>
    </row>
    <row r="31" spans="1:27" ht="13.5">
      <c r="A31" s="23" t="s">
        <v>56</v>
      </c>
      <c r="B31" s="17"/>
      <c r="C31" s="18">
        <v>3643008</v>
      </c>
      <c r="D31" s="18">
        <v>3643008</v>
      </c>
      <c r="E31" s="19">
        <v>3754920</v>
      </c>
      <c r="F31" s="20">
        <v>3754920</v>
      </c>
      <c r="G31" s="20">
        <v>3686468</v>
      </c>
      <c r="H31" s="20">
        <v>3704961</v>
      </c>
      <c r="I31" s="20">
        <v>3718021</v>
      </c>
      <c r="J31" s="20">
        <v>3718021</v>
      </c>
      <c r="K31" s="20">
        <v>3744122</v>
      </c>
      <c r="L31" s="20">
        <v>3737561</v>
      </c>
      <c r="M31" s="20">
        <v>3737009</v>
      </c>
      <c r="N31" s="20">
        <v>3737009</v>
      </c>
      <c r="O31" s="20"/>
      <c r="P31" s="20"/>
      <c r="Q31" s="20"/>
      <c r="R31" s="20"/>
      <c r="S31" s="20"/>
      <c r="T31" s="20"/>
      <c r="U31" s="20"/>
      <c r="V31" s="20"/>
      <c r="W31" s="20">
        <v>3737009</v>
      </c>
      <c r="X31" s="20">
        <v>1877460</v>
      </c>
      <c r="Y31" s="20">
        <v>1859549</v>
      </c>
      <c r="Z31" s="21">
        <v>99.05</v>
      </c>
      <c r="AA31" s="22">
        <v>3754920</v>
      </c>
    </row>
    <row r="32" spans="1:27" ht="13.5">
      <c r="A32" s="23" t="s">
        <v>57</v>
      </c>
      <c r="B32" s="17"/>
      <c r="C32" s="18">
        <v>12260421</v>
      </c>
      <c r="D32" s="18">
        <v>12260421</v>
      </c>
      <c r="E32" s="19">
        <v>8230770</v>
      </c>
      <c r="F32" s="20">
        <v>8230770</v>
      </c>
      <c r="G32" s="20">
        <v>15767001</v>
      </c>
      <c r="H32" s="20">
        <v>15248111</v>
      </c>
      <c r="I32" s="20">
        <v>17085141</v>
      </c>
      <c r="J32" s="20">
        <v>17085141</v>
      </c>
      <c r="K32" s="20">
        <v>21806795</v>
      </c>
      <c r="L32" s="20">
        <v>19649873</v>
      </c>
      <c r="M32" s="20">
        <v>13780684</v>
      </c>
      <c r="N32" s="20">
        <v>13780684</v>
      </c>
      <c r="O32" s="20"/>
      <c r="P32" s="20"/>
      <c r="Q32" s="20"/>
      <c r="R32" s="20"/>
      <c r="S32" s="20"/>
      <c r="T32" s="20"/>
      <c r="U32" s="20"/>
      <c r="V32" s="20"/>
      <c r="W32" s="20">
        <v>13780684</v>
      </c>
      <c r="X32" s="20">
        <v>4115385</v>
      </c>
      <c r="Y32" s="20">
        <v>9665299</v>
      </c>
      <c r="Z32" s="21">
        <v>234.86</v>
      </c>
      <c r="AA32" s="22">
        <v>8230770</v>
      </c>
    </row>
    <row r="33" spans="1:27" ht="13.5">
      <c r="A33" s="23" t="s">
        <v>58</v>
      </c>
      <c r="B33" s="17"/>
      <c r="C33" s="18">
        <v>9670888</v>
      </c>
      <c r="D33" s="18">
        <v>9670888</v>
      </c>
      <c r="E33" s="19">
        <v>6654258</v>
      </c>
      <c r="F33" s="20">
        <v>6654258</v>
      </c>
      <c r="G33" s="20">
        <v>5841860</v>
      </c>
      <c r="H33" s="20">
        <v>9596683</v>
      </c>
      <c r="I33" s="20">
        <v>9561743</v>
      </c>
      <c r="J33" s="20">
        <v>9561743</v>
      </c>
      <c r="K33" s="20">
        <v>9548582</v>
      </c>
      <c r="L33" s="20">
        <v>9529314</v>
      </c>
      <c r="M33" s="20">
        <v>8982400</v>
      </c>
      <c r="N33" s="20">
        <v>8982400</v>
      </c>
      <c r="O33" s="20"/>
      <c r="P33" s="20"/>
      <c r="Q33" s="20"/>
      <c r="R33" s="20"/>
      <c r="S33" s="20"/>
      <c r="T33" s="20"/>
      <c r="U33" s="20"/>
      <c r="V33" s="20"/>
      <c r="W33" s="20">
        <v>8982400</v>
      </c>
      <c r="X33" s="20">
        <v>3327129</v>
      </c>
      <c r="Y33" s="20">
        <v>5655271</v>
      </c>
      <c r="Z33" s="21">
        <v>169.97</v>
      </c>
      <c r="AA33" s="22">
        <v>6654258</v>
      </c>
    </row>
    <row r="34" spans="1:27" ht="13.5">
      <c r="A34" s="27" t="s">
        <v>59</v>
      </c>
      <c r="B34" s="28"/>
      <c r="C34" s="29">
        <f aca="true" t="shared" si="3" ref="C34:Y34">SUM(C29:C33)</f>
        <v>25878102</v>
      </c>
      <c r="D34" s="29">
        <f>SUM(D29:D33)</f>
        <v>25878102</v>
      </c>
      <c r="E34" s="30">
        <f t="shared" si="3"/>
        <v>18911845</v>
      </c>
      <c r="F34" s="31">
        <f t="shared" si="3"/>
        <v>18911845</v>
      </c>
      <c r="G34" s="31">
        <f t="shared" si="3"/>
        <v>25599114</v>
      </c>
      <c r="H34" s="31">
        <f t="shared" si="3"/>
        <v>28853540</v>
      </c>
      <c r="I34" s="31">
        <f t="shared" si="3"/>
        <v>30668690</v>
      </c>
      <c r="J34" s="31">
        <f t="shared" si="3"/>
        <v>30668690</v>
      </c>
      <c r="K34" s="31">
        <f t="shared" si="3"/>
        <v>35403284</v>
      </c>
      <c r="L34" s="31">
        <f t="shared" si="3"/>
        <v>33220533</v>
      </c>
      <c r="M34" s="31">
        <f t="shared" si="3"/>
        <v>26803878</v>
      </c>
      <c r="N34" s="31">
        <f t="shared" si="3"/>
        <v>26803878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26803878</v>
      </c>
      <c r="X34" s="31">
        <f t="shared" si="3"/>
        <v>9455923</v>
      </c>
      <c r="Y34" s="31">
        <f t="shared" si="3"/>
        <v>17347955</v>
      </c>
      <c r="Z34" s="32">
        <f>+IF(X34&lt;&gt;0,+(Y34/X34)*100,0)</f>
        <v>183.46125491927123</v>
      </c>
      <c r="AA34" s="33">
        <f>SUM(AA29:AA33)</f>
        <v>18911845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503546</v>
      </c>
      <c r="D37" s="18">
        <v>503546</v>
      </c>
      <c r="E37" s="19">
        <v>214061</v>
      </c>
      <c r="F37" s="20">
        <v>214061</v>
      </c>
      <c r="G37" s="20">
        <v>503546</v>
      </c>
      <c r="H37" s="20">
        <v>503546</v>
      </c>
      <c r="I37" s="20">
        <v>503546</v>
      </c>
      <c r="J37" s="20">
        <v>503546</v>
      </c>
      <c r="K37" s="20">
        <v>503546</v>
      </c>
      <c r="L37" s="20">
        <v>503546</v>
      </c>
      <c r="M37" s="20">
        <v>426523</v>
      </c>
      <c r="N37" s="20">
        <v>426523</v>
      </c>
      <c r="O37" s="20"/>
      <c r="P37" s="20"/>
      <c r="Q37" s="20"/>
      <c r="R37" s="20"/>
      <c r="S37" s="20"/>
      <c r="T37" s="20"/>
      <c r="U37" s="20"/>
      <c r="V37" s="20"/>
      <c r="W37" s="20">
        <v>426523</v>
      </c>
      <c r="X37" s="20">
        <v>107031</v>
      </c>
      <c r="Y37" s="20">
        <v>319492</v>
      </c>
      <c r="Z37" s="21">
        <v>298.5</v>
      </c>
      <c r="AA37" s="22">
        <v>214061</v>
      </c>
    </row>
    <row r="38" spans="1:27" ht="13.5">
      <c r="A38" s="23" t="s">
        <v>58</v>
      </c>
      <c r="B38" s="17"/>
      <c r="C38" s="18">
        <v>57887916</v>
      </c>
      <c r="D38" s="18">
        <v>57887916</v>
      </c>
      <c r="E38" s="19">
        <v>58858536</v>
      </c>
      <c r="F38" s="20">
        <v>58858536</v>
      </c>
      <c r="G38" s="20">
        <v>61614952</v>
      </c>
      <c r="H38" s="20">
        <v>58057415</v>
      </c>
      <c r="I38" s="20">
        <v>58135765</v>
      </c>
      <c r="J38" s="20">
        <v>58135765</v>
      </c>
      <c r="K38" s="20">
        <v>58211498</v>
      </c>
      <c r="L38" s="20">
        <v>58304875</v>
      </c>
      <c r="M38" s="20">
        <v>58409767</v>
      </c>
      <c r="N38" s="20">
        <v>58409767</v>
      </c>
      <c r="O38" s="20"/>
      <c r="P38" s="20"/>
      <c r="Q38" s="20"/>
      <c r="R38" s="20"/>
      <c r="S38" s="20"/>
      <c r="T38" s="20"/>
      <c r="U38" s="20"/>
      <c r="V38" s="20"/>
      <c r="W38" s="20">
        <v>58409767</v>
      </c>
      <c r="X38" s="20">
        <v>29429268</v>
      </c>
      <c r="Y38" s="20">
        <v>28980499</v>
      </c>
      <c r="Z38" s="21">
        <v>98.48</v>
      </c>
      <c r="AA38" s="22">
        <v>58858536</v>
      </c>
    </row>
    <row r="39" spans="1:27" ht="13.5">
      <c r="A39" s="27" t="s">
        <v>61</v>
      </c>
      <c r="B39" s="35"/>
      <c r="C39" s="29">
        <f aca="true" t="shared" si="4" ref="C39:Y39">SUM(C37:C38)</f>
        <v>58391462</v>
      </c>
      <c r="D39" s="29">
        <f>SUM(D37:D38)</f>
        <v>58391462</v>
      </c>
      <c r="E39" s="36">
        <f t="shared" si="4"/>
        <v>59072597</v>
      </c>
      <c r="F39" s="37">
        <f t="shared" si="4"/>
        <v>59072597</v>
      </c>
      <c r="G39" s="37">
        <f t="shared" si="4"/>
        <v>62118498</v>
      </c>
      <c r="H39" s="37">
        <f t="shared" si="4"/>
        <v>58560961</v>
      </c>
      <c r="I39" s="37">
        <f t="shared" si="4"/>
        <v>58639311</v>
      </c>
      <c r="J39" s="37">
        <f t="shared" si="4"/>
        <v>58639311</v>
      </c>
      <c r="K39" s="37">
        <f t="shared" si="4"/>
        <v>58715044</v>
      </c>
      <c r="L39" s="37">
        <f t="shared" si="4"/>
        <v>58808421</v>
      </c>
      <c r="M39" s="37">
        <f t="shared" si="4"/>
        <v>58836290</v>
      </c>
      <c r="N39" s="37">
        <f t="shared" si="4"/>
        <v>58836290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58836290</v>
      </c>
      <c r="X39" s="37">
        <f t="shared" si="4"/>
        <v>29536299</v>
      </c>
      <c r="Y39" s="37">
        <f t="shared" si="4"/>
        <v>29299991</v>
      </c>
      <c r="Z39" s="38">
        <f>+IF(X39&lt;&gt;0,+(Y39/X39)*100,0)</f>
        <v>99.19994038521888</v>
      </c>
      <c r="AA39" s="39">
        <f>SUM(AA37:AA38)</f>
        <v>59072597</v>
      </c>
    </row>
    <row r="40" spans="1:27" ht="13.5">
      <c r="A40" s="27" t="s">
        <v>62</v>
      </c>
      <c r="B40" s="28"/>
      <c r="C40" s="29">
        <f aca="true" t="shared" si="5" ref="C40:Y40">+C34+C39</f>
        <v>84269564</v>
      </c>
      <c r="D40" s="29">
        <f>+D34+D39</f>
        <v>84269564</v>
      </c>
      <c r="E40" s="30">
        <f t="shared" si="5"/>
        <v>77984442</v>
      </c>
      <c r="F40" s="31">
        <f t="shared" si="5"/>
        <v>77984442</v>
      </c>
      <c r="G40" s="31">
        <f t="shared" si="5"/>
        <v>87717612</v>
      </c>
      <c r="H40" s="31">
        <f t="shared" si="5"/>
        <v>87414501</v>
      </c>
      <c r="I40" s="31">
        <f t="shared" si="5"/>
        <v>89308001</v>
      </c>
      <c r="J40" s="31">
        <f t="shared" si="5"/>
        <v>89308001</v>
      </c>
      <c r="K40" s="31">
        <f t="shared" si="5"/>
        <v>94118328</v>
      </c>
      <c r="L40" s="31">
        <f t="shared" si="5"/>
        <v>92028954</v>
      </c>
      <c r="M40" s="31">
        <f t="shared" si="5"/>
        <v>85640168</v>
      </c>
      <c r="N40" s="31">
        <f t="shared" si="5"/>
        <v>85640168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85640168</v>
      </c>
      <c r="X40" s="31">
        <f t="shared" si="5"/>
        <v>38992222</v>
      </c>
      <c r="Y40" s="31">
        <f t="shared" si="5"/>
        <v>46647946</v>
      </c>
      <c r="Z40" s="32">
        <f>+IF(X40&lt;&gt;0,+(Y40/X40)*100,0)</f>
        <v>119.63397725833629</v>
      </c>
      <c r="AA40" s="33">
        <f>+AA34+AA39</f>
        <v>77984442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291834632</v>
      </c>
      <c r="D42" s="43">
        <f>+D25-D40</f>
        <v>291834632</v>
      </c>
      <c r="E42" s="44">
        <f t="shared" si="6"/>
        <v>284800223</v>
      </c>
      <c r="F42" s="45">
        <f t="shared" si="6"/>
        <v>284800223</v>
      </c>
      <c r="G42" s="45">
        <f t="shared" si="6"/>
        <v>324154399</v>
      </c>
      <c r="H42" s="45">
        <f t="shared" si="6"/>
        <v>329068343</v>
      </c>
      <c r="I42" s="45">
        <f t="shared" si="6"/>
        <v>324830250</v>
      </c>
      <c r="J42" s="45">
        <f t="shared" si="6"/>
        <v>324830250</v>
      </c>
      <c r="K42" s="45">
        <f t="shared" si="6"/>
        <v>308870069</v>
      </c>
      <c r="L42" s="45">
        <f t="shared" si="6"/>
        <v>311261326</v>
      </c>
      <c r="M42" s="45">
        <f t="shared" si="6"/>
        <v>315100675</v>
      </c>
      <c r="N42" s="45">
        <f t="shared" si="6"/>
        <v>315100675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315100675</v>
      </c>
      <c r="X42" s="45">
        <f t="shared" si="6"/>
        <v>142400113</v>
      </c>
      <c r="Y42" s="45">
        <f t="shared" si="6"/>
        <v>172700562</v>
      </c>
      <c r="Z42" s="46">
        <f>+IF(X42&lt;&gt;0,+(Y42/X42)*100,0)</f>
        <v>121.27838831139131</v>
      </c>
      <c r="AA42" s="47">
        <f>+AA25-AA40</f>
        <v>284800223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276084632</v>
      </c>
      <c r="D45" s="18">
        <v>276084632</v>
      </c>
      <c r="E45" s="19">
        <v>271800222</v>
      </c>
      <c r="F45" s="20">
        <v>271800222</v>
      </c>
      <c r="G45" s="20">
        <v>307654399</v>
      </c>
      <c r="H45" s="20">
        <v>313318345</v>
      </c>
      <c r="I45" s="20">
        <v>309080251</v>
      </c>
      <c r="J45" s="20">
        <v>309080251</v>
      </c>
      <c r="K45" s="20">
        <v>293120069</v>
      </c>
      <c r="L45" s="20">
        <v>295511326</v>
      </c>
      <c r="M45" s="20">
        <v>299350675</v>
      </c>
      <c r="N45" s="20">
        <v>299350675</v>
      </c>
      <c r="O45" s="20"/>
      <c r="P45" s="20"/>
      <c r="Q45" s="20"/>
      <c r="R45" s="20"/>
      <c r="S45" s="20"/>
      <c r="T45" s="20"/>
      <c r="U45" s="20"/>
      <c r="V45" s="20"/>
      <c r="W45" s="20">
        <v>299350675</v>
      </c>
      <c r="X45" s="20">
        <v>135900111</v>
      </c>
      <c r="Y45" s="20">
        <v>163450564</v>
      </c>
      <c r="Z45" s="48">
        <v>120.27</v>
      </c>
      <c r="AA45" s="22">
        <v>271800222</v>
      </c>
    </row>
    <row r="46" spans="1:27" ht="13.5">
      <c r="A46" s="23" t="s">
        <v>67</v>
      </c>
      <c r="B46" s="17"/>
      <c r="C46" s="18">
        <v>15750000</v>
      </c>
      <c r="D46" s="18">
        <v>15750000</v>
      </c>
      <c r="E46" s="19">
        <v>13000000</v>
      </c>
      <c r="F46" s="20">
        <v>13000000</v>
      </c>
      <c r="G46" s="20">
        <v>16500000</v>
      </c>
      <c r="H46" s="20">
        <v>15750000</v>
      </c>
      <c r="I46" s="20">
        <v>15750000</v>
      </c>
      <c r="J46" s="20">
        <v>15750000</v>
      </c>
      <c r="K46" s="20">
        <v>15750000</v>
      </c>
      <c r="L46" s="20">
        <v>15750000</v>
      </c>
      <c r="M46" s="20">
        <v>15750000</v>
      </c>
      <c r="N46" s="20">
        <v>15750000</v>
      </c>
      <c r="O46" s="20"/>
      <c r="P46" s="20"/>
      <c r="Q46" s="20"/>
      <c r="R46" s="20"/>
      <c r="S46" s="20"/>
      <c r="T46" s="20"/>
      <c r="U46" s="20"/>
      <c r="V46" s="20"/>
      <c r="W46" s="20">
        <v>15750000</v>
      </c>
      <c r="X46" s="20">
        <v>6500000</v>
      </c>
      <c r="Y46" s="20">
        <v>9250000</v>
      </c>
      <c r="Z46" s="48">
        <v>142.31</v>
      </c>
      <c r="AA46" s="22">
        <v>13000000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291834632</v>
      </c>
      <c r="D48" s="51">
        <f>SUM(D45:D47)</f>
        <v>291834632</v>
      </c>
      <c r="E48" s="52">
        <f t="shared" si="7"/>
        <v>284800222</v>
      </c>
      <c r="F48" s="53">
        <f t="shared" si="7"/>
        <v>284800222</v>
      </c>
      <c r="G48" s="53">
        <f t="shared" si="7"/>
        <v>324154399</v>
      </c>
      <c r="H48" s="53">
        <f t="shared" si="7"/>
        <v>329068345</v>
      </c>
      <c r="I48" s="53">
        <f t="shared" si="7"/>
        <v>324830251</v>
      </c>
      <c r="J48" s="53">
        <f t="shared" si="7"/>
        <v>324830251</v>
      </c>
      <c r="K48" s="53">
        <f t="shared" si="7"/>
        <v>308870069</v>
      </c>
      <c r="L48" s="53">
        <f t="shared" si="7"/>
        <v>311261326</v>
      </c>
      <c r="M48" s="53">
        <f t="shared" si="7"/>
        <v>315100675</v>
      </c>
      <c r="N48" s="53">
        <f t="shared" si="7"/>
        <v>315100675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315100675</v>
      </c>
      <c r="X48" s="53">
        <f t="shared" si="7"/>
        <v>142400111</v>
      </c>
      <c r="Y48" s="53">
        <f t="shared" si="7"/>
        <v>172700564</v>
      </c>
      <c r="Z48" s="54">
        <f>+IF(X48&lt;&gt;0,+(Y48/X48)*100,0)</f>
        <v>121.2783914192314</v>
      </c>
      <c r="AA48" s="55">
        <f>SUM(AA45:AA47)</f>
        <v>284800222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1926617</v>
      </c>
      <c r="D6" s="18">
        <v>1926617</v>
      </c>
      <c r="E6" s="19">
        <v>2869560</v>
      </c>
      <c r="F6" s="20">
        <v>2869560</v>
      </c>
      <c r="G6" s="20">
        <v>19044158</v>
      </c>
      <c r="H6" s="20">
        <v>10533013</v>
      </c>
      <c r="I6" s="20">
        <v>3800191</v>
      </c>
      <c r="J6" s="20">
        <v>3800191</v>
      </c>
      <c r="K6" s="20">
        <v>6703962</v>
      </c>
      <c r="L6" s="20">
        <v>23809631</v>
      </c>
      <c r="M6" s="20">
        <v>12232475</v>
      </c>
      <c r="N6" s="20">
        <v>12232475</v>
      </c>
      <c r="O6" s="20"/>
      <c r="P6" s="20"/>
      <c r="Q6" s="20"/>
      <c r="R6" s="20"/>
      <c r="S6" s="20"/>
      <c r="T6" s="20"/>
      <c r="U6" s="20"/>
      <c r="V6" s="20"/>
      <c r="W6" s="20">
        <v>12232475</v>
      </c>
      <c r="X6" s="20">
        <v>1434780</v>
      </c>
      <c r="Y6" s="20">
        <v>10797695</v>
      </c>
      <c r="Z6" s="21">
        <v>752.57</v>
      </c>
      <c r="AA6" s="22">
        <v>2869560</v>
      </c>
    </row>
    <row r="7" spans="1:27" ht="13.5">
      <c r="A7" s="23" t="s">
        <v>34</v>
      </c>
      <c r="B7" s="17"/>
      <c r="C7" s="18"/>
      <c r="D7" s="18"/>
      <c r="E7" s="19">
        <v>1875000</v>
      </c>
      <c r="F7" s="20">
        <v>1875000</v>
      </c>
      <c r="G7" s="20">
        <v>3547</v>
      </c>
      <c r="H7" s="20">
        <v>8003547</v>
      </c>
      <c r="I7" s="20">
        <v>12003547</v>
      </c>
      <c r="J7" s="20">
        <v>12003547</v>
      </c>
      <c r="K7" s="20">
        <v>8003547</v>
      </c>
      <c r="L7" s="20">
        <v>8000000</v>
      </c>
      <c r="M7" s="20">
        <v>8000000</v>
      </c>
      <c r="N7" s="20">
        <v>8000000</v>
      </c>
      <c r="O7" s="20"/>
      <c r="P7" s="20"/>
      <c r="Q7" s="20"/>
      <c r="R7" s="20"/>
      <c r="S7" s="20"/>
      <c r="T7" s="20"/>
      <c r="U7" s="20"/>
      <c r="V7" s="20"/>
      <c r="W7" s="20">
        <v>8000000</v>
      </c>
      <c r="X7" s="20">
        <v>937500</v>
      </c>
      <c r="Y7" s="20">
        <v>7062500</v>
      </c>
      <c r="Z7" s="21">
        <v>753.33</v>
      </c>
      <c r="AA7" s="22">
        <v>1875000</v>
      </c>
    </row>
    <row r="8" spans="1:27" ht="13.5">
      <c r="A8" s="23" t="s">
        <v>35</v>
      </c>
      <c r="B8" s="17"/>
      <c r="C8" s="18">
        <v>7670400</v>
      </c>
      <c r="D8" s="18">
        <v>7670400</v>
      </c>
      <c r="E8" s="19">
        <v>7879622</v>
      </c>
      <c r="F8" s="20">
        <v>7879622</v>
      </c>
      <c r="G8" s="20">
        <v>30591309</v>
      </c>
      <c r="H8" s="20">
        <v>26961985</v>
      </c>
      <c r="I8" s="20">
        <v>22796839</v>
      </c>
      <c r="J8" s="20">
        <v>22796839</v>
      </c>
      <c r="K8" s="20">
        <v>20617780</v>
      </c>
      <c r="L8" s="20">
        <v>12672561</v>
      </c>
      <c r="M8" s="20">
        <v>9828814</v>
      </c>
      <c r="N8" s="20">
        <v>9828814</v>
      </c>
      <c r="O8" s="20"/>
      <c r="P8" s="20"/>
      <c r="Q8" s="20"/>
      <c r="R8" s="20"/>
      <c r="S8" s="20"/>
      <c r="T8" s="20"/>
      <c r="U8" s="20"/>
      <c r="V8" s="20"/>
      <c r="W8" s="20">
        <v>9828814</v>
      </c>
      <c r="X8" s="20">
        <v>3939811</v>
      </c>
      <c r="Y8" s="20">
        <v>5889003</v>
      </c>
      <c r="Z8" s="21">
        <v>149.47</v>
      </c>
      <c r="AA8" s="22">
        <v>7879622</v>
      </c>
    </row>
    <row r="9" spans="1:27" ht="13.5">
      <c r="A9" s="23" t="s">
        <v>36</v>
      </c>
      <c r="B9" s="17"/>
      <c r="C9" s="18">
        <v>10108293</v>
      </c>
      <c r="D9" s="18">
        <v>10108293</v>
      </c>
      <c r="E9" s="19">
        <v>3000000</v>
      </c>
      <c r="F9" s="20">
        <v>3000000</v>
      </c>
      <c r="G9" s="20">
        <v>3287269</v>
      </c>
      <c r="H9" s="20">
        <v>3915685</v>
      </c>
      <c r="I9" s="20">
        <v>289828</v>
      </c>
      <c r="J9" s="20">
        <v>289828</v>
      </c>
      <c r="K9" s="20">
        <v>200298</v>
      </c>
      <c r="L9" s="20">
        <v>13073499</v>
      </c>
      <c r="M9" s="20">
        <v>13134286</v>
      </c>
      <c r="N9" s="20">
        <v>13134286</v>
      </c>
      <c r="O9" s="20"/>
      <c r="P9" s="20"/>
      <c r="Q9" s="20"/>
      <c r="R9" s="20"/>
      <c r="S9" s="20"/>
      <c r="T9" s="20"/>
      <c r="U9" s="20"/>
      <c r="V9" s="20"/>
      <c r="W9" s="20">
        <v>13134286</v>
      </c>
      <c r="X9" s="20">
        <v>1500000</v>
      </c>
      <c r="Y9" s="20">
        <v>11634286</v>
      </c>
      <c r="Z9" s="21">
        <v>775.62</v>
      </c>
      <c r="AA9" s="22">
        <v>3000000</v>
      </c>
    </row>
    <row r="10" spans="1:27" ht="13.5">
      <c r="A10" s="23" t="s">
        <v>37</v>
      </c>
      <c r="B10" s="17"/>
      <c r="C10" s="18">
        <v>68874</v>
      </c>
      <c r="D10" s="18">
        <v>68874</v>
      </c>
      <c r="E10" s="19">
        <v>80000</v>
      </c>
      <c r="F10" s="20">
        <v>80000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40000</v>
      </c>
      <c r="Y10" s="24">
        <v>-40000</v>
      </c>
      <c r="Z10" s="25">
        <v>-100</v>
      </c>
      <c r="AA10" s="26">
        <v>80000</v>
      </c>
    </row>
    <row r="11" spans="1:27" ht="13.5">
      <c r="A11" s="23" t="s">
        <v>38</v>
      </c>
      <c r="B11" s="17"/>
      <c r="C11" s="18">
        <v>14027841</v>
      </c>
      <c r="D11" s="18">
        <v>14027841</v>
      </c>
      <c r="E11" s="19">
        <v>16700000</v>
      </c>
      <c r="F11" s="20">
        <v>16700000</v>
      </c>
      <c r="G11" s="20">
        <v>1171074</v>
      </c>
      <c r="H11" s="20">
        <v>1105146</v>
      </c>
      <c r="I11" s="20">
        <v>1091512</v>
      </c>
      <c r="J11" s="20">
        <v>1091512</v>
      </c>
      <c r="K11" s="20">
        <v>1063771</v>
      </c>
      <c r="L11" s="20">
        <v>1050706</v>
      </c>
      <c r="M11" s="20">
        <v>1015354</v>
      </c>
      <c r="N11" s="20">
        <v>1015354</v>
      </c>
      <c r="O11" s="20"/>
      <c r="P11" s="20"/>
      <c r="Q11" s="20"/>
      <c r="R11" s="20"/>
      <c r="S11" s="20"/>
      <c r="T11" s="20"/>
      <c r="U11" s="20"/>
      <c r="V11" s="20"/>
      <c r="W11" s="20">
        <v>1015354</v>
      </c>
      <c r="X11" s="20">
        <v>8350000</v>
      </c>
      <c r="Y11" s="20">
        <v>-7334646</v>
      </c>
      <c r="Z11" s="21">
        <v>-87.84</v>
      </c>
      <c r="AA11" s="22">
        <v>16700000</v>
      </c>
    </row>
    <row r="12" spans="1:27" ht="13.5">
      <c r="A12" s="27" t="s">
        <v>39</v>
      </c>
      <c r="B12" s="28"/>
      <c r="C12" s="29">
        <f aca="true" t="shared" si="0" ref="C12:Y12">SUM(C6:C11)</f>
        <v>33802025</v>
      </c>
      <c r="D12" s="29">
        <f>SUM(D6:D11)</f>
        <v>33802025</v>
      </c>
      <c r="E12" s="30">
        <f t="shared" si="0"/>
        <v>32404182</v>
      </c>
      <c r="F12" s="31">
        <f t="shared" si="0"/>
        <v>32404182</v>
      </c>
      <c r="G12" s="31">
        <f t="shared" si="0"/>
        <v>54097357</v>
      </c>
      <c r="H12" s="31">
        <f t="shared" si="0"/>
        <v>50519376</v>
      </c>
      <c r="I12" s="31">
        <f t="shared" si="0"/>
        <v>39981917</v>
      </c>
      <c r="J12" s="31">
        <f t="shared" si="0"/>
        <v>39981917</v>
      </c>
      <c r="K12" s="31">
        <f t="shared" si="0"/>
        <v>36589358</v>
      </c>
      <c r="L12" s="31">
        <f t="shared" si="0"/>
        <v>58606397</v>
      </c>
      <c r="M12" s="31">
        <f t="shared" si="0"/>
        <v>44210929</v>
      </c>
      <c r="N12" s="31">
        <f t="shared" si="0"/>
        <v>44210929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44210929</v>
      </c>
      <c r="X12" s="31">
        <f t="shared" si="0"/>
        <v>16202091</v>
      </c>
      <c r="Y12" s="31">
        <f t="shared" si="0"/>
        <v>28008838</v>
      </c>
      <c r="Z12" s="32">
        <f>+IF(X12&lt;&gt;0,+(Y12/X12)*100,0)</f>
        <v>172.87174846752805</v>
      </c>
      <c r="AA12" s="33">
        <f>SUM(AA6:AA11)</f>
        <v>32404182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217348</v>
      </c>
      <c r="D15" s="18">
        <v>217348</v>
      </c>
      <c r="E15" s="19">
        <v>123000</v>
      </c>
      <c r="F15" s="20">
        <v>123000</v>
      </c>
      <c r="G15" s="20">
        <v>347565</v>
      </c>
      <c r="H15" s="20">
        <v>347565</v>
      </c>
      <c r="I15" s="20">
        <v>347565</v>
      </c>
      <c r="J15" s="20">
        <v>347565</v>
      </c>
      <c r="K15" s="20">
        <v>347565</v>
      </c>
      <c r="L15" s="20">
        <v>286222</v>
      </c>
      <c r="M15" s="20">
        <v>286222</v>
      </c>
      <c r="N15" s="20">
        <v>286222</v>
      </c>
      <c r="O15" s="20"/>
      <c r="P15" s="20"/>
      <c r="Q15" s="20"/>
      <c r="R15" s="20"/>
      <c r="S15" s="20"/>
      <c r="T15" s="20"/>
      <c r="U15" s="20"/>
      <c r="V15" s="20"/>
      <c r="W15" s="20">
        <v>286222</v>
      </c>
      <c r="X15" s="20">
        <v>61500</v>
      </c>
      <c r="Y15" s="20">
        <v>224722</v>
      </c>
      <c r="Z15" s="21">
        <v>365.4</v>
      </c>
      <c r="AA15" s="22">
        <v>123000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19777280</v>
      </c>
      <c r="D17" s="18">
        <v>19777280</v>
      </c>
      <c r="E17" s="19">
        <v>25314000</v>
      </c>
      <c r="F17" s="20">
        <v>25314000</v>
      </c>
      <c r="G17" s="20">
        <v>25403835</v>
      </c>
      <c r="H17" s="20">
        <v>25403835</v>
      </c>
      <c r="I17" s="20">
        <v>25403835</v>
      </c>
      <c r="J17" s="20">
        <v>25403835</v>
      </c>
      <c r="K17" s="20">
        <v>25403835</v>
      </c>
      <c r="L17" s="20">
        <v>26877163</v>
      </c>
      <c r="M17" s="20">
        <v>26877163</v>
      </c>
      <c r="N17" s="20">
        <v>26877163</v>
      </c>
      <c r="O17" s="20"/>
      <c r="P17" s="20"/>
      <c r="Q17" s="20"/>
      <c r="R17" s="20"/>
      <c r="S17" s="20"/>
      <c r="T17" s="20"/>
      <c r="U17" s="20"/>
      <c r="V17" s="20"/>
      <c r="W17" s="20">
        <v>26877163</v>
      </c>
      <c r="X17" s="20">
        <v>12657000</v>
      </c>
      <c r="Y17" s="20">
        <v>14220163</v>
      </c>
      <c r="Z17" s="21">
        <v>112.35</v>
      </c>
      <c r="AA17" s="22">
        <v>25314000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230308226</v>
      </c>
      <c r="D19" s="18">
        <v>230308226</v>
      </c>
      <c r="E19" s="19">
        <v>259265721</v>
      </c>
      <c r="F19" s="20">
        <v>259265721</v>
      </c>
      <c r="G19" s="20">
        <v>226362732</v>
      </c>
      <c r="H19" s="20">
        <v>226363347</v>
      </c>
      <c r="I19" s="20">
        <v>224225953</v>
      </c>
      <c r="J19" s="20">
        <v>224225953</v>
      </c>
      <c r="K19" s="20">
        <v>224228097</v>
      </c>
      <c r="L19" s="20">
        <v>233897999</v>
      </c>
      <c r="M19" s="20">
        <v>231754499</v>
      </c>
      <c r="N19" s="20">
        <v>231754499</v>
      </c>
      <c r="O19" s="20"/>
      <c r="P19" s="20"/>
      <c r="Q19" s="20"/>
      <c r="R19" s="20"/>
      <c r="S19" s="20"/>
      <c r="T19" s="20"/>
      <c r="U19" s="20"/>
      <c r="V19" s="20"/>
      <c r="W19" s="20">
        <v>231754499</v>
      </c>
      <c r="X19" s="20">
        <v>129632861</v>
      </c>
      <c r="Y19" s="20">
        <v>102121638</v>
      </c>
      <c r="Z19" s="21">
        <v>78.78</v>
      </c>
      <c r="AA19" s="22">
        <v>259265721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78795</v>
      </c>
      <c r="D22" s="18">
        <v>78795</v>
      </c>
      <c r="E22" s="19">
        <v>55000</v>
      </c>
      <c r="F22" s="20">
        <v>55000</v>
      </c>
      <c r="G22" s="20">
        <v>55237</v>
      </c>
      <c r="H22" s="20">
        <v>55237</v>
      </c>
      <c r="I22" s="20">
        <v>55237</v>
      </c>
      <c r="J22" s="20">
        <v>55237</v>
      </c>
      <c r="K22" s="20">
        <v>55237</v>
      </c>
      <c r="L22" s="20">
        <v>78795</v>
      </c>
      <c r="M22" s="20">
        <v>78795</v>
      </c>
      <c r="N22" s="20">
        <v>78795</v>
      </c>
      <c r="O22" s="20"/>
      <c r="P22" s="20"/>
      <c r="Q22" s="20"/>
      <c r="R22" s="20"/>
      <c r="S22" s="20"/>
      <c r="T22" s="20"/>
      <c r="U22" s="20"/>
      <c r="V22" s="20"/>
      <c r="W22" s="20">
        <v>78795</v>
      </c>
      <c r="X22" s="20">
        <v>27500</v>
      </c>
      <c r="Y22" s="20">
        <v>51295</v>
      </c>
      <c r="Z22" s="21">
        <v>186.53</v>
      </c>
      <c r="AA22" s="22">
        <v>55000</v>
      </c>
    </row>
    <row r="23" spans="1:27" ht="13.5">
      <c r="A23" s="23" t="s">
        <v>49</v>
      </c>
      <c r="B23" s="17"/>
      <c r="C23" s="18">
        <v>2252964</v>
      </c>
      <c r="D23" s="18">
        <v>2252964</v>
      </c>
      <c r="E23" s="19">
        <v>3688000</v>
      </c>
      <c r="F23" s="20">
        <v>3688000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1844000</v>
      </c>
      <c r="Y23" s="24">
        <v>-1844000</v>
      </c>
      <c r="Z23" s="25">
        <v>-100</v>
      </c>
      <c r="AA23" s="26">
        <v>3688000</v>
      </c>
    </row>
    <row r="24" spans="1:27" ht="13.5">
      <c r="A24" s="27" t="s">
        <v>50</v>
      </c>
      <c r="B24" s="35"/>
      <c r="C24" s="29">
        <f aca="true" t="shared" si="1" ref="C24:Y24">SUM(C15:C23)</f>
        <v>252634613</v>
      </c>
      <c r="D24" s="29">
        <f>SUM(D15:D23)</f>
        <v>252634613</v>
      </c>
      <c r="E24" s="36">
        <f t="shared" si="1"/>
        <v>288445721</v>
      </c>
      <c r="F24" s="37">
        <f t="shared" si="1"/>
        <v>288445721</v>
      </c>
      <c r="G24" s="37">
        <f t="shared" si="1"/>
        <v>252169369</v>
      </c>
      <c r="H24" s="37">
        <f t="shared" si="1"/>
        <v>252169984</v>
      </c>
      <c r="I24" s="37">
        <f t="shared" si="1"/>
        <v>250032590</v>
      </c>
      <c r="J24" s="37">
        <f t="shared" si="1"/>
        <v>250032590</v>
      </c>
      <c r="K24" s="37">
        <f t="shared" si="1"/>
        <v>250034734</v>
      </c>
      <c r="L24" s="37">
        <f t="shared" si="1"/>
        <v>261140179</v>
      </c>
      <c r="M24" s="37">
        <f t="shared" si="1"/>
        <v>258996679</v>
      </c>
      <c r="N24" s="37">
        <f t="shared" si="1"/>
        <v>258996679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258996679</v>
      </c>
      <c r="X24" s="37">
        <f t="shared" si="1"/>
        <v>144222861</v>
      </c>
      <c r="Y24" s="37">
        <f t="shared" si="1"/>
        <v>114773818</v>
      </c>
      <c r="Z24" s="38">
        <f>+IF(X24&lt;&gt;0,+(Y24/X24)*100,0)</f>
        <v>79.5808772646661</v>
      </c>
      <c r="AA24" s="39">
        <f>SUM(AA15:AA23)</f>
        <v>288445721</v>
      </c>
    </row>
    <row r="25" spans="1:27" ht="13.5">
      <c r="A25" s="27" t="s">
        <v>51</v>
      </c>
      <c r="B25" s="28"/>
      <c r="C25" s="29">
        <f aca="true" t="shared" si="2" ref="C25:Y25">+C12+C24</f>
        <v>286436638</v>
      </c>
      <c r="D25" s="29">
        <f>+D12+D24</f>
        <v>286436638</v>
      </c>
      <c r="E25" s="30">
        <f t="shared" si="2"/>
        <v>320849903</v>
      </c>
      <c r="F25" s="31">
        <f t="shared" si="2"/>
        <v>320849903</v>
      </c>
      <c r="G25" s="31">
        <f t="shared" si="2"/>
        <v>306266726</v>
      </c>
      <c r="H25" s="31">
        <f t="shared" si="2"/>
        <v>302689360</v>
      </c>
      <c r="I25" s="31">
        <f t="shared" si="2"/>
        <v>290014507</v>
      </c>
      <c r="J25" s="31">
        <f t="shared" si="2"/>
        <v>290014507</v>
      </c>
      <c r="K25" s="31">
        <f t="shared" si="2"/>
        <v>286624092</v>
      </c>
      <c r="L25" s="31">
        <f t="shared" si="2"/>
        <v>319746576</v>
      </c>
      <c r="M25" s="31">
        <f t="shared" si="2"/>
        <v>303207608</v>
      </c>
      <c r="N25" s="31">
        <f t="shared" si="2"/>
        <v>303207608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303207608</v>
      </c>
      <c r="X25" s="31">
        <f t="shared" si="2"/>
        <v>160424952</v>
      </c>
      <c r="Y25" s="31">
        <f t="shared" si="2"/>
        <v>142782656</v>
      </c>
      <c r="Z25" s="32">
        <f>+IF(X25&lt;&gt;0,+(Y25/X25)*100,0)</f>
        <v>89.00277308482536</v>
      </c>
      <c r="AA25" s="33">
        <f>+AA12+AA24</f>
        <v>320849903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2109831</v>
      </c>
      <c r="D30" s="18">
        <v>2109831</v>
      </c>
      <c r="E30" s="19">
        <v>2151000</v>
      </c>
      <c r="F30" s="20">
        <v>2151000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1075500</v>
      </c>
      <c r="Y30" s="20">
        <v>-1075500</v>
      </c>
      <c r="Z30" s="21">
        <v>-100</v>
      </c>
      <c r="AA30" s="22">
        <v>2151000</v>
      </c>
    </row>
    <row r="31" spans="1:27" ht="13.5">
      <c r="A31" s="23" t="s">
        <v>56</v>
      </c>
      <c r="B31" s="17"/>
      <c r="C31" s="18">
        <v>1269296</v>
      </c>
      <c r="D31" s="18">
        <v>1269296</v>
      </c>
      <c r="E31" s="19">
        <v>1272000</v>
      </c>
      <c r="F31" s="20">
        <v>1272000</v>
      </c>
      <c r="G31" s="20">
        <v>1294106</v>
      </c>
      <c r="H31" s="20">
        <v>1306058</v>
      </c>
      <c r="I31" s="20">
        <v>1337562</v>
      </c>
      <c r="J31" s="20">
        <v>1337562</v>
      </c>
      <c r="K31" s="20">
        <v>1343794</v>
      </c>
      <c r="L31" s="20">
        <v>1351735</v>
      </c>
      <c r="M31" s="20">
        <v>1367345</v>
      </c>
      <c r="N31" s="20">
        <v>1367345</v>
      </c>
      <c r="O31" s="20"/>
      <c r="P31" s="20"/>
      <c r="Q31" s="20"/>
      <c r="R31" s="20"/>
      <c r="S31" s="20"/>
      <c r="T31" s="20"/>
      <c r="U31" s="20"/>
      <c r="V31" s="20"/>
      <c r="W31" s="20">
        <v>1367345</v>
      </c>
      <c r="X31" s="20">
        <v>636000</v>
      </c>
      <c r="Y31" s="20">
        <v>731345</v>
      </c>
      <c r="Z31" s="21">
        <v>114.99</v>
      </c>
      <c r="AA31" s="22">
        <v>1272000</v>
      </c>
    </row>
    <row r="32" spans="1:27" ht="13.5">
      <c r="A32" s="23" t="s">
        <v>57</v>
      </c>
      <c r="B32" s="17"/>
      <c r="C32" s="18">
        <v>18631380</v>
      </c>
      <c r="D32" s="18">
        <v>18631380</v>
      </c>
      <c r="E32" s="19">
        <v>27127408</v>
      </c>
      <c r="F32" s="20">
        <v>27127408</v>
      </c>
      <c r="G32" s="20">
        <v>12223732</v>
      </c>
      <c r="H32" s="20">
        <v>9494773</v>
      </c>
      <c r="I32" s="20">
        <v>7572191</v>
      </c>
      <c r="J32" s="20">
        <v>7572191</v>
      </c>
      <c r="K32" s="20">
        <v>2336746</v>
      </c>
      <c r="L32" s="20">
        <v>13813668</v>
      </c>
      <c r="M32" s="20">
        <v>12233982</v>
      </c>
      <c r="N32" s="20">
        <v>12233982</v>
      </c>
      <c r="O32" s="20"/>
      <c r="P32" s="20"/>
      <c r="Q32" s="20"/>
      <c r="R32" s="20"/>
      <c r="S32" s="20"/>
      <c r="T32" s="20"/>
      <c r="U32" s="20"/>
      <c r="V32" s="20"/>
      <c r="W32" s="20">
        <v>12233982</v>
      </c>
      <c r="X32" s="20">
        <v>13563704</v>
      </c>
      <c r="Y32" s="20">
        <v>-1329722</v>
      </c>
      <c r="Z32" s="21">
        <v>-9.8</v>
      </c>
      <c r="AA32" s="22">
        <v>27127408</v>
      </c>
    </row>
    <row r="33" spans="1:27" ht="13.5">
      <c r="A33" s="23" t="s">
        <v>58</v>
      </c>
      <c r="B33" s="17"/>
      <c r="C33" s="18">
        <v>8720077</v>
      </c>
      <c r="D33" s="18">
        <v>8720077</v>
      </c>
      <c r="E33" s="19">
        <v>10093000</v>
      </c>
      <c r="F33" s="20">
        <v>10093000</v>
      </c>
      <c r="G33" s="20">
        <v>9950649</v>
      </c>
      <c r="H33" s="20">
        <v>9950649</v>
      </c>
      <c r="I33" s="20">
        <v>9919849</v>
      </c>
      <c r="J33" s="20">
        <v>9919849</v>
      </c>
      <c r="K33" s="20">
        <v>9919849</v>
      </c>
      <c r="L33" s="20">
        <v>28337854</v>
      </c>
      <c r="M33" s="20">
        <v>28329994</v>
      </c>
      <c r="N33" s="20">
        <v>28329994</v>
      </c>
      <c r="O33" s="20"/>
      <c r="P33" s="20"/>
      <c r="Q33" s="20"/>
      <c r="R33" s="20"/>
      <c r="S33" s="20"/>
      <c r="T33" s="20"/>
      <c r="U33" s="20"/>
      <c r="V33" s="20"/>
      <c r="W33" s="20">
        <v>28329994</v>
      </c>
      <c r="X33" s="20">
        <v>5046500</v>
      </c>
      <c r="Y33" s="20">
        <v>23283494</v>
      </c>
      <c r="Z33" s="21">
        <v>461.38</v>
      </c>
      <c r="AA33" s="22">
        <v>10093000</v>
      </c>
    </row>
    <row r="34" spans="1:27" ht="13.5">
      <c r="A34" s="27" t="s">
        <v>59</v>
      </c>
      <c r="B34" s="28"/>
      <c r="C34" s="29">
        <f aca="true" t="shared" si="3" ref="C34:Y34">SUM(C29:C33)</f>
        <v>30730584</v>
      </c>
      <c r="D34" s="29">
        <f>SUM(D29:D33)</f>
        <v>30730584</v>
      </c>
      <c r="E34" s="30">
        <f t="shared" si="3"/>
        <v>40643408</v>
      </c>
      <c r="F34" s="31">
        <f t="shared" si="3"/>
        <v>40643408</v>
      </c>
      <c r="G34" s="31">
        <f t="shared" si="3"/>
        <v>23468487</v>
      </c>
      <c r="H34" s="31">
        <f t="shared" si="3"/>
        <v>20751480</v>
      </c>
      <c r="I34" s="31">
        <f t="shared" si="3"/>
        <v>18829602</v>
      </c>
      <c r="J34" s="31">
        <f t="shared" si="3"/>
        <v>18829602</v>
      </c>
      <c r="K34" s="31">
        <f t="shared" si="3"/>
        <v>13600389</v>
      </c>
      <c r="L34" s="31">
        <f t="shared" si="3"/>
        <v>43503257</v>
      </c>
      <c r="M34" s="31">
        <f t="shared" si="3"/>
        <v>41931321</v>
      </c>
      <c r="N34" s="31">
        <f t="shared" si="3"/>
        <v>41931321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41931321</v>
      </c>
      <c r="X34" s="31">
        <f t="shared" si="3"/>
        <v>20321704</v>
      </c>
      <c r="Y34" s="31">
        <f t="shared" si="3"/>
        <v>21609617</v>
      </c>
      <c r="Z34" s="32">
        <f>+IF(X34&lt;&gt;0,+(Y34/X34)*100,0)</f>
        <v>106.33762306546734</v>
      </c>
      <c r="AA34" s="33">
        <f>SUM(AA29:AA33)</f>
        <v>40643408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32369065</v>
      </c>
      <c r="D37" s="18">
        <v>32369065</v>
      </c>
      <c r="E37" s="19">
        <v>37816000</v>
      </c>
      <c r="F37" s="20">
        <v>37816000</v>
      </c>
      <c r="G37" s="20">
        <v>34459920</v>
      </c>
      <c r="H37" s="20">
        <v>34459920</v>
      </c>
      <c r="I37" s="20">
        <v>34217934</v>
      </c>
      <c r="J37" s="20">
        <v>34217934</v>
      </c>
      <c r="K37" s="20">
        <v>34217934</v>
      </c>
      <c r="L37" s="20">
        <v>34217934</v>
      </c>
      <c r="M37" s="20">
        <v>33566819</v>
      </c>
      <c r="N37" s="20">
        <v>33566819</v>
      </c>
      <c r="O37" s="20"/>
      <c r="P37" s="20"/>
      <c r="Q37" s="20"/>
      <c r="R37" s="20"/>
      <c r="S37" s="20"/>
      <c r="T37" s="20"/>
      <c r="U37" s="20"/>
      <c r="V37" s="20"/>
      <c r="W37" s="20">
        <v>33566819</v>
      </c>
      <c r="X37" s="20">
        <v>18908000</v>
      </c>
      <c r="Y37" s="20">
        <v>14658819</v>
      </c>
      <c r="Z37" s="21">
        <v>77.53</v>
      </c>
      <c r="AA37" s="22">
        <v>37816000</v>
      </c>
    </row>
    <row r="38" spans="1:27" ht="13.5">
      <c r="A38" s="23" t="s">
        <v>58</v>
      </c>
      <c r="B38" s="17"/>
      <c r="C38" s="18">
        <v>30163442</v>
      </c>
      <c r="D38" s="18">
        <v>30163442</v>
      </c>
      <c r="E38" s="19">
        <v>29506000</v>
      </c>
      <c r="F38" s="20">
        <v>28139373</v>
      </c>
      <c r="G38" s="20">
        <v>2225611</v>
      </c>
      <c r="H38" s="20">
        <v>2225611</v>
      </c>
      <c r="I38" s="20">
        <v>2225611</v>
      </c>
      <c r="J38" s="20">
        <v>2225611</v>
      </c>
      <c r="K38" s="20">
        <v>2225611</v>
      </c>
      <c r="L38" s="20">
        <v>2225611</v>
      </c>
      <c r="M38" s="20">
        <v>2215822</v>
      </c>
      <c r="N38" s="20">
        <v>2215822</v>
      </c>
      <c r="O38" s="20"/>
      <c r="P38" s="20"/>
      <c r="Q38" s="20"/>
      <c r="R38" s="20"/>
      <c r="S38" s="20"/>
      <c r="T38" s="20"/>
      <c r="U38" s="20"/>
      <c r="V38" s="20"/>
      <c r="W38" s="20">
        <v>2215822</v>
      </c>
      <c r="X38" s="20">
        <v>14069687</v>
      </c>
      <c r="Y38" s="20">
        <v>-11853865</v>
      </c>
      <c r="Z38" s="21">
        <v>-84.25</v>
      </c>
      <c r="AA38" s="22">
        <v>28139373</v>
      </c>
    </row>
    <row r="39" spans="1:27" ht="13.5">
      <c r="A39" s="27" t="s">
        <v>61</v>
      </c>
      <c r="B39" s="35"/>
      <c r="C39" s="29">
        <f aca="true" t="shared" si="4" ref="C39:Y39">SUM(C37:C38)</f>
        <v>62532507</v>
      </c>
      <c r="D39" s="29">
        <f>SUM(D37:D38)</f>
        <v>62532507</v>
      </c>
      <c r="E39" s="36">
        <f t="shared" si="4"/>
        <v>67322000</v>
      </c>
      <c r="F39" s="37">
        <f t="shared" si="4"/>
        <v>65955373</v>
      </c>
      <c r="G39" s="37">
        <f t="shared" si="4"/>
        <v>36685531</v>
      </c>
      <c r="H39" s="37">
        <f t="shared" si="4"/>
        <v>36685531</v>
      </c>
      <c r="I39" s="37">
        <f t="shared" si="4"/>
        <v>36443545</v>
      </c>
      <c r="J39" s="37">
        <f t="shared" si="4"/>
        <v>36443545</v>
      </c>
      <c r="K39" s="37">
        <f t="shared" si="4"/>
        <v>36443545</v>
      </c>
      <c r="L39" s="37">
        <f t="shared" si="4"/>
        <v>36443545</v>
      </c>
      <c r="M39" s="37">
        <f t="shared" si="4"/>
        <v>35782641</v>
      </c>
      <c r="N39" s="37">
        <f t="shared" si="4"/>
        <v>35782641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35782641</v>
      </c>
      <c r="X39" s="37">
        <f t="shared" si="4"/>
        <v>32977687</v>
      </c>
      <c r="Y39" s="37">
        <f t="shared" si="4"/>
        <v>2804954</v>
      </c>
      <c r="Z39" s="38">
        <f>+IF(X39&lt;&gt;0,+(Y39/X39)*100,0)</f>
        <v>8.505611688290934</v>
      </c>
      <c r="AA39" s="39">
        <f>SUM(AA37:AA38)</f>
        <v>65955373</v>
      </c>
    </row>
    <row r="40" spans="1:27" ht="13.5">
      <c r="A40" s="27" t="s">
        <v>62</v>
      </c>
      <c r="B40" s="28"/>
      <c r="C40" s="29">
        <f aca="true" t="shared" si="5" ref="C40:Y40">+C34+C39</f>
        <v>93263091</v>
      </c>
      <c r="D40" s="29">
        <f>+D34+D39</f>
        <v>93263091</v>
      </c>
      <c r="E40" s="30">
        <f t="shared" si="5"/>
        <v>107965408</v>
      </c>
      <c r="F40" s="31">
        <f t="shared" si="5"/>
        <v>106598781</v>
      </c>
      <c r="G40" s="31">
        <f t="shared" si="5"/>
        <v>60154018</v>
      </c>
      <c r="H40" s="31">
        <f t="shared" si="5"/>
        <v>57437011</v>
      </c>
      <c r="I40" s="31">
        <f t="shared" si="5"/>
        <v>55273147</v>
      </c>
      <c r="J40" s="31">
        <f t="shared" si="5"/>
        <v>55273147</v>
      </c>
      <c r="K40" s="31">
        <f t="shared" si="5"/>
        <v>50043934</v>
      </c>
      <c r="L40" s="31">
        <f t="shared" si="5"/>
        <v>79946802</v>
      </c>
      <c r="M40" s="31">
        <f t="shared" si="5"/>
        <v>77713962</v>
      </c>
      <c r="N40" s="31">
        <f t="shared" si="5"/>
        <v>77713962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77713962</v>
      </c>
      <c r="X40" s="31">
        <f t="shared" si="5"/>
        <v>53299391</v>
      </c>
      <c r="Y40" s="31">
        <f t="shared" si="5"/>
        <v>24414571</v>
      </c>
      <c r="Z40" s="32">
        <f>+IF(X40&lt;&gt;0,+(Y40/X40)*100,0)</f>
        <v>45.80647272311235</v>
      </c>
      <c r="AA40" s="33">
        <f>+AA34+AA39</f>
        <v>106598781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193173547</v>
      </c>
      <c r="D42" s="43">
        <f>+D25-D40</f>
        <v>193173547</v>
      </c>
      <c r="E42" s="44">
        <f t="shared" si="6"/>
        <v>212884495</v>
      </c>
      <c r="F42" s="45">
        <f t="shared" si="6"/>
        <v>214251122</v>
      </c>
      <c r="G42" s="45">
        <f t="shared" si="6"/>
        <v>246112708</v>
      </c>
      <c r="H42" s="45">
        <f t="shared" si="6"/>
        <v>245252349</v>
      </c>
      <c r="I42" s="45">
        <f t="shared" si="6"/>
        <v>234741360</v>
      </c>
      <c r="J42" s="45">
        <f t="shared" si="6"/>
        <v>234741360</v>
      </c>
      <c r="K42" s="45">
        <f t="shared" si="6"/>
        <v>236580158</v>
      </c>
      <c r="L42" s="45">
        <f t="shared" si="6"/>
        <v>239799774</v>
      </c>
      <c r="M42" s="45">
        <f t="shared" si="6"/>
        <v>225493646</v>
      </c>
      <c r="N42" s="45">
        <f t="shared" si="6"/>
        <v>225493646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225493646</v>
      </c>
      <c r="X42" s="45">
        <f t="shared" si="6"/>
        <v>107125561</v>
      </c>
      <c r="Y42" s="45">
        <f t="shared" si="6"/>
        <v>118368085</v>
      </c>
      <c r="Z42" s="46">
        <f>+IF(X42&lt;&gt;0,+(Y42/X42)*100,0)</f>
        <v>110.49471656909222</v>
      </c>
      <c r="AA42" s="47">
        <f>+AA25-AA40</f>
        <v>214251122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189226214</v>
      </c>
      <c r="D45" s="18">
        <v>189226214</v>
      </c>
      <c r="E45" s="19">
        <v>209084495</v>
      </c>
      <c r="F45" s="20">
        <v>210451122</v>
      </c>
      <c r="G45" s="20">
        <v>242135968</v>
      </c>
      <c r="H45" s="20">
        <v>241275609</v>
      </c>
      <c r="I45" s="20">
        <v>230764620</v>
      </c>
      <c r="J45" s="20">
        <v>230764620</v>
      </c>
      <c r="K45" s="20">
        <v>232603418</v>
      </c>
      <c r="L45" s="20">
        <v>235852440</v>
      </c>
      <c r="M45" s="20">
        <v>220790313</v>
      </c>
      <c r="N45" s="20">
        <v>220790313</v>
      </c>
      <c r="O45" s="20"/>
      <c r="P45" s="20"/>
      <c r="Q45" s="20"/>
      <c r="R45" s="20"/>
      <c r="S45" s="20"/>
      <c r="T45" s="20"/>
      <c r="U45" s="20"/>
      <c r="V45" s="20"/>
      <c r="W45" s="20">
        <v>220790313</v>
      </c>
      <c r="X45" s="20">
        <v>105225561</v>
      </c>
      <c r="Y45" s="20">
        <v>115564752</v>
      </c>
      <c r="Z45" s="48">
        <v>109.83</v>
      </c>
      <c r="AA45" s="22">
        <v>210451122</v>
      </c>
    </row>
    <row r="46" spans="1:27" ht="13.5">
      <c r="A46" s="23" t="s">
        <v>67</v>
      </c>
      <c r="B46" s="17"/>
      <c r="C46" s="18">
        <v>3947333</v>
      </c>
      <c r="D46" s="18">
        <v>3947333</v>
      </c>
      <c r="E46" s="19">
        <v>3800000</v>
      </c>
      <c r="F46" s="20">
        <v>3800000</v>
      </c>
      <c r="G46" s="20">
        <v>3976740</v>
      </c>
      <c r="H46" s="20">
        <v>3976740</v>
      </c>
      <c r="I46" s="20">
        <v>3976740</v>
      </c>
      <c r="J46" s="20">
        <v>3976740</v>
      </c>
      <c r="K46" s="20">
        <v>3976740</v>
      </c>
      <c r="L46" s="20">
        <v>3947333</v>
      </c>
      <c r="M46" s="20">
        <v>4703333</v>
      </c>
      <c r="N46" s="20">
        <v>4703333</v>
      </c>
      <c r="O46" s="20"/>
      <c r="P46" s="20"/>
      <c r="Q46" s="20"/>
      <c r="R46" s="20"/>
      <c r="S46" s="20"/>
      <c r="T46" s="20"/>
      <c r="U46" s="20"/>
      <c r="V46" s="20"/>
      <c r="W46" s="20">
        <v>4703333</v>
      </c>
      <c r="X46" s="20">
        <v>1900000</v>
      </c>
      <c r="Y46" s="20">
        <v>2803333</v>
      </c>
      <c r="Z46" s="48">
        <v>147.54</v>
      </c>
      <c r="AA46" s="22">
        <v>3800000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193173547</v>
      </c>
      <c r="D48" s="51">
        <f>SUM(D45:D47)</f>
        <v>193173547</v>
      </c>
      <c r="E48" s="52">
        <f t="shared" si="7"/>
        <v>212884495</v>
      </c>
      <c r="F48" s="53">
        <f t="shared" si="7"/>
        <v>214251122</v>
      </c>
      <c r="G48" s="53">
        <f t="shared" si="7"/>
        <v>246112708</v>
      </c>
      <c r="H48" s="53">
        <f t="shared" si="7"/>
        <v>245252349</v>
      </c>
      <c r="I48" s="53">
        <f t="shared" si="7"/>
        <v>234741360</v>
      </c>
      <c r="J48" s="53">
        <f t="shared" si="7"/>
        <v>234741360</v>
      </c>
      <c r="K48" s="53">
        <f t="shared" si="7"/>
        <v>236580158</v>
      </c>
      <c r="L48" s="53">
        <f t="shared" si="7"/>
        <v>239799773</v>
      </c>
      <c r="M48" s="53">
        <f t="shared" si="7"/>
        <v>225493646</v>
      </c>
      <c r="N48" s="53">
        <f t="shared" si="7"/>
        <v>225493646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225493646</v>
      </c>
      <c r="X48" s="53">
        <f t="shared" si="7"/>
        <v>107125561</v>
      </c>
      <c r="Y48" s="53">
        <f t="shared" si="7"/>
        <v>118368085</v>
      </c>
      <c r="Z48" s="54">
        <f>+IF(X48&lt;&gt;0,+(Y48/X48)*100,0)</f>
        <v>110.49471656909222</v>
      </c>
      <c r="AA48" s="55">
        <f>SUM(AA45:AA47)</f>
        <v>214251122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14709550</v>
      </c>
      <c r="D6" s="18">
        <v>14709550</v>
      </c>
      <c r="E6" s="19">
        <v>3608770</v>
      </c>
      <c r="F6" s="20">
        <v>15796795</v>
      </c>
      <c r="G6" s="20">
        <v>37375233</v>
      </c>
      <c r="H6" s="20">
        <v>30666756</v>
      </c>
      <c r="I6" s="20">
        <v>31221594</v>
      </c>
      <c r="J6" s="20">
        <v>31221594</v>
      </c>
      <c r="K6" s="20">
        <v>32855753</v>
      </c>
      <c r="L6" s="20">
        <v>19137309</v>
      </c>
      <c r="M6" s="20">
        <v>25639705</v>
      </c>
      <c r="N6" s="20">
        <v>25639705</v>
      </c>
      <c r="O6" s="20"/>
      <c r="P6" s="20"/>
      <c r="Q6" s="20"/>
      <c r="R6" s="20"/>
      <c r="S6" s="20"/>
      <c r="T6" s="20"/>
      <c r="U6" s="20"/>
      <c r="V6" s="20"/>
      <c r="W6" s="20">
        <v>25639705</v>
      </c>
      <c r="X6" s="20">
        <v>7898398</v>
      </c>
      <c r="Y6" s="20">
        <v>17741307</v>
      </c>
      <c r="Z6" s="21">
        <v>224.62</v>
      </c>
      <c r="AA6" s="22">
        <v>15796795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501432</v>
      </c>
      <c r="D8" s="18">
        <v>501432</v>
      </c>
      <c r="E8" s="19">
        <v>439560</v>
      </c>
      <c r="F8" s="20">
        <v>1050943</v>
      </c>
      <c r="G8" s="20">
        <v>689627</v>
      </c>
      <c r="H8" s="20">
        <v>123332</v>
      </c>
      <c r="I8" s="20">
        <v>138542</v>
      </c>
      <c r="J8" s="20">
        <v>138542</v>
      </c>
      <c r="K8" s="20">
        <v>157472</v>
      </c>
      <c r="L8" s="20">
        <v>159724</v>
      </c>
      <c r="M8" s="20">
        <v>112133</v>
      </c>
      <c r="N8" s="20">
        <v>112133</v>
      </c>
      <c r="O8" s="20"/>
      <c r="P8" s="20"/>
      <c r="Q8" s="20"/>
      <c r="R8" s="20"/>
      <c r="S8" s="20"/>
      <c r="T8" s="20"/>
      <c r="U8" s="20"/>
      <c r="V8" s="20"/>
      <c r="W8" s="20">
        <v>112133</v>
      </c>
      <c r="X8" s="20">
        <v>525472</v>
      </c>
      <c r="Y8" s="20">
        <v>-413339</v>
      </c>
      <c r="Z8" s="21">
        <v>-78.66</v>
      </c>
      <c r="AA8" s="22">
        <v>1050943</v>
      </c>
    </row>
    <row r="9" spans="1:27" ht="13.5">
      <c r="A9" s="23" t="s">
        <v>36</v>
      </c>
      <c r="B9" s="17"/>
      <c r="C9" s="18">
        <v>1539823</v>
      </c>
      <c r="D9" s="18">
        <v>1539823</v>
      </c>
      <c r="E9" s="19">
        <v>2008363</v>
      </c>
      <c r="F9" s="20"/>
      <c r="G9" s="20">
        <v>8606373</v>
      </c>
      <c r="H9" s="20">
        <v>8223628</v>
      </c>
      <c r="I9" s="20">
        <v>7263893</v>
      </c>
      <c r="J9" s="20">
        <v>7263893</v>
      </c>
      <c r="K9" s="20">
        <v>6495550</v>
      </c>
      <c r="L9" s="20">
        <v>6391220</v>
      </c>
      <c r="M9" s="20">
        <v>5529473</v>
      </c>
      <c r="N9" s="20">
        <v>5529473</v>
      </c>
      <c r="O9" s="20"/>
      <c r="P9" s="20"/>
      <c r="Q9" s="20"/>
      <c r="R9" s="20"/>
      <c r="S9" s="20"/>
      <c r="T9" s="20"/>
      <c r="U9" s="20"/>
      <c r="V9" s="20"/>
      <c r="W9" s="20">
        <v>5529473</v>
      </c>
      <c r="X9" s="20"/>
      <c r="Y9" s="20">
        <v>5529473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>
        <v>112133</v>
      </c>
      <c r="M10" s="20">
        <v>212418</v>
      </c>
      <c r="N10" s="24">
        <v>212418</v>
      </c>
      <c r="O10" s="24"/>
      <c r="P10" s="24"/>
      <c r="Q10" s="20"/>
      <c r="R10" s="24"/>
      <c r="S10" s="24"/>
      <c r="T10" s="20"/>
      <c r="U10" s="24"/>
      <c r="V10" s="24"/>
      <c r="W10" s="24">
        <v>212418</v>
      </c>
      <c r="X10" s="20"/>
      <c r="Y10" s="24">
        <v>212418</v>
      </c>
      <c r="Z10" s="25"/>
      <c r="AA10" s="26"/>
    </row>
    <row r="11" spans="1:27" ht="13.5">
      <c r="A11" s="23" t="s">
        <v>38</v>
      </c>
      <c r="B11" s="17"/>
      <c r="C11" s="18">
        <v>1039175</v>
      </c>
      <c r="D11" s="18">
        <v>1039175</v>
      </c>
      <c r="E11" s="19">
        <v>2968461</v>
      </c>
      <c r="F11" s="20">
        <v>1043063</v>
      </c>
      <c r="G11" s="20">
        <v>1035908</v>
      </c>
      <c r="H11" s="20">
        <v>802062</v>
      </c>
      <c r="I11" s="20">
        <v>1010779</v>
      </c>
      <c r="J11" s="20">
        <v>1010779</v>
      </c>
      <c r="K11" s="20">
        <v>1011111</v>
      </c>
      <c r="L11" s="20">
        <v>734535</v>
      </c>
      <c r="M11" s="20">
        <v>915099</v>
      </c>
      <c r="N11" s="20">
        <v>915099</v>
      </c>
      <c r="O11" s="20"/>
      <c r="P11" s="20"/>
      <c r="Q11" s="20"/>
      <c r="R11" s="20"/>
      <c r="S11" s="20"/>
      <c r="T11" s="20"/>
      <c r="U11" s="20"/>
      <c r="V11" s="20"/>
      <c r="W11" s="20">
        <v>915099</v>
      </c>
      <c r="X11" s="20">
        <v>521532</v>
      </c>
      <c r="Y11" s="20">
        <v>393567</v>
      </c>
      <c r="Z11" s="21">
        <v>75.46</v>
      </c>
      <c r="AA11" s="22">
        <v>1043063</v>
      </c>
    </row>
    <row r="12" spans="1:27" ht="13.5">
      <c r="A12" s="27" t="s">
        <v>39</v>
      </c>
      <c r="B12" s="28"/>
      <c r="C12" s="29">
        <f aca="true" t="shared" si="0" ref="C12:Y12">SUM(C6:C11)</f>
        <v>17789980</v>
      </c>
      <c r="D12" s="29">
        <f>SUM(D6:D11)</f>
        <v>17789980</v>
      </c>
      <c r="E12" s="30">
        <f t="shared" si="0"/>
        <v>9025154</v>
      </c>
      <c r="F12" s="31">
        <f t="shared" si="0"/>
        <v>17890801</v>
      </c>
      <c r="G12" s="31">
        <f t="shared" si="0"/>
        <v>47707141</v>
      </c>
      <c r="H12" s="31">
        <f t="shared" si="0"/>
        <v>39815778</v>
      </c>
      <c r="I12" s="31">
        <f t="shared" si="0"/>
        <v>39634808</v>
      </c>
      <c r="J12" s="31">
        <f t="shared" si="0"/>
        <v>39634808</v>
      </c>
      <c r="K12" s="31">
        <f t="shared" si="0"/>
        <v>40519886</v>
      </c>
      <c r="L12" s="31">
        <f t="shared" si="0"/>
        <v>26534921</v>
      </c>
      <c r="M12" s="31">
        <f t="shared" si="0"/>
        <v>32408828</v>
      </c>
      <c r="N12" s="31">
        <f t="shared" si="0"/>
        <v>32408828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32408828</v>
      </c>
      <c r="X12" s="31">
        <f t="shared" si="0"/>
        <v>8945402</v>
      </c>
      <c r="Y12" s="31">
        <f t="shared" si="0"/>
        <v>23463426</v>
      </c>
      <c r="Z12" s="32">
        <f>+IF(X12&lt;&gt;0,+(Y12/X12)*100,0)</f>
        <v>262.29593706353273</v>
      </c>
      <c r="AA12" s="33">
        <f>SUM(AA6:AA11)</f>
        <v>17890801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111000</v>
      </c>
      <c r="D17" s="18">
        <v>111000</v>
      </c>
      <c r="E17" s="19"/>
      <c r="F17" s="20">
        <v>111000</v>
      </c>
      <c r="G17" s="20"/>
      <c r="H17" s="20">
        <v>111000</v>
      </c>
      <c r="I17" s="20">
        <v>111000</v>
      </c>
      <c r="J17" s="20">
        <v>111000</v>
      </c>
      <c r="K17" s="20">
        <v>111000</v>
      </c>
      <c r="L17" s="20">
        <v>111000</v>
      </c>
      <c r="M17" s="20">
        <v>111000</v>
      </c>
      <c r="N17" s="20">
        <v>111000</v>
      </c>
      <c r="O17" s="20"/>
      <c r="P17" s="20"/>
      <c r="Q17" s="20"/>
      <c r="R17" s="20"/>
      <c r="S17" s="20"/>
      <c r="T17" s="20"/>
      <c r="U17" s="20"/>
      <c r="V17" s="20"/>
      <c r="W17" s="20">
        <v>111000</v>
      </c>
      <c r="X17" s="20">
        <v>55500</v>
      </c>
      <c r="Y17" s="20">
        <v>55500</v>
      </c>
      <c r="Z17" s="21">
        <v>100</v>
      </c>
      <c r="AA17" s="22">
        <v>111000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40245133</v>
      </c>
      <c r="D19" s="18">
        <v>40245133</v>
      </c>
      <c r="E19" s="19">
        <v>40785291</v>
      </c>
      <c r="F19" s="20">
        <v>39988494</v>
      </c>
      <c r="G19" s="20">
        <v>41019574</v>
      </c>
      <c r="H19" s="20">
        <v>40580979</v>
      </c>
      <c r="I19" s="20">
        <v>40603368</v>
      </c>
      <c r="J19" s="20">
        <v>40603368</v>
      </c>
      <c r="K19" s="20">
        <v>39997961</v>
      </c>
      <c r="L19" s="20">
        <v>39860138</v>
      </c>
      <c r="M19" s="20">
        <v>39434158</v>
      </c>
      <c r="N19" s="20">
        <v>39434158</v>
      </c>
      <c r="O19" s="20"/>
      <c r="P19" s="20"/>
      <c r="Q19" s="20"/>
      <c r="R19" s="20"/>
      <c r="S19" s="20"/>
      <c r="T19" s="20"/>
      <c r="U19" s="20"/>
      <c r="V19" s="20"/>
      <c r="W19" s="20">
        <v>39434158</v>
      </c>
      <c r="X19" s="20">
        <v>19994247</v>
      </c>
      <c r="Y19" s="20">
        <v>19439911</v>
      </c>
      <c r="Z19" s="21">
        <v>97.23</v>
      </c>
      <c r="AA19" s="22">
        <v>39988494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274895</v>
      </c>
      <c r="D22" s="18">
        <v>274895</v>
      </c>
      <c r="E22" s="19">
        <v>306581</v>
      </c>
      <c r="F22" s="20">
        <v>271896</v>
      </c>
      <c r="G22" s="20">
        <v>342978</v>
      </c>
      <c r="H22" s="20">
        <v>274895</v>
      </c>
      <c r="I22" s="20">
        <v>274895</v>
      </c>
      <c r="J22" s="20">
        <v>274895</v>
      </c>
      <c r="K22" s="20">
        <v>274895</v>
      </c>
      <c r="L22" s="20">
        <v>274895</v>
      </c>
      <c r="M22" s="20">
        <v>274895</v>
      </c>
      <c r="N22" s="20">
        <v>274895</v>
      </c>
      <c r="O22" s="20"/>
      <c r="P22" s="20"/>
      <c r="Q22" s="20"/>
      <c r="R22" s="20"/>
      <c r="S22" s="20"/>
      <c r="T22" s="20"/>
      <c r="U22" s="20"/>
      <c r="V22" s="20"/>
      <c r="W22" s="20">
        <v>274895</v>
      </c>
      <c r="X22" s="20">
        <v>135948</v>
      </c>
      <c r="Y22" s="20">
        <v>138947</v>
      </c>
      <c r="Z22" s="21">
        <v>102.21</v>
      </c>
      <c r="AA22" s="22">
        <v>271896</v>
      </c>
    </row>
    <row r="23" spans="1:27" ht="13.5">
      <c r="A23" s="23" t="s">
        <v>49</v>
      </c>
      <c r="B23" s="17"/>
      <c r="C23" s="18">
        <v>1703285</v>
      </c>
      <c r="D23" s="18">
        <v>1703285</v>
      </c>
      <c r="E23" s="19">
        <v>1587003</v>
      </c>
      <c r="F23" s="20">
        <v>1591003</v>
      </c>
      <c r="G23" s="24">
        <v>1644223</v>
      </c>
      <c r="H23" s="24">
        <v>1591152</v>
      </c>
      <c r="I23" s="24">
        <v>1591152</v>
      </c>
      <c r="J23" s="20">
        <v>1591152</v>
      </c>
      <c r="K23" s="24">
        <v>1591152</v>
      </c>
      <c r="L23" s="24">
        <v>1591152</v>
      </c>
      <c r="M23" s="20">
        <v>1591152</v>
      </c>
      <c r="N23" s="24">
        <v>1591152</v>
      </c>
      <c r="O23" s="24"/>
      <c r="P23" s="24"/>
      <c r="Q23" s="20"/>
      <c r="R23" s="24"/>
      <c r="S23" s="24"/>
      <c r="T23" s="20"/>
      <c r="U23" s="24"/>
      <c r="V23" s="24"/>
      <c r="W23" s="24">
        <v>1591152</v>
      </c>
      <c r="X23" s="20">
        <v>795502</v>
      </c>
      <c r="Y23" s="24">
        <v>795650</v>
      </c>
      <c r="Z23" s="25">
        <v>100.02</v>
      </c>
      <c r="AA23" s="26">
        <v>1591003</v>
      </c>
    </row>
    <row r="24" spans="1:27" ht="13.5">
      <c r="A24" s="27" t="s">
        <v>50</v>
      </c>
      <c r="B24" s="35"/>
      <c r="C24" s="29">
        <f aca="true" t="shared" si="1" ref="C24:Y24">SUM(C15:C23)</f>
        <v>42334313</v>
      </c>
      <c r="D24" s="29">
        <f>SUM(D15:D23)</f>
        <v>42334313</v>
      </c>
      <c r="E24" s="36">
        <f t="shared" si="1"/>
        <v>42678875</v>
      </c>
      <c r="F24" s="37">
        <f t="shared" si="1"/>
        <v>41962393</v>
      </c>
      <c r="G24" s="37">
        <f t="shared" si="1"/>
        <v>43006775</v>
      </c>
      <c r="H24" s="37">
        <f t="shared" si="1"/>
        <v>42558026</v>
      </c>
      <c r="I24" s="37">
        <f t="shared" si="1"/>
        <v>42580415</v>
      </c>
      <c r="J24" s="37">
        <f t="shared" si="1"/>
        <v>42580415</v>
      </c>
      <c r="K24" s="37">
        <f t="shared" si="1"/>
        <v>41975008</v>
      </c>
      <c r="L24" s="37">
        <f t="shared" si="1"/>
        <v>41837185</v>
      </c>
      <c r="M24" s="37">
        <f t="shared" si="1"/>
        <v>41411205</v>
      </c>
      <c r="N24" s="37">
        <f t="shared" si="1"/>
        <v>41411205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41411205</v>
      </c>
      <c r="X24" s="37">
        <f t="shared" si="1"/>
        <v>20981197</v>
      </c>
      <c r="Y24" s="37">
        <f t="shared" si="1"/>
        <v>20430008</v>
      </c>
      <c r="Z24" s="38">
        <f>+IF(X24&lt;&gt;0,+(Y24/X24)*100,0)</f>
        <v>97.37293825514341</v>
      </c>
      <c r="AA24" s="39">
        <f>SUM(AA15:AA23)</f>
        <v>41962393</v>
      </c>
    </row>
    <row r="25" spans="1:27" ht="13.5">
      <c r="A25" s="27" t="s">
        <v>51</v>
      </c>
      <c r="B25" s="28"/>
      <c r="C25" s="29">
        <f aca="true" t="shared" si="2" ref="C25:Y25">+C12+C24</f>
        <v>60124293</v>
      </c>
      <c r="D25" s="29">
        <f>+D12+D24</f>
        <v>60124293</v>
      </c>
      <c r="E25" s="30">
        <f t="shared" si="2"/>
        <v>51704029</v>
      </c>
      <c r="F25" s="31">
        <f t="shared" si="2"/>
        <v>59853194</v>
      </c>
      <c r="G25" s="31">
        <f t="shared" si="2"/>
        <v>90713916</v>
      </c>
      <c r="H25" s="31">
        <f t="shared" si="2"/>
        <v>82373804</v>
      </c>
      <c r="I25" s="31">
        <f t="shared" si="2"/>
        <v>82215223</v>
      </c>
      <c r="J25" s="31">
        <f t="shared" si="2"/>
        <v>82215223</v>
      </c>
      <c r="K25" s="31">
        <f t="shared" si="2"/>
        <v>82494894</v>
      </c>
      <c r="L25" s="31">
        <f t="shared" si="2"/>
        <v>68372106</v>
      </c>
      <c r="M25" s="31">
        <f t="shared" si="2"/>
        <v>73820033</v>
      </c>
      <c r="N25" s="31">
        <f t="shared" si="2"/>
        <v>73820033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73820033</v>
      </c>
      <c r="X25" s="31">
        <f t="shared" si="2"/>
        <v>29926599</v>
      </c>
      <c r="Y25" s="31">
        <f t="shared" si="2"/>
        <v>43893434</v>
      </c>
      <c r="Z25" s="32">
        <f>+IF(X25&lt;&gt;0,+(Y25/X25)*100,0)</f>
        <v>146.6703049016696</v>
      </c>
      <c r="AA25" s="33">
        <f>+AA12+AA24</f>
        <v>59853194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782765</v>
      </c>
      <c r="D30" s="18">
        <v>782765</v>
      </c>
      <c r="E30" s="19">
        <v>811916</v>
      </c>
      <c r="F30" s="20">
        <v>521556</v>
      </c>
      <c r="G30" s="20">
        <v>782765</v>
      </c>
      <c r="H30" s="20">
        <v>1071593</v>
      </c>
      <c r="I30" s="20">
        <v>1071593</v>
      </c>
      <c r="J30" s="20">
        <v>1071593</v>
      </c>
      <c r="K30" s="20">
        <v>1071593</v>
      </c>
      <c r="L30" s="20">
        <v>1071593</v>
      </c>
      <c r="M30" s="20">
        <v>1071593</v>
      </c>
      <c r="N30" s="20">
        <v>1071593</v>
      </c>
      <c r="O30" s="20"/>
      <c r="P30" s="20"/>
      <c r="Q30" s="20"/>
      <c r="R30" s="20"/>
      <c r="S30" s="20"/>
      <c r="T30" s="20"/>
      <c r="U30" s="20"/>
      <c r="V30" s="20"/>
      <c r="W30" s="20">
        <v>1071593</v>
      </c>
      <c r="X30" s="20">
        <v>260778</v>
      </c>
      <c r="Y30" s="20">
        <v>810815</v>
      </c>
      <c r="Z30" s="21">
        <v>310.92</v>
      </c>
      <c r="AA30" s="22">
        <v>521556</v>
      </c>
    </row>
    <row r="31" spans="1:27" ht="13.5">
      <c r="A31" s="23" t="s">
        <v>56</v>
      </c>
      <c r="B31" s="17"/>
      <c r="C31" s="18">
        <v>11820</v>
      </c>
      <c r="D31" s="18">
        <v>11820</v>
      </c>
      <c r="E31" s="19">
        <v>17590</v>
      </c>
      <c r="F31" s="20">
        <v>11820</v>
      </c>
      <c r="G31" s="20">
        <v>12120</v>
      </c>
      <c r="H31" s="20">
        <v>11820</v>
      </c>
      <c r="I31" s="20">
        <v>11820</v>
      </c>
      <c r="J31" s="20">
        <v>11820</v>
      </c>
      <c r="K31" s="20">
        <v>11820</v>
      </c>
      <c r="L31" s="20">
        <v>11820</v>
      </c>
      <c r="M31" s="20">
        <v>11820</v>
      </c>
      <c r="N31" s="20">
        <v>11820</v>
      </c>
      <c r="O31" s="20"/>
      <c r="P31" s="20"/>
      <c r="Q31" s="20"/>
      <c r="R31" s="20"/>
      <c r="S31" s="20"/>
      <c r="T31" s="20"/>
      <c r="U31" s="20"/>
      <c r="V31" s="20"/>
      <c r="W31" s="20">
        <v>11820</v>
      </c>
      <c r="X31" s="20">
        <v>5910</v>
      </c>
      <c r="Y31" s="20">
        <v>5910</v>
      </c>
      <c r="Z31" s="21">
        <v>100</v>
      </c>
      <c r="AA31" s="22">
        <v>11820</v>
      </c>
    </row>
    <row r="32" spans="1:27" ht="13.5">
      <c r="A32" s="23" t="s">
        <v>57</v>
      </c>
      <c r="B32" s="17"/>
      <c r="C32" s="18">
        <v>11043578</v>
      </c>
      <c r="D32" s="18">
        <v>11043578</v>
      </c>
      <c r="E32" s="19">
        <v>2692975</v>
      </c>
      <c r="F32" s="20">
        <v>2269094</v>
      </c>
      <c r="G32" s="20">
        <v>12712341</v>
      </c>
      <c r="H32" s="20">
        <v>13758476</v>
      </c>
      <c r="I32" s="20">
        <v>18159159</v>
      </c>
      <c r="J32" s="20">
        <v>18159159</v>
      </c>
      <c r="K32" s="20">
        <v>21020059</v>
      </c>
      <c r="L32" s="20">
        <v>1559743</v>
      </c>
      <c r="M32" s="20">
        <v>1571250</v>
      </c>
      <c r="N32" s="20">
        <v>1571250</v>
      </c>
      <c r="O32" s="20"/>
      <c r="P32" s="20"/>
      <c r="Q32" s="20"/>
      <c r="R32" s="20"/>
      <c r="S32" s="20"/>
      <c r="T32" s="20"/>
      <c r="U32" s="20"/>
      <c r="V32" s="20"/>
      <c r="W32" s="20">
        <v>1571250</v>
      </c>
      <c r="X32" s="20">
        <v>1134547</v>
      </c>
      <c r="Y32" s="20">
        <v>436703</v>
      </c>
      <c r="Z32" s="21">
        <v>38.49</v>
      </c>
      <c r="AA32" s="22">
        <v>2269094</v>
      </c>
    </row>
    <row r="33" spans="1:27" ht="13.5">
      <c r="A33" s="23" t="s">
        <v>58</v>
      </c>
      <c r="B33" s="17"/>
      <c r="C33" s="18">
        <v>8005540</v>
      </c>
      <c r="D33" s="18">
        <v>8005540</v>
      </c>
      <c r="E33" s="19">
        <v>7335489</v>
      </c>
      <c r="F33" s="20">
        <v>11625000</v>
      </c>
      <c r="G33" s="20">
        <v>3808505</v>
      </c>
      <c r="H33" s="20">
        <v>7947084</v>
      </c>
      <c r="I33" s="20">
        <v>7947084</v>
      </c>
      <c r="J33" s="20">
        <v>7947084</v>
      </c>
      <c r="K33" s="20">
        <v>9246669</v>
      </c>
      <c r="L33" s="20">
        <v>19840594</v>
      </c>
      <c r="M33" s="20">
        <v>14134366</v>
      </c>
      <c r="N33" s="20">
        <v>14134366</v>
      </c>
      <c r="O33" s="20"/>
      <c r="P33" s="20"/>
      <c r="Q33" s="20"/>
      <c r="R33" s="20"/>
      <c r="S33" s="20"/>
      <c r="T33" s="20"/>
      <c r="U33" s="20"/>
      <c r="V33" s="20"/>
      <c r="W33" s="20">
        <v>14134366</v>
      </c>
      <c r="X33" s="20">
        <v>5812500</v>
      </c>
      <c r="Y33" s="20">
        <v>8321866</v>
      </c>
      <c r="Z33" s="21">
        <v>143.17</v>
      </c>
      <c r="AA33" s="22">
        <v>11625000</v>
      </c>
    </row>
    <row r="34" spans="1:27" ht="13.5">
      <c r="A34" s="27" t="s">
        <v>59</v>
      </c>
      <c r="B34" s="28"/>
      <c r="C34" s="29">
        <f aca="true" t="shared" si="3" ref="C34:Y34">SUM(C29:C33)</f>
        <v>19843703</v>
      </c>
      <c r="D34" s="29">
        <f>SUM(D29:D33)</f>
        <v>19843703</v>
      </c>
      <c r="E34" s="30">
        <f t="shared" si="3"/>
        <v>10857970</v>
      </c>
      <c r="F34" s="31">
        <f t="shared" si="3"/>
        <v>14427470</v>
      </c>
      <c r="G34" s="31">
        <f t="shared" si="3"/>
        <v>17315731</v>
      </c>
      <c r="H34" s="31">
        <f t="shared" si="3"/>
        <v>22788973</v>
      </c>
      <c r="I34" s="31">
        <f t="shared" si="3"/>
        <v>27189656</v>
      </c>
      <c r="J34" s="31">
        <f t="shared" si="3"/>
        <v>27189656</v>
      </c>
      <c r="K34" s="31">
        <f t="shared" si="3"/>
        <v>31350141</v>
      </c>
      <c r="L34" s="31">
        <f t="shared" si="3"/>
        <v>22483750</v>
      </c>
      <c r="M34" s="31">
        <f t="shared" si="3"/>
        <v>16789029</v>
      </c>
      <c r="N34" s="31">
        <f t="shared" si="3"/>
        <v>16789029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16789029</v>
      </c>
      <c r="X34" s="31">
        <f t="shared" si="3"/>
        <v>7213735</v>
      </c>
      <c r="Y34" s="31">
        <f t="shared" si="3"/>
        <v>9575294</v>
      </c>
      <c r="Z34" s="32">
        <f>+IF(X34&lt;&gt;0,+(Y34/X34)*100,0)</f>
        <v>132.73698021898502</v>
      </c>
      <c r="AA34" s="33">
        <f>SUM(AA29:AA33)</f>
        <v>14427470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1478990</v>
      </c>
      <c r="D37" s="18">
        <v>1478990</v>
      </c>
      <c r="E37" s="19">
        <v>665807</v>
      </c>
      <c r="F37" s="20">
        <v>957435</v>
      </c>
      <c r="G37" s="20">
        <v>1478990</v>
      </c>
      <c r="H37" s="20">
        <v>1137618</v>
      </c>
      <c r="I37" s="20">
        <v>1111210</v>
      </c>
      <c r="J37" s="20">
        <v>1111210</v>
      </c>
      <c r="K37" s="20">
        <v>1071593</v>
      </c>
      <c r="L37" s="20">
        <v>1057743</v>
      </c>
      <c r="M37" s="20">
        <v>644064</v>
      </c>
      <c r="N37" s="20">
        <v>644064</v>
      </c>
      <c r="O37" s="20"/>
      <c r="P37" s="20"/>
      <c r="Q37" s="20"/>
      <c r="R37" s="20"/>
      <c r="S37" s="20"/>
      <c r="T37" s="20"/>
      <c r="U37" s="20"/>
      <c r="V37" s="20"/>
      <c r="W37" s="20">
        <v>644064</v>
      </c>
      <c r="X37" s="20">
        <v>478718</v>
      </c>
      <c r="Y37" s="20">
        <v>165346</v>
      </c>
      <c r="Z37" s="21">
        <v>34.54</v>
      </c>
      <c r="AA37" s="22">
        <v>957435</v>
      </c>
    </row>
    <row r="38" spans="1:27" ht="13.5">
      <c r="A38" s="23" t="s">
        <v>58</v>
      </c>
      <c r="B38" s="17"/>
      <c r="C38" s="18">
        <v>62493481</v>
      </c>
      <c r="D38" s="18">
        <v>62493481</v>
      </c>
      <c r="E38" s="19">
        <v>68365780</v>
      </c>
      <c r="F38" s="20">
        <v>70478589</v>
      </c>
      <c r="G38" s="20">
        <v>64087650</v>
      </c>
      <c r="H38" s="20">
        <v>62118093</v>
      </c>
      <c r="I38" s="20">
        <v>61850786</v>
      </c>
      <c r="J38" s="20">
        <v>61850786</v>
      </c>
      <c r="K38" s="20">
        <v>63751321</v>
      </c>
      <c r="L38" s="20">
        <v>64052080</v>
      </c>
      <c r="M38" s="20">
        <v>64332654</v>
      </c>
      <c r="N38" s="20">
        <v>64332654</v>
      </c>
      <c r="O38" s="20"/>
      <c r="P38" s="20"/>
      <c r="Q38" s="20"/>
      <c r="R38" s="20"/>
      <c r="S38" s="20"/>
      <c r="T38" s="20"/>
      <c r="U38" s="20"/>
      <c r="V38" s="20"/>
      <c r="W38" s="20">
        <v>64332654</v>
      </c>
      <c r="X38" s="20">
        <v>35239295</v>
      </c>
      <c r="Y38" s="20">
        <v>29093359</v>
      </c>
      <c r="Z38" s="21">
        <v>82.56</v>
      </c>
      <c r="AA38" s="22">
        <v>70478589</v>
      </c>
    </row>
    <row r="39" spans="1:27" ht="13.5">
      <c r="A39" s="27" t="s">
        <v>61</v>
      </c>
      <c r="B39" s="35"/>
      <c r="C39" s="29">
        <f aca="true" t="shared" si="4" ref="C39:Y39">SUM(C37:C38)</f>
        <v>63972471</v>
      </c>
      <c r="D39" s="29">
        <f>SUM(D37:D38)</f>
        <v>63972471</v>
      </c>
      <c r="E39" s="36">
        <f t="shared" si="4"/>
        <v>69031587</v>
      </c>
      <c r="F39" s="37">
        <f t="shared" si="4"/>
        <v>71436024</v>
      </c>
      <c r="G39" s="37">
        <f t="shared" si="4"/>
        <v>65566640</v>
      </c>
      <c r="H39" s="37">
        <f t="shared" si="4"/>
        <v>63255711</v>
      </c>
      <c r="I39" s="37">
        <f t="shared" si="4"/>
        <v>62961996</v>
      </c>
      <c r="J39" s="37">
        <f t="shared" si="4"/>
        <v>62961996</v>
      </c>
      <c r="K39" s="37">
        <f t="shared" si="4"/>
        <v>64822914</v>
      </c>
      <c r="L39" s="37">
        <f t="shared" si="4"/>
        <v>65109823</v>
      </c>
      <c r="M39" s="37">
        <f t="shared" si="4"/>
        <v>64976718</v>
      </c>
      <c r="N39" s="37">
        <f t="shared" si="4"/>
        <v>64976718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64976718</v>
      </c>
      <c r="X39" s="37">
        <f t="shared" si="4"/>
        <v>35718013</v>
      </c>
      <c r="Y39" s="37">
        <f t="shared" si="4"/>
        <v>29258705</v>
      </c>
      <c r="Z39" s="38">
        <f>+IF(X39&lt;&gt;0,+(Y39/X39)*100,0)</f>
        <v>81.91582493684629</v>
      </c>
      <c r="AA39" s="39">
        <f>SUM(AA37:AA38)</f>
        <v>71436024</v>
      </c>
    </row>
    <row r="40" spans="1:27" ht="13.5">
      <c r="A40" s="27" t="s">
        <v>62</v>
      </c>
      <c r="B40" s="28"/>
      <c r="C40" s="29">
        <f aca="true" t="shared" si="5" ref="C40:Y40">+C34+C39</f>
        <v>83816174</v>
      </c>
      <c r="D40" s="29">
        <f>+D34+D39</f>
        <v>83816174</v>
      </c>
      <c r="E40" s="30">
        <f t="shared" si="5"/>
        <v>79889557</v>
      </c>
      <c r="F40" s="31">
        <f t="shared" si="5"/>
        <v>85863494</v>
      </c>
      <c r="G40" s="31">
        <f t="shared" si="5"/>
        <v>82882371</v>
      </c>
      <c r="H40" s="31">
        <f t="shared" si="5"/>
        <v>86044684</v>
      </c>
      <c r="I40" s="31">
        <f t="shared" si="5"/>
        <v>90151652</v>
      </c>
      <c r="J40" s="31">
        <f t="shared" si="5"/>
        <v>90151652</v>
      </c>
      <c r="K40" s="31">
        <f t="shared" si="5"/>
        <v>96173055</v>
      </c>
      <c r="L40" s="31">
        <f t="shared" si="5"/>
        <v>87593573</v>
      </c>
      <c r="M40" s="31">
        <f t="shared" si="5"/>
        <v>81765747</v>
      </c>
      <c r="N40" s="31">
        <f t="shared" si="5"/>
        <v>81765747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81765747</v>
      </c>
      <c r="X40" s="31">
        <f t="shared" si="5"/>
        <v>42931748</v>
      </c>
      <c r="Y40" s="31">
        <f t="shared" si="5"/>
        <v>38833999</v>
      </c>
      <c r="Z40" s="32">
        <f>+IF(X40&lt;&gt;0,+(Y40/X40)*100,0)</f>
        <v>90.45520112528379</v>
      </c>
      <c r="AA40" s="33">
        <f>+AA34+AA39</f>
        <v>85863494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-23691881</v>
      </c>
      <c r="D42" s="43">
        <f>+D25-D40</f>
        <v>-23691881</v>
      </c>
      <c r="E42" s="44">
        <f t="shared" si="6"/>
        <v>-28185528</v>
      </c>
      <c r="F42" s="45">
        <f t="shared" si="6"/>
        <v>-26010300</v>
      </c>
      <c r="G42" s="45">
        <f t="shared" si="6"/>
        <v>7831545</v>
      </c>
      <c r="H42" s="45">
        <f t="shared" si="6"/>
        <v>-3670880</v>
      </c>
      <c r="I42" s="45">
        <f t="shared" si="6"/>
        <v>-7936429</v>
      </c>
      <c r="J42" s="45">
        <f t="shared" si="6"/>
        <v>-7936429</v>
      </c>
      <c r="K42" s="45">
        <f t="shared" si="6"/>
        <v>-13678161</v>
      </c>
      <c r="L42" s="45">
        <f t="shared" si="6"/>
        <v>-19221467</v>
      </c>
      <c r="M42" s="45">
        <f t="shared" si="6"/>
        <v>-7945714</v>
      </c>
      <c r="N42" s="45">
        <f t="shared" si="6"/>
        <v>-7945714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-7945714</v>
      </c>
      <c r="X42" s="45">
        <f t="shared" si="6"/>
        <v>-13005149</v>
      </c>
      <c r="Y42" s="45">
        <f t="shared" si="6"/>
        <v>5059435</v>
      </c>
      <c r="Z42" s="46">
        <f>+IF(X42&lt;&gt;0,+(Y42/X42)*100,0)</f>
        <v>-38.90332206113133</v>
      </c>
      <c r="AA42" s="47">
        <f>+AA25-AA40</f>
        <v>-26010300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-23691881</v>
      </c>
      <c r="D45" s="18">
        <v>-23691881</v>
      </c>
      <c r="E45" s="19">
        <v>-28185528</v>
      </c>
      <c r="F45" s="20">
        <v>-26010300</v>
      </c>
      <c r="G45" s="20">
        <v>7831545</v>
      </c>
      <c r="H45" s="20">
        <v>-3670880</v>
      </c>
      <c r="I45" s="20">
        <v>-7936429</v>
      </c>
      <c r="J45" s="20">
        <v>-7936429</v>
      </c>
      <c r="K45" s="20">
        <v>-13678161</v>
      </c>
      <c r="L45" s="20">
        <v>-19221467</v>
      </c>
      <c r="M45" s="20">
        <v>-7945714</v>
      </c>
      <c r="N45" s="20">
        <v>-7945714</v>
      </c>
      <c r="O45" s="20"/>
      <c r="P45" s="20"/>
      <c r="Q45" s="20"/>
      <c r="R45" s="20"/>
      <c r="S45" s="20"/>
      <c r="T45" s="20"/>
      <c r="U45" s="20"/>
      <c r="V45" s="20"/>
      <c r="W45" s="20">
        <v>-7945714</v>
      </c>
      <c r="X45" s="20">
        <v>-13005150</v>
      </c>
      <c r="Y45" s="20">
        <v>5059436</v>
      </c>
      <c r="Z45" s="48">
        <v>-38.9</v>
      </c>
      <c r="AA45" s="22">
        <v>-26010300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-23691881</v>
      </c>
      <c r="D48" s="51">
        <f>SUM(D45:D47)</f>
        <v>-23691881</v>
      </c>
      <c r="E48" s="52">
        <f t="shared" si="7"/>
        <v>-28185528</v>
      </c>
      <c r="F48" s="53">
        <f t="shared" si="7"/>
        <v>-26010300</v>
      </c>
      <c r="G48" s="53">
        <f t="shared" si="7"/>
        <v>7831545</v>
      </c>
      <c r="H48" s="53">
        <f t="shared" si="7"/>
        <v>-3670880</v>
      </c>
      <c r="I48" s="53">
        <f t="shared" si="7"/>
        <v>-7936429</v>
      </c>
      <c r="J48" s="53">
        <f t="shared" si="7"/>
        <v>-7936429</v>
      </c>
      <c r="K48" s="53">
        <f t="shared" si="7"/>
        <v>-13678161</v>
      </c>
      <c r="L48" s="53">
        <f t="shared" si="7"/>
        <v>-19221467</v>
      </c>
      <c r="M48" s="53">
        <f t="shared" si="7"/>
        <v>-7945714</v>
      </c>
      <c r="N48" s="53">
        <f t="shared" si="7"/>
        <v>-7945714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-7945714</v>
      </c>
      <c r="X48" s="53">
        <f t="shared" si="7"/>
        <v>-13005150</v>
      </c>
      <c r="Y48" s="53">
        <f t="shared" si="7"/>
        <v>5059436</v>
      </c>
      <c r="Z48" s="54">
        <f>+IF(X48&lt;&gt;0,+(Y48/X48)*100,0)</f>
        <v>-38.9033267590147</v>
      </c>
      <c r="AA48" s="55">
        <f>SUM(AA45:AA47)</f>
        <v>-26010300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2266560046</v>
      </c>
      <c r="D6" s="18">
        <v>2266560046</v>
      </c>
      <c r="E6" s="19"/>
      <c r="F6" s="20"/>
      <c r="G6" s="20">
        <v>2164203405</v>
      </c>
      <c r="H6" s="20">
        <v>2278218239</v>
      </c>
      <c r="I6" s="20">
        <v>2151761984</v>
      </c>
      <c r="J6" s="20">
        <v>2151761984</v>
      </c>
      <c r="K6" s="20">
        <v>2183333593</v>
      </c>
      <c r="L6" s="20">
        <v>2209810133</v>
      </c>
      <c r="M6" s="20">
        <v>2112720695</v>
      </c>
      <c r="N6" s="20">
        <v>2112720695</v>
      </c>
      <c r="O6" s="20"/>
      <c r="P6" s="20"/>
      <c r="Q6" s="20"/>
      <c r="R6" s="20"/>
      <c r="S6" s="20"/>
      <c r="T6" s="20"/>
      <c r="U6" s="20"/>
      <c r="V6" s="20"/>
      <c r="W6" s="20">
        <v>2112720695</v>
      </c>
      <c r="X6" s="20"/>
      <c r="Y6" s="20">
        <v>2112720695</v>
      </c>
      <c r="Z6" s="21"/>
      <c r="AA6" s="22"/>
    </row>
    <row r="7" spans="1:27" ht="13.5">
      <c r="A7" s="23" t="s">
        <v>34</v>
      </c>
      <c r="B7" s="17"/>
      <c r="C7" s="18">
        <v>2621906506</v>
      </c>
      <c r="D7" s="18">
        <v>2621906506</v>
      </c>
      <c r="E7" s="19">
        <v>5362934000</v>
      </c>
      <c r="F7" s="20">
        <v>5583295000</v>
      </c>
      <c r="G7" s="20">
        <v>5877255338</v>
      </c>
      <c r="H7" s="20">
        <v>6064304622</v>
      </c>
      <c r="I7" s="20">
        <v>5578445712</v>
      </c>
      <c r="J7" s="20">
        <v>5578445712</v>
      </c>
      <c r="K7" s="20">
        <v>5450130278</v>
      </c>
      <c r="L7" s="20">
        <v>4752702874</v>
      </c>
      <c r="M7" s="20">
        <v>6072274426</v>
      </c>
      <c r="N7" s="20">
        <v>6072274426</v>
      </c>
      <c r="O7" s="20"/>
      <c r="P7" s="20"/>
      <c r="Q7" s="20"/>
      <c r="R7" s="20"/>
      <c r="S7" s="20"/>
      <c r="T7" s="20"/>
      <c r="U7" s="20"/>
      <c r="V7" s="20"/>
      <c r="W7" s="20">
        <v>6072274426</v>
      </c>
      <c r="X7" s="20">
        <v>2791647500</v>
      </c>
      <c r="Y7" s="20">
        <v>3280626926</v>
      </c>
      <c r="Z7" s="21">
        <v>117.52</v>
      </c>
      <c r="AA7" s="22">
        <v>5583295000</v>
      </c>
    </row>
    <row r="8" spans="1:27" ht="13.5">
      <c r="A8" s="23" t="s">
        <v>35</v>
      </c>
      <c r="B8" s="17"/>
      <c r="C8" s="18">
        <v>4309648538</v>
      </c>
      <c r="D8" s="18">
        <v>4309648538</v>
      </c>
      <c r="E8" s="19">
        <v>4499299538</v>
      </c>
      <c r="F8" s="20">
        <v>4503299538</v>
      </c>
      <c r="G8" s="20">
        <v>3260955149</v>
      </c>
      <c r="H8" s="20">
        <v>3242626289</v>
      </c>
      <c r="I8" s="20">
        <v>3174479548</v>
      </c>
      <c r="J8" s="20">
        <v>3174479548</v>
      </c>
      <c r="K8" s="20">
        <v>3025184903</v>
      </c>
      <c r="L8" s="20">
        <v>3209095769</v>
      </c>
      <c r="M8" s="20">
        <v>3246668987</v>
      </c>
      <c r="N8" s="20">
        <v>3246668987</v>
      </c>
      <c r="O8" s="20"/>
      <c r="P8" s="20"/>
      <c r="Q8" s="20"/>
      <c r="R8" s="20"/>
      <c r="S8" s="20"/>
      <c r="T8" s="20"/>
      <c r="U8" s="20"/>
      <c r="V8" s="20"/>
      <c r="W8" s="20">
        <v>3246668987</v>
      </c>
      <c r="X8" s="20">
        <v>2251649769</v>
      </c>
      <c r="Y8" s="20">
        <v>995019218</v>
      </c>
      <c r="Z8" s="21">
        <v>44.19</v>
      </c>
      <c r="AA8" s="22">
        <v>4503299538</v>
      </c>
    </row>
    <row r="9" spans="1:27" ht="13.5">
      <c r="A9" s="23" t="s">
        <v>36</v>
      </c>
      <c r="B9" s="17"/>
      <c r="C9" s="18">
        <v>417304756</v>
      </c>
      <c r="D9" s="18">
        <v>417304756</v>
      </c>
      <c r="E9" s="19">
        <v>351500160</v>
      </c>
      <c r="F9" s="20">
        <v>351500160</v>
      </c>
      <c r="G9" s="20">
        <v>481724865</v>
      </c>
      <c r="H9" s="20">
        <v>526498425</v>
      </c>
      <c r="I9" s="20">
        <v>450805774</v>
      </c>
      <c r="J9" s="20">
        <v>450805774</v>
      </c>
      <c r="K9" s="20">
        <v>433425504</v>
      </c>
      <c r="L9" s="20">
        <v>442792668</v>
      </c>
      <c r="M9" s="20">
        <v>360799029</v>
      </c>
      <c r="N9" s="20">
        <v>360799029</v>
      </c>
      <c r="O9" s="20"/>
      <c r="P9" s="20"/>
      <c r="Q9" s="20"/>
      <c r="R9" s="20"/>
      <c r="S9" s="20"/>
      <c r="T9" s="20"/>
      <c r="U9" s="20"/>
      <c r="V9" s="20"/>
      <c r="W9" s="20">
        <v>360799029</v>
      </c>
      <c r="X9" s="20">
        <v>175750080</v>
      </c>
      <c r="Y9" s="20">
        <v>185048949</v>
      </c>
      <c r="Z9" s="21">
        <v>105.29</v>
      </c>
      <c r="AA9" s="22">
        <v>351500160</v>
      </c>
    </row>
    <row r="10" spans="1:27" ht="13.5">
      <c r="A10" s="23" t="s">
        <v>37</v>
      </c>
      <c r="B10" s="17"/>
      <c r="C10" s="18">
        <v>19650339</v>
      </c>
      <c r="D10" s="18">
        <v>19650339</v>
      </c>
      <c r="E10" s="19">
        <v>20494634</v>
      </c>
      <c r="F10" s="20">
        <v>18542764</v>
      </c>
      <c r="G10" s="24">
        <v>19650339</v>
      </c>
      <c r="H10" s="24">
        <v>19650339</v>
      </c>
      <c r="I10" s="24">
        <v>19650339</v>
      </c>
      <c r="J10" s="20">
        <v>19650339</v>
      </c>
      <c r="K10" s="24">
        <v>19650339</v>
      </c>
      <c r="L10" s="24">
        <v>19650339</v>
      </c>
      <c r="M10" s="20">
        <v>19650339</v>
      </c>
      <c r="N10" s="24">
        <v>19650339</v>
      </c>
      <c r="O10" s="24"/>
      <c r="P10" s="24"/>
      <c r="Q10" s="20"/>
      <c r="R10" s="24"/>
      <c r="S10" s="24"/>
      <c r="T10" s="20"/>
      <c r="U10" s="24"/>
      <c r="V10" s="24"/>
      <c r="W10" s="24">
        <v>19650339</v>
      </c>
      <c r="X10" s="20">
        <v>9271382</v>
      </c>
      <c r="Y10" s="24">
        <v>10378957</v>
      </c>
      <c r="Z10" s="25">
        <v>111.95</v>
      </c>
      <c r="AA10" s="26">
        <v>18542764</v>
      </c>
    </row>
    <row r="11" spans="1:27" ht="13.5">
      <c r="A11" s="23" t="s">
        <v>38</v>
      </c>
      <c r="B11" s="17"/>
      <c r="C11" s="18">
        <v>269282768</v>
      </c>
      <c r="D11" s="18">
        <v>269282768</v>
      </c>
      <c r="E11" s="19">
        <v>296315250</v>
      </c>
      <c r="F11" s="20">
        <v>282846375</v>
      </c>
      <c r="G11" s="20">
        <v>270734906</v>
      </c>
      <c r="H11" s="20">
        <v>270166433</v>
      </c>
      <c r="I11" s="20">
        <v>272131215</v>
      </c>
      <c r="J11" s="20">
        <v>272131215</v>
      </c>
      <c r="K11" s="20">
        <v>278410557</v>
      </c>
      <c r="L11" s="20">
        <v>291577188</v>
      </c>
      <c r="M11" s="20">
        <v>312338806</v>
      </c>
      <c r="N11" s="20">
        <v>312338806</v>
      </c>
      <c r="O11" s="20"/>
      <c r="P11" s="20"/>
      <c r="Q11" s="20"/>
      <c r="R11" s="20"/>
      <c r="S11" s="20"/>
      <c r="T11" s="20"/>
      <c r="U11" s="20"/>
      <c r="V11" s="20"/>
      <c r="W11" s="20">
        <v>312338806</v>
      </c>
      <c r="X11" s="20">
        <v>141423188</v>
      </c>
      <c r="Y11" s="20">
        <v>170915618</v>
      </c>
      <c r="Z11" s="21">
        <v>120.85</v>
      </c>
      <c r="AA11" s="22">
        <v>282846375</v>
      </c>
    </row>
    <row r="12" spans="1:27" ht="13.5">
      <c r="A12" s="27" t="s">
        <v>39</v>
      </c>
      <c r="B12" s="28"/>
      <c r="C12" s="29">
        <f aca="true" t="shared" si="0" ref="C12:Y12">SUM(C6:C11)</f>
        <v>9904352953</v>
      </c>
      <c r="D12" s="29">
        <f>SUM(D6:D11)</f>
        <v>9904352953</v>
      </c>
      <c r="E12" s="30">
        <f t="shared" si="0"/>
        <v>10530543582</v>
      </c>
      <c r="F12" s="31">
        <f t="shared" si="0"/>
        <v>10739483837</v>
      </c>
      <c r="G12" s="31">
        <f t="shared" si="0"/>
        <v>12074524002</v>
      </c>
      <c r="H12" s="31">
        <f t="shared" si="0"/>
        <v>12401464347</v>
      </c>
      <c r="I12" s="31">
        <f t="shared" si="0"/>
        <v>11647274572</v>
      </c>
      <c r="J12" s="31">
        <f t="shared" si="0"/>
        <v>11647274572</v>
      </c>
      <c r="K12" s="31">
        <f t="shared" si="0"/>
        <v>11390135174</v>
      </c>
      <c r="L12" s="31">
        <f t="shared" si="0"/>
        <v>10925628971</v>
      </c>
      <c r="M12" s="31">
        <f t="shared" si="0"/>
        <v>12124452282</v>
      </c>
      <c r="N12" s="31">
        <f t="shared" si="0"/>
        <v>12124452282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12124452282</v>
      </c>
      <c r="X12" s="31">
        <f t="shared" si="0"/>
        <v>5369741919</v>
      </c>
      <c r="Y12" s="31">
        <f t="shared" si="0"/>
        <v>6754710363</v>
      </c>
      <c r="Z12" s="32">
        <f>+IF(X12&lt;&gt;0,+(Y12/X12)*100,0)</f>
        <v>125.7920858188641</v>
      </c>
      <c r="AA12" s="33">
        <f>SUM(AA6:AA11)</f>
        <v>10739483837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104311454</v>
      </c>
      <c r="D15" s="18">
        <v>104311454</v>
      </c>
      <c r="E15" s="19">
        <v>91752662</v>
      </c>
      <c r="F15" s="20">
        <v>91752662</v>
      </c>
      <c r="G15" s="20">
        <v>102400070</v>
      </c>
      <c r="H15" s="20">
        <v>100111592</v>
      </c>
      <c r="I15" s="20">
        <v>98012986</v>
      </c>
      <c r="J15" s="20">
        <v>98012986</v>
      </c>
      <c r="K15" s="20">
        <v>96116205</v>
      </c>
      <c r="L15" s="20">
        <v>94208141</v>
      </c>
      <c r="M15" s="20">
        <v>91983784</v>
      </c>
      <c r="N15" s="20">
        <v>91983784</v>
      </c>
      <c r="O15" s="20"/>
      <c r="P15" s="20"/>
      <c r="Q15" s="20"/>
      <c r="R15" s="20"/>
      <c r="S15" s="20"/>
      <c r="T15" s="20"/>
      <c r="U15" s="20"/>
      <c r="V15" s="20"/>
      <c r="W15" s="20">
        <v>91983784</v>
      </c>
      <c r="X15" s="20">
        <v>45876331</v>
      </c>
      <c r="Y15" s="20">
        <v>46107453</v>
      </c>
      <c r="Z15" s="21">
        <v>100.5</v>
      </c>
      <c r="AA15" s="22">
        <v>91752662</v>
      </c>
    </row>
    <row r="16" spans="1:27" ht="13.5">
      <c r="A16" s="23" t="s">
        <v>42</v>
      </c>
      <c r="B16" s="17"/>
      <c r="C16" s="18">
        <v>3245040758</v>
      </c>
      <c r="D16" s="18">
        <v>3245040758</v>
      </c>
      <c r="E16" s="19">
        <v>1682069000</v>
      </c>
      <c r="F16" s="20">
        <v>1859632000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929816000</v>
      </c>
      <c r="Y16" s="24">
        <v>-929816000</v>
      </c>
      <c r="Z16" s="25">
        <v>-100</v>
      </c>
      <c r="AA16" s="26">
        <v>1859632000</v>
      </c>
    </row>
    <row r="17" spans="1:27" ht="13.5">
      <c r="A17" s="23" t="s">
        <v>43</v>
      </c>
      <c r="B17" s="17"/>
      <c r="C17" s="18">
        <v>190849463</v>
      </c>
      <c r="D17" s="18">
        <v>190849463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30538857553</v>
      </c>
      <c r="D19" s="18">
        <v>30538857553</v>
      </c>
      <c r="E19" s="19">
        <v>35865332833</v>
      </c>
      <c r="F19" s="20">
        <v>36515800961</v>
      </c>
      <c r="G19" s="20">
        <v>31350817265</v>
      </c>
      <c r="H19" s="20">
        <v>31390988034</v>
      </c>
      <c r="I19" s="20">
        <v>31561648559</v>
      </c>
      <c r="J19" s="20">
        <v>31561648559</v>
      </c>
      <c r="K19" s="20">
        <v>31801504170</v>
      </c>
      <c r="L19" s="20">
        <v>32075528215</v>
      </c>
      <c r="M19" s="20">
        <v>32309587436</v>
      </c>
      <c r="N19" s="20">
        <v>32309587436</v>
      </c>
      <c r="O19" s="20"/>
      <c r="P19" s="20"/>
      <c r="Q19" s="20"/>
      <c r="R19" s="20"/>
      <c r="S19" s="20"/>
      <c r="T19" s="20"/>
      <c r="U19" s="20"/>
      <c r="V19" s="20"/>
      <c r="W19" s="20">
        <v>32309587436</v>
      </c>
      <c r="X19" s="20">
        <v>18257900481</v>
      </c>
      <c r="Y19" s="20">
        <v>14051686955</v>
      </c>
      <c r="Z19" s="21">
        <v>76.96</v>
      </c>
      <c r="AA19" s="22">
        <v>36515800961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729506760</v>
      </c>
      <c r="D22" s="18">
        <v>729506760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9111379</v>
      </c>
      <c r="D23" s="18">
        <v>9111379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34817677367</v>
      </c>
      <c r="D24" s="29">
        <f>SUM(D15:D23)</f>
        <v>34817677367</v>
      </c>
      <c r="E24" s="36">
        <f t="shared" si="1"/>
        <v>37639154495</v>
      </c>
      <c r="F24" s="37">
        <f t="shared" si="1"/>
        <v>38467185623</v>
      </c>
      <c r="G24" s="37">
        <f t="shared" si="1"/>
        <v>31453217335</v>
      </c>
      <c r="H24" s="37">
        <f t="shared" si="1"/>
        <v>31491099626</v>
      </c>
      <c r="I24" s="37">
        <f t="shared" si="1"/>
        <v>31659661545</v>
      </c>
      <c r="J24" s="37">
        <f t="shared" si="1"/>
        <v>31659661545</v>
      </c>
      <c r="K24" s="37">
        <f t="shared" si="1"/>
        <v>31897620375</v>
      </c>
      <c r="L24" s="37">
        <f t="shared" si="1"/>
        <v>32169736356</v>
      </c>
      <c r="M24" s="37">
        <f t="shared" si="1"/>
        <v>32401571220</v>
      </c>
      <c r="N24" s="37">
        <f t="shared" si="1"/>
        <v>32401571220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32401571220</v>
      </c>
      <c r="X24" s="37">
        <f t="shared" si="1"/>
        <v>19233592812</v>
      </c>
      <c r="Y24" s="37">
        <f t="shared" si="1"/>
        <v>13167978408</v>
      </c>
      <c r="Z24" s="38">
        <f>+IF(X24&lt;&gt;0,+(Y24/X24)*100,0)</f>
        <v>68.46343549388436</v>
      </c>
      <c r="AA24" s="39">
        <f>SUM(AA15:AA23)</f>
        <v>38467185623</v>
      </c>
    </row>
    <row r="25" spans="1:27" ht="13.5">
      <c r="A25" s="27" t="s">
        <v>51</v>
      </c>
      <c r="B25" s="28"/>
      <c r="C25" s="29">
        <f aca="true" t="shared" si="2" ref="C25:Y25">+C12+C24</f>
        <v>44722030320</v>
      </c>
      <c r="D25" s="29">
        <f>+D12+D24</f>
        <v>44722030320</v>
      </c>
      <c r="E25" s="30">
        <f t="shared" si="2"/>
        <v>48169698077</v>
      </c>
      <c r="F25" s="31">
        <f t="shared" si="2"/>
        <v>49206669460</v>
      </c>
      <c r="G25" s="31">
        <f t="shared" si="2"/>
        <v>43527741337</v>
      </c>
      <c r="H25" s="31">
        <f t="shared" si="2"/>
        <v>43892563973</v>
      </c>
      <c r="I25" s="31">
        <f t="shared" si="2"/>
        <v>43306936117</v>
      </c>
      <c r="J25" s="31">
        <f t="shared" si="2"/>
        <v>43306936117</v>
      </c>
      <c r="K25" s="31">
        <f t="shared" si="2"/>
        <v>43287755549</v>
      </c>
      <c r="L25" s="31">
        <f t="shared" si="2"/>
        <v>43095365327</v>
      </c>
      <c r="M25" s="31">
        <f t="shared" si="2"/>
        <v>44526023502</v>
      </c>
      <c r="N25" s="31">
        <f t="shared" si="2"/>
        <v>44526023502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44526023502</v>
      </c>
      <c r="X25" s="31">
        <f t="shared" si="2"/>
        <v>24603334731</v>
      </c>
      <c r="Y25" s="31">
        <f t="shared" si="2"/>
        <v>19922688771</v>
      </c>
      <c r="Z25" s="32">
        <f>+IF(X25&lt;&gt;0,+(Y25/X25)*100,0)</f>
        <v>80.97556282034229</v>
      </c>
      <c r="AA25" s="33">
        <f>+AA12+AA24</f>
        <v>49206669460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368325252</v>
      </c>
      <c r="D30" s="18">
        <v>368325252</v>
      </c>
      <c r="E30" s="19">
        <v>378885000</v>
      </c>
      <c r="F30" s="20">
        <v>378885000</v>
      </c>
      <c r="G30" s="20">
        <v>368325252</v>
      </c>
      <c r="H30" s="20">
        <v>368325252</v>
      </c>
      <c r="I30" s="20">
        <v>368325252</v>
      </c>
      <c r="J30" s="20">
        <v>368325252</v>
      </c>
      <c r="K30" s="20">
        <v>368325252</v>
      </c>
      <c r="L30" s="20">
        <v>368325252</v>
      </c>
      <c r="M30" s="20">
        <v>368325252</v>
      </c>
      <c r="N30" s="20">
        <v>368325252</v>
      </c>
      <c r="O30" s="20"/>
      <c r="P30" s="20"/>
      <c r="Q30" s="20"/>
      <c r="R30" s="20"/>
      <c r="S30" s="20"/>
      <c r="T30" s="20"/>
      <c r="U30" s="20"/>
      <c r="V30" s="20"/>
      <c r="W30" s="20">
        <v>368325252</v>
      </c>
      <c r="X30" s="20">
        <v>189442500</v>
      </c>
      <c r="Y30" s="20">
        <v>178882752</v>
      </c>
      <c r="Z30" s="21">
        <v>94.43</v>
      </c>
      <c r="AA30" s="22">
        <v>378885000</v>
      </c>
    </row>
    <row r="31" spans="1:27" ht="13.5">
      <c r="A31" s="23" t="s">
        <v>56</v>
      </c>
      <c r="B31" s="17"/>
      <c r="C31" s="18">
        <v>370216911</v>
      </c>
      <c r="D31" s="18">
        <v>370216911</v>
      </c>
      <c r="E31" s="19">
        <v>372942569</v>
      </c>
      <c r="F31" s="20">
        <v>372942568</v>
      </c>
      <c r="G31" s="20">
        <v>377707542</v>
      </c>
      <c r="H31" s="20">
        <v>263263461</v>
      </c>
      <c r="I31" s="20">
        <v>255829311</v>
      </c>
      <c r="J31" s="20">
        <v>255829311</v>
      </c>
      <c r="K31" s="20">
        <v>253033593</v>
      </c>
      <c r="L31" s="20">
        <v>256195896</v>
      </c>
      <c r="M31" s="20">
        <v>257758731</v>
      </c>
      <c r="N31" s="20">
        <v>257758731</v>
      </c>
      <c r="O31" s="20"/>
      <c r="P31" s="20"/>
      <c r="Q31" s="20"/>
      <c r="R31" s="20"/>
      <c r="S31" s="20"/>
      <c r="T31" s="20"/>
      <c r="U31" s="20"/>
      <c r="V31" s="20"/>
      <c r="W31" s="20">
        <v>257758731</v>
      </c>
      <c r="X31" s="20">
        <v>186471284</v>
      </c>
      <c r="Y31" s="20">
        <v>71287447</v>
      </c>
      <c r="Z31" s="21">
        <v>38.23</v>
      </c>
      <c r="AA31" s="22">
        <v>372942568</v>
      </c>
    </row>
    <row r="32" spans="1:27" ht="13.5">
      <c r="A32" s="23" t="s">
        <v>57</v>
      </c>
      <c r="B32" s="17"/>
      <c r="C32" s="18">
        <v>6338164523</v>
      </c>
      <c r="D32" s="18">
        <v>6338164523</v>
      </c>
      <c r="E32" s="19">
        <v>5125322936</v>
      </c>
      <c r="F32" s="20">
        <v>5658750668</v>
      </c>
      <c r="G32" s="20">
        <v>4034859305</v>
      </c>
      <c r="H32" s="20">
        <v>3927504532</v>
      </c>
      <c r="I32" s="20">
        <v>4607254277</v>
      </c>
      <c r="J32" s="20">
        <v>4607254277</v>
      </c>
      <c r="K32" s="20">
        <v>3658695812</v>
      </c>
      <c r="L32" s="20">
        <v>3574097391</v>
      </c>
      <c r="M32" s="20">
        <v>3817052259</v>
      </c>
      <c r="N32" s="20">
        <v>3817052259</v>
      </c>
      <c r="O32" s="20"/>
      <c r="P32" s="20"/>
      <c r="Q32" s="20"/>
      <c r="R32" s="20"/>
      <c r="S32" s="20"/>
      <c r="T32" s="20"/>
      <c r="U32" s="20"/>
      <c r="V32" s="20"/>
      <c r="W32" s="20">
        <v>3817052259</v>
      </c>
      <c r="X32" s="20">
        <v>2829375334</v>
      </c>
      <c r="Y32" s="20">
        <v>987676925</v>
      </c>
      <c r="Z32" s="21">
        <v>34.91</v>
      </c>
      <c r="AA32" s="22">
        <v>5658750668</v>
      </c>
    </row>
    <row r="33" spans="1:27" ht="13.5">
      <c r="A33" s="23" t="s">
        <v>58</v>
      </c>
      <c r="B33" s="17"/>
      <c r="C33" s="18">
        <v>1078550401</v>
      </c>
      <c r="D33" s="18">
        <v>1078550401</v>
      </c>
      <c r="E33" s="19">
        <v>1444664594</v>
      </c>
      <c r="F33" s="20">
        <v>2080552350</v>
      </c>
      <c r="G33" s="20">
        <v>1079587801</v>
      </c>
      <c r="H33" s="20">
        <v>1063868428</v>
      </c>
      <c r="I33" s="20">
        <v>1053561959</v>
      </c>
      <c r="J33" s="20">
        <v>1053561959</v>
      </c>
      <c r="K33" s="20">
        <v>1025852826</v>
      </c>
      <c r="L33" s="20">
        <v>996612279</v>
      </c>
      <c r="M33" s="20">
        <v>996437065</v>
      </c>
      <c r="N33" s="20">
        <v>996437065</v>
      </c>
      <c r="O33" s="20"/>
      <c r="P33" s="20"/>
      <c r="Q33" s="20"/>
      <c r="R33" s="20"/>
      <c r="S33" s="20"/>
      <c r="T33" s="20"/>
      <c r="U33" s="20"/>
      <c r="V33" s="20"/>
      <c r="W33" s="20">
        <v>996437065</v>
      </c>
      <c r="X33" s="20">
        <v>1040276175</v>
      </c>
      <c r="Y33" s="20">
        <v>-43839110</v>
      </c>
      <c r="Z33" s="21">
        <v>-4.21</v>
      </c>
      <c r="AA33" s="22">
        <v>2080552350</v>
      </c>
    </row>
    <row r="34" spans="1:27" ht="13.5">
      <c r="A34" s="27" t="s">
        <v>59</v>
      </c>
      <c r="B34" s="28"/>
      <c r="C34" s="29">
        <f aca="true" t="shared" si="3" ref="C34:Y34">SUM(C29:C33)</f>
        <v>8155257087</v>
      </c>
      <c r="D34" s="29">
        <f>SUM(D29:D33)</f>
        <v>8155257087</v>
      </c>
      <c r="E34" s="30">
        <f t="shared" si="3"/>
        <v>7321815099</v>
      </c>
      <c r="F34" s="31">
        <f t="shared" si="3"/>
        <v>8491130586</v>
      </c>
      <c r="G34" s="31">
        <f t="shared" si="3"/>
        <v>5860479900</v>
      </c>
      <c r="H34" s="31">
        <f t="shared" si="3"/>
        <v>5622961673</v>
      </c>
      <c r="I34" s="31">
        <f t="shared" si="3"/>
        <v>6284970799</v>
      </c>
      <c r="J34" s="31">
        <f t="shared" si="3"/>
        <v>6284970799</v>
      </c>
      <c r="K34" s="31">
        <f t="shared" si="3"/>
        <v>5305907483</v>
      </c>
      <c r="L34" s="31">
        <f t="shared" si="3"/>
        <v>5195230818</v>
      </c>
      <c r="M34" s="31">
        <f t="shared" si="3"/>
        <v>5439573307</v>
      </c>
      <c r="N34" s="31">
        <f t="shared" si="3"/>
        <v>5439573307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5439573307</v>
      </c>
      <c r="X34" s="31">
        <f t="shared" si="3"/>
        <v>4245565293</v>
      </c>
      <c r="Y34" s="31">
        <f t="shared" si="3"/>
        <v>1194008014</v>
      </c>
      <c r="Z34" s="32">
        <f>+IF(X34&lt;&gt;0,+(Y34/X34)*100,0)</f>
        <v>28.123652131052033</v>
      </c>
      <c r="AA34" s="33">
        <f>SUM(AA29:AA33)</f>
        <v>8491130586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6666138570</v>
      </c>
      <c r="D37" s="18">
        <v>6666138570</v>
      </c>
      <c r="E37" s="19">
        <v>7902043000</v>
      </c>
      <c r="F37" s="20">
        <v>7902043000</v>
      </c>
      <c r="G37" s="20">
        <v>6728294074</v>
      </c>
      <c r="H37" s="20">
        <v>6790449578</v>
      </c>
      <c r="I37" s="20">
        <v>6576499958</v>
      </c>
      <c r="J37" s="20">
        <v>6576499958</v>
      </c>
      <c r="K37" s="20">
        <v>6638655462</v>
      </c>
      <c r="L37" s="20">
        <v>6700810966</v>
      </c>
      <c r="M37" s="20">
        <v>6526051918</v>
      </c>
      <c r="N37" s="20">
        <v>6526051918</v>
      </c>
      <c r="O37" s="20"/>
      <c r="P37" s="20"/>
      <c r="Q37" s="20"/>
      <c r="R37" s="20"/>
      <c r="S37" s="20"/>
      <c r="T37" s="20"/>
      <c r="U37" s="20"/>
      <c r="V37" s="20"/>
      <c r="W37" s="20">
        <v>6526051918</v>
      </c>
      <c r="X37" s="20">
        <v>3951021500</v>
      </c>
      <c r="Y37" s="20">
        <v>2575030418</v>
      </c>
      <c r="Z37" s="21">
        <v>65.17</v>
      </c>
      <c r="AA37" s="22">
        <v>7902043000</v>
      </c>
    </row>
    <row r="38" spans="1:27" ht="13.5">
      <c r="A38" s="23" t="s">
        <v>58</v>
      </c>
      <c r="B38" s="17"/>
      <c r="C38" s="18">
        <v>5758962366</v>
      </c>
      <c r="D38" s="18">
        <v>5758962366</v>
      </c>
      <c r="E38" s="19">
        <v>5099008090</v>
      </c>
      <c r="F38" s="20">
        <v>5099008090</v>
      </c>
      <c r="G38" s="20">
        <v>4737328366</v>
      </c>
      <c r="H38" s="20">
        <v>5858530366</v>
      </c>
      <c r="I38" s="20">
        <v>5967799411</v>
      </c>
      <c r="J38" s="20">
        <v>5967799411</v>
      </c>
      <c r="K38" s="20">
        <v>6006565465</v>
      </c>
      <c r="L38" s="20">
        <v>6035295920</v>
      </c>
      <c r="M38" s="20">
        <v>6087030219</v>
      </c>
      <c r="N38" s="20">
        <v>6087030219</v>
      </c>
      <c r="O38" s="20"/>
      <c r="P38" s="20"/>
      <c r="Q38" s="20"/>
      <c r="R38" s="20"/>
      <c r="S38" s="20"/>
      <c r="T38" s="20"/>
      <c r="U38" s="20"/>
      <c r="V38" s="20"/>
      <c r="W38" s="20">
        <v>6087030219</v>
      </c>
      <c r="X38" s="20">
        <v>2549504045</v>
      </c>
      <c r="Y38" s="20">
        <v>3537526174</v>
      </c>
      <c r="Z38" s="21">
        <v>138.75</v>
      </c>
      <c r="AA38" s="22">
        <v>5099008090</v>
      </c>
    </row>
    <row r="39" spans="1:27" ht="13.5">
      <c r="A39" s="27" t="s">
        <v>61</v>
      </c>
      <c r="B39" s="35"/>
      <c r="C39" s="29">
        <f aca="true" t="shared" si="4" ref="C39:Y39">SUM(C37:C38)</f>
        <v>12425100936</v>
      </c>
      <c r="D39" s="29">
        <f>SUM(D37:D38)</f>
        <v>12425100936</v>
      </c>
      <c r="E39" s="36">
        <f t="shared" si="4"/>
        <v>13001051090</v>
      </c>
      <c r="F39" s="37">
        <f t="shared" si="4"/>
        <v>13001051090</v>
      </c>
      <c r="G39" s="37">
        <f t="shared" si="4"/>
        <v>11465622440</v>
      </c>
      <c r="H39" s="37">
        <f t="shared" si="4"/>
        <v>12648979944</v>
      </c>
      <c r="I39" s="37">
        <f t="shared" si="4"/>
        <v>12544299369</v>
      </c>
      <c r="J39" s="37">
        <f t="shared" si="4"/>
        <v>12544299369</v>
      </c>
      <c r="K39" s="37">
        <f t="shared" si="4"/>
        <v>12645220927</v>
      </c>
      <c r="L39" s="37">
        <f t="shared" si="4"/>
        <v>12736106886</v>
      </c>
      <c r="M39" s="37">
        <f t="shared" si="4"/>
        <v>12613082137</v>
      </c>
      <c r="N39" s="37">
        <f t="shared" si="4"/>
        <v>12613082137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12613082137</v>
      </c>
      <c r="X39" s="37">
        <f t="shared" si="4"/>
        <v>6500525545</v>
      </c>
      <c r="Y39" s="37">
        <f t="shared" si="4"/>
        <v>6112556592</v>
      </c>
      <c r="Z39" s="38">
        <f>+IF(X39&lt;&gt;0,+(Y39/X39)*100,0)</f>
        <v>94.03172942996257</v>
      </c>
      <c r="AA39" s="39">
        <f>SUM(AA37:AA38)</f>
        <v>13001051090</v>
      </c>
    </row>
    <row r="40" spans="1:27" ht="13.5">
      <c r="A40" s="27" t="s">
        <v>62</v>
      </c>
      <c r="B40" s="28"/>
      <c r="C40" s="29">
        <f aca="true" t="shared" si="5" ref="C40:Y40">+C34+C39</f>
        <v>20580358023</v>
      </c>
      <c r="D40" s="29">
        <f>+D34+D39</f>
        <v>20580358023</v>
      </c>
      <c r="E40" s="30">
        <f t="shared" si="5"/>
        <v>20322866189</v>
      </c>
      <c r="F40" s="31">
        <f t="shared" si="5"/>
        <v>21492181676</v>
      </c>
      <c r="G40" s="31">
        <f t="shared" si="5"/>
        <v>17326102340</v>
      </c>
      <c r="H40" s="31">
        <f t="shared" si="5"/>
        <v>18271941617</v>
      </c>
      <c r="I40" s="31">
        <f t="shared" si="5"/>
        <v>18829270168</v>
      </c>
      <c r="J40" s="31">
        <f t="shared" si="5"/>
        <v>18829270168</v>
      </c>
      <c r="K40" s="31">
        <f t="shared" si="5"/>
        <v>17951128410</v>
      </c>
      <c r="L40" s="31">
        <f t="shared" si="5"/>
        <v>17931337704</v>
      </c>
      <c r="M40" s="31">
        <f t="shared" si="5"/>
        <v>18052655444</v>
      </c>
      <c r="N40" s="31">
        <f t="shared" si="5"/>
        <v>18052655444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18052655444</v>
      </c>
      <c r="X40" s="31">
        <f t="shared" si="5"/>
        <v>10746090838</v>
      </c>
      <c r="Y40" s="31">
        <f t="shared" si="5"/>
        <v>7306564606</v>
      </c>
      <c r="Z40" s="32">
        <f>+IF(X40&lt;&gt;0,+(Y40/X40)*100,0)</f>
        <v>67.99276793904205</v>
      </c>
      <c r="AA40" s="33">
        <f>+AA34+AA39</f>
        <v>21492181676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24141672297</v>
      </c>
      <c r="D42" s="43">
        <f>+D25-D40</f>
        <v>24141672297</v>
      </c>
      <c r="E42" s="44">
        <f t="shared" si="6"/>
        <v>27846831888</v>
      </c>
      <c r="F42" s="45">
        <f t="shared" si="6"/>
        <v>27714487784</v>
      </c>
      <c r="G42" s="45">
        <f t="shared" si="6"/>
        <v>26201638997</v>
      </c>
      <c r="H42" s="45">
        <f t="shared" si="6"/>
        <v>25620622356</v>
      </c>
      <c r="I42" s="45">
        <f t="shared" si="6"/>
        <v>24477665949</v>
      </c>
      <c r="J42" s="45">
        <f t="shared" si="6"/>
        <v>24477665949</v>
      </c>
      <c r="K42" s="45">
        <f t="shared" si="6"/>
        <v>25336627139</v>
      </c>
      <c r="L42" s="45">
        <f t="shared" si="6"/>
        <v>25164027623</v>
      </c>
      <c r="M42" s="45">
        <f t="shared" si="6"/>
        <v>26473368058</v>
      </c>
      <c r="N42" s="45">
        <f t="shared" si="6"/>
        <v>26473368058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26473368058</v>
      </c>
      <c r="X42" s="45">
        <f t="shared" si="6"/>
        <v>13857243893</v>
      </c>
      <c r="Y42" s="45">
        <f t="shared" si="6"/>
        <v>12616124165</v>
      </c>
      <c r="Z42" s="46">
        <f>+IF(X42&lt;&gt;0,+(Y42/X42)*100,0)</f>
        <v>91.04353118424254</v>
      </c>
      <c r="AA42" s="47">
        <f>+AA25-AA40</f>
        <v>27714487784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21921756011</v>
      </c>
      <c r="D45" s="18">
        <v>21921756011</v>
      </c>
      <c r="E45" s="19">
        <v>25806310111</v>
      </c>
      <c r="F45" s="20">
        <v>26067413251</v>
      </c>
      <c r="G45" s="20">
        <v>24261278041</v>
      </c>
      <c r="H45" s="20">
        <v>23402780629</v>
      </c>
      <c r="I45" s="20">
        <v>22263549704</v>
      </c>
      <c r="J45" s="20">
        <v>22263549704</v>
      </c>
      <c r="K45" s="20">
        <v>23141678030</v>
      </c>
      <c r="L45" s="20">
        <v>23001124363</v>
      </c>
      <c r="M45" s="20">
        <v>24327335961</v>
      </c>
      <c r="N45" s="20">
        <v>24327335961</v>
      </c>
      <c r="O45" s="20"/>
      <c r="P45" s="20"/>
      <c r="Q45" s="20"/>
      <c r="R45" s="20"/>
      <c r="S45" s="20"/>
      <c r="T45" s="20"/>
      <c r="U45" s="20"/>
      <c r="V45" s="20"/>
      <c r="W45" s="20">
        <v>24327335961</v>
      </c>
      <c r="X45" s="20">
        <v>13033706626</v>
      </c>
      <c r="Y45" s="20">
        <v>11293629335</v>
      </c>
      <c r="Z45" s="48">
        <v>86.65</v>
      </c>
      <c r="AA45" s="22">
        <v>26067413251</v>
      </c>
    </row>
    <row r="46" spans="1:27" ht="13.5">
      <c r="A46" s="23" t="s">
        <v>67</v>
      </c>
      <c r="B46" s="17"/>
      <c r="C46" s="18">
        <v>2219916286</v>
      </c>
      <c r="D46" s="18">
        <v>2219916286</v>
      </c>
      <c r="E46" s="19">
        <v>2040521777</v>
      </c>
      <c r="F46" s="20">
        <v>1647074533</v>
      </c>
      <c r="G46" s="20">
        <v>1940360956</v>
      </c>
      <c r="H46" s="20">
        <v>2217841727</v>
      </c>
      <c r="I46" s="20">
        <v>2214116245</v>
      </c>
      <c r="J46" s="20">
        <v>2214116245</v>
      </c>
      <c r="K46" s="20">
        <v>2194949109</v>
      </c>
      <c r="L46" s="20">
        <v>2162903260</v>
      </c>
      <c r="M46" s="20">
        <v>2146032097</v>
      </c>
      <c r="N46" s="20">
        <v>2146032097</v>
      </c>
      <c r="O46" s="20"/>
      <c r="P46" s="20"/>
      <c r="Q46" s="20"/>
      <c r="R46" s="20"/>
      <c r="S46" s="20"/>
      <c r="T46" s="20"/>
      <c r="U46" s="20"/>
      <c r="V46" s="20"/>
      <c r="W46" s="20">
        <v>2146032097</v>
      </c>
      <c r="X46" s="20">
        <v>823537267</v>
      </c>
      <c r="Y46" s="20">
        <v>1322494830</v>
      </c>
      <c r="Z46" s="48">
        <v>160.59</v>
      </c>
      <c r="AA46" s="22">
        <v>1647074533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24141672297</v>
      </c>
      <c r="D48" s="51">
        <f>SUM(D45:D47)</f>
        <v>24141672297</v>
      </c>
      <c r="E48" s="52">
        <f t="shared" si="7"/>
        <v>27846831888</v>
      </c>
      <c r="F48" s="53">
        <f t="shared" si="7"/>
        <v>27714487784</v>
      </c>
      <c r="G48" s="53">
        <f t="shared" si="7"/>
        <v>26201638997</v>
      </c>
      <c r="H48" s="53">
        <f t="shared" si="7"/>
        <v>25620622356</v>
      </c>
      <c r="I48" s="53">
        <f t="shared" si="7"/>
        <v>24477665949</v>
      </c>
      <c r="J48" s="53">
        <f t="shared" si="7"/>
        <v>24477665949</v>
      </c>
      <c r="K48" s="53">
        <f t="shared" si="7"/>
        <v>25336627139</v>
      </c>
      <c r="L48" s="53">
        <f t="shared" si="7"/>
        <v>25164027623</v>
      </c>
      <c r="M48" s="53">
        <f t="shared" si="7"/>
        <v>26473368058</v>
      </c>
      <c r="N48" s="53">
        <f t="shared" si="7"/>
        <v>26473368058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26473368058</v>
      </c>
      <c r="X48" s="53">
        <f t="shared" si="7"/>
        <v>13857243893</v>
      </c>
      <c r="Y48" s="53">
        <f t="shared" si="7"/>
        <v>12616124165</v>
      </c>
      <c r="Z48" s="54">
        <f>+IF(X48&lt;&gt;0,+(Y48/X48)*100,0)</f>
        <v>91.04353118424254</v>
      </c>
      <c r="AA48" s="55">
        <f>SUM(AA45:AA47)</f>
        <v>27714487784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1429924</v>
      </c>
      <c r="D6" s="18">
        <v>1429924</v>
      </c>
      <c r="E6" s="19"/>
      <c r="F6" s="20"/>
      <c r="G6" s="20">
        <v>298721</v>
      </c>
      <c r="H6" s="20">
        <v>2095961</v>
      </c>
      <c r="I6" s="20"/>
      <c r="J6" s="20"/>
      <c r="K6" s="20">
        <v>4596533</v>
      </c>
      <c r="L6" s="20">
        <v>7796934</v>
      </c>
      <c r="M6" s="20">
        <v>2592448</v>
      </c>
      <c r="N6" s="20">
        <v>2592448</v>
      </c>
      <c r="O6" s="20"/>
      <c r="P6" s="20"/>
      <c r="Q6" s="20"/>
      <c r="R6" s="20"/>
      <c r="S6" s="20"/>
      <c r="T6" s="20"/>
      <c r="U6" s="20"/>
      <c r="V6" s="20"/>
      <c r="W6" s="20">
        <v>2592448</v>
      </c>
      <c r="X6" s="20"/>
      <c r="Y6" s="20">
        <v>2592448</v>
      </c>
      <c r="Z6" s="21"/>
      <c r="AA6" s="22"/>
    </row>
    <row r="7" spans="1:27" ht="13.5">
      <c r="A7" s="23" t="s">
        <v>34</v>
      </c>
      <c r="B7" s="17"/>
      <c r="C7" s="18"/>
      <c r="D7" s="18"/>
      <c r="E7" s="19"/>
      <c r="F7" s="20"/>
      <c r="G7" s="20">
        <v>11296042</v>
      </c>
      <c r="H7" s="20">
        <v>10289206</v>
      </c>
      <c r="I7" s="20">
        <v>10289206</v>
      </c>
      <c r="J7" s="20">
        <v>10289206</v>
      </c>
      <c r="K7" s="20">
        <v>6450347</v>
      </c>
      <c r="L7" s="20">
        <v>5156708</v>
      </c>
      <c r="M7" s="20">
        <v>5156708</v>
      </c>
      <c r="N7" s="20">
        <v>5156708</v>
      </c>
      <c r="O7" s="20"/>
      <c r="P7" s="20"/>
      <c r="Q7" s="20"/>
      <c r="R7" s="20"/>
      <c r="S7" s="20"/>
      <c r="T7" s="20"/>
      <c r="U7" s="20"/>
      <c r="V7" s="20"/>
      <c r="W7" s="20">
        <v>5156708</v>
      </c>
      <c r="X7" s="20"/>
      <c r="Y7" s="20">
        <v>5156708</v>
      </c>
      <c r="Z7" s="21"/>
      <c r="AA7" s="22"/>
    </row>
    <row r="8" spans="1:27" ht="13.5">
      <c r="A8" s="23" t="s">
        <v>35</v>
      </c>
      <c r="B8" s="17"/>
      <c r="C8" s="18">
        <v>27388801</v>
      </c>
      <c r="D8" s="18">
        <v>27388801</v>
      </c>
      <c r="E8" s="19">
        <v>33013974</v>
      </c>
      <c r="F8" s="20">
        <v>33013974</v>
      </c>
      <c r="G8" s="20">
        <v>42711731</v>
      </c>
      <c r="H8" s="20">
        <v>37932814</v>
      </c>
      <c r="I8" s="20">
        <v>35620475</v>
      </c>
      <c r="J8" s="20">
        <v>35620475</v>
      </c>
      <c r="K8" s="20">
        <v>26272176</v>
      </c>
      <c r="L8" s="20">
        <v>26512731</v>
      </c>
      <c r="M8" s="20">
        <v>26656632</v>
      </c>
      <c r="N8" s="20">
        <v>26656632</v>
      </c>
      <c r="O8" s="20"/>
      <c r="P8" s="20"/>
      <c r="Q8" s="20"/>
      <c r="R8" s="20"/>
      <c r="S8" s="20"/>
      <c r="T8" s="20"/>
      <c r="U8" s="20"/>
      <c r="V8" s="20"/>
      <c r="W8" s="20">
        <v>26656632</v>
      </c>
      <c r="X8" s="20">
        <v>16506987</v>
      </c>
      <c r="Y8" s="20">
        <v>10149645</v>
      </c>
      <c r="Z8" s="21">
        <v>61.49</v>
      </c>
      <c r="AA8" s="22">
        <v>33013974</v>
      </c>
    </row>
    <row r="9" spans="1:27" ht="13.5">
      <c r="A9" s="23" t="s">
        <v>36</v>
      </c>
      <c r="B9" s="17"/>
      <c r="C9" s="18">
        <v>9104999</v>
      </c>
      <c r="D9" s="18">
        <v>9104999</v>
      </c>
      <c r="E9" s="19"/>
      <c r="F9" s="20"/>
      <c r="G9" s="20">
        <v>11591381</v>
      </c>
      <c r="H9" s="20">
        <v>10813655</v>
      </c>
      <c r="I9" s="20">
        <v>10548894</v>
      </c>
      <c r="J9" s="20">
        <v>10548894</v>
      </c>
      <c r="K9" s="20">
        <v>11954516</v>
      </c>
      <c r="L9" s="20">
        <v>12302676</v>
      </c>
      <c r="M9" s="20">
        <v>12840014</v>
      </c>
      <c r="N9" s="20">
        <v>12840014</v>
      </c>
      <c r="O9" s="20"/>
      <c r="P9" s="20"/>
      <c r="Q9" s="20"/>
      <c r="R9" s="20"/>
      <c r="S9" s="20"/>
      <c r="T9" s="20"/>
      <c r="U9" s="20"/>
      <c r="V9" s="20"/>
      <c r="W9" s="20">
        <v>12840014</v>
      </c>
      <c r="X9" s="20"/>
      <c r="Y9" s="20">
        <v>12840014</v>
      </c>
      <c r="Z9" s="21"/>
      <c r="AA9" s="22"/>
    </row>
    <row r="10" spans="1:27" ht="13.5">
      <c r="A10" s="23" t="s">
        <v>37</v>
      </c>
      <c r="B10" s="17"/>
      <c r="C10" s="18">
        <v>2186</v>
      </c>
      <c r="D10" s="18">
        <v>2186</v>
      </c>
      <c r="E10" s="19"/>
      <c r="F10" s="20"/>
      <c r="G10" s="24">
        <v>4123</v>
      </c>
      <c r="H10" s="24">
        <v>2186</v>
      </c>
      <c r="I10" s="24">
        <v>2186</v>
      </c>
      <c r="J10" s="20">
        <v>2186</v>
      </c>
      <c r="K10" s="24">
        <v>2186</v>
      </c>
      <c r="L10" s="24">
        <v>2186</v>
      </c>
      <c r="M10" s="20">
        <v>2186</v>
      </c>
      <c r="N10" s="24">
        <v>2186</v>
      </c>
      <c r="O10" s="24"/>
      <c r="P10" s="24"/>
      <c r="Q10" s="20"/>
      <c r="R10" s="24"/>
      <c r="S10" s="24"/>
      <c r="T10" s="20"/>
      <c r="U10" s="24"/>
      <c r="V10" s="24"/>
      <c r="W10" s="24">
        <v>2186</v>
      </c>
      <c r="X10" s="20"/>
      <c r="Y10" s="24">
        <v>2186</v>
      </c>
      <c r="Z10" s="25"/>
      <c r="AA10" s="26"/>
    </row>
    <row r="11" spans="1:27" ht="13.5">
      <c r="A11" s="23" t="s">
        <v>38</v>
      </c>
      <c r="B11" s="17"/>
      <c r="C11" s="18">
        <v>1149369</v>
      </c>
      <c r="D11" s="18">
        <v>1149369</v>
      </c>
      <c r="E11" s="19"/>
      <c r="F11" s="20"/>
      <c r="G11" s="20">
        <v>771083</v>
      </c>
      <c r="H11" s="20">
        <v>905108</v>
      </c>
      <c r="I11" s="20">
        <v>934250</v>
      </c>
      <c r="J11" s="20">
        <v>934250</v>
      </c>
      <c r="K11" s="20">
        <v>1449711</v>
      </c>
      <c r="L11" s="20">
        <v>1279062</v>
      </c>
      <c r="M11" s="20">
        <v>1585589</v>
      </c>
      <c r="N11" s="20">
        <v>1585589</v>
      </c>
      <c r="O11" s="20"/>
      <c r="P11" s="20"/>
      <c r="Q11" s="20"/>
      <c r="R11" s="20"/>
      <c r="S11" s="20"/>
      <c r="T11" s="20"/>
      <c r="U11" s="20"/>
      <c r="V11" s="20"/>
      <c r="W11" s="20">
        <v>1585589</v>
      </c>
      <c r="X11" s="20"/>
      <c r="Y11" s="20">
        <v>1585589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39075279</v>
      </c>
      <c r="D12" s="29">
        <f>SUM(D6:D11)</f>
        <v>39075279</v>
      </c>
      <c r="E12" s="30">
        <f t="shared" si="0"/>
        <v>33013974</v>
      </c>
      <c r="F12" s="31">
        <f t="shared" si="0"/>
        <v>33013974</v>
      </c>
      <c r="G12" s="31">
        <f t="shared" si="0"/>
        <v>66673081</v>
      </c>
      <c r="H12" s="31">
        <f t="shared" si="0"/>
        <v>62038930</v>
      </c>
      <c r="I12" s="31">
        <f t="shared" si="0"/>
        <v>57395011</v>
      </c>
      <c r="J12" s="31">
        <f t="shared" si="0"/>
        <v>57395011</v>
      </c>
      <c r="K12" s="31">
        <f t="shared" si="0"/>
        <v>50725469</v>
      </c>
      <c r="L12" s="31">
        <f t="shared" si="0"/>
        <v>53050297</v>
      </c>
      <c r="M12" s="31">
        <f t="shared" si="0"/>
        <v>48833577</v>
      </c>
      <c r="N12" s="31">
        <f t="shared" si="0"/>
        <v>48833577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48833577</v>
      </c>
      <c r="X12" s="31">
        <f t="shared" si="0"/>
        <v>16506987</v>
      </c>
      <c r="Y12" s="31">
        <f t="shared" si="0"/>
        <v>32326590</v>
      </c>
      <c r="Z12" s="32">
        <f>+IF(X12&lt;&gt;0,+(Y12/X12)*100,0)</f>
        <v>195.835799713176</v>
      </c>
      <c r="AA12" s="33">
        <f>SUM(AA6:AA11)</f>
        <v>33013974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4586207</v>
      </c>
      <c r="D16" s="18">
        <v>4586207</v>
      </c>
      <c r="E16" s="19">
        <v>4043791</v>
      </c>
      <c r="F16" s="20">
        <v>4043791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2021896</v>
      </c>
      <c r="Y16" s="24">
        <v>-2021896</v>
      </c>
      <c r="Z16" s="25">
        <v>-100</v>
      </c>
      <c r="AA16" s="26">
        <v>4043791</v>
      </c>
    </row>
    <row r="17" spans="1:27" ht="13.5">
      <c r="A17" s="23" t="s">
        <v>43</v>
      </c>
      <c r="B17" s="17"/>
      <c r="C17" s="18">
        <v>1556523</v>
      </c>
      <c r="D17" s="18">
        <v>1556523</v>
      </c>
      <c r="E17" s="19">
        <v>1526285</v>
      </c>
      <c r="F17" s="20">
        <v>1526285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763143</v>
      </c>
      <c r="Y17" s="20">
        <v>-763143</v>
      </c>
      <c r="Z17" s="21">
        <v>-100</v>
      </c>
      <c r="AA17" s="22">
        <v>1526285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253161980</v>
      </c>
      <c r="D19" s="18">
        <v>253161980</v>
      </c>
      <c r="E19" s="19">
        <v>221727550</v>
      </c>
      <c r="F19" s="20">
        <v>221727550</v>
      </c>
      <c r="G19" s="20">
        <v>230672353</v>
      </c>
      <c r="H19" s="20">
        <v>251612654</v>
      </c>
      <c r="I19" s="20">
        <v>251612654</v>
      </c>
      <c r="J19" s="20">
        <v>251612654</v>
      </c>
      <c r="K19" s="20">
        <v>255633588</v>
      </c>
      <c r="L19" s="20">
        <v>267356966</v>
      </c>
      <c r="M19" s="20">
        <v>255641228</v>
      </c>
      <c r="N19" s="20">
        <v>255641228</v>
      </c>
      <c r="O19" s="20"/>
      <c r="P19" s="20"/>
      <c r="Q19" s="20"/>
      <c r="R19" s="20"/>
      <c r="S19" s="20"/>
      <c r="T19" s="20"/>
      <c r="U19" s="20"/>
      <c r="V19" s="20"/>
      <c r="W19" s="20">
        <v>255641228</v>
      </c>
      <c r="X19" s="20">
        <v>110863775</v>
      </c>
      <c r="Y19" s="20">
        <v>144777453</v>
      </c>
      <c r="Z19" s="21">
        <v>130.59</v>
      </c>
      <c r="AA19" s="22">
        <v>221727550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260797</v>
      </c>
      <c r="D22" s="18">
        <v>260797</v>
      </c>
      <c r="E22" s="19"/>
      <c r="F22" s="20"/>
      <c r="G22" s="20"/>
      <c r="H22" s="20"/>
      <c r="I22" s="20"/>
      <c r="J22" s="20"/>
      <c r="K22" s="20">
        <v>23874</v>
      </c>
      <c r="L22" s="20">
        <v>80078</v>
      </c>
      <c r="M22" s="20">
        <v>80078</v>
      </c>
      <c r="N22" s="20">
        <v>80078</v>
      </c>
      <c r="O22" s="20"/>
      <c r="P22" s="20"/>
      <c r="Q22" s="20"/>
      <c r="R22" s="20"/>
      <c r="S22" s="20"/>
      <c r="T22" s="20"/>
      <c r="U22" s="20"/>
      <c r="V22" s="20"/>
      <c r="W22" s="20">
        <v>80078</v>
      </c>
      <c r="X22" s="20"/>
      <c r="Y22" s="20">
        <v>80078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259565507</v>
      </c>
      <c r="D24" s="29">
        <f>SUM(D15:D23)</f>
        <v>259565507</v>
      </c>
      <c r="E24" s="36">
        <f t="shared" si="1"/>
        <v>227297626</v>
      </c>
      <c r="F24" s="37">
        <f t="shared" si="1"/>
        <v>227297626</v>
      </c>
      <c r="G24" s="37">
        <f t="shared" si="1"/>
        <v>230672353</v>
      </c>
      <c r="H24" s="37">
        <f t="shared" si="1"/>
        <v>251612654</v>
      </c>
      <c r="I24" s="37">
        <f t="shared" si="1"/>
        <v>251612654</v>
      </c>
      <c r="J24" s="37">
        <f t="shared" si="1"/>
        <v>251612654</v>
      </c>
      <c r="K24" s="37">
        <f t="shared" si="1"/>
        <v>255657462</v>
      </c>
      <c r="L24" s="37">
        <f t="shared" si="1"/>
        <v>267437044</v>
      </c>
      <c r="M24" s="37">
        <f t="shared" si="1"/>
        <v>255721306</v>
      </c>
      <c r="N24" s="37">
        <f t="shared" si="1"/>
        <v>255721306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255721306</v>
      </c>
      <c r="X24" s="37">
        <f t="shared" si="1"/>
        <v>113648814</v>
      </c>
      <c r="Y24" s="37">
        <f t="shared" si="1"/>
        <v>142072492</v>
      </c>
      <c r="Z24" s="38">
        <f>+IF(X24&lt;&gt;0,+(Y24/X24)*100,0)</f>
        <v>125.01009645380022</v>
      </c>
      <c r="AA24" s="39">
        <f>SUM(AA15:AA23)</f>
        <v>227297626</v>
      </c>
    </row>
    <row r="25" spans="1:27" ht="13.5">
      <c r="A25" s="27" t="s">
        <v>51</v>
      </c>
      <c r="B25" s="28"/>
      <c r="C25" s="29">
        <f aca="true" t="shared" si="2" ref="C25:Y25">+C12+C24</f>
        <v>298640786</v>
      </c>
      <c r="D25" s="29">
        <f>+D12+D24</f>
        <v>298640786</v>
      </c>
      <c r="E25" s="30">
        <f t="shared" si="2"/>
        <v>260311600</v>
      </c>
      <c r="F25" s="31">
        <f t="shared" si="2"/>
        <v>260311600</v>
      </c>
      <c r="G25" s="31">
        <f t="shared" si="2"/>
        <v>297345434</v>
      </c>
      <c r="H25" s="31">
        <f t="shared" si="2"/>
        <v>313651584</v>
      </c>
      <c r="I25" s="31">
        <f t="shared" si="2"/>
        <v>309007665</v>
      </c>
      <c r="J25" s="31">
        <f t="shared" si="2"/>
        <v>309007665</v>
      </c>
      <c r="K25" s="31">
        <f t="shared" si="2"/>
        <v>306382931</v>
      </c>
      <c r="L25" s="31">
        <f t="shared" si="2"/>
        <v>320487341</v>
      </c>
      <c r="M25" s="31">
        <f t="shared" si="2"/>
        <v>304554883</v>
      </c>
      <c r="N25" s="31">
        <f t="shared" si="2"/>
        <v>304554883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304554883</v>
      </c>
      <c r="X25" s="31">
        <f t="shared" si="2"/>
        <v>130155801</v>
      </c>
      <c r="Y25" s="31">
        <f t="shared" si="2"/>
        <v>174399082</v>
      </c>
      <c r="Z25" s="32">
        <f>+IF(X25&lt;&gt;0,+(Y25/X25)*100,0)</f>
        <v>133.9925540468227</v>
      </c>
      <c r="AA25" s="33">
        <f>+AA12+AA24</f>
        <v>260311600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>
        <v>31943019</v>
      </c>
      <c r="F29" s="20">
        <v>31943019</v>
      </c>
      <c r="G29" s="20"/>
      <c r="H29" s="20"/>
      <c r="I29" s="20">
        <v>2142305</v>
      </c>
      <c r="J29" s="20">
        <v>2142305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15971510</v>
      </c>
      <c r="Y29" s="20">
        <v>-15971510</v>
      </c>
      <c r="Z29" s="21">
        <v>-100</v>
      </c>
      <c r="AA29" s="22">
        <v>31943019</v>
      </c>
    </row>
    <row r="30" spans="1:27" ht="13.5">
      <c r="A30" s="23" t="s">
        <v>55</v>
      </c>
      <c r="B30" s="17"/>
      <c r="C30" s="18">
        <v>963893</v>
      </c>
      <c r="D30" s="18">
        <v>963893</v>
      </c>
      <c r="E30" s="19">
        <v>604827</v>
      </c>
      <c r="F30" s="20">
        <v>604827</v>
      </c>
      <c r="G30" s="20"/>
      <c r="H30" s="20">
        <v>791894</v>
      </c>
      <c r="I30" s="20">
        <v>791894</v>
      </c>
      <c r="J30" s="20">
        <v>791894</v>
      </c>
      <c r="K30" s="20">
        <v>2091223</v>
      </c>
      <c r="L30" s="20">
        <v>2089037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302414</v>
      </c>
      <c r="Y30" s="20">
        <v>-302414</v>
      </c>
      <c r="Z30" s="21">
        <v>-100</v>
      </c>
      <c r="AA30" s="22">
        <v>604827</v>
      </c>
    </row>
    <row r="31" spans="1:27" ht="13.5">
      <c r="A31" s="23" t="s">
        <v>56</v>
      </c>
      <c r="B31" s="17"/>
      <c r="C31" s="18">
        <v>629027</v>
      </c>
      <c r="D31" s="18">
        <v>629027</v>
      </c>
      <c r="E31" s="19"/>
      <c r="F31" s="20"/>
      <c r="G31" s="20">
        <v>634537</v>
      </c>
      <c r="H31" s="20">
        <v>639557</v>
      </c>
      <c r="I31" s="20">
        <v>635597</v>
      </c>
      <c r="J31" s="20">
        <v>635597</v>
      </c>
      <c r="K31" s="20">
        <v>637552</v>
      </c>
      <c r="L31" s="20">
        <v>641534</v>
      </c>
      <c r="M31" s="20">
        <v>640916</v>
      </c>
      <c r="N31" s="20">
        <v>640916</v>
      </c>
      <c r="O31" s="20"/>
      <c r="P31" s="20"/>
      <c r="Q31" s="20"/>
      <c r="R31" s="20"/>
      <c r="S31" s="20"/>
      <c r="T31" s="20"/>
      <c r="U31" s="20"/>
      <c r="V31" s="20"/>
      <c r="W31" s="20">
        <v>640916</v>
      </c>
      <c r="X31" s="20"/>
      <c r="Y31" s="20">
        <v>640916</v>
      </c>
      <c r="Z31" s="21"/>
      <c r="AA31" s="22"/>
    </row>
    <row r="32" spans="1:27" ht="13.5">
      <c r="A32" s="23" t="s">
        <v>57</v>
      </c>
      <c r="B32" s="17"/>
      <c r="C32" s="18">
        <v>41842472</v>
      </c>
      <c r="D32" s="18">
        <v>41842472</v>
      </c>
      <c r="E32" s="19">
        <v>30732850</v>
      </c>
      <c r="F32" s="20">
        <v>30732850</v>
      </c>
      <c r="G32" s="20">
        <v>47014912</v>
      </c>
      <c r="H32" s="20">
        <v>74200964</v>
      </c>
      <c r="I32" s="20">
        <v>82146862</v>
      </c>
      <c r="J32" s="20">
        <v>82146862</v>
      </c>
      <c r="K32" s="20">
        <v>59279964</v>
      </c>
      <c r="L32" s="20">
        <v>59746607</v>
      </c>
      <c r="M32" s="20">
        <v>66500810</v>
      </c>
      <c r="N32" s="20">
        <v>66500810</v>
      </c>
      <c r="O32" s="20"/>
      <c r="P32" s="20"/>
      <c r="Q32" s="20"/>
      <c r="R32" s="20"/>
      <c r="S32" s="20"/>
      <c r="T32" s="20"/>
      <c r="U32" s="20"/>
      <c r="V32" s="20"/>
      <c r="W32" s="20">
        <v>66500810</v>
      </c>
      <c r="X32" s="20">
        <v>15366425</v>
      </c>
      <c r="Y32" s="20">
        <v>51134385</v>
      </c>
      <c r="Z32" s="21">
        <v>332.77</v>
      </c>
      <c r="AA32" s="22">
        <v>30732850</v>
      </c>
    </row>
    <row r="33" spans="1:27" ht="13.5">
      <c r="A33" s="23" t="s">
        <v>58</v>
      </c>
      <c r="B33" s="17"/>
      <c r="C33" s="18">
        <v>9368045</v>
      </c>
      <c r="D33" s="18">
        <v>9368045</v>
      </c>
      <c r="E33" s="19"/>
      <c r="F33" s="20"/>
      <c r="G33" s="20">
        <v>823668</v>
      </c>
      <c r="H33" s="20">
        <v>936304</v>
      </c>
      <c r="I33" s="20">
        <v>936304</v>
      </c>
      <c r="J33" s="20">
        <v>936304</v>
      </c>
      <c r="K33" s="20">
        <v>936304</v>
      </c>
      <c r="L33" s="20">
        <v>3534556</v>
      </c>
      <c r="M33" s="20">
        <v>949490</v>
      </c>
      <c r="N33" s="20">
        <v>949490</v>
      </c>
      <c r="O33" s="20"/>
      <c r="P33" s="20"/>
      <c r="Q33" s="20"/>
      <c r="R33" s="20"/>
      <c r="S33" s="20"/>
      <c r="T33" s="20"/>
      <c r="U33" s="20"/>
      <c r="V33" s="20"/>
      <c r="W33" s="20">
        <v>949490</v>
      </c>
      <c r="X33" s="20"/>
      <c r="Y33" s="20">
        <v>949490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52803437</v>
      </c>
      <c r="D34" s="29">
        <f>SUM(D29:D33)</f>
        <v>52803437</v>
      </c>
      <c r="E34" s="30">
        <f t="shared" si="3"/>
        <v>63280696</v>
      </c>
      <c r="F34" s="31">
        <f t="shared" si="3"/>
        <v>63280696</v>
      </c>
      <c r="G34" s="31">
        <f t="shared" si="3"/>
        <v>48473117</v>
      </c>
      <c r="H34" s="31">
        <f t="shared" si="3"/>
        <v>76568719</v>
      </c>
      <c r="I34" s="31">
        <f t="shared" si="3"/>
        <v>86652962</v>
      </c>
      <c r="J34" s="31">
        <f t="shared" si="3"/>
        <v>86652962</v>
      </c>
      <c r="K34" s="31">
        <f t="shared" si="3"/>
        <v>62945043</v>
      </c>
      <c r="L34" s="31">
        <f t="shared" si="3"/>
        <v>66011734</v>
      </c>
      <c r="M34" s="31">
        <f t="shared" si="3"/>
        <v>68091216</v>
      </c>
      <c r="N34" s="31">
        <f t="shared" si="3"/>
        <v>68091216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68091216</v>
      </c>
      <c r="X34" s="31">
        <f t="shared" si="3"/>
        <v>31640349</v>
      </c>
      <c r="Y34" s="31">
        <f t="shared" si="3"/>
        <v>36450867</v>
      </c>
      <c r="Z34" s="32">
        <f>+IF(X34&lt;&gt;0,+(Y34/X34)*100,0)</f>
        <v>115.20374506614957</v>
      </c>
      <c r="AA34" s="33">
        <f>SUM(AA29:AA33)</f>
        <v>63280696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10074787</v>
      </c>
      <c r="D37" s="18">
        <v>10074787</v>
      </c>
      <c r="E37" s="19">
        <v>8538486</v>
      </c>
      <c r="F37" s="20">
        <v>8538486</v>
      </c>
      <c r="G37" s="20">
        <v>9340791</v>
      </c>
      <c r="H37" s="20">
        <v>9977514</v>
      </c>
      <c r="I37" s="20">
        <v>9977514</v>
      </c>
      <c r="J37" s="20">
        <v>9977514</v>
      </c>
      <c r="K37" s="20">
        <v>8731495</v>
      </c>
      <c r="L37" s="20">
        <v>8731495</v>
      </c>
      <c r="M37" s="20">
        <v>10811805</v>
      </c>
      <c r="N37" s="20">
        <v>10811805</v>
      </c>
      <c r="O37" s="20"/>
      <c r="P37" s="20"/>
      <c r="Q37" s="20"/>
      <c r="R37" s="20"/>
      <c r="S37" s="20"/>
      <c r="T37" s="20"/>
      <c r="U37" s="20"/>
      <c r="V37" s="20"/>
      <c r="W37" s="20">
        <v>10811805</v>
      </c>
      <c r="X37" s="20">
        <v>4269243</v>
      </c>
      <c r="Y37" s="20">
        <v>6542562</v>
      </c>
      <c r="Z37" s="21">
        <v>153.25</v>
      </c>
      <c r="AA37" s="22">
        <v>8538486</v>
      </c>
    </row>
    <row r="38" spans="1:27" ht="13.5">
      <c r="A38" s="23" t="s">
        <v>58</v>
      </c>
      <c r="B38" s="17"/>
      <c r="C38" s="18">
        <v>12697096</v>
      </c>
      <c r="D38" s="18">
        <v>12697096</v>
      </c>
      <c r="E38" s="19">
        <v>7600000</v>
      </c>
      <c r="F38" s="20">
        <v>7600000</v>
      </c>
      <c r="G38" s="20">
        <v>7457743</v>
      </c>
      <c r="H38" s="20">
        <v>10922379</v>
      </c>
      <c r="I38" s="20">
        <v>10922379</v>
      </c>
      <c r="J38" s="20">
        <v>10922379</v>
      </c>
      <c r="K38" s="20">
        <v>10922379</v>
      </c>
      <c r="L38" s="20">
        <v>10922379</v>
      </c>
      <c r="M38" s="20">
        <v>10922379</v>
      </c>
      <c r="N38" s="20">
        <v>10922379</v>
      </c>
      <c r="O38" s="20"/>
      <c r="P38" s="20"/>
      <c r="Q38" s="20"/>
      <c r="R38" s="20"/>
      <c r="S38" s="20"/>
      <c r="T38" s="20"/>
      <c r="U38" s="20"/>
      <c r="V38" s="20"/>
      <c r="W38" s="20">
        <v>10922379</v>
      </c>
      <c r="X38" s="20">
        <v>3800000</v>
      </c>
      <c r="Y38" s="20">
        <v>7122379</v>
      </c>
      <c r="Z38" s="21">
        <v>187.43</v>
      </c>
      <c r="AA38" s="22">
        <v>7600000</v>
      </c>
    </row>
    <row r="39" spans="1:27" ht="13.5">
      <c r="A39" s="27" t="s">
        <v>61</v>
      </c>
      <c r="B39" s="35"/>
      <c r="C39" s="29">
        <f aca="true" t="shared" si="4" ref="C39:Y39">SUM(C37:C38)</f>
        <v>22771883</v>
      </c>
      <c r="D39" s="29">
        <f>SUM(D37:D38)</f>
        <v>22771883</v>
      </c>
      <c r="E39" s="36">
        <f t="shared" si="4"/>
        <v>16138486</v>
      </c>
      <c r="F39" s="37">
        <f t="shared" si="4"/>
        <v>16138486</v>
      </c>
      <c r="G39" s="37">
        <f t="shared" si="4"/>
        <v>16798534</v>
      </c>
      <c r="H39" s="37">
        <f t="shared" si="4"/>
        <v>20899893</v>
      </c>
      <c r="I39" s="37">
        <f t="shared" si="4"/>
        <v>20899893</v>
      </c>
      <c r="J39" s="37">
        <f t="shared" si="4"/>
        <v>20899893</v>
      </c>
      <c r="K39" s="37">
        <f t="shared" si="4"/>
        <v>19653874</v>
      </c>
      <c r="L39" s="37">
        <f t="shared" si="4"/>
        <v>19653874</v>
      </c>
      <c r="M39" s="37">
        <f t="shared" si="4"/>
        <v>21734184</v>
      </c>
      <c r="N39" s="37">
        <f t="shared" si="4"/>
        <v>21734184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21734184</v>
      </c>
      <c r="X39" s="37">
        <f t="shared" si="4"/>
        <v>8069243</v>
      </c>
      <c r="Y39" s="37">
        <f t="shared" si="4"/>
        <v>13664941</v>
      </c>
      <c r="Z39" s="38">
        <f>+IF(X39&lt;&gt;0,+(Y39/X39)*100,0)</f>
        <v>169.34600928488584</v>
      </c>
      <c r="AA39" s="39">
        <f>SUM(AA37:AA38)</f>
        <v>16138486</v>
      </c>
    </row>
    <row r="40" spans="1:27" ht="13.5">
      <c r="A40" s="27" t="s">
        <v>62</v>
      </c>
      <c r="B40" s="28"/>
      <c r="C40" s="29">
        <f aca="true" t="shared" si="5" ref="C40:Y40">+C34+C39</f>
        <v>75575320</v>
      </c>
      <c r="D40" s="29">
        <f>+D34+D39</f>
        <v>75575320</v>
      </c>
      <c r="E40" s="30">
        <f t="shared" si="5"/>
        <v>79419182</v>
      </c>
      <c r="F40" s="31">
        <f t="shared" si="5"/>
        <v>79419182</v>
      </c>
      <c r="G40" s="31">
        <f t="shared" si="5"/>
        <v>65271651</v>
      </c>
      <c r="H40" s="31">
        <f t="shared" si="5"/>
        <v>97468612</v>
      </c>
      <c r="I40" s="31">
        <f t="shared" si="5"/>
        <v>107552855</v>
      </c>
      <c r="J40" s="31">
        <f t="shared" si="5"/>
        <v>107552855</v>
      </c>
      <c r="K40" s="31">
        <f t="shared" si="5"/>
        <v>82598917</v>
      </c>
      <c r="L40" s="31">
        <f t="shared" si="5"/>
        <v>85665608</v>
      </c>
      <c r="M40" s="31">
        <f t="shared" si="5"/>
        <v>89825400</v>
      </c>
      <c r="N40" s="31">
        <f t="shared" si="5"/>
        <v>89825400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89825400</v>
      </c>
      <c r="X40" s="31">
        <f t="shared" si="5"/>
        <v>39709592</v>
      </c>
      <c r="Y40" s="31">
        <f t="shared" si="5"/>
        <v>50115808</v>
      </c>
      <c r="Z40" s="32">
        <f>+IF(X40&lt;&gt;0,+(Y40/X40)*100,0)</f>
        <v>126.20579934440022</v>
      </c>
      <c r="AA40" s="33">
        <f>+AA34+AA39</f>
        <v>79419182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223065466</v>
      </c>
      <c r="D42" s="43">
        <f>+D25-D40</f>
        <v>223065466</v>
      </c>
      <c r="E42" s="44">
        <f t="shared" si="6"/>
        <v>180892418</v>
      </c>
      <c r="F42" s="45">
        <f t="shared" si="6"/>
        <v>180892418</v>
      </c>
      <c r="G42" s="45">
        <f t="shared" si="6"/>
        <v>232073783</v>
      </c>
      <c r="H42" s="45">
        <f t="shared" si="6"/>
        <v>216182972</v>
      </c>
      <c r="I42" s="45">
        <f t="shared" si="6"/>
        <v>201454810</v>
      </c>
      <c r="J42" s="45">
        <f t="shared" si="6"/>
        <v>201454810</v>
      </c>
      <c r="K42" s="45">
        <f t="shared" si="6"/>
        <v>223784014</v>
      </c>
      <c r="L42" s="45">
        <f t="shared" si="6"/>
        <v>234821733</v>
      </c>
      <c r="M42" s="45">
        <f t="shared" si="6"/>
        <v>214729483</v>
      </c>
      <c r="N42" s="45">
        <f t="shared" si="6"/>
        <v>214729483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214729483</v>
      </c>
      <c r="X42" s="45">
        <f t="shared" si="6"/>
        <v>90446209</v>
      </c>
      <c r="Y42" s="45">
        <f t="shared" si="6"/>
        <v>124283274</v>
      </c>
      <c r="Z42" s="46">
        <f>+IF(X42&lt;&gt;0,+(Y42/X42)*100,0)</f>
        <v>137.41125844202048</v>
      </c>
      <c r="AA42" s="47">
        <f>+AA25-AA40</f>
        <v>180892418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223065466</v>
      </c>
      <c r="D45" s="18">
        <v>223065466</v>
      </c>
      <c r="E45" s="19">
        <v>180892418</v>
      </c>
      <c r="F45" s="20">
        <v>180892418</v>
      </c>
      <c r="G45" s="20">
        <v>229921370</v>
      </c>
      <c r="H45" s="20">
        <v>211305790</v>
      </c>
      <c r="I45" s="20">
        <v>196577629</v>
      </c>
      <c r="J45" s="20">
        <v>196577629</v>
      </c>
      <c r="K45" s="20">
        <v>218989915</v>
      </c>
      <c r="L45" s="20">
        <v>230027632</v>
      </c>
      <c r="M45" s="20">
        <v>207337133</v>
      </c>
      <c r="N45" s="20">
        <v>207337133</v>
      </c>
      <c r="O45" s="20"/>
      <c r="P45" s="20"/>
      <c r="Q45" s="20"/>
      <c r="R45" s="20"/>
      <c r="S45" s="20"/>
      <c r="T45" s="20"/>
      <c r="U45" s="20"/>
      <c r="V45" s="20"/>
      <c r="W45" s="20">
        <v>207337133</v>
      </c>
      <c r="X45" s="20">
        <v>90446209</v>
      </c>
      <c r="Y45" s="20">
        <v>116890924</v>
      </c>
      <c r="Z45" s="48">
        <v>129.24</v>
      </c>
      <c r="AA45" s="22">
        <v>180892418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2152412</v>
      </c>
      <c r="H46" s="20">
        <v>4877182</v>
      </c>
      <c r="I46" s="20">
        <v>4877182</v>
      </c>
      <c r="J46" s="20">
        <v>4877182</v>
      </c>
      <c r="K46" s="20">
        <v>4794098</v>
      </c>
      <c r="L46" s="20">
        <v>4794098</v>
      </c>
      <c r="M46" s="20">
        <v>7392350</v>
      </c>
      <c r="N46" s="20">
        <v>7392350</v>
      </c>
      <c r="O46" s="20"/>
      <c r="P46" s="20"/>
      <c r="Q46" s="20"/>
      <c r="R46" s="20"/>
      <c r="S46" s="20"/>
      <c r="T46" s="20"/>
      <c r="U46" s="20"/>
      <c r="V46" s="20"/>
      <c r="W46" s="20">
        <v>7392350</v>
      </c>
      <c r="X46" s="20"/>
      <c r="Y46" s="20">
        <v>7392350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223065466</v>
      </c>
      <c r="D48" s="51">
        <f>SUM(D45:D47)</f>
        <v>223065466</v>
      </c>
      <c r="E48" s="52">
        <f t="shared" si="7"/>
        <v>180892418</v>
      </c>
      <c r="F48" s="53">
        <f t="shared" si="7"/>
        <v>180892418</v>
      </c>
      <c r="G48" s="53">
        <f t="shared" si="7"/>
        <v>232073782</v>
      </c>
      <c r="H48" s="53">
        <f t="shared" si="7"/>
        <v>216182972</v>
      </c>
      <c r="I48" s="53">
        <f t="shared" si="7"/>
        <v>201454811</v>
      </c>
      <c r="J48" s="53">
        <f t="shared" si="7"/>
        <v>201454811</v>
      </c>
      <c r="K48" s="53">
        <f t="shared" si="7"/>
        <v>223784013</v>
      </c>
      <c r="L48" s="53">
        <f t="shared" si="7"/>
        <v>234821730</v>
      </c>
      <c r="M48" s="53">
        <f t="shared" si="7"/>
        <v>214729483</v>
      </c>
      <c r="N48" s="53">
        <f t="shared" si="7"/>
        <v>214729483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214729483</v>
      </c>
      <c r="X48" s="53">
        <f t="shared" si="7"/>
        <v>90446209</v>
      </c>
      <c r="Y48" s="53">
        <f t="shared" si="7"/>
        <v>124283274</v>
      </c>
      <c r="Z48" s="54">
        <f>+IF(X48&lt;&gt;0,+(Y48/X48)*100,0)</f>
        <v>137.41125844202048</v>
      </c>
      <c r="AA48" s="55">
        <f>SUM(AA45:AA47)</f>
        <v>180892418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4542376</v>
      </c>
      <c r="D6" s="18">
        <v>4542376</v>
      </c>
      <c r="E6" s="19">
        <v>6500000</v>
      </c>
      <c r="F6" s="20">
        <v>6500000</v>
      </c>
      <c r="G6" s="20">
        <v>16388309</v>
      </c>
      <c r="H6" s="20">
        <v>4696981</v>
      </c>
      <c r="I6" s="20">
        <v>1313289</v>
      </c>
      <c r="J6" s="20">
        <v>1313289</v>
      </c>
      <c r="K6" s="20">
        <v>2761721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3250000</v>
      </c>
      <c r="Y6" s="20">
        <v>-3250000</v>
      </c>
      <c r="Z6" s="21">
        <v>-100</v>
      </c>
      <c r="AA6" s="22">
        <v>6500000</v>
      </c>
    </row>
    <row r="7" spans="1:27" ht="13.5">
      <c r="A7" s="23" t="s">
        <v>34</v>
      </c>
      <c r="B7" s="17"/>
      <c r="C7" s="18">
        <v>48040192</v>
      </c>
      <c r="D7" s="18">
        <v>48040192</v>
      </c>
      <c r="E7" s="19">
        <v>38049000</v>
      </c>
      <c r="F7" s="20">
        <v>38049000</v>
      </c>
      <c r="G7" s="20">
        <v>38991192</v>
      </c>
      <c r="H7" s="20">
        <v>53991192</v>
      </c>
      <c r="I7" s="20">
        <v>70797334</v>
      </c>
      <c r="J7" s="20">
        <v>70797334</v>
      </c>
      <c r="K7" s="20">
        <v>70887648</v>
      </c>
      <c r="L7" s="20">
        <v>73910308</v>
      </c>
      <c r="M7" s="20">
        <v>79196686</v>
      </c>
      <c r="N7" s="20">
        <v>79196686</v>
      </c>
      <c r="O7" s="20"/>
      <c r="P7" s="20"/>
      <c r="Q7" s="20"/>
      <c r="R7" s="20"/>
      <c r="S7" s="20"/>
      <c r="T7" s="20"/>
      <c r="U7" s="20"/>
      <c r="V7" s="20"/>
      <c r="W7" s="20">
        <v>79196686</v>
      </c>
      <c r="X7" s="20">
        <v>19024500</v>
      </c>
      <c r="Y7" s="20">
        <v>60172186</v>
      </c>
      <c r="Z7" s="21">
        <v>316.29</v>
      </c>
      <c r="AA7" s="22">
        <v>38049000</v>
      </c>
    </row>
    <row r="8" spans="1:27" ht="13.5">
      <c r="A8" s="23" t="s">
        <v>35</v>
      </c>
      <c r="B8" s="17"/>
      <c r="C8" s="18">
        <v>30627752</v>
      </c>
      <c r="D8" s="18">
        <v>30627752</v>
      </c>
      <c r="E8" s="19">
        <v>23446580</v>
      </c>
      <c r="F8" s="20">
        <v>23446580</v>
      </c>
      <c r="G8" s="20">
        <v>87087776</v>
      </c>
      <c r="H8" s="20">
        <v>75622924</v>
      </c>
      <c r="I8" s="20">
        <v>66881756</v>
      </c>
      <c r="J8" s="20">
        <v>66881756</v>
      </c>
      <c r="K8" s="20">
        <v>59630947</v>
      </c>
      <c r="L8" s="20">
        <v>54462580</v>
      </c>
      <c r="M8" s="20">
        <v>49060502</v>
      </c>
      <c r="N8" s="20">
        <v>49060502</v>
      </c>
      <c r="O8" s="20"/>
      <c r="P8" s="20"/>
      <c r="Q8" s="20"/>
      <c r="R8" s="20"/>
      <c r="S8" s="20"/>
      <c r="T8" s="20"/>
      <c r="U8" s="20"/>
      <c r="V8" s="20"/>
      <c r="W8" s="20">
        <v>49060502</v>
      </c>
      <c r="X8" s="20">
        <v>11723290</v>
      </c>
      <c r="Y8" s="20">
        <v>37337212</v>
      </c>
      <c r="Z8" s="21">
        <v>318.49</v>
      </c>
      <c r="AA8" s="22">
        <v>23446580</v>
      </c>
    </row>
    <row r="9" spans="1:27" ht="13.5">
      <c r="A9" s="23" t="s">
        <v>36</v>
      </c>
      <c r="B9" s="17"/>
      <c r="C9" s="18">
        <v>2300771</v>
      </c>
      <c r="D9" s="18">
        <v>2300771</v>
      </c>
      <c r="E9" s="19">
        <v>1735695</v>
      </c>
      <c r="F9" s="20">
        <v>1735695</v>
      </c>
      <c r="G9" s="20">
        <v>262275</v>
      </c>
      <c r="H9" s="20">
        <v>262275</v>
      </c>
      <c r="I9" s="20">
        <v>262275</v>
      </c>
      <c r="J9" s="20">
        <v>262275</v>
      </c>
      <c r="K9" s="20">
        <v>262275</v>
      </c>
      <c r="L9" s="20">
        <v>262275</v>
      </c>
      <c r="M9" s="20">
        <v>262275</v>
      </c>
      <c r="N9" s="20">
        <v>262275</v>
      </c>
      <c r="O9" s="20"/>
      <c r="P9" s="20"/>
      <c r="Q9" s="20"/>
      <c r="R9" s="20"/>
      <c r="S9" s="20"/>
      <c r="T9" s="20"/>
      <c r="U9" s="20"/>
      <c r="V9" s="20"/>
      <c r="W9" s="20">
        <v>262275</v>
      </c>
      <c r="X9" s="20">
        <v>867848</v>
      </c>
      <c r="Y9" s="20">
        <v>-605573</v>
      </c>
      <c r="Z9" s="21">
        <v>-69.78</v>
      </c>
      <c r="AA9" s="22">
        <v>1735695</v>
      </c>
    </row>
    <row r="10" spans="1:27" ht="13.5">
      <c r="A10" s="23" t="s">
        <v>37</v>
      </c>
      <c r="B10" s="17"/>
      <c r="C10" s="18">
        <v>2080</v>
      </c>
      <c r="D10" s="18">
        <v>2080</v>
      </c>
      <c r="E10" s="19">
        <v>2000</v>
      </c>
      <c r="F10" s="20">
        <v>2000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1000</v>
      </c>
      <c r="Y10" s="24">
        <v>-1000</v>
      </c>
      <c r="Z10" s="25">
        <v>-100</v>
      </c>
      <c r="AA10" s="26">
        <v>2000</v>
      </c>
    </row>
    <row r="11" spans="1:27" ht="13.5">
      <c r="A11" s="23" t="s">
        <v>38</v>
      </c>
      <c r="B11" s="17"/>
      <c r="C11" s="18">
        <v>810316</v>
      </c>
      <c r="D11" s="18">
        <v>810316</v>
      </c>
      <c r="E11" s="19">
        <v>861000</v>
      </c>
      <c r="F11" s="20">
        <v>861000</v>
      </c>
      <c r="G11" s="20">
        <v>747455</v>
      </c>
      <c r="H11" s="20">
        <v>784090</v>
      </c>
      <c r="I11" s="20">
        <v>837479</v>
      </c>
      <c r="J11" s="20">
        <v>837479</v>
      </c>
      <c r="K11" s="20">
        <v>839852</v>
      </c>
      <c r="L11" s="20">
        <v>881054</v>
      </c>
      <c r="M11" s="20">
        <v>948682</v>
      </c>
      <c r="N11" s="20">
        <v>948682</v>
      </c>
      <c r="O11" s="20"/>
      <c r="P11" s="20"/>
      <c r="Q11" s="20"/>
      <c r="R11" s="20"/>
      <c r="S11" s="20"/>
      <c r="T11" s="20"/>
      <c r="U11" s="20"/>
      <c r="V11" s="20"/>
      <c r="W11" s="20">
        <v>948682</v>
      </c>
      <c r="X11" s="20">
        <v>430500</v>
      </c>
      <c r="Y11" s="20">
        <v>518182</v>
      </c>
      <c r="Z11" s="21">
        <v>120.37</v>
      </c>
      <c r="AA11" s="22">
        <v>861000</v>
      </c>
    </row>
    <row r="12" spans="1:27" ht="13.5">
      <c r="A12" s="27" t="s">
        <v>39</v>
      </c>
      <c r="B12" s="28"/>
      <c r="C12" s="29">
        <f aca="true" t="shared" si="0" ref="C12:Y12">SUM(C6:C11)</f>
        <v>86323487</v>
      </c>
      <c r="D12" s="29">
        <f>SUM(D6:D11)</f>
        <v>86323487</v>
      </c>
      <c r="E12" s="30">
        <f t="shared" si="0"/>
        <v>70594275</v>
      </c>
      <c r="F12" s="31">
        <f t="shared" si="0"/>
        <v>70594275</v>
      </c>
      <c r="G12" s="31">
        <f t="shared" si="0"/>
        <v>143477007</v>
      </c>
      <c r="H12" s="31">
        <f t="shared" si="0"/>
        <v>135357462</v>
      </c>
      <c r="I12" s="31">
        <f t="shared" si="0"/>
        <v>140092133</v>
      </c>
      <c r="J12" s="31">
        <f t="shared" si="0"/>
        <v>140092133</v>
      </c>
      <c r="K12" s="31">
        <f t="shared" si="0"/>
        <v>134382443</v>
      </c>
      <c r="L12" s="31">
        <f t="shared" si="0"/>
        <v>129516217</v>
      </c>
      <c r="M12" s="31">
        <f t="shared" si="0"/>
        <v>129468145</v>
      </c>
      <c r="N12" s="31">
        <f t="shared" si="0"/>
        <v>129468145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129468145</v>
      </c>
      <c r="X12" s="31">
        <f t="shared" si="0"/>
        <v>35297138</v>
      </c>
      <c r="Y12" s="31">
        <f t="shared" si="0"/>
        <v>94171007</v>
      </c>
      <c r="Z12" s="32">
        <f>+IF(X12&lt;&gt;0,+(Y12/X12)*100,0)</f>
        <v>266.795021738023</v>
      </c>
      <c r="AA12" s="33">
        <f>SUM(AA6:AA11)</f>
        <v>70594275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20190</v>
      </c>
      <c r="D15" s="18">
        <v>20190</v>
      </c>
      <c r="E15" s="19">
        <v>18000</v>
      </c>
      <c r="F15" s="20">
        <v>18000</v>
      </c>
      <c r="G15" s="20">
        <v>22079</v>
      </c>
      <c r="H15" s="20">
        <v>21888</v>
      </c>
      <c r="I15" s="20">
        <v>21697</v>
      </c>
      <c r="J15" s="20">
        <v>21697</v>
      </c>
      <c r="K15" s="20">
        <v>21507</v>
      </c>
      <c r="L15" s="20">
        <v>21316</v>
      </c>
      <c r="M15" s="20">
        <v>21125</v>
      </c>
      <c r="N15" s="20">
        <v>21125</v>
      </c>
      <c r="O15" s="20"/>
      <c r="P15" s="20"/>
      <c r="Q15" s="20"/>
      <c r="R15" s="20"/>
      <c r="S15" s="20"/>
      <c r="T15" s="20"/>
      <c r="U15" s="20"/>
      <c r="V15" s="20"/>
      <c r="W15" s="20">
        <v>21125</v>
      </c>
      <c r="X15" s="20">
        <v>9000</v>
      </c>
      <c r="Y15" s="20">
        <v>12125</v>
      </c>
      <c r="Z15" s="21">
        <v>134.72</v>
      </c>
      <c r="AA15" s="22">
        <v>18000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>
        <v>776609</v>
      </c>
      <c r="H16" s="24">
        <v>776609</v>
      </c>
      <c r="I16" s="24">
        <v>776609</v>
      </c>
      <c r="J16" s="20">
        <v>776609</v>
      </c>
      <c r="K16" s="24">
        <v>776609</v>
      </c>
      <c r="L16" s="24">
        <v>776609</v>
      </c>
      <c r="M16" s="20">
        <v>776609</v>
      </c>
      <c r="N16" s="24">
        <v>776609</v>
      </c>
      <c r="O16" s="24"/>
      <c r="P16" s="24"/>
      <c r="Q16" s="20"/>
      <c r="R16" s="24"/>
      <c r="S16" s="24"/>
      <c r="T16" s="20"/>
      <c r="U16" s="24"/>
      <c r="V16" s="24"/>
      <c r="W16" s="24">
        <v>776609</v>
      </c>
      <c r="X16" s="20"/>
      <c r="Y16" s="24">
        <v>776609</v>
      </c>
      <c r="Z16" s="25"/>
      <c r="AA16" s="26"/>
    </row>
    <row r="17" spans="1:27" ht="13.5">
      <c r="A17" s="23" t="s">
        <v>43</v>
      </c>
      <c r="B17" s="17"/>
      <c r="C17" s="18">
        <v>40524999</v>
      </c>
      <c r="D17" s="18">
        <v>40524999</v>
      </c>
      <c r="E17" s="19">
        <v>40524999</v>
      </c>
      <c r="F17" s="20">
        <v>40524999</v>
      </c>
      <c r="G17" s="20">
        <v>40525000</v>
      </c>
      <c r="H17" s="20">
        <v>40525000</v>
      </c>
      <c r="I17" s="20">
        <v>40525000</v>
      </c>
      <c r="J17" s="20">
        <v>40525000</v>
      </c>
      <c r="K17" s="20">
        <v>40525000</v>
      </c>
      <c r="L17" s="20">
        <v>40525000</v>
      </c>
      <c r="M17" s="20">
        <v>40525000</v>
      </c>
      <c r="N17" s="20">
        <v>40525000</v>
      </c>
      <c r="O17" s="20"/>
      <c r="P17" s="20"/>
      <c r="Q17" s="20"/>
      <c r="R17" s="20"/>
      <c r="S17" s="20"/>
      <c r="T17" s="20"/>
      <c r="U17" s="20"/>
      <c r="V17" s="20"/>
      <c r="W17" s="20">
        <v>40525000</v>
      </c>
      <c r="X17" s="20">
        <v>20262500</v>
      </c>
      <c r="Y17" s="20">
        <v>20262500</v>
      </c>
      <c r="Z17" s="21">
        <v>100</v>
      </c>
      <c r="AA17" s="22">
        <v>40524999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535116550</v>
      </c>
      <c r="D19" s="18">
        <v>535116550</v>
      </c>
      <c r="E19" s="19">
        <v>636099468</v>
      </c>
      <c r="F19" s="20">
        <v>636099468</v>
      </c>
      <c r="G19" s="20">
        <v>535116549</v>
      </c>
      <c r="H19" s="20">
        <v>535116549</v>
      </c>
      <c r="I19" s="20">
        <v>531877713</v>
      </c>
      <c r="J19" s="20">
        <v>531877713</v>
      </c>
      <c r="K19" s="20">
        <v>530271935</v>
      </c>
      <c r="L19" s="20">
        <v>529677587</v>
      </c>
      <c r="M19" s="20">
        <v>527084826</v>
      </c>
      <c r="N19" s="20">
        <v>527084826</v>
      </c>
      <c r="O19" s="20"/>
      <c r="P19" s="20"/>
      <c r="Q19" s="20"/>
      <c r="R19" s="20"/>
      <c r="S19" s="20"/>
      <c r="T19" s="20"/>
      <c r="U19" s="20"/>
      <c r="V19" s="20"/>
      <c r="W19" s="20">
        <v>527084826</v>
      </c>
      <c r="X19" s="20">
        <v>318049734</v>
      </c>
      <c r="Y19" s="20">
        <v>209035092</v>
      </c>
      <c r="Z19" s="21">
        <v>65.72</v>
      </c>
      <c r="AA19" s="22">
        <v>636099468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325557</v>
      </c>
      <c r="D22" s="18">
        <v>325557</v>
      </c>
      <c r="E22" s="19">
        <v>313000</v>
      </c>
      <c r="F22" s="20">
        <v>313000</v>
      </c>
      <c r="G22" s="20">
        <v>325557</v>
      </c>
      <c r="H22" s="20">
        <v>325557</v>
      </c>
      <c r="I22" s="20">
        <v>322223</v>
      </c>
      <c r="J22" s="20">
        <v>322223</v>
      </c>
      <c r="K22" s="20">
        <v>321112</v>
      </c>
      <c r="L22" s="20">
        <v>320001</v>
      </c>
      <c r="M22" s="20">
        <v>318890</v>
      </c>
      <c r="N22" s="20">
        <v>318890</v>
      </c>
      <c r="O22" s="20"/>
      <c r="P22" s="20"/>
      <c r="Q22" s="20"/>
      <c r="R22" s="20"/>
      <c r="S22" s="20"/>
      <c r="T22" s="20"/>
      <c r="U22" s="20"/>
      <c r="V22" s="20"/>
      <c r="W22" s="20">
        <v>318890</v>
      </c>
      <c r="X22" s="20">
        <v>156500</v>
      </c>
      <c r="Y22" s="20">
        <v>162390</v>
      </c>
      <c r="Z22" s="21">
        <v>103.76</v>
      </c>
      <c r="AA22" s="22">
        <v>313000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575987296</v>
      </c>
      <c r="D24" s="29">
        <f>SUM(D15:D23)</f>
        <v>575987296</v>
      </c>
      <c r="E24" s="36">
        <f t="shared" si="1"/>
        <v>676955467</v>
      </c>
      <c r="F24" s="37">
        <f t="shared" si="1"/>
        <v>676955467</v>
      </c>
      <c r="G24" s="37">
        <f t="shared" si="1"/>
        <v>576765794</v>
      </c>
      <c r="H24" s="37">
        <f t="shared" si="1"/>
        <v>576765603</v>
      </c>
      <c r="I24" s="37">
        <f t="shared" si="1"/>
        <v>573523242</v>
      </c>
      <c r="J24" s="37">
        <f t="shared" si="1"/>
        <v>573523242</v>
      </c>
      <c r="K24" s="37">
        <f t="shared" si="1"/>
        <v>571916163</v>
      </c>
      <c r="L24" s="37">
        <f t="shared" si="1"/>
        <v>571320513</v>
      </c>
      <c r="M24" s="37">
        <f t="shared" si="1"/>
        <v>568726450</v>
      </c>
      <c r="N24" s="37">
        <f t="shared" si="1"/>
        <v>568726450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568726450</v>
      </c>
      <c r="X24" s="37">
        <f t="shared" si="1"/>
        <v>338477734</v>
      </c>
      <c r="Y24" s="37">
        <f t="shared" si="1"/>
        <v>230248716</v>
      </c>
      <c r="Z24" s="38">
        <f>+IF(X24&lt;&gt;0,+(Y24/X24)*100,0)</f>
        <v>68.02477471088247</v>
      </c>
      <c r="AA24" s="39">
        <f>SUM(AA15:AA23)</f>
        <v>676955467</v>
      </c>
    </row>
    <row r="25" spans="1:27" ht="13.5">
      <c r="A25" s="27" t="s">
        <v>51</v>
      </c>
      <c r="B25" s="28"/>
      <c r="C25" s="29">
        <f aca="true" t="shared" si="2" ref="C25:Y25">+C12+C24</f>
        <v>662310783</v>
      </c>
      <c r="D25" s="29">
        <f>+D12+D24</f>
        <v>662310783</v>
      </c>
      <c r="E25" s="30">
        <f t="shared" si="2"/>
        <v>747549742</v>
      </c>
      <c r="F25" s="31">
        <f t="shared" si="2"/>
        <v>747549742</v>
      </c>
      <c r="G25" s="31">
        <f t="shared" si="2"/>
        <v>720242801</v>
      </c>
      <c r="H25" s="31">
        <f t="shared" si="2"/>
        <v>712123065</v>
      </c>
      <c r="I25" s="31">
        <f t="shared" si="2"/>
        <v>713615375</v>
      </c>
      <c r="J25" s="31">
        <f t="shared" si="2"/>
        <v>713615375</v>
      </c>
      <c r="K25" s="31">
        <f t="shared" si="2"/>
        <v>706298606</v>
      </c>
      <c r="L25" s="31">
        <f t="shared" si="2"/>
        <v>700836730</v>
      </c>
      <c r="M25" s="31">
        <f t="shared" si="2"/>
        <v>698194595</v>
      </c>
      <c r="N25" s="31">
        <f t="shared" si="2"/>
        <v>698194595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698194595</v>
      </c>
      <c r="X25" s="31">
        <f t="shared" si="2"/>
        <v>373774872</v>
      </c>
      <c r="Y25" s="31">
        <f t="shared" si="2"/>
        <v>324419723</v>
      </c>
      <c r="Z25" s="32">
        <f>+IF(X25&lt;&gt;0,+(Y25/X25)*100,0)</f>
        <v>86.79548768596729</v>
      </c>
      <c r="AA25" s="33">
        <f>+AA12+AA24</f>
        <v>747549742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>
        <v>1169198</v>
      </c>
      <c r="M29" s="20">
        <v>6208435</v>
      </c>
      <c r="N29" s="20">
        <v>6208435</v>
      </c>
      <c r="O29" s="20"/>
      <c r="P29" s="20"/>
      <c r="Q29" s="20"/>
      <c r="R29" s="20"/>
      <c r="S29" s="20"/>
      <c r="T29" s="20"/>
      <c r="U29" s="20"/>
      <c r="V29" s="20"/>
      <c r="W29" s="20">
        <v>6208435</v>
      </c>
      <c r="X29" s="20"/>
      <c r="Y29" s="20">
        <v>6208435</v>
      </c>
      <c r="Z29" s="21"/>
      <c r="AA29" s="22"/>
    </row>
    <row r="30" spans="1:27" ht="13.5">
      <c r="A30" s="23" t="s">
        <v>55</v>
      </c>
      <c r="B30" s="17"/>
      <c r="C30" s="18">
        <v>10322867</v>
      </c>
      <c r="D30" s="18">
        <v>10322867</v>
      </c>
      <c r="E30" s="19">
        <v>10078000</v>
      </c>
      <c r="F30" s="20">
        <v>10078000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5039000</v>
      </c>
      <c r="Y30" s="20">
        <v>-5039000</v>
      </c>
      <c r="Z30" s="21">
        <v>-100</v>
      </c>
      <c r="AA30" s="22">
        <v>10078000</v>
      </c>
    </row>
    <row r="31" spans="1:27" ht="13.5">
      <c r="A31" s="23" t="s">
        <v>56</v>
      </c>
      <c r="B31" s="17"/>
      <c r="C31" s="18">
        <v>3461317</v>
      </c>
      <c r="D31" s="18">
        <v>3461317</v>
      </c>
      <c r="E31" s="19">
        <v>3430000</v>
      </c>
      <c r="F31" s="20">
        <v>3430000</v>
      </c>
      <c r="G31" s="20">
        <v>3483080</v>
      </c>
      <c r="H31" s="20">
        <v>3502435</v>
      </c>
      <c r="I31" s="20">
        <v>3524846</v>
      </c>
      <c r="J31" s="20">
        <v>3524846</v>
      </c>
      <c r="K31" s="20">
        <v>3555807</v>
      </c>
      <c r="L31" s="20">
        <v>3580582</v>
      </c>
      <c r="M31" s="20">
        <v>3601730</v>
      </c>
      <c r="N31" s="20">
        <v>3601730</v>
      </c>
      <c r="O31" s="20"/>
      <c r="P31" s="20"/>
      <c r="Q31" s="20"/>
      <c r="R31" s="20"/>
      <c r="S31" s="20"/>
      <c r="T31" s="20"/>
      <c r="U31" s="20"/>
      <c r="V31" s="20"/>
      <c r="W31" s="20">
        <v>3601730</v>
      </c>
      <c r="X31" s="20">
        <v>1715000</v>
      </c>
      <c r="Y31" s="20">
        <v>1886730</v>
      </c>
      <c r="Z31" s="21">
        <v>110.01</v>
      </c>
      <c r="AA31" s="22">
        <v>3430000</v>
      </c>
    </row>
    <row r="32" spans="1:27" ht="13.5">
      <c r="A32" s="23" t="s">
        <v>57</v>
      </c>
      <c r="B32" s="17"/>
      <c r="C32" s="18">
        <v>32437230</v>
      </c>
      <c r="D32" s="18">
        <v>32437230</v>
      </c>
      <c r="E32" s="19">
        <v>31155000</v>
      </c>
      <c r="F32" s="20">
        <v>31155000</v>
      </c>
      <c r="G32" s="20">
        <v>19878646</v>
      </c>
      <c r="H32" s="20">
        <v>20753595</v>
      </c>
      <c r="I32" s="20">
        <v>21222595</v>
      </c>
      <c r="J32" s="20">
        <v>21222595</v>
      </c>
      <c r="K32" s="20">
        <v>20179125</v>
      </c>
      <c r="L32" s="20">
        <v>24781782</v>
      </c>
      <c r="M32" s="20">
        <v>23232626</v>
      </c>
      <c r="N32" s="20">
        <v>23232626</v>
      </c>
      <c r="O32" s="20"/>
      <c r="P32" s="20"/>
      <c r="Q32" s="20"/>
      <c r="R32" s="20"/>
      <c r="S32" s="20"/>
      <c r="T32" s="20"/>
      <c r="U32" s="20"/>
      <c r="V32" s="20"/>
      <c r="W32" s="20">
        <v>23232626</v>
      </c>
      <c r="X32" s="20">
        <v>15577500</v>
      </c>
      <c r="Y32" s="20">
        <v>7655126</v>
      </c>
      <c r="Z32" s="21">
        <v>49.14</v>
      </c>
      <c r="AA32" s="22">
        <v>31155000</v>
      </c>
    </row>
    <row r="33" spans="1:27" ht="13.5">
      <c r="A33" s="23" t="s">
        <v>58</v>
      </c>
      <c r="B33" s="17"/>
      <c r="C33" s="18">
        <v>5880983</v>
      </c>
      <c r="D33" s="18">
        <v>5880983</v>
      </c>
      <c r="E33" s="19">
        <v>5000000</v>
      </c>
      <c r="F33" s="20">
        <v>5000000</v>
      </c>
      <c r="G33" s="20">
        <v>5880983</v>
      </c>
      <c r="H33" s="20">
        <v>5880983</v>
      </c>
      <c r="I33" s="20">
        <v>5880983</v>
      </c>
      <c r="J33" s="20">
        <v>5880983</v>
      </c>
      <c r="K33" s="20">
        <v>5880984</v>
      </c>
      <c r="L33" s="20">
        <v>5880984</v>
      </c>
      <c r="M33" s="20">
        <v>5880984</v>
      </c>
      <c r="N33" s="20">
        <v>5880984</v>
      </c>
      <c r="O33" s="20"/>
      <c r="P33" s="20"/>
      <c r="Q33" s="20"/>
      <c r="R33" s="20"/>
      <c r="S33" s="20"/>
      <c r="T33" s="20"/>
      <c r="U33" s="20"/>
      <c r="V33" s="20"/>
      <c r="W33" s="20">
        <v>5880984</v>
      </c>
      <c r="X33" s="20">
        <v>2500000</v>
      </c>
      <c r="Y33" s="20">
        <v>3380984</v>
      </c>
      <c r="Z33" s="21">
        <v>135.24</v>
      </c>
      <c r="AA33" s="22">
        <v>5000000</v>
      </c>
    </row>
    <row r="34" spans="1:27" ht="13.5">
      <c r="A34" s="27" t="s">
        <v>59</v>
      </c>
      <c r="B34" s="28"/>
      <c r="C34" s="29">
        <f aca="true" t="shared" si="3" ref="C34:Y34">SUM(C29:C33)</f>
        <v>52102397</v>
      </c>
      <c r="D34" s="29">
        <f>SUM(D29:D33)</f>
        <v>52102397</v>
      </c>
      <c r="E34" s="30">
        <f t="shared" si="3"/>
        <v>49663000</v>
      </c>
      <c r="F34" s="31">
        <f t="shared" si="3"/>
        <v>49663000</v>
      </c>
      <c r="G34" s="31">
        <f t="shared" si="3"/>
        <v>29242709</v>
      </c>
      <c r="H34" s="31">
        <f t="shared" si="3"/>
        <v>30137013</v>
      </c>
      <c r="I34" s="31">
        <f t="shared" si="3"/>
        <v>30628424</v>
      </c>
      <c r="J34" s="31">
        <f t="shared" si="3"/>
        <v>30628424</v>
      </c>
      <c r="K34" s="31">
        <f t="shared" si="3"/>
        <v>29615916</v>
      </c>
      <c r="L34" s="31">
        <f t="shared" si="3"/>
        <v>35412546</v>
      </c>
      <c r="M34" s="31">
        <f t="shared" si="3"/>
        <v>38923775</v>
      </c>
      <c r="N34" s="31">
        <f t="shared" si="3"/>
        <v>38923775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38923775</v>
      </c>
      <c r="X34" s="31">
        <f t="shared" si="3"/>
        <v>24831500</v>
      </c>
      <c r="Y34" s="31">
        <f t="shared" si="3"/>
        <v>14092275</v>
      </c>
      <c r="Z34" s="32">
        <f>+IF(X34&lt;&gt;0,+(Y34/X34)*100,0)</f>
        <v>56.751605823248696</v>
      </c>
      <c r="AA34" s="33">
        <f>SUM(AA29:AA33)</f>
        <v>49663000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66937045</v>
      </c>
      <c r="D37" s="18">
        <v>66937045</v>
      </c>
      <c r="E37" s="19">
        <v>107190882</v>
      </c>
      <c r="F37" s="20">
        <v>107190882</v>
      </c>
      <c r="G37" s="20">
        <v>76365935</v>
      </c>
      <c r="H37" s="20">
        <v>76365935</v>
      </c>
      <c r="I37" s="20">
        <v>89044463</v>
      </c>
      <c r="J37" s="20">
        <v>89044463</v>
      </c>
      <c r="K37" s="20">
        <v>89044463</v>
      </c>
      <c r="L37" s="20">
        <v>89044463</v>
      </c>
      <c r="M37" s="20">
        <v>84331088</v>
      </c>
      <c r="N37" s="20">
        <v>84331088</v>
      </c>
      <c r="O37" s="20"/>
      <c r="P37" s="20"/>
      <c r="Q37" s="20"/>
      <c r="R37" s="20"/>
      <c r="S37" s="20"/>
      <c r="T37" s="20"/>
      <c r="U37" s="20"/>
      <c r="V37" s="20"/>
      <c r="W37" s="20">
        <v>84331088</v>
      </c>
      <c r="X37" s="20">
        <v>53595441</v>
      </c>
      <c r="Y37" s="20">
        <v>30735647</v>
      </c>
      <c r="Z37" s="21">
        <v>57.35</v>
      </c>
      <c r="AA37" s="22">
        <v>107190882</v>
      </c>
    </row>
    <row r="38" spans="1:27" ht="13.5">
      <c r="A38" s="23" t="s">
        <v>58</v>
      </c>
      <c r="B38" s="17"/>
      <c r="C38" s="18">
        <v>65000209</v>
      </c>
      <c r="D38" s="18">
        <v>65000209</v>
      </c>
      <c r="E38" s="19">
        <v>66461000</v>
      </c>
      <c r="F38" s="20">
        <v>66461000</v>
      </c>
      <c r="G38" s="20">
        <v>63306085</v>
      </c>
      <c r="H38" s="20">
        <v>63306085</v>
      </c>
      <c r="I38" s="20">
        <v>63306085</v>
      </c>
      <c r="J38" s="20">
        <v>63306085</v>
      </c>
      <c r="K38" s="20">
        <v>63306085</v>
      </c>
      <c r="L38" s="20">
        <v>63306085</v>
      </c>
      <c r="M38" s="20">
        <v>63306085</v>
      </c>
      <c r="N38" s="20">
        <v>63306085</v>
      </c>
      <c r="O38" s="20"/>
      <c r="P38" s="20"/>
      <c r="Q38" s="20"/>
      <c r="R38" s="20"/>
      <c r="S38" s="20"/>
      <c r="T38" s="20"/>
      <c r="U38" s="20"/>
      <c r="V38" s="20"/>
      <c r="W38" s="20">
        <v>63306085</v>
      </c>
      <c r="X38" s="20">
        <v>33230500</v>
      </c>
      <c r="Y38" s="20">
        <v>30075585</v>
      </c>
      <c r="Z38" s="21">
        <v>90.51</v>
      </c>
      <c r="AA38" s="22">
        <v>66461000</v>
      </c>
    </row>
    <row r="39" spans="1:27" ht="13.5">
      <c r="A39" s="27" t="s">
        <v>61</v>
      </c>
      <c r="B39" s="35"/>
      <c r="C39" s="29">
        <f aca="true" t="shared" si="4" ref="C39:Y39">SUM(C37:C38)</f>
        <v>131937254</v>
      </c>
      <c r="D39" s="29">
        <f>SUM(D37:D38)</f>
        <v>131937254</v>
      </c>
      <c r="E39" s="36">
        <f t="shared" si="4"/>
        <v>173651882</v>
      </c>
      <c r="F39" s="37">
        <f t="shared" si="4"/>
        <v>173651882</v>
      </c>
      <c r="G39" s="37">
        <f t="shared" si="4"/>
        <v>139672020</v>
      </c>
      <c r="H39" s="37">
        <f t="shared" si="4"/>
        <v>139672020</v>
      </c>
      <c r="I39" s="37">
        <f t="shared" si="4"/>
        <v>152350548</v>
      </c>
      <c r="J39" s="37">
        <f t="shared" si="4"/>
        <v>152350548</v>
      </c>
      <c r="K39" s="37">
        <f t="shared" si="4"/>
        <v>152350548</v>
      </c>
      <c r="L39" s="37">
        <f t="shared" si="4"/>
        <v>152350548</v>
      </c>
      <c r="M39" s="37">
        <f t="shared" si="4"/>
        <v>147637173</v>
      </c>
      <c r="N39" s="37">
        <f t="shared" si="4"/>
        <v>147637173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147637173</v>
      </c>
      <c r="X39" s="37">
        <f t="shared" si="4"/>
        <v>86825941</v>
      </c>
      <c r="Y39" s="37">
        <f t="shared" si="4"/>
        <v>60811232</v>
      </c>
      <c r="Z39" s="38">
        <f>+IF(X39&lt;&gt;0,+(Y39/X39)*100,0)</f>
        <v>70.03809149618084</v>
      </c>
      <c r="AA39" s="39">
        <f>SUM(AA37:AA38)</f>
        <v>173651882</v>
      </c>
    </row>
    <row r="40" spans="1:27" ht="13.5">
      <c r="A40" s="27" t="s">
        <v>62</v>
      </c>
      <c r="B40" s="28"/>
      <c r="C40" s="29">
        <f aca="true" t="shared" si="5" ref="C40:Y40">+C34+C39</f>
        <v>184039651</v>
      </c>
      <c r="D40" s="29">
        <f>+D34+D39</f>
        <v>184039651</v>
      </c>
      <c r="E40" s="30">
        <f t="shared" si="5"/>
        <v>223314882</v>
      </c>
      <c r="F40" s="31">
        <f t="shared" si="5"/>
        <v>223314882</v>
      </c>
      <c r="G40" s="31">
        <f t="shared" si="5"/>
        <v>168914729</v>
      </c>
      <c r="H40" s="31">
        <f t="shared" si="5"/>
        <v>169809033</v>
      </c>
      <c r="I40" s="31">
        <f t="shared" si="5"/>
        <v>182978972</v>
      </c>
      <c r="J40" s="31">
        <f t="shared" si="5"/>
        <v>182978972</v>
      </c>
      <c r="K40" s="31">
        <f t="shared" si="5"/>
        <v>181966464</v>
      </c>
      <c r="L40" s="31">
        <f t="shared" si="5"/>
        <v>187763094</v>
      </c>
      <c r="M40" s="31">
        <f t="shared" si="5"/>
        <v>186560948</v>
      </c>
      <c r="N40" s="31">
        <f t="shared" si="5"/>
        <v>186560948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186560948</v>
      </c>
      <c r="X40" s="31">
        <f t="shared" si="5"/>
        <v>111657441</v>
      </c>
      <c r="Y40" s="31">
        <f t="shared" si="5"/>
        <v>74903507</v>
      </c>
      <c r="Z40" s="32">
        <f>+IF(X40&lt;&gt;0,+(Y40/X40)*100,0)</f>
        <v>67.08330974556367</v>
      </c>
      <c r="AA40" s="33">
        <f>+AA34+AA39</f>
        <v>223314882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478271132</v>
      </c>
      <c r="D42" s="43">
        <f>+D25-D40</f>
        <v>478271132</v>
      </c>
      <c r="E42" s="44">
        <f t="shared" si="6"/>
        <v>524234860</v>
      </c>
      <c r="F42" s="45">
        <f t="shared" si="6"/>
        <v>524234860</v>
      </c>
      <c r="G42" s="45">
        <f t="shared" si="6"/>
        <v>551328072</v>
      </c>
      <c r="H42" s="45">
        <f t="shared" si="6"/>
        <v>542314032</v>
      </c>
      <c r="I42" s="45">
        <f t="shared" si="6"/>
        <v>530636403</v>
      </c>
      <c r="J42" s="45">
        <f t="shared" si="6"/>
        <v>530636403</v>
      </c>
      <c r="K42" s="45">
        <f t="shared" si="6"/>
        <v>524332142</v>
      </c>
      <c r="L42" s="45">
        <f t="shared" si="6"/>
        <v>513073636</v>
      </c>
      <c r="M42" s="45">
        <f t="shared" si="6"/>
        <v>511633647</v>
      </c>
      <c r="N42" s="45">
        <f t="shared" si="6"/>
        <v>511633647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511633647</v>
      </c>
      <c r="X42" s="45">
        <f t="shared" si="6"/>
        <v>262117431</v>
      </c>
      <c r="Y42" s="45">
        <f t="shared" si="6"/>
        <v>249516216</v>
      </c>
      <c r="Z42" s="46">
        <f>+IF(X42&lt;&gt;0,+(Y42/X42)*100,0)</f>
        <v>95.19253070964211</v>
      </c>
      <c r="AA42" s="47">
        <f>+AA25-AA40</f>
        <v>524234860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454441059</v>
      </c>
      <c r="D45" s="18">
        <v>454441059</v>
      </c>
      <c r="E45" s="19">
        <v>510427860</v>
      </c>
      <c r="F45" s="20">
        <v>510427860</v>
      </c>
      <c r="G45" s="20">
        <v>527497999</v>
      </c>
      <c r="H45" s="20">
        <v>518483959</v>
      </c>
      <c r="I45" s="20">
        <v>506806330</v>
      </c>
      <c r="J45" s="20">
        <v>506806330</v>
      </c>
      <c r="K45" s="20">
        <v>500502069</v>
      </c>
      <c r="L45" s="20">
        <v>489243563</v>
      </c>
      <c r="M45" s="20">
        <v>487803574</v>
      </c>
      <c r="N45" s="20">
        <v>487803574</v>
      </c>
      <c r="O45" s="20"/>
      <c r="P45" s="20"/>
      <c r="Q45" s="20"/>
      <c r="R45" s="20"/>
      <c r="S45" s="20"/>
      <c r="T45" s="20"/>
      <c r="U45" s="20"/>
      <c r="V45" s="20"/>
      <c r="W45" s="20">
        <v>487803574</v>
      </c>
      <c r="X45" s="20">
        <v>255213930</v>
      </c>
      <c r="Y45" s="20">
        <v>232589644</v>
      </c>
      <c r="Z45" s="48">
        <v>91.14</v>
      </c>
      <c r="AA45" s="22">
        <v>510427860</v>
      </c>
    </row>
    <row r="46" spans="1:27" ht="13.5">
      <c r="A46" s="23" t="s">
        <v>67</v>
      </c>
      <c r="B46" s="17"/>
      <c r="C46" s="18">
        <v>23830073</v>
      </c>
      <c r="D46" s="18">
        <v>23830073</v>
      </c>
      <c r="E46" s="19">
        <v>13807000</v>
      </c>
      <c r="F46" s="20">
        <v>13807000</v>
      </c>
      <c r="G46" s="20">
        <v>23830073</v>
      </c>
      <c r="H46" s="20">
        <v>23830073</v>
      </c>
      <c r="I46" s="20">
        <v>23830073</v>
      </c>
      <c r="J46" s="20">
        <v>23830073</v>
      </c>
      <c r="K46" s="20">
        <v>23830073</v>
      </c>
      <c r="L46" s="20">
        <v>23830073</v>
      </c>
      <c r="M46" s="20">
        <v>23830073</v>
      </c>
      <c r="N46" s="20">
        <v>23830073</v>
      </c>
      <c r="O46" s="20"/>
      <c r="P46" s="20"/>
      <c r="Q46" s="20"/>
      <c r="R46" s="20"/>
      <c r="S46" s="20"/>
      <c r="T46" s="20"/>
      <c r="U46" s="20"/>
      <c r="V46" s="20"/>
      <c r="W46" s="20">
        <v>23830073</v>
      </c>
      <c r="X46" s="20">
        <v>6903500</v>
      </c>
      <c r="Y46" s="20">
        <v>16926573</v>
      </c>
      <c r="Z46" s="48">
        <v>245.19</v>
      </c>
      <c r="AA46" s="22">
        <v>13807000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478271132</v>
      </c>
      <c r="D48" s="51">
        <f>SUM(D45:D47)</f>
        <v>478271132</v>
      </c>
      <c r="E48" s="52">
        <f t="shared" si="7"/>
        <v>524234860</v>
      </c>
      <c r="F48" s="53">
        <f t="shared" si="7"/>
        <v>524234860</v>
      </c>
      <c r="G48" s="53">
        <f t="shared" si="7"/>
        <v>551328072</v>
      </c>
      <c r="H48" s="53">
        <f t="shared" si="7"/>
        <v>542314032</v>
      </c>
      <c r="I48" s="53">
        <f t="shared" si="7"/>
        <v>530636403</v>
      </c>
      <c r="J48" s="53">
        <f t="shared" si="7"/>
        <v>530636403</v>
      </c>
      <c r="K48" s="53">
        <f t="shared" si="7"/>
        <v>524332142</v>
      </c>
      <c r="L48" s="53">
        <f t="shared" si="7"/>
        <v>513073636</v>
      </c>
      <c r="M48" s="53">
        <f t="shared" si="7"/>
        <v>511633647</v>
      </c>
      <c r="N48" s="53">
        <f t="shared" si="7"/>
        <v>511633647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511633647</v>
      </c>
      <c r="X48" s="53">
        <f t="shared" si="7"/>
        <v>262117430</v>
      </c>
      <c r="Y48" s="53">
        <f t="shared" si="7"/>
        <v>249516217</v>
      </c>
      <c r="Z48" s="54">
        <f>+IF(X48&lt;&gt;0,+(Y48/X48)*100,0)</f>
        <v>95.19253145431801</v>
      </c>
      <c r="AA48" s="55">
        <f>SUM(AA45:AA47)</f>
        <v>524234860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243836485</v>
      </c>
      <c r="D6" s="18">
        <v>243836485</v>
      </c>
      <c r="E6" s="19">
        <v>20490306</v>
      </c>
      <c r="F6" s="20">
        <v>3419498</v>
      </c>
      <c r="G6" s="20">
        <v>269234939</v>
      </c>
      <c r="H6" s="20">
        <v>267258833</v>
      </c>
      <c r="I6" s="20">
        <v>273518160</v>
      </c>
      <c r="J6" s="20">
        <v>273518160</v>
      </c>
      <c r="K6" s="20">
        <v>275062706</v>
      </c>
      <c r="L6" s="20">
        <v>290435328</v>
      </c>
      <c r="M6" s="20">
        <v>282463236</v>
      </c>
      <c r="N6" s="20">
        <v>282463236</v>
      </c>
      <c r="O6" s="20"/>
      <c r="P6" s="20"/>
      <c r="Q6" s="20"/>
      <c r="R6" s="20"/>
      <c r="S6" s="20"/>
      <c r="T6" s="20"/>
      <c r="U6" s="20"/>
      <c r="V6" s="20"/>
      <c r="W6" s="20">
        <v>282463236</v>
      </c>
      <c r="X6" s="20">
        <v>1709749</v>
      </c>
      <c r="Y6" s="20">
        <v>280753487</v>
      </c>
      <c r="Z6" s="21">
        <v>16420.74</v>
      </c>
      <c r="AA6" s="22">
        <v>3419498</v>
      </c>
    </row>
    <row r="7" spans="1:27" ht="13.5">
      <c r="A7" s="23" t="s">
        <v>34</v>
      </c>
      <c r="B7" s="17"/>
      <c r="C7" s="18"/>
      <c r="D7" s="18"/>
      <c r="E7" s="19">
        <v>215000000</v>
      </c>
      <c r="F7" s="20">
        <v>215000000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107500000</v>
      </c>
      <c r="Y7" s="20">
        <v>-107500000</v>
      </c>
      <c r="Z7" s="21">
        <v>-100</v>
      </c>
      <c r="AA7" s="22">
        <v>215000000</v>
      </c>
    </row>
    <row r="8" spans="1:27" ht="13.5">
      <c r="A8" s="23" t="s">
        <v>35</v>
      </c>
      <c r="B8" s="17"/>
      <c r="C8" s="18">
        <v>50683347</v>
      </c>
      <c r="D8" s="18">
        <v>50683347</v>
      </c>
      <c r="E8" s="19">
        <v>47597706</v>
      </c>
      <c r="F8" s="20">
        <v>47597706</v>
      </c>
      <c r="G8" s="20">
        <v>105302592</v>
      </c>
      <c r="H8" s="20">
        <v>95826134</v>
      </c>
      <c r="I8" s="20">
        <v>90093601</v>
      </c>
      <c r="J8" s="20">
        <v>90093601</v>
      </c>
      <c r="K8" s="20">
        <v>83387632</v>
      </c>
      <c r="L8" s="20">
        <v>96759065</v>
      </c>
      <c r="M8" s="20">
        <v>88431119</v>
      </c>
      <c r="N8" s="20">
        <v>88431119</v>
      </c>
      <c r="O8" s="20"/>
      <c r="P8" s="20"/>
      <c r="Q8" s="20"/>
      <c r="R8" s="20"/>
      <c r="S8" s="20"/>
      <c r="T8" s="20"/>
      <c r="U8" s="20"/>
      <c r="V8" s="20"/>
      <c r="W8" s="20">
        <v>88431119</v>
      </c>
      <c r="X8" s="20">
        <v>23798853</v>
      </c>
      <c r="Y8" s="20">
        <v>64632266</v>
      </c>
      <c r="Z8" s="21">
        <v>271.58</v>
      </c>
      <c r="AA8" s="22">
        <v>47597706</v>
      </c>
    </row>
    <row r="9" spans="1:27" ht="13.5">
      <c r="A9" s="23" t="s">
        <v>36</v>
      </c>
      <c r="B9" s="17"/>
      <c r="C9" s="18">
        <v>25072119</v>
      </c>
      <c r="D9" s="18">
        <v>25072119</v>
      </c>
      <c r="E9" s="19">
        <v>18000000</v>
      </c>
      <c r="F9" s="20">
        <v>18000000</v>
      </c>
      <c r="G9" s="20">
        <v>114413408</v>
      </c>
      <c r="H9" s="20">
        <v>105269213</v>
      </c>
      <c r="I9" s="20">
        <v>94603305</v>
      </c>
      <c r="J9" s="20">
        <v>94603305</v>
      </c>
      <c r="K9" s="20">
        <v>88790648</v>
      </c>
      <c r="L9" s="20">
        <v>68039030</v>
      </c>
      <c r="M9" s="20">
        <v>57263188</v>
      </c>
      <c r="N9" s="20">
        <v>57263188</v>
      </c>
      <c r="O9" s="20"/>
      <c r="P9" s="20"/>
      <c r="Q9" s="20"/>
      <c r="R9" s="20"/>
      <c r="S9" s="20"/>
      <c r="T9" s="20"/>
      <c r="U9" s="20"/>
      <c r="V9" s="20"/>
      <c r="W9" s="20">
        <v>57263188</v>
      </c>
      <c r="X9" s="20">
        <v>9000000</v>
      </c>
      <c r="Y9" s="20">
        <v>48263188</v>
      </c>
      <c r="Z9" s="21">
        <v>536.26</v>
      </c>
      <c r="AA9" s="22">
        <v>18000000</v>
      </c>
    </row>
    <row r="10" spans="1:27" ht="13.5">
      <c r="A10" s="23" t="s">
        <v>37</v>
      </c>
      <c r="B10" s="17"/>
      <c r="C10" s="18">
        <v>422191</v>
      </c>
      <c r="D10" s="18">
        <v>422191</v>
      </c>
      <c r="E10" s="19">
        <v>450000</v>
      </c>
      <c r="F10" s="20">
        <v>450000</v>
      </c>
      <c r="G10" s="24">
        <v>457658</v>
      </c>
      <c r="H10" s="24">
        <v>422191</v>
      </c>
      <c r="I10" s="24">
        <v>422191</v>
      </c>
      <c r="J10" s="20">
        <v>422191</v>
      </c>
      <c r="K10" s="24">
        <v>422191</v>
      </c>
      <c r="L10" s="24">
        <v>422191</v>
      </c>
      <c r="M10" s="20">
        <v>422191</v>
      </c>
      <c r="N10" s="24">
        <v>422191</v>
      </c>
      <c r="O10" s="24"/>
      <c r="P10" s="24"/>
      <c r="Q10" s="20"/>
      <c r="R10" s="24"/>
      <c r="S10" s="24"/>
      <c r="T10" s="20"/>
      <c r="U10" s="24"/>
      <c r="V10" s="24"/>
      <c r="W10" s="24">
        <v>422191</v>
      </c>
      <c r="X10" s="20">
        <v>225000</v>
      </c>
      <c r="Y10" s="24">
        <v>197191</v>
      </c>
      <c r="Z10" s="25">
        <v>87.64</v>
      </c>
      <c r="AA10" s="26">
        <v>450000</v>
      </c>
    </row>
    <row r="11" spans="1:27" ht="13.5">
      <c r="A11" s="23" t="s">
        <v>38</v>
      </c>
      <c r="B11" s="17"/>
      <c r="C11" s="18">
        <v>36153747</v>
      </c>
      <c r="D11" s="18">
        <v>36153747</v>
      </c>
      <c r="E11" s="19">
        <v>13500000</v>
      </c>
      <c r="F11" s="20">
        <v>13500000</v>
      </c>
      <c r="G11" s="20">
        <v>9599474</v>
      </c>
      <c r="H11" s="20">
        <v>36162456</v>
      </c>
      <c r="I11" s="20">
        <v>36042382</v>
      </c>
      <c r="J11" s="20">
        <v>36042382</v>
      </c>
      <c r="K11" s="20">
        <v>36038614</v>
      </c>
      <c r="L11" s="20">
        <v>36491517</v>
      </c>
      <c r="M11" s="20">
        <v>37644640</v>
      </c>
      <c r="N11" s="20">
        <v>37644640</v>
      </c>
      <c r="O11" s="20"/>
      <c r="P11" s="20"/>
      <c r="Q11" s="20"/>
      <c r="R11" s="20"/>
      <c r="S11" s="20"/>
      <c r="T11" s="20"/>
      <c r="U11" s="20"/>
      <c r="V11" s="20"/>
      <c r="W11" s="20">
        <v>37644640</v>
      </c>
      <c r="X11" s="20">
        <v>6750000</v>
      </c>
      <c r="Y11" s="20">
        <v>30894640</v>
      </c>
      <c r="Z11" s="21">
        <v>457.7</v>
      </c>
      <c r="AA11" s="22">
        <v>13500000</v>
      </c>
    </row>
    <row r="12" spans="1:27" ht="13.5">
      <c r="A12" s="27" t="s">
        <v>39</v>
      </c>
      <c r="B12" s="28"/>
      <c r="C12" s="29">
        <f aca="true" t="shared" si="0" ref="C12:Y12">SUM(C6:C11)</f>
        <v>356167889</v>
      </c>
      <c r="D12" s="29">
        <f>SUM(D6:D11)</f>
        <v>356167889</v>
      </c>
      <c r="E12" s="30">
        <f t="shared" si="0"/>
        <v>315038012</v>
      </c>
      <c r="F12" s="31">
        <f t="shared" si="0"/>
        <v>297967204</v>
      </c>
      <c r="G12" s="31">
        <f t="shared" si="0"/>
        <v>499008071</v>
      </c>
      <c r="H12" s="31">
        <f t="shared" si="0"/>
        <v>504938827</v>
      </c>
      <c r="I12" s="31">
        <f t="shared" si="0"/>
        <v>494679639</v>
      </c>
      <c r="J12" s="31">
        <f t="shared" si="0"/>
        <v>494679639</v>
      </c>
      <c r="K12" s="31">
        <f t="shared" si="0"/>
        <v>483701791</v>
      </c>
      <c r="L12" s="31">
        <f t="shared" si="0"/>
        <v>492147131</v>
      </c>
      <c r="M12" s="31">
        <f t="shared" si="0"/>
        <v>466224374</v>
      </c>
      <c r="N12" s="31">
        <f t="shared" si="0"/>
        <v>466224374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466224374</v>
      </c>
      <c r="X12" s="31">
        <f t="shared" si="0"/>
        <v>148983602</v>
      </c>
      <c r="Y12" s="31">
        <f t="shared" si="0"/>
        <v>317240772</v>
      </c>
      <c r="Z12" s="32">
        <f>+IF(X12&lt;&gt;0,+(Y12/X12)*100,0)</f>
        <v>212.9367042689705</v>
      </c>
      <c r="AA12" s="33">
        <f>SUM(AA6:AA11)</f>
        <v>297967204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862288</v>
      </c>
      <c r="D15" s="18">
        <v>862288</v>
      </c>
      <c r="E15" s="19">
        <v>1100000</v>
      </c>
      <c r="F15" s="20">
        <v>1100000</v>
      </c>
      <c r="G15" s="20">
        <v>1749313</v>
      </c>
      <c r="H15" s="20">
        <v>1641719</v>
      </c>
      <c r="I15" s="20">
        <v>1616911</v>
      </c>
      <c r="J15" s="20">
        <v>1616911</v>
      </c>
      <c r="K15" s="20">
        <v>1603008</v>
      </c>
      <c r="L15" s="20">
        <v>1496482</v>
      </c>
      <c r="M15" s="20">
        <v>1509638</v>
      </c>
      <c r="N15" s="20">
        <v>1509638</v>
      </c>
      <c r="O15" s="20"/>
      <c r="P15" s="20"/>
      <c r="Q15" s="20"/>
      <c r="R15" s="20"/>
      <c r="S15" s="20"/>
      <c r="T15" s="20"/>
      <c r="U15" s="20"/>
      <c r="V15" s="20"/>
      <c r="W15" s="20">
        <v>1509638</v>
      </c>
      <c r="X15" s="20">
        <v>550000</v>
      </c>
      <c r="Y15" s="20">
        <v>959638</v>
      </c>
      <c r="Z15" s="21">
        <v>174.48</v>
      </c>
      <c r="AA15" s="22">
        <v>1100000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345665447</v>
      </c>
      <c r="D17" s="18">
        <v>345665447</v>
      </c>
      <c r="E17" s="19">
        <v>317203800</v>
      </c>
      <c r="F17" s="20">
        <v>317203800</v>
      </c>
      <c r="G17" s="20">
        <v>345665447</v>
      </c>
      <c r="H17" s="20">
        <v>345665447</v>
      </c>
      <c r="I17" s="20">
        <v>345665447</v>
      </c>
      <c r="J17" s="20">
        <v>345665447</v>
      </c>
      <c r="K17" s="20">
        <v>345665447</v>
      </c>
      <c r="L17" s="20">
        <v>345665447</v>
      </c>
      <c r="M17" s="20">
        <v>345665447</v>
      </c>
      <c r="N17" s="20">
        <v>345665447</v>
      </c>
      <c r="O17" s="20"/>
      <c r="P17" s="20"/>
      <c r="Q17" s="20"/>
      <c r="R17" s="20"/>
      <c r="S17" s="20"/>
      <c r="T17" s="20"/>
      <c r="U17" s="20"/>
      <c r="V17" s="20"/>
      <c r="W17" s="20">
        <v>345665447</v>
      </c>
      <c r="X17" s="20">
        <v>158601900</v>
      </c>
      <c r="Y17" s="20">
        <v>187063547</v>
      </c>
      <c r="Z17" s="21">
        <v>117.95</v>
      </c>
      <c r="AA17" s="22">
        <v>317203800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1633605498</v>
      </c>
      <c r="D19" s="18">
        <v>1633605498</v>
      </c>
      <c r="E19" s="19">
        <v>1526593078</v>
      </c>
      <c r="F19" s="20">
        <v>1556079981</v>
      </c>
      <c r="G19" s="20">
        <v>1626340305</v>
      </c>
      <c r="H19" s="20">
        <v>1643284844</v>
      </c>
      <c r="I19" s="20">
        <v>1636147992</v>
      </c>
      <c r="J19" s="20">
        <v>1636147992</v>
      </c>
      <c r="K19" s="20">
        <v>1634883110</v>
      </c>
      <c r="L19" s="20">
        <v>1645452206</v>
      </c>
      <c r="M19" s="20">
        <v>1651130309</v>
      </c>
      <c r="N19" s="20">
        <v>1651130309</v>
      </c>
      <c r="O19" s="20"/>
      <c r="P19" s="20"/>
      <c r="Q19" s="20"/>
      <c r="R19" s="20"/>
      <c r="S19" s="20"/>
      <c r="T19" s="20"/>
      <c r="U19" s="20"/>
      <c r="V19" s="20"/>
      <c r="W19" s="20">
        <v>1651130309</v>
      </c>
      <c r="X19" s="20">
        <v>778039991</v>
      </c>
      <c r="Y19" s="20">
        <v>873090318</v>
      </c>
      <c r="Z19" s="21">
        <v>112.22</v>
      </c>
      <c r="AA19" s="22">
        <v>1556079981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1961495</v>
      </c>
      <c r="D21" s="18">
        <v>1961495</v>
      </c>
      <c r="E21" s="19"/>
      <c r="F21" s="20"/>
      <c r="G21" s="20">
        <v>1961495</v>
      </c>
      <c r="H21" s="20">
        <v>1961495</v>
      </c>
      <c r="I21" s="20">
        <v>1961495</v>
      </c>
      <c r="J21" s="20">
        <v>1961495</v>
      </c>
      <c r="K21" s="20">
        <v>1961495</v>
      </c>
      <c r="L21" s="20">
        <v>1961495</v>
      </c>
      <c r="M21" s="20">
        <v>1961495</v>
      </c>
      <c r="N21" s="20">
        <v>1961495</v>
      </c>
      <c r="O21" s="20"/>
      <c r="P21" s="20"/>
      <c r="Q21" s="20"/>
      <c r="R21" s="20"/>
      <c r="S21" s="20"/>
      <c r="T21" s="20"/>
      <c r="U21" s="20"/>
      <c r="V21" s="20"/>
      <c r="W21" s="20">
        <v>1961495</v>
      </c>
      <c r="X21" s="20"/>
      <c r="Y21" s="20">
        <v>1961495</v>
      </c>
      <c r="Z21" s="21"/>
      <c r="AA21" s="22"/>
    </row>
    <row r="22" spans="1:27" ht="13.5">
      <c r="A22" s="23" t="s">
        <v>48</v>
      </c>
      <c r="B22" s="17"/>
      <c r="C22" s="18">
        <v>82336</v>
      </c>
      <c r="D22" s="18">
        <v>82336</v>
      </c>
      <c r="E22" s="19">
        <v>87095</v>
      </c>
      <c r="F22" s="20">
        <v>87095</v>
      </c>
      <c r="G22" s="20">
        <v>82352</v>
      </c>
      <c r="H22" s="20">
        <v>82336</v>
      </c>
      <c r="I22" s="20">
        <v>76014</v>
      </c>
      <c r="J22" s="20">
        <v>76014</v>
      </c>
      <c r="K22" s="20">
        <v>73884</v>
      </c>
      <c r="L22" s="20">
        <v>71653</v>
      </c>
      <c r="M22" s="20">
        <v>69483</v>
      </c>
      <c r="N22" s="20">
        <v>69483</v>
      </c>
      <c r="O22" s="20"/>
      <c r="P22" s="20"/>
      <c r="Q22" s="20"/>
      <c r="R22" s="20"/>
      <c r="S22" s="20"/>
      <c r="T22" s="20"/>
      <c r="U22" s="20"/>
      <c r="V22" s="20"/>
      <c r="W22" s="20">
        <v>69483</v>
      </c>
      <c r="X22" s="20">
        <v>43548</v>
      </c>
      <c r="Y22" s="20">
        <v>25935</v>
      </c>
      <c r="Z22" s="21">
        <v>59.55</v>
      </c>
      <c r="AA22" s="22">
        <v>87095</v>
      </c>
    </row>
    <row r="23" spans="1:27" ht="13.5">
      <c r="A23" s="23" t="s">
        <v>49</v>
      </c>
      <c r="B23" s="17"/>
      <c r="C23" s="18">
        <v>19292456</v>
      </c>
      <c r="D23" s="18">
        <v>19292456</v>
      </c>
      <c r="E23" s="19"/>
      <c r="F23" s="20"/>
      <c r="G23" s="24">
        <v>19292456</v>
      </c>
      <c r="H23" s="24">
        <v>19292456</v>
      </c>
      <c r="I23" s="24">
        <v>19292456</v>
      </c>
      <c r="J23" s="20">
        <v>19292456</v>
      </c>
      <c r="K23" s="24">
        <v>19292456</v>
      </c>
      <c r="L23" s="24">
        <v>19164770</v>
      </c>
      <c r="M23" s="20">
        <v>19164770</v>
      </c>
      <c r="N23" s="24">
        <v>19164770</v>
      </c>
      <c r="O23" s="24"/>
      <c r="P23" s="24"/>
      <c r="Q23" s="20"/>
      <c r="R23" s="24"/>
      <c r="S23" s="24"/>
      <c r="T23" s="20"/>
      <c r="U23" s="24"/>
      <c r="V23" s="24"/>
      <c r="W23" s="24">
        <v>19164770</v>
      </c>
      <c r="X23" s="20"/>
      <c r="Y23" s="24">
        <v>19164770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2001469520</v>
      </c>
      <c r="D24" s="29">
        <f>SUM(D15:D23)</f>
        <v>2001469520</v>
      </c>
      <c r="E24" s="36">
        <f t="shared" si="1"/>
        <v>1844983973</v>
      </c>
      <c r="F24" s="37">
        <f t="shared" si="1"/>
        <v>1874470876</v>
      </c>
      <c r="G24" s="37">
        <f t="shared" si="1"/>
        <v>1995091368</v>
      </c>
      <c r="H24" s="37">
        <f t="shared" si="1"/>
        <v>2011928297</v>
      </c>
      <c r="I24" s="37">
        <f t="shared" si="1"/>
        <v>2004760315</v>
      </c>
      <c r="J24" s="37">
        <f t="shared" si="1"/>
        <v>2004760315</v>
      </c>
      <c r="K24" s="37">
        <f t="shared" si="1"/>
        <v>2003479400</v>
      </c>
      <c r="L24" s="37">
        <f t="shared" si="1"/>
        <v>2013812053</v>
      </c>
      <c r="M24" s="37">
        <f t="shared" si="1"/>
        <v>2019501142</v>
      </c>
      <c r="N24" s="37">
        <f t="shared" si="1"/>
        <v>2019501142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2019501142</v>
      </c>
      <c r="X24" s="37">
        <f t="shared" si="1"/>
        <v>937235439</v>
      </c>
      <c r="Y24" s="37">
        <f t="shared" si="1"/>
        <v>1082265703</v>
      </c>
      <c r="Z24" s="38">
        <f>+IF(X24&lt;&gt;0,+(Y24/X24)*100,0)</f>
        <v>115.47426163854225</v>
      </c>
      <c r="AA24" s="39">
        <f>SUM(AA15:AA23)</f>
        <v>1874470876</v>
      </c>
    </row>
    <row r="25" spans="1:27" ht="13.5">
      <c r="A25" s="27" t="s">
        <v>51</v>
      </c>
      <c r="B25" s="28"/>
      <c r="C25" s="29">
        <f aca="true" t="shared" si="2" ref="C25:Y25">+C12+C24</f>
        <v>2357637409</v>
      </c>
      <c r="D25" s="29">
        <f>+D12+D24</f>
        <v>2357637409</v>
      </c>
      <c r="E25" s="30">
        <f t="shared" si="2"/>
        <v>2160021985</v>
      </c>
      <c r="F25" s="31">
        <f t="shared" si="2"/>
        <v>2172438080</v>
      </c>
      <c r="G25" s="31">
        <f t="shared" si="2"/>
        <v>2494099439</v>
      </c>
      <c r="H25" s="31">
        <f t="shared" si="2"/>
        <v>2516867124</v>
      </c>
      <c r="I25" s="31">
        <f t="shared" si="2"/>
        <v>2499439954</v>
      </c>
      <c r="J25" s="31">
        <f t="shared" si="2"/>
        <v>2499439954</v>
      </c>
      <c r="K25" s="31">
        <f t="shared" si="2"/>
        <v>2487181191</v>
      </c>
      <c r="L25" s="31">
        <f t="shared" si="2"/>
        <v>2505959184</v>
      </c>
      <c r="M25" s="31">
        <f t="shared" si="2"/>
        <v>2485725516</v>
      </c>
      <c r="N25" s="31">
        <f t="shared" si="2"/>
        <v>2485725516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2485725516</v>
      </c>
      <c r="X25" s="31">
        <f t="shared" si="2"/>
        <v>1086219041</v>
      </c>
      <c r="Y25" s="31">
        <f t="shared" si="2"/>
        <v>1399506475</v>
      </c>
      <c r="Z25" s="32">
        <f>+IF(X25&lt;&gt;0,+(Y25/X25)*100,0)</f>
        <v>128.84201272255177</v>
      </c>
      <c r="AA25" s="33">
        <f>+AA12+AA24</f>
        <v>2172438080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3928580</v>
      </c>
      <c r="D30" s="18">
        <v>3928580</v>
      </c>
      <c r="E30" s="19">
        <v>2600000</v>
      </c>
      <c r="F30" s="20">
        <v>2600000</v>
      </c>
      <c r="G30" s="20">
        <v>2623204</v>
      </c>
      <c r="H30" s="20">
        <v>3928580</v>
      </c>
      <c r="I30" s="20">
        <v>3928580</v>
      </c>
      <c r="J30" s="20">
        <v>3928580</v>
      </c>
      <c r="K30" s="20">
        <v>3928580</v>
      </c>
      <c r="L30" s="20">
        <v>2932127</v>
      </c>
      <c r="M30" s="20">
        <v>2932127</v>
      </c>
      <c r="N30" s="20">
        <v>2932127</v>
      </c>
      <c r="O30" s="20"/>
      <c r="P30" s="20"/>
      <c r="Q30" s="20"/>
      <c r="R30" s="20"/>
      <c r="S30" s="20"/>
      <c r="T30" s="20"/>
      <c r="U30" s="20"/>
      <c r="V30" s="20"/>
      <c r="W30" s="20">
        <v>2932127</v>
      </c>
      <c r="X30" s="20">
        <v>1300000</v>
      </c>
      <c r="Y30" s="20">
        <v>1632127</v>
      </c>
      <c r="Z30" s="21">
        <v>125.55</v>
      </c>
      <c r="AA30" s="22">
        <v>2600000</v>
      </c>
    </row>
    <row r="31" spans="1:27" ht="13.5">
      <c r="A31" s="23" t="s">
        <v>56</v>
      </c>
      <c r="B31" s="17"/>
      <c r="C31" s="18">
        <v>17379449</v>
      </c>
      <c r="D31" s="18">
        <v>17379449</v>
      </c>
      <c r="E31" s="19">
        <v>15500000</v>
      </c>
      <c r="F31" s="20">
        <v>15500000</v>
      </c>
      <c r="G31" s="20">
        <v>17485755</v>
      </c>
      <c r="H31" s="20">
        <v>17695284</v>
      </c>
      <c r="I31" s="20">
        <v>17935616</v>
      </c>
      <c r="J31" s="20">
        <v>17935616</v>
      </c>
      <c r="K31" s="20">
        <v>18094125</v>
      </c>
      <c r="L31" s="20">
        <v>18239157</v>
      </c>
      <c r="M31" s="20">
        <v>18684055</v>
      </c>
      <c r="N31" s="20">
        <v>18684055</v>
      </c>
      <c r="O31" s="20"/>
      <c r="P31" s="20"/>
      <c r="Q31" s="20"/>
      <c r="R31" s="20"/>
      <c r="S31" s="20"/>
      <c r="T31" s="20"/>
      <c r="U31" s="20"/>
      <c r="V31" s="20"/>
      <c r="W31" s="20">
        <v>18684055</v>
      </c>
      <c r="X31" s="20">
        <v>7750000</v>
      </c>
      <c r="Y31" s="20">
        <v>10934055</v>
      </c>
      <c r="Z31" s="21">
        <v>141.08</v>
      </c>
      <c r="AA31" s="22">
        <v>15500000</v>
      </c>
    </row>
    <row r="32" spans="1:27" ht="13.5">
      <c r="A32" s="23" t="s">
        <v>57</v>
      </c>
      <c r="B32" s="17"/>
      <c r="C32" s="18">
        <v>105293369</v>
      </c>
      <c r="D32" s="18">
        <v>105293369</v>
      </c>
      <c r="E32" s="19">
        <v>80309053</v>
      </c>
      <c r="F32" s="20">
        <v>80309053</v>
      </c>
      <c r="G32" s="20">
        <v>112190871</v>
      </c>
      <c r="H32" s="20">
        <v>87421298</v>
      </c>
      <c r="I32" s="20">
        <v>88176502</v>
      </c>
      <c r="J32" s="20">
        <v>88176502</v>
      </c>
      <c r="K32" s="20">
        <v>73278721</v>
      </c>
      <c r="L32" s="20">
        <v>95032730</v>
      </c>
      <c r="M32" s="20">
        <v>89400314</v>
      </c>
      <c r="N32" s="20">
        <v>89400314</v>
      </c>
      <c r="O32" s="20"/>
      <c r="P32" s="20"/>
      <c r="Q32" s="20"/>
      <c r="R32" s="20"/>
      <c r="S32" s="20"/>
      <c r="T32" s="20"/>
      <c r="U32" s="20"/>
      <c r="V32" s="20"/>
      <c r="W32" s="20">
        <v>89400314</v>
      </c>
      <c r="X32" s="20">
        <v>40154527</v>
      </c>
      <c r="Y32" s="20">
        <v>49245787</v>
      </c>
      <c r="Z32" s="21">
        <v>122.64</v>
      </c>
      <c r="AA32" s="22">
        <v>80309053</v>
      </c>
    </row>
    <row r="33" spans="1:27" ht="13.5">
      <c r="A33" s="23" t="s">
        <v>58</v>
      </c>
      <c r="B33" s="17"/>
      <c r="C33" s="18">
        <v>23592297</v>
      </c>
      <c r="D33" s="18">
        <v>23592297</v>
      </c>
      <c r="E33" s="19">
        <v>25000000</v>
      </c>
      <c r="F33" s="20">
        <v>25000000</v>
      </c>
      <c r="G33" s="20">
        <v>1534846</v>
      </c>
      <c r="H33" s="20">
        <v>23314354</v>
      </c>
      <c r="I33" s="20">
        <v>23672057</v>
      </c>
      <c r="J33" s="20">
        <v>23672057</v>
      </c>
      <c r="K33" s="20">
        <v>23182734</v>
      </c>
      <c r="L33" s="20">
        <v>23829633</v>
      </c>
      <c r="M33" s="20">
        <v>15107487</v>
      </c>
      <c r="N33" s="20">
        <v>15107487</v>
      </c>
      <c r="O33" s="20"/>
      <c r="P33" s="20"/>
      <c r="Q33" s="20"/>
      <c r="R33" s="20"/>
      <c r="S33" s="20"/>
      <c r="T33" s="20"/>
      <c r="U33" s="20"/>
      <c r="V33" s="20"/>
      <c r="W33" s="20">
        <v>15107487</v>
      </c>
      <c r="X33" s="20">
        <v>12500000</v>
      </c>
      <c r="Y33" s="20">
        <v>2607487</v>
      </c>
      <c r="Z33" s="21">
        <v>20.86</v>
      </c>
      <c r="AA33" s="22">
        <v>25000000</v>
      </c>
    </row>
    <row r="34" spans="1:27" ht="13.5">
      <c r="A34" s="27" t="s">
        <v>59</v>
      </c>
      <c r="B34" s="28"/>
      <c r="C34" s="29">
        <f aca="true" t="shared" si="3" ref="C34:Y34">SUM(C29:C33)</f>
        <v>150193695</v>
      </c>
      <c r="D34" s="29">
        <f>SUM(D29:D33)</f>
        <v>150193695</v>
      </c>
      <c r="E34" s="30">
        <f t="shared" si="3"/>
        <v>123409053</v>
      </c>
      <c r="F34" s="31">
        <f t="shared" si="3"/>
        <v>123409053</v>
      </c>
      <c r="G34" s="31">
        <f t="shared" si="3"/>
        <v>133834676</v>
      </c>
      <c r="H34" s="31">
        <f t="shared" si="3"/>
        <v>132359516</v>
      </c>
      <c r="I34" s="31">
        <f t="shared" si="3"/>
        <v>133712755</v>
      </c>
      <c r="J34" s="31">
        <f t="shared" si="3"/>
        <v>133712755</v>
      </c>
      <c r="K34" s="31">
        <f t="shared" si="3"/>
        <v>118484160</v>
      </c>
      <c r="L34" s="31">
        <f t="shared" si="3"/>
        <v>140033647</v>
      </c>
      <c r="M34" s="31">
        <f t="shared" si="3"/>
        <v>126123983</v>
      </c>
      <c r="N34" s="31">
        <f t="shared" si="3"/>
        <v>126123983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126123983</v>
      </c>
      <c r="X34" s="31">
        <f t="shared" si="3"/>
        <v>61704527</v>
      </c>
      <c r="Y34" s="31">
        <f t="shared" si="3"/>
        <v>64419456</v>
      </c>
      <c r="Z34" s="32">
        <f>+IF(X34&lt;&gt;0,+(Y34/X34)*100,0)</f>
        <v>104.39988625145769</v>
      </c>
      <c r="AA34" s="33">
        <f>SUM(AA29:AA33)</f>
        <v>123409053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25968896</v>
      </c>
      <c r="D37" s="18">
        <v>25968896</v>
      </c>
      <c r="E37" s="19">
        <v>24900000</v>
      </c>
      <c r="F37" s="20">
        <v>24900000</v>
      </c>
      <c r="G37" s="20">
        <v>26973431</v>
      </c>
      <c r="H37" s="20">
        <v>25968896</v>
      </c>
      <c r="I37" s="20">
        <v>25708718</v>
      </c>
      <c r="J37" s="20">
        <v>25708718</v>
      </c>
      <c r="K37" s="20">
        <v>25708718</v>
      </c>
      <c r="L37" s="20">
        <v>26345862</v>
      </c>
      <c r="M37" s="20">
        <v>25345862</v>
      </c>
      <c r="N37" s="20">
        <v>25345862</v>
      </c>
      <c r="O37" s="20"/>
      <c r="P37" s="20"/>
      <c r="Q37" s="20"/>
      <c r="R37" s="20"/>
      <c r="S37" s="20"/>
      <c r="T37" s="20"/>
      <c r="U37" s="20"/>
      <c r="V37" s="20"/>
      <c r="W37" s="20">
        <v>25345862</v>
      </c>
      <c r="X37" s="20">
        <v>12450000</v>
      </c>
      <c r="Y37" s="20">
        <v>12895862</v>
      </c>
      <c r="Z37" s="21">
        <v>103.58</v>
      </c>
      <c r="AA37" s="22">
        <v>24900000</v>
      </c>
    </row>
    <row r="38" spans="1:27" ht="13.5">
      <c r="A38" s="23" t="s">
        <v>58</v>
      </c>
      <c r="B38" s="17"/>
      <c r="C38" s="18">
        <v>139776754</v>
      </c>
      <c r="D38" s="18">
        <v>139776754</v>
      </c>
      <c r="E38" s="19">
        <v>198500000</v>
      </c>
      <c r="F38" s="20">
        <v>198500000</v>
      </c>
      <c r="G38" s="20">
        <v>139776754</v>
      </c>
      <c r="H38" s="20">
        <v>139776754</v>
      </c>
      <c r="I38" s="20">
        <v>139776754</v>
      </c>
      <c r="J38" s="20">
        <v>139776754</v>
      </c>
      <c r="K38" s="20">
        <v>139776754</v>
      </c>
      <c r="L38" s="20">
        <v>139776754</v>
      </c>
      <c r="M38" s="20">
        <v>139776754</v>
      </c>
      <c r="N38" s="20">
        <v>139776754</v>
      </c>
      <c r="O38" s="20"/>
      <c r="P38" s="20"/>
      <c r="Q38" s="20"/>
      <c r="R38" s="20"/>
      <c r="S38" s="20"/>
      <c r="T38" s="20"/>
      <c r="U38" s="20"/>
      <c r="V38" s="20"/>
      <c r="W38" s="20">
        <v>139776754</v>
      </c>
      <c r="X38" s="20">
        <v>99250000</v>
      </c>
      <c r="Y38" s="20">
        <v>40526754</v>
      </c>
      <c r="Z38" s="21">
        <v>40.83</v>
      </c>
      <c r="AA38" s="22">
        <v>198500000</v>
      </c>
    </row>
    <row r="39" spans="1:27" ht="13.5">
      <c r="A39" s="27" t="s">
        <v>61</v>
      </c>
      <c r="B39" s="35"/>
      <c r="C39" s="29">
        <f aca="true" t="shared" si="4" ref="C39:Y39">SUM(C37:C38)</f>
        <v>165745650</v>
      </c>
      <c r="D39" s="29">
        <f>SUM(D37:D38)</f>
        <v>165745650</v>
      </c>
      <c r="E39" s="36">
        <f t="shared" si="4"/>
        <v>223400000</v>
      </c>
      <c r="F39" s="37">
        <f t="shared" si="4"/>
        <v>223400000</v>
      </c>
      <c r="G39" s="37">
        <f t="shared" si="4"/>
        <v>166750185</v>
      </c>
      <c r="H39" s="37">
        <f t="shared" si="4"/>
        <v>165745650</v>
      </c>
      <c r="I39" s="37">
        <f t="shared" si="4"/>
        <v>165485472</v>
      </c>
      <c r="J39" s="37">
        <f t="shared" si="4"/>
        <v>165485472</v>
      </c>
      <c r="K39" s="37">
        <f t="shared" si="4"/>
        <v>165485472</v>
      </c>
      <c r="L39" s="37">
        <f t="shared" si="4"/>
        <v>166122616</v>
      </c>
      <c r="M39" s="37">
        <f t="shared" si="4"/>
        <v>165122616</v>
      </c>
      <c r="N39" s="37">
        <f t="shared" si="4"/>
        <v>165122616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165122616</v>
      </c>
      <c r="X39" s="37">
        <f t="shared" si="4"/>
        <v>111700000</v>
      </c>
      <c r="Y39" s="37">
        <f t="shared" si="4"/>
        <v>53422616</v>
      </c>
      <c r="Z39" s="38">
        <f>+IF(X39&lt;&gt;0,+(Y39/X39)*100,0)</f>
        <v>47.82687197851387</v>
      </c>
      <c r="AA39" s="39">
        <f>SUM(AA37:AA38)</f>
        <v>223400000</v>
      </c>
    </row>
    <row r="40" spans="1:27" ht="13.5">
      <c r="A40" s="27" t="s">
        <v>62</v>
      </c>
      <c r="B40" s="28"/>
      <c r="C40" s="29">
        <f aca="true" t="shared" si="5" ref="C40:Y40">+C34+C39</f>
        <v>315939345</v>
      </c>
      <c r="D40" s="29">
        <f>+D34+D39</f>
        <v>315939345</v>
      </c>
      <c r="E40" s="30">
        <f t="shared" si="5"/>
        <v>346809053</v>
      </c>
      <c r="F40" s="31">
        <f t="shared" si="5"/>
        <v>346809053</v>
      </c>
      <c r="G40" s="31">
        <f t="shared" si="5"/>
        <v>300584861</v>
      </c>
      <c r="H40" s="31">
        <f t="shared" si="5"/>
        <v>298105166</v>
      </c>
      <c r="I40" s="31">
        <f t="shared" si="5"/>
        <v>299198227</v>
      </c>
      <c r="J40" s="31">
        <f t="shared" si="5"/>
        <v>299198227</v>
      </c>
      <c r="K40" s="31">
        <f t="shared" si="5"/>
        <v>283969632</v>
      </c>
      <c r="L40" s="31">
        <f t="shared" si="5"/>
        <v>306156263</v>
      </c>
      <c r="M40" s="31">
        <f t="shared" si="5"/>
        <v>291246599</v>
      </c>
      <c r="N40" s="31">
        <f t="shared" si="5"/>
        <v>291246599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291246599</v>
      </c>
      <c r="X40" s="31">
        <f t="shared" si="5"/>
        <v>173404527</v>
      </c>
      <c r="Y40" s="31">
        <f t="shared" si="5"/>
        <v>117842072</v>
      </c>
      <c r="Z40" s="32">
        <f>+IF(X40&lt;&gt;0,+(Y40/X40)*100,0)</f>
        <v>67.9578982387236</v>
      </c>
      <c r="AA40" s="33">
        <f>+AA34+AA39</f>
        <v>346809053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2041698064</v>
      </c>
      <c r="D42" s="43">
        <f>+D25-D40</f>
        <v>2041698064</v>
      </c>
      <c r="E42" s="44">
        <f t="shared" si="6"/>
        <v>1813212932</v>
      </c>
      <c r="F42" s="45">
        <f t="shared" si="6"/>
        <v>1825629027</v>
      </c>
      <c r="G42" s="45">
        <f t="shared" si="6"/>
        <v>2193514578</v>
      </c>
      <c r="H42" s="45">
        <f t="shared" si="6"/>
        <v>2218761958</v>
      </c>
      <c r="I42" s="45">
        <f t="shared" si="6"/>
        <v>2200241727</v>
      </c>
      <c r="J42" s="45">
        <f t="shared" si="6"/>
        <v>2200241727</v>
      </c>
      <c r="K42" s="45">
        <f t="shared" si="6"/>
        <v>2203211559</v>
      </c>
      <c r="L42" s="45">
        <f t="shared" si="6"/>
        <v>2199802921</v>
      </c>
      <c r="M42" s="45">
        <f t="shared" si="6"/>
        <v>2194478917</v>
      </c>
      <c r="N42" s="45">
        <f t="shared" si="6"/>
        <v>2194478917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2194478917</v>
      </c>
      <c r="X42" s="45">
        <f t="shared" si="6"/>
        <v>912814514</v>
      </c>
      <c r="Y42" s="45">
        <f t="shared" si="6"/>
        <v>1281664403</v>
      </c>
      <c r="Z42" s="46">
        <f>+IF(X42&lt;&gt;0,+(Y42/X42)*100,0)</f>
        <v>140.40797810977838</v>
      </c>
      <c r="AA42" s="47">
        <f>+AA25-AA40</f>
        <v>1825629027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1975742028</v>
      </c>
      <c r="D45" s="18">
        <v>1975742028</v>
      </c>
      <c r="E45" s="19">
        <v>1780322302</v>
      </c>
      <c r="F45" s="20">
        <v>1793207250</v>
      </c>
      <c r="G45" s="20">
        <v>2182325717</v>
      </c>
      <c r="H45" s="20">
        <v>2152805922</v>
      </c>
      <c r="I45" s="20">
        <v>2134285691</v>
      </c>
      <c r="J45" s="20">
        <v>2134285691</v>
      </c>
      <c r="K45" s="20">
        <v>2137255523</v>
      </c>
      <c r="L45" s="20">
        <v>2144059983</v>
      </c>
      <c r="M45" s="20">
        <v>2146569771</v>
      </c>
      <c r="N45" s="20">
        <v>2146569771</v>
      </c>
      <c r="O45" s="20"/>
      <c r="P45" s="20"/>
      <c r="Q45" s="20"/>
      <c r="R45" s="20"/>
      <c r="S45" s="20"/>
      <c r="T45" s="20"/>
      <c r="U45" s="20"/>
      <c r="V45" s="20"/>
      <c r="W45" s="20">
        <v>2146569771</v>
      </c>
      <c r="X45" s="20">
        <v>896603625</v>
      </c>
      <c r="Y45" s="20">
        <v>1249966146</v>
      </c>
      <c r="Z45" s="48">
        <v>139.41</v>
      </c>
      <c r="AA45" s="22">
        <v>1793207250</v>
      </c>
    </row>
    <row r="46" spans="1:27" ht="13.5">
      <c r="A46" s="23" t="s">
        <v>67</v>
      </c>
      <c r="B46" s="17"/>
      <c r="C46" s="18">
        <v>65956036</v>
      </c>
      <c r="D46" s="18">
        <v>65956036</v>
      </c>
      <c r="E46" s="19">
        <v>32890630</v>
      </c>
      <c r="F46" s="20">
        <v>32421777</v>
      </c>
      <c r="G46" s="20">
        <v>11188861</v>
      </c>
      <c r="H46" s="20">
        <v>65956036</v>
      </c>
      <c r="I46" s="20">
        <v>65956036</v>
      </c>
      <c r="J46" s="20">
        <v>65956036</v>
      </c>
      <c r="K46" s="20">
        <v>65956036</v>
      </c>
      <c r="L46" s="20">
        <v>55742938</v>
      </c>
      <c r="M46" s="20">
        <v>47909146</v>
      </c>
      <c r="N46" s="20">
        <v>47909146</v>
      </c>
      <c r="O46" s="20"/>
      <c r="P46" s="20"/>
      <c r="Q46" s="20"/>
      <c r="R46" s="20"/>
      <c r="S46" s="20"/>
      <c r="T46" s="20"/>
      <c r="U46" s="20"/>
      <c r="V46" s="20"/>
      <c r="W46" s="20">
        <v>47909146</v>
      </c>
      <c r="X46" s="20">
        <v>16210889</v>
      </c>
      <c r="Y46" s="20">
        <v>31698257</v>
      </c>
      <c r="Z46" s="48">
        <v>195.54</v>
      </c>
      <c r="AA46" s="22">
        <v>32421777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2041698064</v>
      </c>
      <c r="D48" s="51">
        <f>SUM(D45:D47)</f>
        <v>2041698064</v>
      </c>
      <c r="E48" s="52">
        <f t="shared" si="7"/>
        <v>1813212932</v>
      </c>
      <c r="F48" s="53">
        <f t="shared" si="7"/>
        <v>1825629027</v>
      </c>
      <c r="G48" s="53">
        <f t="shared" si="7"/>
        <v>2193514578</v>
      </c>
      <c r="H48" s="53">
        <f t="shared" si="7"/>
        <v>2218761958</v>
      </c>
      <c r="I48" s="53">
        <f t="shared" si="7"/>
        <v>2200241727</v>
      </c>
      <c r="J48" s="53">
        <f t="shared" si="7"/>
        <v>2200241727</v>
      </c>
      <c r="K48" s="53">
        <f t="shared" si="7"/>
        <v>2203211559</v>
      </c>
      <c r="L48" s="53">
        <f t="shared" si="7"/>
        <v>2199802921</v>
      </c>
      <c r="M48" s="53">
        <f t="shared" si="7"/>
        <v>2194478917</v>
      </c>
      <c r="N48" s="53">
        <f t="shared" si="7"/>
        <v>2194478917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2194478917</v>
      </c>
      <c r="X48" s="53">
        <f t="shared" si="7"/>
        <v>912814514</v>
      </c>
      <c r="Y48" s="53">
        <f t="shared" si="7"/>
        <v>1281664403</v>
      </c>
      <c r="Z48" s="54">
        <f>+IF(X48&lt;&gt;0,+(Y48/X48)*100,0)</f>
        <v>140.40797810977838</v>
      </c>
      <c r="AA48" s="55">
        <f>SUM(AA45:AA47)</f>
        <v>1825629027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387194924</v>
      </c>
      <c r="D6" s="18">
        <v>387194924</v>
      </c>
      <c r="E6" s="19">
        <v>342537263</v>
      </c>
      <c r="F6" s="20">
        <v>421693985</v>
      </c>
      <c r="G6" s="20">
        <v>461687968</v>
      </c>
      <c r="H6" s="20">
        <v>457027658</v>
      </c>
      <c r="I6" s="20">
        <v>443547661</v>
      </c>
      <c r="J6" s="20">
        <v>443547661</v>
      </c>
      <c r="K6" s="20">
        <v>465005362</v>
      </c>
      <c r="L6" s="20">
        <v>491636367</v>
      </c>
      <c r="M6" s="20">
        <v>420582130</v>
      </c>
      <c r="N6" s="20">
        <v>420582130</v>
      </c>
      <c r="O6" s="20"/>
      <c r="P6" s="20"/>
      <c r="Q6" s="20"/>
      <c r="R6" s="20"/>
      <c r="S6" s="20"/>
      <c r="T6" s="20"/>
      <c r="U6" s="20"/>
      <c r="V6" s="20"/>
      <c r="W6" s="20">
        <v>420582130</v>
      </c>
      <c r="X6" s="20">
        <v>210846993</v>
      </c>
      <c r="Y6" s="20">
        <v>209735137</v>
      </c>
      <c r="Z6" s="21">
        <v>99.47</v>
      </c>
      <c r="AA6" s="22">
        <v>421693985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86279946</v>
      </c>
      <c r="D8" s="18">
        <v>86279946</v>
      </c>
      <c r="E8" s="19">
        <v>87084071</v>
      </c>
      <c r="F8" s="20">
        <v>87084071</v>
      </c>
      <c r="G8" s="20">
        <v>125590280</v>
      </c>
      <c r="H8" s="20">
        <v>103282347</v>
      </c>
      <c r="I8" s="20">
        <v>105330495</v>
      </c>
      <c r="J8" s="20">
        <v>105330495</v>
      </c>
      <c r="K8" s="20">
        <v>103703697</v>
      </c>
      <c r="L8" s="20">
        <v>103675649</v>
      </c>
      <c r="M8" s="20">
        <v>109102799</v>
      </c>
      <c r="N8" s="20">
        <v>109102799</v>
      </c>
      <c r="O8" s="20"/>
      <c r="P8" s="20"/>
      <c r="Q8" s="20"/>
      <c r="R8" s="20"/>
      <c r="S8" s="20"/>
      <c r="T8" s="20"/>
      <c r="U8" s="20"/>
      <c r="V8" s="20"/>
      <c r="W8" s="20">
        <v>109102799</v>
      </c>
      <c r="X8" s="20">
        <v>43542036</v>
      </c>
      <c r="Y8" s="20">
        <v>65560763</v>
      </c>
      <c r="Z8" s="21">
        <v>150.57</v>
      </c>
      <c r="AA8" s="22">
        <v>87084071</v>
      </c>
    </row>
    <row r="9" spans="1:27" ht="13.5">
      <c r="A9" s="23" t="s">
        <v>36</v>
      </c>
      <c r="B9" s="17"/>
      <c r="C9" s="18">
        <v>248473730</v>
      </c>
      <c r="D9" s="18">
        <v>248473730</v>
      </c>
      <c r="E9" s="19">
        <v>42120359</v>
      </c>
      <c r="F9" s="20">
        <v>42120359</v>
      </c>
      <c r="G9" s="20">
        <v>47070815</v>
      </c>
      <c r="H9" s="20">
        <v>67387702</v>
      </c>
      <c r="I9" s="20">
        <v>173009930</v>
      </c>
      <c r="J9" s="20">
        <v>173009930</v>
      </c>
      <c r="K9" s="20">
        <v>172446637</v>
      </c>
      <c r="L9" s="20">
        <v>164905480</v>
      </c>
      <c r="M9" s="20">
        <v>162696153</v>
      </c>
      <c r="N9" s="20">
        <v>162696153</v>
      </c>
      <c r="O9" s="20"/>
      <c r="P9" s="20"/>
      <c r="Q9" s="20"/>
      <c r="R9" s="20"/>
      <c r="S9" s="20"/>
      <c r="T9" s="20"/>
      <c r="U9" s="20"/>
      <c r="V9" s="20"/>
      <c r="W9" s="20">
        <v>162696153</v>
      </c>
      <c r="X9" s="20">
        <v>21060180</v>
      </c>
      <c r="Y9" s="20">
        <v>141635973</v>
      </c>
      <c r="Z9" s="21">
        <v>672.53</v>
      </c>
      <c r="AA9" s="22">
        <v>42120359</v>
      </c>
    </row>
    <row r="10" spans="1:27" ht="13.5">
      <c r="A10" s="23" t="s">
        <v>37</v>
      </c>
      <c r="B10" s="17"/>
      <c r="C10" s="18">
        <v>328036</v>
      </c>
      <c r="D10" s="18">
        <v>328036</v>
      </c>
      <c r="E10" s="19">
        <v>217702</v>
      </c>
      <c r="F10" s="20">
        <v>217702</v>
      </c>
      <c r="G10" s="24"/>
      <c r="H10" s="24">
        <v>52856</v>
      </c>
      <c r="I10" s="24">
        <v>36021</v>
      </c>
      <c r="J10" s="20">
        <v>36021</v>
      </c>
      <c r="K10" s="24">
        <v>21967</v>
      </c>
      <c r="L10" s="24">
        <v>370569</v>
      </c>
      <c r="M10" s="20">
        <v>34150</v>
      </c>
      <c r="N10" s="24">
        <v>34150</v>
      </c>
      <c r="O10" s="24"/>
      <c r="P10" s="24"/>
      <c r="Q10" s="20"/>
      <c r="R10" s="24"/>
      <c r="S10" s="24"/>
      <c r="T10" s="20"/>
      <c r="U10" s="24"/>
      <c r="V10" s="24"/>
      <c r="W10" s="24">
        <v>34150</v>
      </c>
      <c r="X10" s="20">
        <v>108851</v>
      </c>
      <c r="Y10" s="24">
        <v>-74701</v>
      </c>
      <c r="Z10" s="25">
        <v>-68.63</v>
      </c>
      <c r="AA10" s="26">
        <v>217702</v>
      </c>
    </row>
    <row r="11" spans="1:27" ht="13.5">
      <c r="A11" s="23" t="s">
        <v>38</v>
      </c>
      <c r="B11" s="17"/>
      <c r="C11" s="18">
        <v>174686708</v>
      </c>
      <c r="D11" s="18">
        <v>174686708</v>
      </c>
      <c r="E11" s="19">
        <v>160011689</v>
      </c>
      <c r="F11" s="20">
        <v>160011689</v>
      </c>
      <c r="G11" s="20">
        <v>172534710</v>
      </c>
      <c r="H11" s="20">
        <v>173095671</v>
      </c>
      <c r="I11" s="20">
        <v>173529496</v>
      </c>
      <c r="J11" s="20">
        <v>173529496</v>
      </c>
      <c r="K11" s="20">
        <v>174185512</v>
      </c>
      <c r="L11" s="20">
        <v>175377835</v>
      </c>
      <c r="M11" s="20">
        <v>175747488</v>
      </c>
      <c r="N11" s="20">
        <v>175747488</v>
      </c>
      <c r="O11" s="20"/>
      <c r="P11" s="20"/>
      <c r="Q11" s="20"/>
      <c r="R11" s="20"/>
      <c r="S11" s="20"/>
      <c r="T11" s="20"/>
      <c r="U11" s="20"/>
      <c r="V11" s="20"/>
      <c r="W11" s="20">
        <v>175747488</v>
      </c>
      <c r="X11" s="20">
        <v>80005845</v>
      </c>
      <c r="Y11" s="20">
        <v>95741643</v>
      </c>
      <c r="Z11" s="21">
        <v>119.67</v>
      </c>
      <c r="AA11" s="22">
        <v>160011689</v>
      </c>
    </row>
    <row r="12" spans="1:27" ht="13.5">
      <c r="A12" s="27" t="s">
        <v>39</v>
      </c>
      <c r="B12" s="28"/>
      <c r="C12" s="29">
        <f aca="true" t="shared" si="0" ref="C12:Y12">SUM(C6:C11)</f>
        <v>896963344</v>
      </c>
      <c r="D12" s="29">
        <f>SUM(D6:D11)</f>
        <v>896963344</v>
      </c>
      <c r="E12" s="30">
        <f t="shared" si="0"/>
        <v>631971084</v>
      </c>
      <c r="F12" s="31">
        <f t="shared" si="0"/>
        <v>711127806</v>
      </c>
      <c r="G12" s="31">
        <f t="shared" si="0"/>
        <v>806883773</v>
      </c>
      <c r="H12" s="31">
        <f t="shared" si="0"/>
        <v>800846234</v>
      </c>
      <c r="I12" s="31">
        <f t="shared" si="0"/>
        <v>895453603</v>
      </c>
      <c r="J12" s="31">
        <f t="shared" si="0"/>
        <v>895453603</v>
      </c>
      <c r="K12" s="31">
        <f t="shared" si="0"/>
        <v>915363175</v>
      </c>
      <c r="L12" s="31">
        <f t="shared" si="0"/>
        <v>935965900</v>
      </c>
      <c r="M12" s="31">
        <f t="shared" si="0"/>
        <v>868162720</v>
      </c>
      <c r="N12" s="31">
        <f t="shared" si="0"/>
        <v>868162720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868162720</v>
      </c>
      <c r="X12" s="31">
        <f t="shared" si="0"/>
        <v>355563905</v>
      </c>
      <c r="Y12" s="31">
        <f t="shared" si="0"/>
        <v>512598815</v>
      </c>
      <c r="Z12" s="32">
        <f>+IF(X12&lt;&gt;0,+(Y12/X12)*100,0)</f>
        <v>144.1650313183505</v>
      </c>
      <c r="AA12" s="33">
        <f>SUM(AA6:AA11)</f>
        <v>711127806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989333</v>
      </c>
      <c r="D15" s="18">
        <v>989333</v>
      </c>
      <c r="E15" s="19">
        <v>653106</v>
      </c>
      <c r="F15" s="20">
        <v>653106</v>
      </c>
      <c r="G15" s="20">
        <v>1194849</v>
      </c>
      <c r="H15" s="20">
        <v>989333</v>
      </c>
      <c r="I15" s="20">
        <v>909425</v>
      </c>
      <c r="J15" s="20">
        <v>909425</v>
      </c>
      <c r="K15" s="20">
        <v>908561</v>
      </c>
      <c r="L15" s="20">
        <v>498678</v>
      </c>
      <c r="M15" s="20">
        <v>768737</v>
      </c>
      <c r="N15" s="20">
        <v>768737</v>
      </c>
      <c r="O15" s="20"/>
      <c r="P15" s="20"/>
      <c r="Q15" s="20"/>
      <c r="R15" s="20"/>
      <c r="S15" s="20"/>
      <c r="T15" s="20"/>
      <c r="U15" s="20"/>
      <c r="V15" s="20"/>
      <c r="W15" s="20">
        <v>768737</v>
      </c>
      <c r="X15" s="20">
        <v>326553</v>
      </c>
      <c r="Y15" s="20">
        <v>442184</v>
      </c>
      <c r="Z15" s="21">
        <v>135.41</v>
      </c>
      <c r="AA15" s="22">
        <v>653106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152579362</v>
      </c>
      <c r="D17" s="18">
        <v>152579362</v>
      </c>
      <c r="E17" s="19">
        <v>147696498</v>
      </c>
      <c r="F17" s="20">
        <v>150071341</v>
      </c>
      <c r="G17" s="20">
        <v>152592642</v>
      </c>
      <c r="H17" s="20">
        <v>152579362</v>
      </c>
      <c r="I17" s="20">
        <v>152538638</v>
      </c>
      <c r="J17" s="20">
        <v>152538638</v>
      </c>
      <c r="K17" s="20">
        <v>152524915</v>
      </c>
      <c r="L17" s="20">
        <v>152511636</v>
      </c>
      <c r="M17" s="20">
        <v>152497913</v>
      </c>
      <c r="N17" s="20">
        <v>152497913</v>
      </c>
      <c r="O17" s="20"/>
      <c r="P17" s="20"/>
      <c r="Q17" s="20"/>
      <c r="R17" s="20"/>
      <c r="S17" s="20"/>
      <c r="T17" s="20"/>
      <c r="U17" s="20"/>
      <c r="V17" s="20"/>
      <c r="W17" s="20">
        <v>152497913</v>
      </c>
      <c r="X17" s="20">
        <v>75035671</v>
      </c>
      <c r="Y17" s="20">
        <v>77462242</v>
      </c>
      <c r="Z17" s="21">
        <v>103.23</v>
      </c>
      <c r="AA17" s="22">
        <v>150071341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2419106622</v>
      </c>
      <c r="D19" s="18">
        <v>2419106622</v>
      </c>
      <c r="E19" s="19">
        <v>2661426673</v>
      </c>
      <c r="F19" s="20">
        <v>2575240411</v>
      </c>
      <c r="G19" s="20">
        <v>2547405136</v>
      </c>
      <c r="H19" s="20">
        <v>2568025447</v>
      </c>
      <c r="I19" s="20">
        <v>2416160307</v>
      </c>
      <c r="J19" s="20">
        <v>2416160307</v>
      </c>
      <c r="K19" s="20">
        <v>2423712224</v>
      </c>
      <c r="L19" s="20">
        <v>2421167637</v>
      </c>
      <c r="M19" s="20">
        <v>2427605611</v>
      </c>
      <c r="N19" s="20">
        <v>2427605611</v>
      </c>
      <c r="O19" s="20"/>
      <c r="P19" s="20"/>
      <c r="Q19" s="20"/>
      <c r="R19" s="20"/>
      <c r="S19" s="20"/>
      <c r="T19" s="20"/>
      <c r="U19" s="20"/>
      <c r="V19" s="20"/>
      <c r="W19" s="20">
        <v>2427605611</v>
      </c>
      <c r="X19" s="20">
        <v>1287620206</v>
      </c>
      <c r="Y19" s="20">
        <v>1139985405</v>
      </c>
      <c r="Z19" s="21">
        <v>88.53</v>
      </c>
      <c r="AA19" s="22">
        <v>2575240411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799566</v>
      </c>
      <c r="D22" s="18">
        <v>799566</v>
      </c>
      <c r="E22" s="19">
        <v>683437</v>
      </c>
      <c r="F22" s="20">
        <v>207566</v>
      </c>
      <c r="G22" s="20">
        <v>799566</v>
      </c>
      <c r="H22" s="20">
        <v>799566</v>
      </c>
      <c r="I22" s="20">
        <v>799566</v>
      </c>
      <c r="J22" s="20">
        <v>799566</v>
      </c>
      <c r="K22" s="20">
        <v>799566</v>
      </c>
      <c r="L22" s="20">
        <v>799566</v>
      </c>
      <c r="M22" s="20">
        <v>799566</v>
      </c>
      <c r="N22" s="20">
        <v>799566</v>
      </c>
      <c r="O22" s="20"/>
      <c r="P22" s="20"/>
      <c r="Q22" s="20"/>
      <c r="R22" s="20"/>
      <c r="S22" s="20"/>
      <c r="T22" s="20"/>
      <c r="U22" s="20"/>
      <c r="V22" s="20"/>
      <c r="W22" s="20">
        <v>799566</v>
      </c>
      <c r="X22" s="20">
        <v>103783</v>
      </c>
      <c r="Y22" s="20">
        <v>695783</v>
      </c>
      <c r="Z22" s="21">
        <v>670.42</v>
      </c>
      <c r="AA22" s="22">
        <v>207566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2573474883</v>
      </c>
      <c r="D24" s="29">
        <f>SUM(D15:D23)</f>
        <v>2573474883</v>
      </c>
      <c r="E24" s="36">
        <f t="shared" si="1"/>
        <v>2810459714</v>
      </c>
      <c r="F24" s="37">
        <f t="shared" si="1"/>
        <v>2726172424</v>
      </c>
      <c r="G24" s="37">
        <f t="shared" si="1"/>
        <v>2701992193</v>
      </c>
      <c r="H24" s="37">
        <f t="shared" si="1"/>
        <v>2722393708</v>
      </c>
      <c r="I24" s="37">
        <f t="shared" si="1"/>
        <v>2570407936</v>
      </c>
      <c r="J24" s="37">
        <f t="shared" si="1"/>
        <v>2570407936</v>
      </c>
      <c r="K24" s="37">
        <f t="shared" si="1"/>
        <v>2577945266</v>
      </c>
      <c r="L24" s="37">
        <f t="shared" si="1"/>
        <v>2574977517</v>
      </c>
      <c r="M24" s="37">
        <f t="shared" si="1"/>
        <v>2581671827</v>
      </c>
      <c r="N24" s="37">
        <f t="shared" si="1"/>
        <v>2581671827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2581671827</v>
      </c>
      <c r="X24" s="37">
        <f t="shared" si="1"/>
        <v>1363086213</v>
      </c>
      <c r="Y24" s="37">
        <f t="shared" si="1"/>
        <v>1218585614</v>
      </c>
      <c r="Z24" s="38">
        <f>+IF(X24&lt;&gt;0,+(Y24/X24)*100,0)</f>
        <v>89.39901250398752</v>
      </c>
      <c r="AA24" s="39">
        <f>SUM(AA15:AA23)</f>
        <v>2726172424</v>
      </c>
    </row>
    <row r="25" spans="1:27" ht="13.5">
      <c r="A25" s="27" t="s">
        <v>51</v>
      </c>
      <c r="B25" s="28"/>
      <c r="C25" s="29">
        <f aca="true" t="shared" si="2" ref="C25:Y25">+C12+C24</f>
        <v>3470438227</v>
      </c>
      <c r="D25" s="29">
        <f>+D12+D24</f>
        <v>3470438227</v>
      </c>
      <c r="E25" s="30">
        <f t="shared" si="2"/>
        <v>3442430798</v>
      </c>
      <c r="F25" s="31">
        <f t="shared" si="2"/>
        <v>3437300230</v>
      </c>
      <c r="G25" s="31">
        <f t="shared" si="2"/>
        <v>3508875966</v>
      </c>
      <c r="H25" s="31">
        <f t="shared" si="2"/>
        <v>3523239942</v>
      </c>
      <c r="I25" s="31">
        <f t="shared" si="2"/>
        <v>3465861539</v>
      </c>
      <c r="J25" s="31">
        <f t="shared" si="2"/>
        <v>3465861539</v>
      </c>
      <c r="K25" s="31">
        <f t="shared" si="2"/>
        <v>3493308441</v>
      </c>
      <c r="L25" s="31">
        <f t="shared" si="2"/>
        <v>3510943417</v>
      </c>
      <c r="M25" s="31">
        <f t="shared" si="2"/>
        <v>3449834547</v>
      </c>
      <c r="N25" s="31">
        <f t="shared" si="2"/>
        <v>3449834547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3449834547</v>
      </c>
      <c r="X25" s="31">
        <f t="shared" si="2"/>
        <v>1718650118</v>
      </c>
      <c r="Y25" s="31">
        <f t="shared" si="2"/>
        <v>1731184429</v>
      </c>
      <c r="Z25" s="32">
        <f>+IF(X25&lt;&gt;0,+(Y25/X25)*100,0)</f>
        <v>100.72931138622829</v>
      </c>
      <c r="AA25" s="33">
        <f>+AA12+AA24</f>
        <v>3437300230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42276318</v>
      </c>
      <c r="D30" s="18">
        <v>42276318</v>
      </c>
      <c r="E30" s="19">
        <v>43812313</v>
      </c>
      <c r="F30" s="20">
        <v>43812313</v>
      </c>
      <c r="G30" s="20"/>
      <c r="H30" s="20">
        <v>42276318</v>
      </c>
      <c r="I30" s="20">
        <v>42023853</v>
      </c>
      <c r="J30" s="20">
        <v>42023853</v>
      </c>
      <c r="K30" s="20">
        <v>42023853</v>
      </c>
      <c r="L30" s="20">
        <v>42023853</v>
      </c>
      <c r="M30" s="20">
        <v>21799615</v>
      </c>
      <c r="N30" s="20">
        <v>21799615</v>
      </c>
      <c r="O30" s="20"/>
      <c r="P30" s="20"/>
      <c r="Q30" s="20"/>
      <c r="R30" s="20"/>
      <c r="S30" s="20"/>
      <c r="T30" s="20"/>
      <c r="U30" s="20"/>
      <c r="V30" s="20"/>
      <c r="W30" s="20">
        <v>21799615</v>
      </c>
      <c r="X30" s="20">
        <v>21906157</v>
      </c>
      <c r="Y30" s="20">
        <v>-106542</v>
      </c>
      <c r="Z30" s="21">
        <v>-0.49</v>
      </c>
      <c r="AA30" s="22">
        <v>43812313</v>
      </c>
    </row>
    <row r="31" spans="1:27" ht="13.5">
      <c r="A31" s="23" t="s">
        <v>56</v>
      </c>
      <c r="B31" s="17"/>
      <c r="C31" s="18">
        <v>19902234</v>
      </c>
      <c r="D31" s="18">
        <v>19902234</v>
      </c>
      <c r="E31" s="19">
        <v>20315499</v>
      </c>
      <c r="F31" s="20">
        <v>20315499</v>
      </c>
      <c r="G31" s="20">
        <v>20017914</v>
      </c>
      <c r="H31" s="20">
        <v>20114016</v>
      </c>
      <c r="I31" s="20">
        <v>20207615</v>
      </c>
      <c r="J31" s="20">
        <v>20207615</v>
      </c>
      <c r="K31" s="20">
        <v>20377946</v>
      </c>
      <c r="L31" s="20">
        <v>20690195</v>
      </c>
      <c r="M31" s="20">
        <v>20932274</v>
      </c>
      <c r="N31" s="20">
        <v>20932274</v>
      </c>
      <c r="O31" s="20"/>
      <c r="P31" s="20"/>
      <c r="Q31" s="20"/>
      <c r="R31" s="20"/>
      <c r="S31" s="20"/>
      <c r="T31" s="20"/>
      <c r="U31" s="20"/>
      <c r="V31" s="20"/>
      <c r="W31" s="20">
        <v>20932274</v>
      </c>
      <c r="X31" s="20">
        <v>10157750</v>
      </c>
      <c r="Y31" s="20">
        <v>10774524</v>
      </c>
      <c r="Z31" s="21">
        <v>106.07</v>
      </c>
      <c r="AA31" s="22">
        <v>20315499</v>
      </c>
    </row>
    <row r="32" spans="1:27" ht="13.5">
      <c r="A32" s="23" t="s">
        <v>57</v>
      </c>
      <c r="B32" s="17"/>
      <c r="C32" s="18">
        <v>179373805</v>
      </c>
      <c r="D32" s="18">
        <v>179373805</v>
      </c>
      <c r="E32" s="19">
        <v>201016665</v>
      </c>
      <c r="F32" s="20">
        <v>201016665</v>
      </c>
      <c r="G32" s="20">
        <v>241855656</v>
      </c>
      <c r="H32" s="20">
        <v>179244363</v>
      </c>
      <c r="I32" s="20">
        <v>121459074</v>
      </c>
      <c r="J32" s="20">
        <v>121459074</v>
      </c>
      <c r="K32" s="20">
        <v>150583395</v>
      </c>
      <c r="L32" s="20">
        <v>185795632</v>
      </c>
      <c r="M32" s="20">
        <v>158117401</v>
      </c>
      <c r="N32" s="20">
        <v>158117401</v>
      </c>
      <c r="O32" s="20"/>
      <c r="P32" s="20"/>
      <c r="Q32" s="20"/>
      <c r="R32" s="20"/>
      <c r="S32" s="20"/>
      <c r="T32" s="20"/>
      <c r="U32" s="20"/>
      <c r="V32" s="20"/>
      <c r="W32" s="20">
        <v>158117401</v>
      </c>
      <c r="X32" s="20">
        <v>100508333</v>
      </c>
      <c r="Y32" s="20">
        <v>57609068</v>
      </c>
      <c r="Z32" s="21">
        <v>57.32</v>
      </c>
      <c r="AA32" s="22">
        <v>201016665</v>
      </c>
    </row>
    <row r="33" spans="1:27" ht="13.5">
      <c r="A33" s="23" t="s">
        <v>58</v>
      </c>
      <c r="B33" s="17"/>
      <c r="C33" s="18">
        <v>141350558</v>
      </c>
      <c r="D33" s="18">
        <v>141350558</v>
      </c>
      <c r="E33" s="19">
        <v>25271428</v>
      </c>
      <c r="F33" s="20">
        <v>25271428</v>
      </c>
      <c r="G33" s="20"/>
      <c r="H33" s="20">
        <v>140941008</v>
      </c>
      <c r="I33" s="20">
        <v>139651010</v>
      </c>
      <c r="J33" s="20">
        <v>139651010</v>
      </c>
      <c r="K33" s="20">
        <v>138002709</v>
      </c>
      <c r="L33" s="20">
        <v>138042709</v>
      </c>
      <c r="M33" s="20">
        <v>108518589</v>
      </c>
      <c r="N33" s="20">
        <v>108518589</v>
      </c>
      <c r="O33" s="20"/>
      <c r="P33" s="20"/>
      <c r="Q33" s="20"/>
      <c r="R33" s="20"/>
      <c r="S33" s="20"/>
      <c r="T33" s="20"/>
      <c r="U33" s="20"/>
      <c r="V33" s="20"/>
      <c r="W33" s="20">
        <v>108518589</v>
      </c>
      <c r="X33" s="20">
        <v>12635714</v>
      </c>
      <c r="Y33" s="20">
        <v>95882875</v>
      </c>
      <c r="Z33" s="21">
        <v>758.82</v>
      </c>
      <c r="AA33" s="22">
        <v>25271428</v>
      </c>
    </row>
    <row r="34" spans="1:27" ht="13.5">
      <c r="A34" s="27" t="s">
        <v>59</v>
      </c>
      <c r="B34" s="28"/>
      <c r="C34" s="29">
        <f aca="true" t="shared" si="3" ref="C34:Y34">SUM(C29:C33)</f>
        <v>382902915</v>
      </c>
      <c r="D34" s="29">
        <f>SUM(D29:D33)</f>
        <v>382902915</v>
      </c>
      <c r="E34" s="30">
        <f t="shared" si="3"/>
        <v>290415905</v>
      </c>
      <c r="F34" s="31">
        <f t="shared" si="3"/>
        <v>290415905</v>
      </c>
      <c r="G34" s="31">
        <f t="shared" si="3"/>
        <v>261873570</v>
      </c>
      <c r="H34" s="31">
        <f t="shared" si="3"/>
        <v>382575705</v>
      </c>
      <c r="I34" s="31">
        <f t="shared" si="3"/>
        <v>323341552</v>
      </c>
      <c r="J34" s="31">
        <f t="shared" si="3"/>
        <v>323341552</v>
      </c>
      <c r="K34" s="31">
        <f t="shared" si="3"/>
        <v>350987903</v>
      </c>
      <c r="L34" s="31">
        <f t="shared" si="3"/>
        <v>386552389</v>
      </c>
      <c r="M34" s="31">
        <f t="shared" si="3"/>
        <v>309367879</v>
      </c>
      <c r="N34" s="31">
        <f t="shared" si="3"/>
        <v>309367879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309367879</v>
      </c>
      <c r="X34" s="31">
        <f t="shared" si="3"/>
        <v>145207954</v>
      </c>
      <c r="Y34" s="31">
        <f t="shared" si="3"/>
        <v>164159925</v>
      </c>
      <c r="Z34" s="32">
        <f>+IF(X34&lt;&gt;0,+(Y34/X34)*100,0)</f>
        <v>113.051606663365</v>
      </c>
      <c r="AA34" s="33">
        <f>SUM(AA29:AA33)</f>
        <v>290415905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418048851</v>
      </c>
      <c r="D37" s="18">
        <v>418048851</v>
      </c>
      <c r="E37" s="19">
        <v>400756757</v>
      </c>
      <c r="F37" s="20">
        <v>400756757</v>
      </c>
      <c r="G37" s="20">
        <v>460325169</v>
      </c>
      <c r="H37" s="20">
        <v>418048851</v>
      </c>
      <c r="I37" s="20">
        <v>418048851</v>
      </c>
      <c r="J37" s="20">
        <v>418048851</v>
      </c>
      <c r="K37" s="20">
        <v>418048851</v>
      </c>
      <c r="L37" s="20">
        <v>418048851</v>
      </c>
      <c r="M37" s="20">
        <v>418048851</v>
      </c>
      <c r="N37" s="20">
        <v>418048851</v>
      </c>
      <c r="O37" s="20"/>
      <c r="P37" s="20"/>
      <c r="Q37" s="20"/>
      <c r="R37" s="20"/>
      <c r="S37" s="20"/>
      <c r="T37" s="20"/>
      <c r="U37" s="20"/>
      <c r="V37" s="20"/>
      <c r="W37" s="20">
        <v>418048851</v>
      </c>
      <c r="X37" s="20">
        <v>200378379</v>
      </c>
      <c r="Y37" s="20">
        <v>217670472</v>
      </c>
      <c r="Z37" s="21">
        <v>108.63</v>
      </c>
      <c r="AA37" s="22">
        <v>400756757</v>
      </c>
    </row>
    <row r="38" spans="1:27" ht="13.5">
      <c r="A38" s="23" t="s">
        <v>58</v>
      </c>
      <c r="B38" s="17"/>
      <c r="C38" s="18">
        <v>171508996</v>
      </c>
      <c r="D38" s="18">
        <v>171508996</v>
      </c>
      <c r="E38" s="19">
        <v>134087569</v>
      </c>
      <c r="F38" s="20">
        <v>134087569</v>
      </c>
      <c r="G38" s="20">
        <v>253243957</v>
      </c>
      <c r="H38" s="20">
        <v>163716333</v>
      </c>
      <c r="I38" s="20">
        <v>163475660</v>
      </c>
      <c r="J38" s="20">
        <v>163475660</v>
      </c>
      <c r="K38" s="20">
        <v>171269258</v>
      </c>
      <c r="L38" s="20">
        <v>171188011</v>
      </c>
      <c r="M38" s="20">
        <v>170328631</v>
      </c>
      <c r="N38" s="20">
        <v>170328631</v>
      </c>
      <c r="O38" s="20"/>
      <c r="P38" s="20"/>
      <c r="Q38" s="20"/>
      <c r="R38" s="20"/>
      <c r="S38" s="20"/>
      <c r="T38" s="20"/>
      <c r="U38" s="20"/>
      <c r="V38" s="20"/>
      <c r="W38" s="20">
        <v>170328631</v>
      </c>
      <c r="X38" s="20">
        <v>67043785</v>
      </c>
      <c r="Y38" s="20">
        <v>103284846</v>
      </c>
      <c r="Z38" s="21">
        <v>154.06</v>
      </c>
      <c r="AA38" s="22">
        <v>134087569</v>
      </c>
    </row>
    <row r="39" spans="1:27" ht="13.5">
      <c r="A39" s="27" t="s">
        <v>61</v>
      </c>
      <c r="B39" s="35"/>
      <c r="C39" s="29">
        <f aca="true" t="shared" si="4" ref="C39:Y39">SUM(C37:C38)</f>
        <v>589557847</v>
      </c>
      <c r="D39" s="29">
        <f>SUM(D37:D38)</f>
        <v>589557847</v>
      </c>
      <c r="E39" s="36">
        <f t="shared" si="4"/>
        <v>534844326</v>
      </c>
      <c r="F39" s="37">
        <f t="shared" si="4"/>
        <v>534844326</v>
      </c>
      <c r="G39" s="37">
        <f t="shared" si="4"/>
        <v>713569126</v>
      </c>
      <c r="H39" s="37">
        <f t="shared" si="4"/>
        <v>581765184</v>
      </c>
      <c r="I39" s="37">
        <f t="shared" si="4"/>
        <v>581524511</v>
      </c>
      <c r="J39" s="37">
        <f t="shared" si="4"/>
        <v>581524511</v>
      </c>
      <c r="K39" s="37">
        <f t="shared" si="4"/>
        <v>589318109</v>
      </c>
      <c r="L39" s="37">
        <f t="shared" si="4"/>
        <v>589236862</v>
      </c>
      <c r="M39" s="37">
        <f t="shared" si="4"/>
        <v>588377482</v>
      </c>
      <c r="N39" s="37">
        <f t="shared" si="4"/>
        <v>588377482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588377482</v>
      </c>
      <c r="X39" s="37">
        <f t="shared" si="4"/>
        <v>267422164</v>
      </c>
      <c r="Y39" s="37">
        <f t="shared" si="4"/>
        <v>320955318</v>
      </c>
      <c r="Z39" s="38">
        <f>+IF(X39&lt;&gt;0,+(Y39/X39)*100,0)</f>
        <v>120.01821883394825</v>
      </c>
      <c r="AA39" s="39">
        <f>SUM(AA37:AA38)</f>
        <v>534844326</v>
      </c>
    </row>
    <row r="40" spans="1:27" ht="13.5">
      <c r="A40" s="27" t="s">
        <v>62</v>
      </c>
      <c r="B40" s="28"/>
      <c r="C40" s="29">
        <f aca="true" t="shared" si="5" ref="C40:Y40">+C34+C39</f>
        <v>972460762</v>
      </c>
      <c r="D40" s="29">
        <f>+D34+D39</f>
        <v>972460762</v>
      </c>
      <c r="E40" s="30">
        <f t="shared" si="5"/>
        <v>825260231</v>
      </c>
      <c r="F40" s="31">
        <f t="shared" si="5"/>
        <v>825260231</v>
      </c>
      <c r="G40" s="31">
        <f t="shared" si="5"/>
        <v>975442696</v>
      </c>
      <c r="H40" s="31">
        <f t="shared" si="5"/>
        <v>964340889</v>
      </c>
      <c r="I40" s="31">
        <f t="shared" si="5"/>
        <v>904866063</v>
      </c>
      <c r="J40" s="31">
        <f t="shared" si="5"/>
        <v>904866063</v>
      </c>
      <c r="K40" s="31">
        <f t="shared" si="5"/>
        <v>940306012</v>
      </c>
      <c r="L40" s="31">
        <f t="shared" si="5"/>
        <v>975789251</v>
      </c>
      <c r="M40" s="31">
        <f t="shared" si="5"/>
        <v>897745361</v>
      </c>
      <c r="N40" s="31">
        <f t="shared" si="5"/>
        <v>897745361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897745361</v>
      </c>
      <c r="X40" s="31">
        <f t="shared" si="5"/>
        <v>412630118</v>
      </c>
      <c r="Y40" s="31">
        <f t="shared" si="5"/>
        <v>485115243</v>
      </c>
      <c r="Z40" s="32">
        <f>+IF(X40&lt;&gt;0,+(Y40/X40)*100,0)</f>
        <v>117.56661034616964</v>
      </c>
      <c r="AA40" s="33">
        <f>+AA34+AA39</f>
        <v>825260231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2497977465</v>
      </c>
      <c r="D42" s="43">
        <f>+D25-D40</f>
        <v>2497977465</v>
      </c>
      <c r="E42" s="44">
        <f t="shared" si="6"/>
        <v>2617170567</v>
      </c>
      <c r="F42" s="45">
        <f t="shared" si="6"/>
        <v>2612039999</v>
      </c>
      <c r="G42" s="45">
        <f t="shared" si="6"/>
        <v>2533433270</v>
      </c>
      <c r="H42" s="45">
        <f t="shared" si="6"/>
        <v>2558899053</v>
      </c>
      <c r="I42" s="45">
        <f t="shared" si="6"/>
        <v>2560995476</v>
      </c>
      <c r="J42" s="45">
        <f t="shared" si="6"/>
        <v>2560995476</v>
      </c>
      <c r="K42" s="45">
        <f t="shared" si="6"/>
        <v>2553002429</v>
      </c>
      <c r="L42" s="45">
        <f t="shared" si="6"/>
        <v>2535154166</v>
      </c>
      <c r="M42" s="45">
        <f t="shared" si="6"/>
        <v>2552089186</v>
      </c>
      <c r="N42" s="45">
        <f t="shared" si="6"/>
        <v>2552089186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2552089186</v>
      </c>
      <c r="X42" s="45">
        <f t="shared" si="6"/>
        <v>1306020000</v>
      </c>
      <c r="Y42" s="45">
        <f t="shared" si="6"/>
        <v>1246069186</v>
      </c>
      <c r="Z42" s="46">
        <f>+IF(X42&lt;&gt;0,+(Y42/X42)*100,0)</f>
        <v>95.40965574799773</v>
      </c>
      <c r="AA42" s="47">
        <f>+AA25-AA40</f>
        <v>2612039999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2428492987</v>
      </c>
      <c r="D45" s="18">
        <v>2428492987</v>
      </c>
      <c r="E45" s="19">
        <v>2545328795</v>
      </c>
      <c r="F45" s="20">
        <v>2525198226</v>
      </c>
      <c r="G45" s="20">
        <v>2456103151</v>
      </c>
      <c r="H45" s="20">
        <v>2489414574</v>
      </c>
      <c r="I45" s="20">
        <v>2491510999</v>
      </c>
      <c r="J45" s="20">
        <v>2491510999</v>
      </c>
      <c r="K45" s="20">
        <v>2483517950</v>
      </c>
      <c r="L45" s="20">
        <v>2465669687</v>
      </c>
      <c r="M45" s="20">
        <v>2482604708</v>
      </c>
      <c r="N45" s="20">
        <v>2482604708</v>
      </c>
      <c r="O45" s="20"/>
      <c r="P45" s="20"/>
      <c r="Q45" s="20"/>
      <c r="R45" s="20"/>
      <c r="S45" s="20"/>
      <c r="T45" s="20"/>
      <c r="U45" s="20"/>
      <c r="V45" s="20"/>
      <c r="W45" s="20">
        <v>2482604708</v>
      </c>
      <c r="X45" s="20">
        <v>1262599113</v>
      </c>
      <c r="Y45" s="20">
        <v>1220005595</v>
      </c>
      <c r="Z45" s="48">
        <v>96.63</v>
      </c>
      <c r="AA45" s="22">
        <v>2525198226</v>
      </c>
    </row>
    <row r="46" spans="1:27" ht="13.5">
      <c r="A46" s="23" t="s">
        <v>67</v>
      </c>
      <c r="B46" s="17"/>
      <c r="C46" s="18">
        <v>69484478</v>
      </c>
      <c r="D46" s="18">
        <v>69484478</v>
      </c>
      <c r="E46" s="19">
        <v>71841774</v>
      </c>
      <c r="F46" s="20">
        <v>86841774</v>
      </c>
      <c r="G46" s="20">
        <v>77330118</v>
      </c>
      <c r="H46" s="20">
        <v>69484478</v>
      </c>
      <c r="I46" s="20">
        <v>69484478</v>
      </c>
      <c r="J46" s="20">
        <v>69484478</v>
      </c>
      <c r="K46" s="20">
        <v>69484478</v>
      </c>
      <c r="L46" s="20">
        <v>69484478</v>
      </c>
      <c r="M46" s="20">
        <v>69484478</v>
      </c>
      <c r="N46" s="20">
        <v>69484478</v>
      </c>
      <c r="O46" s="20"/>
      <c r="P46" s="20"/>
      <c r="Q46" s="20"/>
      <c r="R46" s="20"/>
      <c r="S46" s="20"/>
      <c r="T46" s="20"/>
      <c r="U46" s="20"/>
      <c r="V46" s="20"/>
      <c r="W46" s="20">
        <v>69484478</v>
      </c>
      <c r="X46" s="20">
        <v>43420887</v>
      </c>
      <c r="Y46" s="20">
        <v>26063591</v>
      </c>
      <c r="Z46" s="48">
        <v>60.03</v>
      </c>
      <c r="AA46" s="22">
        <v>86841774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2497977465</v>
      </c>
      <c r="D48" s="51">
        <f>SUM(D45:D47)</f>
        <v>2497977465</v>
      </c>
      <c r="E48" s="52">
        <f t="shared" si="7"/>
        <v>2617170569</v>
      </c>
      <c r="F48" s="53">
        <f t="shared" si="7"/>
        <v>2612040000</v>
      </c>
      <c r="G48" s="53">
        <f t="shared" si="7"/>
        <v>2533433269</v>
      </c>
      <c r="H48" s="53">
        <f t="shared" si="7"/>
        <v>2558899052</v>
      </c>
      <c r="I48" s="53">
        <f t="shared" si="7"/>
        <v>2560995477</v>
      </c>
      <c r="J48" s="53">
        <f t="shared" si="7"/>
        <v>2560995477</v>
      </c>
      <c r="K48" s="53">
        <f t="shared" si="7"/>
        <v>2553002428</v>
      </c>
      <c r="L48" s="53">
        <f t="shared" si="7"/>
        <v>2535154165</v>
      </c>
      <c r="M48" s="53">
        <f t="shared" si="7"/>
        <v>2552089186</v>
      </c>
      <c r="N48" s="53">
        <f t="shared" si="7"/>
        <v>2552089186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2552089186</v>
      </c>
      <c r="X48" s="53">
        <f t="shared" si="7"/>
        <v>1306020000</v>
      </c>
      <c r="Y48" s="53">
        <f t="shared" si="7"/>
        <v>1246069186</v>
      </c>
      <c r="Z48" s="54">
        <f>+IF(X48&lt;&gt;0,+(Y48/X48)*100,0)</f>
        <v>95.40965574799773</v>
      </c>
      <c r="AA48" s="55">
        <f>SUM(AA45:AA47)</f>
        <v>2612040000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1886609</v>
      </c>
      <c r="D6" s="18">
        <v>1886609</v>
      </c>
      <c r="E6" s="19"/>
      <c r="F6" s="20"/>
      <c r="G6" s="20">
        <v>10635470</v>
      </c>
      <c r="H6" s="20">
        <v>2036719</v>
      </c>
      <c r="I6" s="20">
        <v>827760</v>
      </c>
      <c r="J6" s="20">
        <v>827760</v>
      </c>
      <c r="K6" s="20">
        <v>644179</v>
      </c>
      <c r="L6" s="20">
        <v>2122940</v>
      </c>
      <c r="M6" s="20">
        <v>5196945</v>
      </c>
      <c r="N6" s="20">
        <v>5196945</v>
      </c>
      <c r="O6" s="20"/>
      <c r="P6" s="20"/>
      <c r="Q6" s="20"/>
      <c r="R6" s="20"/>
      <c r="S6" s="20"/>
      <c r="T6" s="20"/>
      <c r="U6" s="20"/>
      <c r="V6" s="20"/>
      <c r="W6" s="20">
        <v>5196945</v>
      </c>
      <c r="X6" s="20"/>
      <c r="Y6" s="20">
        <v>5196945</v>
      </c>
      <c r="Z6" s="21"/>
      <c r="AA6" s="22"/>
    </row>
    <row r="7" spans="1:27" ht="13.5">
      <c r="A7" s="23" t="s">
        <v>34</v>
      </c>
      <c r="B7" s="17"/>
      <c r="C7" s="18">
        <v>1491648</v>
      </c>
      <c r="D7" s="18">
        <v>1491648</v>
      </c>
      <c r="E7" s="19"/>
      <c r="F7" s="20"/>
      <c r="G7" s="20">
        <v>919509</v>
      </c>
      <c r="H7" s="20">
        <v>2960923</v>
      </c>
      <c r="I7" s="20">
        <v>935753</v>
      </c>
      <c r="J7" s="20">
        <v>935753</v>
      </c>
      <c r="K7" s="20">
        <v>935791</v>
      </c>
      <c r="L7" s="20">
        <v>2962836</v>
      </c>
      <c r="M7" s="20">
        <v>935156</v>
      </c>
      <c r="N7" s="20">
        <v>935156</v>
      </c>
      <c r="O7" s="20"/>
      <c r="P7" s="20"/>
      <c r="Q7" s="20"/>
      <c r="R7" s="20"/>
      <c r="S7" s="20"/>
      <c r="T7" s="20"/>
      <c r="U7" s="20"/>
      <c r="V7" s="20"/>
      <c r="W7" s="20">
        <v>935156</v>
      </c>
      <c r="X7" s="20"/>
      <c r="Y7" s="20">
        <v>935156</v>
      </c>
      <c r="Z7" s="21"/>
      <c r="AA7" s="22"/>
    </row>
    <row r="8" spans="1:27" ht="13.5">
      <c r="A8" s="23" t="s">
        <v>35</v>
      </c>
      <c r="B8" s="17"/>
      <c r="C8" s="18">
        <v>54006322</v>
      </c>
      <c r="D8" s="18">
        <v>54006322</v>
      </c>
      <c r="E8" s="19"/>
      <c r="F8" s="20"/>
      <c r="G8" s="20">
        <v>79318211</v>
      </c>
      <c r="H8" s="20">
        <v>79318211</v>
      </c>
      <c r="I8" s="20">
        <v>79318211</v>
      </c>
      <c r="J8" s="20">
        <v>79318211</v>
      </c>
      <c r="K8" s="20">
        <v>79318211</v>
      </c>
      <c r="L8" s="20">
        <v>79318211</v>
      </c>
      <c r="M8" s="20">
        <v>79318211</v>
      </c>
      <c r="N8" s="20">
        <v>79318211</v>
      </c>
      <c r="O8" s="20"/>
      <c r="P8" s="20"/>
      <c r="Q8" s="20"/>
      <c r="R8" s="20"/>
      <c r="S8" s="20"/>
      <c r="T8" s="20"/>
      <c r="U8" s="20"/>
      <c r="V8" s="20"/>
      <c r="W8" s="20">
        <v>79318211</v>
      </c>
      <c r="X8" s="20"/>
      <c r="Y8" s="20">
        <v>79318211</v>
      </c>
      <c r="Z8" s="21"/>
      <c r="AA8" s="22"/>
    </row>
    <row r="9" spans="1:27" ht="13.5">
      <c r="A9" s="23" t="s">
        <v>36</v>
      </c>
      <c r="B9" s="17"/>
      <c r="C9" s="18">
        <v>25737833</v>
      </c>
      <c r="D9" s="18">
        <v>25737833</v>
      </c>
      <c r="E9" s="19"/>
      <c r="F9" s="20"/>
      <c r="G9" s="20">
        <v>6121209</v>
      </c>
      <c r="H9" s="20">
        <v>6121209</v>
      </c>
      <c r="I9" s="20">
        <v>6121209</v>
      </c>
      <c r="J9" s="20">
        <v>6121209</v>
      </c>
      <c r="K9" s="20">
        <v>6121209</v>
      </c>
      <c r="L9" s="20">
        <v>6121209</v>
      </c>
      <c r="M9" s="20">
        <v>6121209</v>
      </c>
      <c r="N9" s="20">
        <v>6121209</v>
      </c>
      <c r="O9" s="20"/>
      <c r="P9" s="20"/>
      <c r="Q9" s="20"/>
      <c r="R9" s="20"/>
      <c r="S9" s="20"/>
      <c r="T9" s="20"/>
      <c r="U9" s="20"/>
      <c r="V9" s="20"/>
      <c r="W9" s="20">
        <v>6121209</v>
      </c>
      <c r="X9" s="20"/>
      <c r="Y9" s="20">
        <v>6121209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1362853</v>
      </c>
      <c r="D11" s="18">
        <v>1362853</v>
      </c>
      <c r="E11" s="19"/>
      <c r="F11" s="20"/>
      <c r="G11" s="20">
        <v>1400000</v>
      </c>
      <c r="H11" s="20">
        <v>1400000</v>
      </c>
      <c r="I11" s="20">
        <v>1400000</v>
      </c>
      <c r="J11" s="20">
        <v>1400000</v>
      </c>
      <c r="K11" s="20">
        <v>1400000</v>
      </c>
      <c r="L11" s="20">
        <v>1400000</v>
      </c>
      <c r="M11" s="20">
        <v>1400000</v>
      </c>
      <c r="N11" s="20">
        <v>1400000</v>
      </c>
      <c r="O11" s="20"/>
      <c r="P11" s="20"/>
      <c r="Q11" s="20"/>
      <c r="R11" s="20"/>
      <c r="S11" s="20"/>
      <c r="T11" s="20"/>
      <c r="U11" s="20"/>
      <c r="V11" s="20"/>
      <c r="W11" s="20">
        <v>1400000</v>
      </c>
      <c r="X11" s="20"/>
      <c r="Y11" s="20">
        <v>1400000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84485265</v>
      </c>
      <c r="D12" s="29">
        <f>SUM(D6:D11)</f>
        <v>84485265</v>
      </c>
      <c r="E12" s="30">
        <f t="shared" si="0"/>
        <v>0</v>
      </c>
      <c r="F12" s="31">
        <f t="shared" si="0"/>
        <v>0</v>
      </c>
      <c r="G12" s="31">
        <f t="shared" si="0"/>
        <v>98394399</v>
      </c>
      <c r="H12" s="31">
        <f t="shared" si="0"/>
        <v>91837062</v>
      </c>
      <c r="I12" s="31">
        <f t="shared" si="0"/>
        <v>88602933</v>
      </c>
      <c r="J12" s="31">
        <f t="shared" si="0"/>
        <v>88602933</v>
      </c>
      <c r="K12" s="31">
        <f t="shared" si="0"/>
        <v>88419390</v>
      </c>
      <c r="L12" s="31">
        <f t="shared" si="0"/>
        <v>91925196</v>
      </c>
      <c r="M12" s="31">
        <f t="shared" si="0"/>
        <v>92971521</v>
      </c>
      <c r="N12" s="31">
        <f t="shared" si="0"/>
        <v>92971521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92971521</v>
      </c>
      <c r="X12" s="31">
        <f t="shared" si="0"/>
        <v>0</v>
      </c>
      <c r="Y12" s="31">
        <f t="shared" si="0"/>
        <v>92971521</v>
      </c>
      <c r="Z12" s="32">
        <f>+IF(X12&lt;&gt;0,+(Y12/X12)*100,0)</f>
        <v>0</v>
      </c>
      <c r="AA12" s="33">
        <f>SUM(AA6:AA11)</f>
        <v>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86682337</v>
      </c>
      <c r="D17" s="18">
        <v>86682337</v>
      </c>
      <c r="E17" s="19"/>
      <c r="F17" s="20"/>
      <c r="G17" s="20">
        <v>87085000</v>
      </c>
      <c r="H17" s="20">
        <v>87085000</v>
      </c>
      <c r="I17" s="20">
        <v>87085000</v>
      </c>
      <c r="J17" s="20">
        <v>87085000</v>
      </c>
      <c r="K17" s="20">
        <v>87085000</v>
      </c>
      <c r="L17" s="20">
        <v>87085000</v>
      </c>
      <c r="M17" s="20">
        <v>87085000</v>
      </c>
      <c r="N17" s="20">
        <v>87085000</v>
      </c>
      <c r="O17" s="20"/>
      <c r="P17" s="20"/>
      <c r="Q17" s="20"/>
      <c r="R17" s="20"/>
      <c r="S17" s="20"/>
      <c r="T17" s="20"/>
      <c r="U17" s="20"/>
      <c r="V17" s="20"/>
      <c r="W17" s="20">
        <v>87085000</v>
      </c>
      <c r="X17" s="20"/>
      <c r="Y17" s="20">
        <v>87085000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608699457</v>
      </c>
      <c r="D19" s="18">
        <v>608699457</v>
      </c>
      <c r="E19" s="19"/>
      <c r="F19" s="20"/>
      <c r="G19" s="20">
        <v>648290391</v>
      </c>
      <c r="H19" s="20">
        <v>653969085</v>
      </c>
      <c r="I19" s="20">
        <v>654403826</v>
      </c>
      <c r="J19" s="20">
        <v>654403826</v>
      </c>
      <c r="K19" s="20">
        <v>656799129</v>
      </c>
      <c r="L19" s="20">
        <v>656799129</v>
      </c>
      <c r="M19" s="20">
        <v>660620972</v>
      </c>
      <c r="N19" s="20">
        <v>660620972</v>
      </c>
      <c r="O19" s="20"/>
      <c r="P19" s="20"/>
      <c r="Q19" s="20"/>
      <c r="R19" s="20"/>
      <c r="S19" s="20"/>
      <c r="T19" s="20"/>
      <c r="U19" s="20"/>
      <c r="V19" s="20"/>
      <c r="W19" s="20">
        <v>660620972</v>
      </c>
      <c r="X19" s="20"/>
      <c r="Y19" s="20">
        <v>660620972</v>
      </c>
      <c r="Z19" s="21"/>
      <c r="AA19" s="22"/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290792</v>
      </c>
      <c r="D22" s="18">
        <v>290792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8782859</v>
      </c>
      <c r="D23" s="18">
        <v>8782859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704455445</v>
      </c>
      <c r="D24" s="29">
        <f>SUM(D15:D23)</f>
        <v>704455445</v>
      </c>
      <c r="E24" s="36">
        <f t="shared" si="1"/>
        <v>0</v>
      </c>
      <c r="F24" s="37">
        <f t="shared" si="1"/>
        <v>0</v>
      </c>
      <c r="G24" s="37">
        <f t="shared" si="1"/>
        <v>735375391</v>
      </c>
      <c r="H24" s="37">
        <f t="shared" si="1"/>
        <v>741054085</v>
      </c>
      <c r="I24" s="37">
        <f t="shared" si="1"/>
        <v>741488826</v>
      </c>
      <c r="J24" s="37">
        <f t="shared" si="1"/>
        <v>741488826</v>
      </c>
      <c r="K24" s="37">
        <f t="shared" si="1"/>
        <v>743884129</v>
      </c>
      <c r="L24" s="37">
        <f t="shared" si="1"/>
        <v>743884129</v>
      </c>
      <c r="M24" s="37">
        <f t="shared" si="1"/>
        <v>747705972</v>
      </c>
      <c r="N24" s="37">
        <f t="shared" si="1"/>
        <v>747705972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747705972</v>
      </c>
      <c r="X24" s="37">
        <f t="shared" si="1"/>
        <v>0</v>
      </c>
      <c r="Y24" s="37">
        <f t="shared" si="1"/>
        <v>747705972</v>
      </c>
      <c r="Z24" s="38">
        <f>+IF(X24&lt;&gt;0,+(Y24/X24)*100,0)</f>
        <v>0</v>
      </c>
      <c r="AA24" s="39">
        <f>SUM(AA15:AA23)</f>
        <v>0</v>
      </c>
    </row>
    <row r="25" spans="1:27" ht="13.5">
      <c r="A25" s="27" t="s">
        <v>51</v>
      </c>
      <c r="B25" s="28"/>
      <c r="C25" s="29">
        <f aca="true" t="shared" si="2" ref="C25:Y25">+C12+C24</f>
        <v>788940710</v>
      </c>
      <c r="D25" s="29">
        <f>+D12+D24</f>
        <v>788940710</v>
      </c>
      <c r="E25" s="30">
        <f t="shared" si="2"/>
        <v>0</v>
      </c>
      <c r="F25" s="31">
        <f t="shared" si="2"/>
        <v>0</v>
      </c>
      <c r="G25" s="31">
        <f t="shared" si="2"/>
        <v>833769790</v>
      </c>
      <c r="H25" s="31">
        <f t="shared" si="2"/>
        <v>832891147</v>
      </c>
      <c r="I25" s="31">
        <f t="shared" si="2"/>
        <v>830091759</v>
      </c>
      <c r="J25" s="31">
        <f t="shared" si="2"/>
        <v>830091759</v>
      </c>
      <c r="K25" s="31">
        <f t="shared" si="2"/>
        <v>832303519</v>
      </c>
      <c r="L25" s="31">
        <f t="shared" si="2"/>
        <v>835809325</v>
      </c>
      <c r="M25" s="31">
        <f t="shared" si="2"/>
        <v>840677493</v>
      </c>
      <c r="N25" s="31">
        <f t="shared" si="2"/>
        <v>840677493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840677493</v>
      </c>
      <c r="X25" s="31">
        <f t="shared" si="2"/>
        <v>0</v>
      </c>
      <c r="Y25" s="31">
        <f t="shared" si="2"/>
        <v>840677493</v>
      </c>
      <c r="Z25" s="32">
        <f>+IF(X25&lt;&gt;0,+(Y25/X25)*100,0)</f>
        <v>0</v>
      </c>
      <c r="AA25" s="33">
        <f>+AA12+AA24</f>
        <v>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16200830</v>
      </c>
      <c r="D30" s="18">
        <v>16200830</v>
      </c>
      <c r="E30" s="19"/>
      <c r="F30" s="20"/>
      <c r="G30" s="20">
        <v>11129236</v>
      </c>
      <c r="H30" s="20">
        <v>11129236</v>
      </c>
      <c r="I30" s="20">
        <v>11129236</v>
      </c>
      <c r="J30" s="20">
        <v>11129236</v>
      </c>
      <c r="K30" s="20">
        <v>11129236</v>
      </c>
      <c r="L30" s="20">
        <v>11129236</v>
      </c>
      <c r="M30" s="20">
        <v>11129236</v>
      </c>
      <c r="N30" s="20">
        <v>11129236</v>
      </c>
      <c r="O30" s="20"/>
      <c r="P30" s="20"/>
      <c r="Q30" s="20"/>
      <c r="R30" s="20"/>
      <c r="S30" s="20"/>
      <c r="T30" s="20"/>
      <c r="U30" s="20"/>
      <c r="V30" s="20"/>
      <c r="W30" s="20">
        <v>11129236</v>
      </c>
      <c r="X30" s="20"/>
      <c r="Y30" s="20">
        <v>11129236</v>
      </c>
      <c r="Z30" s="21"/>
      <c r="AA30" s="22"/>
    </row>
    <row r="31" spans="1:27" ht="13.5">
      <c r="A31" s="23" t="s">
        <v>56</v>
      </c>
      <c r="B31" s="17"/>
      <c r="C31" s="18">
        <v>6073901</v>
      </c>
      <c r="D31" s="18">
        <v>6073901</v>
      </c>
      <c r="E31" s="19"/>
      <c r="F31" s="20"/>
      <c r="G31" s="20">
        <v>5931730</v>
      </c>
      <c r="H31" s="20">
        <v>5931730</v>
      </c>
      <c r="I31" s="20">
        <v>5931730</v>
      </c>
      <c r="J31" s="20">
        <v>5931730</v>
      </c>
      <c r="K31" s="20">
        <v>5931730</v>
      </c>
      <c r="L31" s="20">
        <v>5931730</v>
      </c>
      <c r="M31" s="20">
        <v>5931730</v>
      </c>
      <c r="N31" s="20">
        <v>5931730</v>
      </c>
      <c r="O31" s="20"/>
      <c r="P31" s="20"/>
      <c r="Q31" s="20"/>
      <c r="R31" s="20"/>
      <c r="S31" s="20"/>
      <c r="T31" s="20"/>
      <c r="U31" s="20"/>
      <c r="V31" s="20"/>
      <c r="W31" s="20">
        <v>5931730</v>
      </c>
      <c r="X31" s="20"/>
      <c r="Y31" s="20">
        <v>5931730</v>
      </c>
      <c r="Z31" s="21"/>
      <c r="AA31" s="22"/>
    </row>
    <row r="32" spans="1:27" ht="13.5">
      <c r="A32" s="23" t="s">
        <v>57</v>
      </c>
      <c r="B32" s="17"/>
      <c r="C32" s="18">
        <v>56271029</v>
      </c>
      <c r="D32" s="18">
        <v>56271029</v>
      </c>
      <c r="E32" s="19"/>
      <c r="F32" s="20"/>
      <c r="G32" s="20">
        <v>45000000</v>
      </c>
      <c r="H32" s="20">
        <v>45000000</v>
      </c>
      <c r="I32" s="20">
        <v>45000000</v>
      </c>
      <c r="J32" s="20">
        <v>45000000</v>
      </c>
      <c r="K32" s="20">
        <v>45000000</v>
      </c>
      <c r="L32" s="20">
        <v>45000000</v>
      </c>
      <c r="M32" s="20">
        <v>45000000</v>
      </c>
      <c r="N32" s="20">
        <v>45000000</v>
      </c>
      <c r="O32" s="20"/>
      <c r="P32" s="20"/>
      <c r="Q32" s="20"/>
      <c r="R32" s="20"/>
      <c r="S32" s="20"/>
      <c r="T32" s="20"/>
      <c r="U32" s="20"/>
      <c r="V32" s="20"/>
      <c r="W32" s="20">
        <v>45000000</v>
      </c>
      <c r="X32" s="20"/>
      <c r="Y32" s="20">
        <v>45000000</v>
      </c>
      <c r="Z32" s="21"/>
      <c r="AA32" s="22"/>
    </row>
    <row r="33" spans="1:27" ht="13.5">
      <c r="A33" s="23" t="s">
        <v>58</v>
      </c>
      <c r="B33" s="17"/>
      <c r="C33" s="18">
        <v>19420497</v>
      </c>
      <c r="D33" s="18">
        <v>19420497</v>
      </c>
      <c r="E33" s="19"/>
      <c r="F33" s="20"/>
      <c r="G33" s="20">
        <v>18813000</v>
      </c>
      <c r="H33" s="20">
        <v>18813000</v>
      </c>
      <c r="I33" s="20">
        <v>18813000</v>
      </c>
      <c r="J33" s="20">
        <v>18813000</v>
      </c>
      <c r="K33" s="20">
        <v>18813000</v>
      </c>
      <c r="L33" s="20">
        <v>18813000</v>
      </c>
      <c r="M33" s="20">
        <v>18813000</v>
      </c>
      <c r="N33" s="20">
        <v>18813000</v>
      </c>
      <c r="O33" s="20"/>
      <c r="P33" s="20"/>
      <c r="Q33" s="20"/>
      <c r="R33" s="20"/>
      <c r="S33" s="20"/>
      <c r="T33" s="20"/>
      <c r="U33" s="20"/>
      <c r="V33" s="20"/>
      <c r="W33" s="20">
        <v>18813000</v>
      </c>
      <c r="X33" s="20"/>
      <c r="Y33" s="20">
        <v>18813000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97966257</v>
      </c>
      <c r="D34" s="29">
        <f>SUM(D29:D33)</f>
        <v>97966257</v>
      </c>
      <c r="E34" s="30">
        <f t="shared" si="3"/>
        <v>0</v>
      </c>
      <c r="F34" s="31">
        <f t="shared" si="3"/>
        <v>0</v>
      </c>
      <c r="G34" s="31">
        <f t="shared" si="3"/>
        <v>80873966</v>
      </c>
      <c r="H34" s="31">
        <f t="shared" si="3"/>
        <v>80873966</v>
      </c>
      <c r="I34" s="31">
        <f t="shared" si="3"/>
        <v>80873966</v>
      </c>
      <c r="J34" s="31">
        <f t="shared" si="3"/>
        <v>80873966</v>
      </c>
      <c r="K34" s="31">
        <f t="shared" si="3"/>
        <v>80873966</v>
      </c>
      <c r="L34" s="31">
        <f t="shared" si="3"/>
        <v>80873966</v>
      </c>
      <c r="M34" s="31">
        <f t="shared" si="3"/>
        <v>80873966</v>
      </c>
      <c r="N34" s="31">
        <f t="shared" si="3"/>
        <v>80873966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80873966</v>
      </c>
      <c r="X34" s="31">
        <f t="shared" si="3"/>
        <v>0</v>
      </c>
      <c r="Y34" s="31">
        <f t="shared" si="3"/>
        <v>80873966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80587698</v>
      </c>
      <c r="D37" s="18">
        <v>80587698</v>
      </c>
      <c r="E37" s="19"/>
      <c r="F37" s="20"/>
      <c r="G37" s="20">
        <v>86431613</v>
      </c>
      <c r="H37" s="20">
        <v>86431613</v>
      </c>
      <c r="I37" s="20">
        <v>86431613</v>
      </c>
      <c r="J37" s="20">
        <v>86431613</v>
      </c>
      <c r="K37" s="20">
        <v>86431613</v>
      </c>
      <c r="L37" s="20">
        <v>86431613</v>
      </c>
      <c r="M37" s="20">
        <v>86431613</v>
      </c>
      <c r="N37" s="20">
        <v>86431613</v>
      </c>
      <c r="O37" s="20"/>
      <c r="P37" s="20"/>
      <c r="Q37" s="20"/>
      <c r="R37" s="20"/>
      <c r="S37" s="20"/>
      <c r="T37" s="20"/>
      <c r="U37" s="20"/>
      <c r="V37" s="20"/>
      <c r="W37" s="20">
        <v>86431613</v>
      </c>
      <c r="X37" s="20"/>
      <c r="Y37" s="20">
        <v>86431613</v>
      </c>
      <c r="Z37" s="21"/>
      <c r="AA37" s="22"/>
    </row>
    <row r="38" spans="1:27" ht="13.5">
      <c r="A38" s="23" t="s">
        <v>58</v>
      </c>
      <c r="B38" s="17"/>
      <c r="C38" s="18">
        <v>150155217</v>
      </c>
      <c r="D38" s="18">
        <v>150155217</v>
      </c>
      <c r="E38" s="19"/>
      <c r="F38" s="20"/>
      <c r="G38" s="20">
        <v>140123377</v>
      </c>
      <c r="H38" s="20">
        <v>140123377</v>
      </c>
      <c r="I38" s="20">
        <v>140123377</v>
      </c>
      <c r="J38" s="20">
        <v>140123377</v>
      </c>
      <c r="K38" s="20">
        <v>140123377</v>
      </c>
      <c r="L38" s="20">
        <v>140123377</v>
      </c>
      <c r="M38" s="20">
        <v>140123377</v>
      </c>
      <c r="N38" s="20">
        <v>140123377</v>
      </c>
      <c r="O38" s="20"/>
      <c r="P38" s="20"/>
      <c r="Q38" s="20"/>
      <c r="R38" s="20"/>
      <c r="S38" s="20"/>
      <c r="T38" s="20"/>
      <c r="U38" s="20"/>
      <c r="V38" s="20"/>
      <c r="W38" s="20">
        <v>140123377</v>
      </c>
      <c r="X38" s="20"/>
      <c r="Y38" s="20">
        <v>140123377</v>
      </c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230742915</v>
      </c>
      <c r="D39" s="29">
        <f>SUM(D37:D38)</f>
        <v>230742915</v>
      </c>
      <c r="E39" s="36">
        <f t="shared" si="4"/>
        <v>0</v>
      </c>
      <c r="F39" s="37">
        <f t="shared" si="4"/>
        <v>0</v>
      </c>
      <c r="G39" s="37">
        <f t="shared" si="4"/>
        <v>226554990</v>
      </c>
      <c r="H39" s="37">
        <f t="shared" si="4"/>
        <v>226554990</v>
      </c>
      <c r="I39" s="37">
        <f t="shared" si="4"/>
        <v>226554990</v>
      </c>
      <c r="J39" s="37">
        <f t="shared" si="4"/>
        <v>226554990</v>
      </c>
      <c r="K39" s="37">
        <f t="shared" si="4"/>
        <v>226554990</v>
      </c>
      <c r="L39" s="37">
        <f t="shared" si="4"/>
        <v>226554990</v>
      </c>
      <c r="M39" s="37">
        <f t="shared" si="4"/>
        <v>226554990</v>
      </c>
      <c r="N39" s="37">
        <f t="shared" si="4"/>
        <v>226554990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226554990</v>
      </c>
      <c r="X39" s="37">
        <f t="shared" si="4"/>
        <v>0</v>
      </c>
      <c r="Y39" s="37">
        <f t="shared" si="4"/>
        <v>226554990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328709172</v>
      </c>
      <c r="D40" s="29">
        <f>+D34+D39</f>
        <v>328709172</v>
      </c>
      <c r="E40" s="30">
        <f t="shared" si="5"/>
        <v>0</v>
      </c>
      <c r="F40" s="31">
        <f t="shared" si="5"/>
        <v>0</v>
      </c>
      <c r="G40" s="31">
        <f t="shared" si="5"/>
        <v>307428956</v>
      </c>
      <c r="H40" s="31">
        <f t="shared" si="5"/>
        <v>307428956</v>
      </c>
      <c r="I40" s="31">
        <f t="shared" si="5"/>
        <v>307428956</v>
      </c>
      <c r="J40" s="31">
        <f t="shared" si="5"/>
        <v>307428956</v>
      </c>
      <c r="K40" s="31">
        <f t="shared" si="5"/>
        <v>307428956</v>
      </c>
      <c r="L40" s="31">
        <f t="shared" si="5"/>
        <v>307428956</v>
      </c>
      <c r="M40" s="31">
        <f t="shared" si="5"/>
        <v>307428956</v>
      </c>
      <c r="N40" s="31">
        <f t="shared" si="5"/>
        <v>307428956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307428956</v>
      </c>
      <c r="X40" s="31">
        <f t="shared" si="5"/>
        <v>0</v>
      </c>
      <c r="Y40" s="31">
        <f t="shared" si="5"/>
        <v>307428956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460231538</v>
      </c>
      <c r="D42" s="43">
        <f>+D25-D40</f>
        <v>460231538</v>
      </c>
      <c r="E42" s="44">
        <f t="shared" si="6"/>
        <v>0</v>
      </c>
      <c r="F42" s="45">
        <f t="shared" si="6"/>
        <v>0</v>
      </c>
      <c r="G42" s="45">
        <f t="shared" si="6"/>
        <v>526340834</v>
      </c>
      <c r="H42" s="45">
        <f t="shared" si="6"/>
        <v>525462191</v>
      </c>
      <c r="I42" s="45">
        <f t="shared" si="6"/>
        <v>522662803</v>
      </c>
      <c r="J42" s="45">
        <f t="shared" si="6"/>
        <v>522662803</v>
      </c>
      <c r="K42" s="45">
        <f t="shared" si="6"/>
        <v>524874563</v>
      </c>
      <c r="L42" s="45">
        <f t="shared" si="6"/>
        <v>528380369</v>
      </c>
      <c r="M42" s="45">
        <f t="shared" si="6"/>
        <v>533248537</v>
      </c>
      <c r="N42" s="45">
        <f t="shared" si="6"/>
        <v>533248537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533248537</v>
      </c>
      <c r="X42" s="45">
        <f t="shared" si="6"/>
        <v>0</v>
      </c>
      <c r="Y42" s="45">
        <f t="shared" si="6"/>
        <v>533248537</v>
      </c>
      <c r="Z42" s="46">
        <f>+IF(X42&lt;&gt;0,+(Y42/X42)*100,0)</f>
        <v>0</v>
      </c>
      <c r="AA42" s="47">
        <f>+AA25-AA40</f>
        <v>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460231538</v>
      </c>
      <c r="D45" s="18">
        <v>460231538</v>
      </c>
      <c r="E45" s="19"/>
      <c r="F45" s="20"/>
      <c r="G45" s="20"/>
      <c r="H45" s="20"/>
      <c r="I45" s="20"/>
      <c r="J45" s="20"/>
      <c r="K45" s="20"/>
      <c r="L45" s="20"/>
      <c r="M45" s="20">
        <v>533248537</v>
      </c>
      <c r="N45" s="20">
        <v>533248537</v>
      </c>
      <c r="O45" s="20"/>
      <c r="P45" s="20"/>
      <c r="Q45" s="20"/>
      <c r="R45" s="20"/>
      <c r="S45" s="20"/>
      <c r="T45" s="20"/>
      <c r="U45" s="20"/>
      <c r="V45" s="20"/>
      <c r="W45" s="20">
        <v>533248537</v>
      </c>
      <c r="X45" s="20"/>
      <c r="Y45" s="20">
        <v>533248537</v>
      </c>
      <c r="Z45" s="48"/>
      <c r="AA45" s="22"/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>
        <v>526340834</v>
      </c>
      <c r="H47" s="20">
        <v>525462191</v>
      </c>
      <c r="I47" s="20">
        <v>522662803</v>
      </c>
      <c r="J47" s="20">
        <v>522662803</v>
      </c>
      <c r="K47" s="20">
        <v>524874563</v>
      </c>
      <c r="L47" s="20">
        <v>528380369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460231538</v>
      </c>
      <c r="D48" s="51">
        <f>SUM(D45:D47)</f>
        <v>460231538</v>
      </c>
      <c r="E48" s="52">
        <f t="shared" si="7"/>
        <v>0</v>
      </c>
      <c r="F48" s="53">
        <f t="shared" si="7"/>
        <v>0</v>
      </c>
      <c r="G48" s="53">
        <f t="shared" si="7"/>
        <v>526340834</v>
      </c>
      <c r="H48" s="53">
        <f t="shared" si="7"/>
        <v>525462191</v>
      </c>
      <c r="I48" s="53">
        <f t="shared" si="7"/>
        <v>522662803</v>
      </c>
      <c r="J48" s="53">
        <f t="shared" si="7"/>
        <v>522662803</v>
      </c>
      <c r="K48" s="53">
        <f t="shared" si="7"/>
        <v>524874563</v>
      </c>
      <c r="L48" s="53">
        <f t="shared" si="7"/>
        <v>528380369</v>
      </c>
      <c r="M48" s="53">
        <f t="shared" si="7"/>
        <v>533248537</v>
      </c>
      <c r="N48" s="53">
        <f t="shared" si="7"/>
        <v>533248537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533248537</v>
      </c>
      <c r="X48" s="53">
        <f t="shared" si="7"/>
        <v>0</v>
      </c>
      <c r="Y48" s="53">
        <f t="shared" si="7"/>
        <v>533248537</v>
      </c>
      <c r="Z48" s="54">
        <f>+IF(X48&lt;&gt;0,+(Y48/X48)*100,0)</f>
        <v>0</v>
      </c>
      <c r="AA48" s="55">
        <f>SUM(AA45:AA47)</f>
        <v>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66132717</v>
      </c>
      <c r="F6" s="20">
        <v>66132717</v>
      </c>
      <c r="G6" s="20">
        <v>11220</v>
      </c>
      <c r="H6" s="20">
        <v>11220</v>
      </c>
      <c r="I6" s="20">
        <v>21279599</v>
      </c>
      <c r="J6" s="20">
        <v>21279599</v>
      </c>
      <c r="K6" s="20">
        <v>18118009</v>
      </c>
      <c r="L6" s="20">
        <v>34300797</v>
      </c>
      <c r="M6" s="20">
        <v>43736946</v>
      </c>
      <c r="N6" s="20">
        <v>43736946</v>
      </c>
      <c r="O6" s="20"/>
      <c r="P6" s="20"/>
      <c r="Q6" s="20"/>
      <c r="R6" s="20"/>
      <c r="S6" s="20"/>
      <c r="T6" s="20"/>
      <c r="U6" s="20"/>
      <c r="V6" s="20"/>
      <c r="W6" s="20">
        <v>43736946</v>
      </c>
      <c r="X6" s="20">
        <v>33066359</v>
      </c>
      <c r="Y6" s="20">
        <v>10670587</v>
      </c>
      <c r="Z6" s="21">
        <v>32.27</v>
      </c>
      <c r="AA6" s="22">
        <v>66132717</v>
      </c>
    </row>
    <row r="7" spans="1:27" ht="13.5">
      <c r="A7" s="23" t="s">
        <v>34</v>
      </c>
      <c r="B7" s="17"/>
      <c r="C7" s="18"/>
      <c r="D7" s="18"/>
      <c r="E7" s="19">
        <v>45000000</v>
      </c>
      <c r="F7" s="20">
        <v>45000000</v>
      </c>
      <c r="G7" s="20">
        <v>45308287</v>
      </c>
      <c r="H7" s="20">
        <v>55183565</v>
      </c>
      <c r="I7" s="20">
        <v>75310537</v>
      </c>
      <c r="J7" s="20">
        <v>75310537</v>
      </c>
      <c r="K7" s="20">
        <v>80478730</v>
      </c>
      <c r="L7" s="20">
        <v>75651020</v>
      </c>
      <c r="M7" s="20">
        <v>65818611</v>
      </c>
      <c r="N7" s="20">
        <v>65818611</v>
      </c>
      <c r="O7" s="20"/>
      <c r="P7" s="20"/>
      <c r="Q7" s="20"/>
      <c r="R7" s="20"/>
      <c r="S7" s="20"/>
      <c r="T7" s="20"/>
      <c r="U7" s="20"/>
      <c r="V7" s="20"/>
      <c r="W7" s="20">
        <v>65818611</v>
      </c>
      <c r="X7" s="20">
        <v>22500000</v>
      </c>
      <c r="Y7" s="20">
        <v>43318611</v>
      </c>
      <c r="Z7" s="21">
        <v>192.53</v>
      </c>
      <c r="AA7" s="22">
        <v>45000000</v>
      </c>
    </row>
    <row r="8" spans="1:27" ht="13.5">
      <c r="A8" s="23" t="s">
        <v>35</v>
      </c>
      <c r="B8" s="17"/>
      <c r="C8" s="18"/>
      <c r="D8" s="18"/>
      <c r="E8" s="19">
        <v>42389288</v>
      </c>
      <c r="F8" s="20">
        <v>42389288</v>
      </c>
      <c r="G8" s="20">
        <v>192516858</v>
      </c>
      <c r="H8" s="20">
        <v>157846284</v>
      </c>
      <c r="I8" s="20">
        <v>136414689</v>
      </c>
      <c r="J8" s="20">
        <v>136414689</v>
      </c>
      <c r="K8" s="20">
        <v>118840148</v>
      </c>
      <c r="L8" s="20">
        <v>106388001</v>
      </c>
      <c r="M8" s="20">
        <v>90270028</v>
      </c>
      <c r="N8" s="20">
        <v>90270028</v>
      </c>
      <c r="O8" s="20"/>
      <c r="P8" s="20"/>
      <c r="Q8" s="20"/>
      <c r="R8" s="20"/>
      <c r="S8" s="20"/>
      <c r="T8" s="20"/>
      <c r="U8" s="20"/>
      <c r="V8" s="20"/>
      <c r="W8" s="20">
        <v>90270028</v>
      </c>
      <c r="X8" s="20">
        <v>21194644</v>
      </c>
      <c r="Y8" s="20">
        <v>69075384</v>
      </c>
      <c r="Z8" s="21">
        <v>325.91</v>
      </c>
      <c r="AA8" s="22">
        <v>42389288</v>
      </c>
    </row>
    <row r="9" spans="1:27" ht="13.5">
      <c r="A9" s="23" t="s">
        <v>36</v>
      </c>
      <c r="B9" s="17"/>
      <c r="C9" s="18"/>
      <c r="D9" s="18"/>
      <c r="E9" s="19">
        <v>4531404</v>
      </c>
      <c r="F9" s="20">
        <v>4531404</v>
      </c>
      <c r="G9" s="20">
        <v>32640464</v>
      </c>
      <c r="H9" s="20">
        <v>77629122</v>
      </c>
      <c r="I9" s="20">
        <v>29235597</v>
      </c>
      <c r="J9" s="20">
        <v>29235597</v>
      </c>
      <c r="K9" s="20">
        <v>27410679</v>
      </c>
      <c r="L9" s="20">
        <v>35183320</v>
      </c>
      <c r="M9" s="20">
        <v>32852491</v>
      </c>
      <c r="N9" s="20">
        <v>32852491</v>
      </c>
      <c r="O9" s="20"/>
      <c r="P9" s="20"/>
      <c r="Q9" s="20"/>
      <c r="R9" s="20"/>
      <c r="S9" s="20"/>
      <c r="T9" s="20"/>
      <c r="U9" s="20"/>
      <c r="V9" s="20"/>
      <c r="W9" s="20">
        <v>32852491</v>
      </c>
      <c r="X9" s="20">
        <v>2265702</v>
      </c>
      <c r="Y9" s="20">
        <v>30586789</v>
      </c>
      <c r="Z9" s="21">
        <v>1349.99</v>
      </c>
      <c r="AA9" s="22">
        <v>4531404</v>
      </c>
    </row>
    <row r="10" spans="1:27" ht="13.5">
      <c r="A10" s="23" t="s">
        <v>37</v>
      </c>
      <c r="B10" s="17"/>
      <c r="C10" s="18"/>
      <c r="D10" s="18"/>
      <c r="E10" s="19">
        <v>59953</v>
      </c>
      <c r="F10" s="20">
        <v>59953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29977</v>
      </c>
      <c r="Y10" s="24">
        <v>-29977</v>
      </c>
      <c r="Z10" s="25">
        <v>-100</v>
      </c>
      <c r="AA10" s="26">
        <v>59953</v>
      </c>
    </row>
    <row r="11" spans="1:27" ht="13.5">
      <c r="A11" s="23" t="s">
        <v>38</v>
      </c>
      <c r="B11" s="17"/>
      <c r="C11" s="18"/>
      <c r="D11" s="18"/>
      <c r="E11" s="19">
        <v>3053542</v>
      </c>
      <c r="F11" s="20">
        <v>3053542</v>
      </c>
      <c r="G11" s="20">
        <v>2681686</v>
      </c>
      <c r="H11" s="20">
        <v>2493172</v>
      </c>
      <c r="I11" s="20">
        <v>2625165</v>
      </c>
      <c r="J11" s="20">
        <v>2625165</v>
      </c>
      <c r="K11" s="20">
        <v>2610247</v>
      </c>
      <c r="L11" s="20">
        <v>2944824</v>
      </c>
      <c r="M11" s="20">
        <v>3124433</v>
      </c>
      <c r="N11" s="20">
        <v>3124433</v>
      </c>
      <c r="O11" s="20"/>
      <c r="P11" s="20"/>
      <c r="Q11" s="20"/>
      <c r="R11" s="20"/>
      <c r="S11" s="20"/>
      <c r="T11" s="20"/>
      <c r="U11" s="20"/>
      <c r="V11" s="20"/>
      <c r="W11" s="20">
        <v>3124433</v>
      </c>
      <c r="X11" s="20">
        <v>1526771</v>
      </c>
      <c r="Y11" s="20">
        <v>1597662</v>
      </c>
      <c r="Z11" s="21">
        <v>104.64</v>
      </c>
      <c r="AA11" s="22">
        <v>3053542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161166904</v>
      </c>
      <c r="F12" s="31">
        <f t="shared" si="0"/>
        <v>161166904</v>
      </c>
      <c r="G12" s="31">
        <f t="shared" si="0"/>
        <v>273158515</v>
      </c>
      <c r="H12" s="31">
        <f t="shared" si="0"/>
        <v>293163363</v>
      </c>
      <c r="I12" s="31">
        <f t="shared" si="0"/>
        <v>264865587</v>
      </c>
      <c r="J12" s="31">
        <f t="shared" si="0"/>
        <v>264865587</v>
      </c>
      <c r="K12" s="31">
        <f t="shared" si="0"/>
        <v>247457813</v>
      </c>
      <c r="L12" s="31">
        <f t="shared" si="0"/>
        <v>254467962</v>
      </c>
      <c r="M12" s="31">
        <f t="shared" si="0"/>
        <v>235802509</v>
      </c>
      <c r="N12" s="31">
        <f t="shared" si="0"/>
        <v>235802509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235802509</v>
      </c>
      <c r="X12" s="31">
        <f t="shared" si="0"/>
        <v>80583453</v>
      </c>
      <c r="Y12" s="31">
        <f t="shared" si="0"/>
        <v>155219056</v>
      </c>
      <c r="Z12" s="32">
        <f>+IF(X12&lt;&gt;0,+(Y12/X12)*100,0)</f>
        <v>192.6190181996793</v>
      </c>
      <c r="AA12" s="33">
        <f>SUM(AA6:AA11)</f>
        <v>161166904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>
        <v>63633</v>
      </c>
      <c r="H15" s="20">
        <v>135201</v>
      </c>
      <c r="I15" s="20">
        <v>135201</v>
      </c>
      <c r="J15" s="20">
        <v>135201</v>
      </c>
      <c r="K15" s="20">
        <v>135201</v>
      </c>
      <c r="L15" s="20">
        <v>135201</v>
      </c>
      <c r="M15" s="20">
        <v>135201</v>
      </c>
      <c r="N15" s="20">
        <v>135201</v>
      </c>
      <c r="O15" s="20"/>
      <c r="P15" s="20"/>
      <c r="Q15" s="20"/>
      <c r="R15" s="20"/>
      <c r="S15" s="20"/>
      <c r="T15" s="20"/>
      <c r="U15" s="20"/>
      <c r="V15" s="20"/>
      <c r="W15" s="20">
        <v>135201</v>
      </c>
      <c r="X15" s="20"/>
      <c r="Y15" s="20">
        <v>135201</v>
      </c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5318062</v>
      </c>
      <c r="F16" s="20">
        <v>5318062</v>
      </c>
      <c r="G16" s="24">
        <v>5336604</v>
      </c>
      <c r="H16" s="24">
        <v>5336604</v>
      </c>
      <c r="I16" s="24">
        <v>5336604</v>
      </c>
      <c r="J16" s="20">
        <v>5336604</v>
      </c>
      <c r="K16" s="24">
        <v>5336604</v>
      </c>
      <c r="L16" s="24">
        <v>5336604</v>
      </c>
      <c r="M16" s="20">
        <v>5336604</v>
      </c>
      <c r="N16" s="24">
        <v>5336604</v>
      </c>
      <c r="O16" s="24"/>
      <c r="P16" s="24"/>
      <c r="Q16" s="20"/>
      <c r="R16" s="24"/>
      <c r="S16" s="24"/>
      <c r="T16" s="20"/>
      <c r="U16" s="24"/>
      <c r="V16" s="24"/>
      <c r="W16" s="24">
        <v>5336604</v>
      </c>
      <c r="X16" s="20">
        <v>2659031</v>
      </c>
      <c r="Y16" s="24">
        <v>2677573</v>
      </c>
      <c r="Z16" s="25">
        <v>100.7</v>
      </c>
      <c r="AA16" s="26">
        <v>5318062</v>
      </c>
    </row>
    <row r="17" spans="1:27" ht="13.5">
      <c r="A17" s="23" t="s">
        <v>43</v>
      </c>
      <c r="B17" s="17"/>
      <c r="C17" s="18"/>
      <c r="D17" s="18"/>
      <c r="E17" s="19">
        <v>90056845</v>
      </c>
      <c r="F17" s="20">
        <v>90056845</v>
      </c>
      <c r="G17" s="20">
        <v>90379051</v>
      </c>
      <c r="H17" s="20">
        <v>88724707</v>
      </c>
      <c r="I17" s="20">
        <v>88710698</v>
      </c>
      <c r="J17" s="20">
        <v>88710698</v>
      </c>
      <c r="K17" s="20">
        <v>88696689</v>
      </c>
      <c r="L17" s="20">
        <v>88682681</v>
      </c>
      <c r="M17" s="20">
        <v>88668672</v>
      </c>
      <c r="N17" s="20">
        <v>88668672</v>
      </c>
      <c r="O17" s="20"/>
      <c r="P17" s="20"/>
      <c r="Q17" s="20"/>
      <c r="R17" s="20"/>
      <c r="S17" s="20"/>
      <c r="T17" s="20"/>
      <c r="U17" s="20"/>
      <c r="V17" s="20"/>
      <c r="W17" s="20">
        <v>88668672</v>
      </c>
      <c r="X17" s="20">
        <v>45028423</v>
      </c>
      <c r="Y17" s="20">
        <v>43640249</v>
      </c>
      <c r="Z17" s="21">
        <v>96.92</v>
      </c>
      <c r="AA17" s="22">
        <v>90056845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692335354</v>
      </c>
      <c r="F19" s="20">
        <v>692335354</v>
      </c>
      <c r="G19" s="20">
        <v>667554524</v>
      </c>
      <c r="H19" s="20">
        <v>663662723</v>
      </c>
      <c r="I19" s="20">
        <v>665098092</v>
      </c>
      <c r="J19" s="20">
        <v>665098092</v>
      </c>
      <c r="K19" s="20">
        <v>656514671</v>
      </c>
      <c r="L19" s="20">
        <v>657645339</v>
      </c>
      <c r="M19" s="20">
        <v>657647540</v>
      </c>
      <c r="N19" s="20">
        <v>657647540</v>
      </c>
      <c r="O19" s="20"/>
      <c r="P19" s="20"/>
      <c r="Q19" s="20"/>
      <c r="R19" s="20"/>
      <c r="S19" s="20"/>
      <c r="T19" s="20"/>
      <c r="U19" s="20"/>
      <c r="V19" s="20"/>
      <c r="W19" s="20">
        <v>657647540</v>
      </c>
      <c r="X19" s="20">
        <v>346167677</v>
      </c>
      <c r="Y19" s="20">
        <v>311479863</v>
      </c>
      <c r="Z19" s="21">
        <v>89.98</v>
      </c>
      <c r="AA19" s="22">
        <v>692335354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3754105</v>
      </c>
      <c r="F22" s="20">
        <v>3754105</v>
      </c>
      <c r="G22" s="20">
        <v>3489399</v>
      </c>
      <c r="H22" s="20">
        <v>264807</v>
      </c>
      <c r="I22" s="20">
        <v>249302</v>
      </c>
      <c r="J22" s="20">
        <v>249302</v>
      </c>
      <c r="K22" s="20">
        <v>233796</v>
      </c>
      <c r="L22" s="20">
        <v>218291</v>
      </c>
      <c r="M22" s="20">
        <v>202785</v>
      </c>
      <c r="N22" s="20">
        <v>202785</v>
      </c>
      <c r="O22" s="20"/>
      <c r="P22" s="20"/>
      <c r="Q22" s="20"/>
      <c r="R22" s="20"/>
      <c r="S22" s="20"/>
      <c r="T22" s="20"/>
      <c r="U22" s="20"/>
      <c r="V22" s="20"/>
      <c r="W22" s="20">
        <v>202785</v>
      </c>
      <c r="X22" s="20">
        <v>1877053</v>
      </c>
      <c r="Y22" s="20">
        <v>-1674268</v>
      </c>
      <c r="Z22" s="21">
        <v>-89.2</v>
      </c>
      <c r="AA22" s="22">
        <v>3754105</v>
      </c>
    </row>
    <row r="23" spans="1:27" ht="13.5">
      <c r="A23" s="23" t="s">
        <v>49</v>
      </c>
      <c r="B23" s="17"/>
      <c r="C23" s="18"/>
      <c r="D23" s="18"/>
      <c r="E23" s="19">
        <v>16512</v>
      </c>
      <c r="F23" s="20">
        <v>16512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8256</v>
      </c>
      <c r="Y23" s="24">
        <v>-8256</v>
      </c>
      <c r="Z23" s="25">
        <v>-100</v>
      </c>
      <c r="AA23" s="26">
        <v>16512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791480878</v>
      </c>
      <c r="F24" s="37">
        <f t="shared" si="1"/>
        <v>791480878</v>
      </c>
      <c r="G24" s="37">
        <f t="shared" si="1"/>
        <v>766823211</v>
      </c>
      <c r="H24" s="37">
        <f t="shared" si="1"/>
        <v>758124042</v>
      </c>
      <c r="I24" s="37">
        <f t="shared" si="1"/>
        <v>759529897</v>
      </c>
      <c r="J24" s="37">
        <f t="shared" si="1"/>
        <v>759529897</v>
      </c>
      <c r="K24" s="37">
        <f t="shared" si="1"/>
        <v>750916961</v>
      </c>
      <c r="L24" s="37">
        <f t="shared" si="1"/>
        <v>752018116</v>
      </c>
      <c r="M24" s="37">
        <f t="shared" si="1"/>
        <v>751990802</v>
      </c>
      <c r="N24" s="37">
        <f t="shared" si="1"/>
        <v>751990802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751990802</v>
      </c>
      <c r="X24" s="37">
        <f t="shared" si="1"/>
        <v>395740440</v>
      </c>
      <c r="Y24" s="37">
        <f t="shared" si="1"/>
        <v>356250362</v>
      </c>
      <c r="Z24" s="38">
        <f>+IF(X24&lt;&gt;0,+(Y24/X24)*100,0)</f>
        <v>90.02121744242262</v>
      </c>
      <c r="AA24" s="39">
        <f>SUM(AA15:AA23)</f>
        <v>791480878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952647782</v>
      </c>
      <c r="F25" s="31">
        <f t="shared" si="2"/>
        <v>952647782</v>
      </c>
      <c r="G25" s="31">
        <f t="shared" si="2"/>
        <v>1039981726</v>
      </c>
      <c r="H25" s="31">
        <f t="shared" si="2"/>
        <v>1051287405</v>
      </c>
      <c r="I25" s="31">
        <f t="shared" si="2"/>
        <v>1024395484</v>
      </c>
      <c r="J25" s="31">
        <f t="shared" si="2"/>
        <v>1024395484</v>
      </c>
      <c r="K25" s="31">
        <f t="shared" si="2"/>
        <v>998374774</v>
      </c>
      <c r="L25" s="31">
        <f t="shared" si="2"/>
        <v>1006486078</v>
      </c>
      <c r="M25" s="31">
        <f t="shared" si="2"/>
        <v>987793311</v>
      </c>
      <c r="N25" s="31">
        <f t="shared" si="2"/>
        <v>987793311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987793311</v>
      </c>
      <c r="X25" s="31">
        <f t="shared" si="2"/>
        <v>476323893</v>
      </c>
      <c r="Y25" s="31">
        <f t="shared" si="2"/>
        <v>511469418</v>
      </c>
      <c r="Z25" s="32">
        <f>+IF(X25&lt;&gt;0,+(Y25/X25)*100,0)</f>
        <v>107.3784929785162</v>
      </c>
      <c r="AA25" s="33">
        <f>+AA12+AA24</f>
        <v>952647782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4609450</v>
      </c>
      <c r="H29" s="20">
        <v>11854854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13531131</v>
      </c>
      <c r="F30" s="20">
        <v>13531131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6765566</v>
      </c>
      <c r="Y30" s="20">
        <v>-6765566</v>
      </c>
      <c r="Z30" s="21">
        <v>-100</v>
      </c>
      <c r="AA30" s="22">
        <v>13531131</v>
      </c>
    </row>
    <row r="31" spans="1:27" ht="13.5">
      <c r="A31" s="23" t="s">
        <v>56</v>
      </c>
      <c r="B31" s="17"/>
      <c r="C31" s="18"/>
      <c r="D31" s="18"/>
      <c r="E31" s="19">
        <v>5711602</v>
      </c>
      <c r="F31" s="20">
        <v>5711602</v>
      </c>
      <c r="G31" s="20">
        <v>5531424</v>
      </c>
      <c r="H31" s="20">
        <v>5531938</v>
      </c>
      <c r="I31" s="20">
        <v>5524699</v>
      </c>
      <c r="J31" s="20">
        <v>5524699</v>
      </c>
      <c r="K31" s="20">
        <v>5559558</v>
      </c>
      <c r="L31" s="20">
        <v>5607333</v>
      </c>
      <c r="M31" s="20">
        <v>5621749</v>
      </c>
      <c r="N31" s="20">
        <v>5621749</v>
      </c>
      <c r="O31" s="20"/>
      <c r="P31" s="20"/>
      <c r="Q31" s="20"/>
      <c r="R31" s="20"/>
      <c r="S31" s="20"/>
      <c r="T31" s="20"/>
      <c r="U31" s="20"/>
      <c r="V31" s="20"/>
      <c r="W31" s="20">
        <v>5621749</v>
      </c>
      <c r="X31" s="20">
        <v>2855801</v>
      </c>
      <c r="Y31" s="20">
        <v>2765948</v>
      </c>
      <c r="Z31" s="21">
        <v>96.85</v>
      </c>
      <c r="AA31" s="22">
        <v>5711602</v>
      </c>
    </row>
    <row r="32" spans="1:27" ht="13.5">
      <c r="A32" s="23" t="s">
        <v>57</v>
      </c>
      <c r="B32" s="17"/>
      <c r="C32" s="18"/>
      <c r="D32" s="18"/>
      <c r="E32" s="19">
        <v>45399001</v>
      </c>
      <c r="F32" s="20">
        <v>45399001</v>
      </c>
      <c r="G32" s="20">
        <v>29439690</v>
      </c>
      <c r="H32" s="20">
        <v>33323269</v>
      </c>
      <c r="I32" s="20">
        <v>30797153</v>
      </c>
      <c r="J32" s="20">
        <v>30797153</v>
      </c>
      <c r="K32" s="20">
        <v>27100711</v>
      </c>
      <c r="L32" s="20">
        <v>38315511</v>
      </c>
      <c r="M32" s="20">
        <v>43339986</v>
      </c>
      <c r="N32" s="20">
        <v>43339986</v>
      </c>
      <c r="O32" s="20"/>
      <c r="P32" s="20"/>
      <c r="Q32" s="20"/>
      <c r="R32" s="20"/>
      <c r="S32" s="20"/>
      <c r="T32" s="20"/>
      <c r="U32" s="20"/>
      <c r="V32" s="20"/>
      <c r="W32" s="20">
        <v>43339986</v>
      </c>
      <c r="X32" s="20">
        <v>22699501</v>
      </c>
      <c r="Y32" s="20">
        <v>20640485</v>
      </c>
      <c r="Z32" s="21">
        <v>90.93</v>
      </c>
      <c r="AA32" s="22">
        <v>45399001</v>
      </c>
    </row>
    <row r="33" spans="1:27" ht="13.5">
      <c r="A33" s="23" t="s">
        <v>58</v>
      </c>
      <c r="B33" s="17"/>
      <c r="C33" s="18"/>
      <c r="D33" s="18"/>
      <c r="E33" s="19">
        <v>11050880</v>
      </c>
      <c r="F33" s="20">
        <v>11050880</v>
      </c>
      <c r="G33" s="20">
        <v>14024572</v>
      </c>
      <c r="H33" s="20">
        <v>14068220</v>
      </c>
      <c r="I33" s="20">
        <v>13953492</v>
      </c>
      <c r="J33" s="20">
        <v>13953492</v>
      </c>
      <c r="K33" s="20">
        <v>13731939</v>
      </c>
      <c r="L33" s="20">
        <v>13946495</v>
      </c>
      <c r="M33" s="20">
        <v>14163537</v>
      </c>
      <c r="N33" s="20">
        <v>14163537</v>
      </c>
      <c r="O33" s="20"/>
      <c r="P33" s="20"/>
      <c r="Q33" s="20"/>
      <c r="R33" s="20"/>
      <c r="S33" s="20"/>
      <c r="T33" s="20"/>
      <c r="U33" s="20"/>
      <c r="V33" s="20"/>
      <c r="W33" s="20">
        <v>14163537</v>
      </c>
      <c r="X33" s="20">
        <v>5525440</v>
      </c>
      <c r="Y33" s="20">
        <v>8638097</v>
      </c>
      <c r="Z33" s="21">
        <v>156.33</v>
      </c>
      <c r="AA33" s="22">
        <v>11050880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75692614</v>
      </c>
      <c r="F34" s="31">
        <f t="shared" si="3"/>
        <v>75692614</v>
      </c>
      <c r="G34" s="31">
        <f t="shared" si="3"/>
        <v>53605136</v>
      </c>
      <c r="H34" s="31">
        <f t="shared" si="3"/>
        <v>64778281</v>
      </c>
      <c r="I34" s="31">
        <f t="shared" si="3"/>
        <v>50275344</v>
      </c>
      <c r="J34" s="31">
        <f t="shared" si="3"/>
        <v>50275344</v>
      </c>
      <c r="K34" s="31">
        <f t="shared" si="3"/>
        <v>46392208</v>
      </c>
      <c r="L34" s="31">
        <f t="shared" si="3"/>
        <v>57869339</v>
      </c>
      <c r="M34" s="31">
        <f t="shared" si="3"/>
        <v>63125272</v>
      </c>
      <c r="N34" s="31">
        <f t="shared" si="3"/>
        <v>63125272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63125272</v>
      </c>
      <c r="X34" s="31">
        <f t="shared" si="3"/>
        <v>37846308</v>
      </c>
      <c r="Y34" s="31">
        <f t="shared" si="3"/>
        <v>25278964</v>
      </c>
      <c r="Z34" s="32">
        <f>+IF(X34&lt;&gt;0,+(Y34/X34)*100,0)</f>
        <v>66.79373850680494</v>
      </c>
      <c r="AA34" s="33">
        <f>SUM(AA29:AA33)</f>
        <v>75692614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116400007</v>
      </c>
      <c r="F37" s="20">
        <v>116400007</v>
      </c>
      <c r="G37" s="20">
        <v>132757358</v>
      </c>
      <c r="H37" s="20">
        <v>132757358</v>
      </c>
      <c r="I37" s="20">
        <v>132757358</v>
      </c>
      <c r="J37" s="20">
        <v>132757358</v>
      </c>
      <c r="K37" s="20">
        <v>132757358</v>
      </c>
      <c r="L37" s="20">
        <v>132107647</v>
      </c>
      <c r="M37" s="20">
        <v>126864041</v>
      </c>
      <c r="N37" s="20">
        <v>126864041</v>
      </c>
      <c r="O37" s="20"/>
      <c r="P37" s="20"/>
      <c r="Q37" s="20"/>
      <c r="R37" s="20"/>
      <c r="S37" s="20"/>
      <c r="T37" s="20"/>
      <c r="U37" s="20"/>
      <c r="V37" s="20"/>
      <c r="W37" s="20">
        <v>126864041</v>
      </c>
      <c r="X37" s="20">
        <v>58200004</v>
      </c>
      <c r="Y37" s="20">
        <v>68664037</v>
      </c>
      <c r="Z37" s="21">
        <v>117.98</v>
      </c>
      <c r="AA37" s="22">
        <v>116400007</v>
      </c>
    </row>
    <row r="38" spans="1:27" ht="13.5">
      <c r="A38" s="23" t="s">
        <v>58</v>
      </c>
      <c r="B38" s="17"/>
      <c r="C38" s="18"/>
      <c r="D38" s="18"/>
      <c r="E38" s="19">
        <v>95472470</v>
      </c>
      <c r="F38" s="20">
        <v>95472470</v>
      </c>
      <c r="G38" s="20">
        <v>77909946</v>
      </c>
      <c r="H38" s="20">
        <v>78532366</v>
      </c>
      <c r="I38" s="20">
        <v>79154786</v>
      </c>
      <c r="J38" s="20">
        <v>79154786</v>
      </c>
      <c r="K38" s="20">
        <v>79777206</v>
      </c>
      <c r="L38" s="20">
        <v>80399626</v>
      </c>
      <c r="M38" s="20">
        <v>81019599</v>
      </c>
      <c r="N38" s="20">
        <v>81019599</v>
      </c>
      <c r="O38" s="20"/>
      <c r="P38" s="20"/>
      <c r="Q38" s="20"/>
      <c r="R38" s="20"/>
      <c r="S38" s="20"/>
      <c r="T38" s="20"/>
      <c r="U38" s="20"/>
      <c r="V38" s="20"/>
      <c r="W38" s="20">
        <v>81019599</v>
      </c>
      <c r="X38" s="20">
        <v>47736235</v>
      </c>
      <c r="Y38" s="20">
        <v>33283364</v>
      </c>
      <c r="Z38" s="21">
        <v>69.72</v>
      </c>
      <c r="AA38" s="22">
        <v>95472470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211872477</v>
      </c>
      <c r="F39" s="37">
        <f t="shared" si="4"/>
        <v>211872477</v>
      </c>
      <c r="G39" s="37">
        <f t="shared" si="4"/>
        <v>210667304</v>
      </c>
      <c r="H39" s="37">
        <f t="shared" si="4"/>
        <v>211289724</v>
      </c>
      <c r="I39" s="37">
        <f t="shared" si="4"/>
        <v>211912144</v>
      </c>
      <c r="J39" s="37">
        <f t="shared" si="4"/>
        <v>211912144</v>
      </c>
      <c r="K39" s="37">
        <f t="shared" si="4"/>
        <v>212534564</v>
      </c>
      <c r="L39" s="37">
        <f t="shared" si="4"/>
        <v>212507273</v>
      </c>
      <c r="M39" s="37">
        <f t="shared" si="4"/>
        <v>207883640</v>
      </c>
      <c r="N39" s="37">
        <f t="shared" si="4"/>
        <v>207883640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207883640</v>
      </c>
      <c r="X39" s="37">
        <f t="shared" si="4"/>
        <v>105936239</v>
      </c>
      <c r="Y39" s="37">
        <f t="shared" si="4"/>
        <v>101947401</v>
      </c>
      <c r="Z39" s="38">
        <f>+IF(X39&lt;&gt;0,+(Y39/X39)*100,0)</f>
        <v>96.23468037221899</v>
      </c>
      <c r="AA39" s="39">
        <f>SUM(AA37:AA38)</f>
        <v>211872477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287565091</v>
      </c>
      <c r="F40" s="31">
        <f t="shared" si="5"/>
        <v>287565091</v>
      </c>
      <c r="G40" s="31">
        <f t="shared" si="5"/>
        <v>264272440</v>
      </c>
      <c r="H40" s="31">
        <f t="shared" si="5"/>
        <v>276068005</v>
      </c>
      <c r="I40" s="31">
        <f t="shared" si="5"/>
        <v>262187488</v>
      </c>
      <c r="J40" s="31">
        <f t="shared" si="5"/>
        <v>262187488</v>
      </c>
      <c r="K40" s="31">
        <f t="shared" si="5"/>
        <v>258926772</v>
      </c>
      <c r="L40" s="31">
        <f t="shared" si="5"/>
        <v>270376612</v>
      </c>
      <c r="M40" s="31">
        <f t="shared" si="5"/>
        <v>271008912</v>
      </c>
      <c r="N40" s="31">
        <f t="shared" si="5"/>
        <v>271008912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271008912</v>
      </c>
      <c r="X40" s="31">
        <f t="shared" si="5"/>
        <v>143782547</v>
      </c>
      <c r="Y40" s="31">
        <f t="shared" si="5"/>
        <v>127226365</v>
      </c>
      <c r="Z40" s="32">
        <f>+IF(X40&lt;&gt;0,+(Y40/X40)*100,0)</f>
        <v>88.48526309663995</v>
      </c>
      <c r="AA40" s="33">
        <f>+AA34+AA39</f>
        <v>287565091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665082691</v>
      </c>
      <c r="F42" s="45">
        <f t="shared" si="6"/>
        <v>665082691</v>
      </c>
      <c r="G42" s="45">
        <f t="shared" si="6"/>
        <v>775709286</v>
      </c>
      <c r="H42" s="45">
        <f t="shared" si="6"/>
        <v>775219400</v>
      </c>
      <c r="I42" s="45">
        <f t="shared" si="6"/>
        <v>762207996</v>
      </c>
      <c r="J42" s="45">
        <f t="shared" si="6"/>
        <v>762207996</v>
      </c>
      <c r="K42" s="45">
        <f t="shared" si="6"/>
        <v>739448002</v>
      </c>
      <c r="L42" s="45">
        <f t="shared" si="6"/>
        <v>736109466</v>
      </c>
      <c r="M42" s="45">
        <f t="shared" si="6"/>
        <v>716784399</v>
      </c>
      <c r="N42" s="45">
        <f t="shared" si="6"/>
        <v>716784399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716784399</v>
      </c>
      <c r="X42" s="45">
        <f t="shared" si="6"/>
        <v>332541346</v>
      </c>
      <c r="Y42" s="45">
        <f t="shared" si="6"/>
        <v>384243053</v>
      </c>
      <c r="Z42" s="46">
        <f>+IF(X42&lt;&gt;0,+(Y42/X42)*100,0)</f>
        <v>115.54745225575648</v>
      </c>
      <c r="AA42" s="47">
        <f>+AA25-AA40</f>
        <v>665082691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656082691</v>
      </c>
      <c r="F45" s="20">
        <v>656082691</v>
      </c>
      <c r="G45" s="20">
        <v>770709285</v>
      </c>
      <c r="H45" s="20">
        <v>770216900</v>
      </c>
      <c r="I45" s="20">
        <v>757205497</v>
      </c>
      <c r="J45" s="20">
        <v>757205497</v>
      </c>
      <c r="K45" s="20">
        <v>731948003</v>
      </c>
      <c r="L45" s="20">
        <v>728609466</v>
      </c>
      <c r="M45" s="20">
        <v>709284399</v>
      </c>
      <c r="N45" s="20">
        <v>709284399</v>
      </c>
      <c r="O45" s="20"/>
      <c r="P45" s="20"/>
      <c r="Q45" s="20"/>
      <c r="R45" s="20"/>
      <c r="S45" s="20"/>
      <c r="T45" s="20"/>
      <c r="U45" s="20"/>
      <c r="V45" s="20"/>
      <c r="W45" s="20">
        <v>709284399</v>
      </c>
      <c r="X45" s="20">
        <v>328041346</v>
      </c>
      <c r="Y45" s="20">
        <v>381243053</v>
      </c>
      <c r="Z45" s="48">
        <v>116.22</v>
      </c>
      <c r="AA45" s="22">
        <v>656082691</v>
      </c>
    </row>
    <row r="46" spans="1:27" ht="13.5">
      <c r="A46" s="23" t="s">
        <v>67</v>
      </c>
      <c r="B46" s="17"/>
      <c r="C46" s="18"/>
      <c r="D46" s="18"/>
      <c r="E46" s="19">
        <v>9000000</v>
      </c>
      <c r="F46" s="20">
        <v>9000000</v>
      </c>
      <c r="G46" s="20">
        <v>5000000</v>
      </c>
      <c r="H46" s="20">
        <v>5002500</v>
      </c>
      <c r="I46" s="20">
        <v>5002500</v>
      </c>
      <c r="J46" s="20">
        <v>5002500</v>
      </c>
      <c r="K46" s="20">
        <v>7500000</v>
      </c>
      <c r="L46" s="20">
        <v>7500000</v>
      </c>
      <c r="M46" s="20">
        <v>7500000</v>
      </c>
      <c r="N46" s="20">
        <v>7500000</v>
      </c>
      <c r="O46" s="20"/>
      <c r="P46" s="20"/>
      <c r="Q46" s="20"/>
      <c r="R46" s="20"/>
      <c r="S46" s="20"/>
      <c r="T46" s="20"/>
      <c r="U46" s="20"/>
      <c r="V46" s="20"/>
      <c r="W46" s="20">
        <v>7500000</v>
      </c>
      <c r="X46" s="20">
        <v>4500000</v>
      </c>
      <c r="Y46" s="20">
        <v>3000000</v>
      </c>
      <c r="Z46" s="48">
        <v>66.67</v>
      </c>
      <c r="AA46" s="22">
        <v>9000000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665082691</v>
      </c>
      <c r="F48" s="53">
        <f t="shared" si="7"/>
        <v>665082691</v>
      </c>
      <c r="G48" s="53">
        <f t="shared" si="7"/>
        <v>775709285</v>
      </c>
      <c r="H48" s="53">
        <f t="shared" si="7"/>
        <v>775219400</v>
      </c>
      <c r="I48" s="53">
        <f t="shared" si="7"/>
        <v>762207997</v>
      </c>
      <c r="J48" s="53">
        <f t="shared" si="7"/>
        <v>762207997</v>
      </c>
      <c r="K48" s="53">
        <f t="shared" si="7"/>
        <v>739448003</v>
      </c>
      <c r="L48" s="53">
        <f t="shared" si="7"/>
        <v>736109466</v>
      </c>
      <c r="M48" s="53">
        <f t="shared" si="7"/>
        <v>716784399</v>
      </c>
      <c r="N48" s="53">
        <f t="shared" si="7"/>
        <v>716784399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716784399</v>
      </c>
      <c r="X48" s="53">
        <f t="shared" si="7"/>
        <v>332541346</v>
      </c>
      <c r="Y48" s="53">
        <f t="shared" si="7"/>
        <v>384243053</v>
      </c>
      <c r="Z48" s="54">
        <f>+IF(X48&lt;&gt;0,+(Y48/X48)*100,0)</f>
        <v>115.54745225575648</v>
      </c>
      <c r="AA48" s="55">
        <f>SUM(AA45:AA47)</f>
        <v>665082691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18579348</v>
      </c>
      <c r="D6" s="18">
        <v>18579348</v>
      </c>
      <c r="E6" s="19">
        <v>12550905</v>
      </c>
      <c r="F6" s="20">
        <v>12550905</v>
      </c>
      <c r="G6" s="20">
        <v>47216730</v>
      </c>
      <c r="H6" s="20">
        <v>-29002258</v>
      </c>
      <c r="I6" s="20">
        <v>16808764</v>
      </c>
      <c r="J6" s="20">
        <v>16808764</v>
      </c>
      <c r="K6" s="20">
        <v>4407633</v>
      </c>
      <c r="L6" s="20">
        <v>-25390249</v>
      </c>
      <c r="M6" s="20">
        <v>17765322</v>
      </c>
      <c r="N6" s="20">
        <v>17765322</v>
      </c>
      <c r="O6" s="20"/>
      <c r="P6" s="20"/>
      <c r="Q6" s="20"/>
      <c r="R6" s="20"/>
      <c r="S6" s="20"/>
      <c r="T6" s="20"/>
      <c r="U6" s="20"/>
      <c r="V6" s="20"/>
      <c r="W6" s="20">
        <v>17765322</v>
      </c>
      <c r="X6" s="20">
        <v>6275453</v>
      </c>
      <c r="Y6" s="20">
        <v>11489869</v>
      </c>
      <c r="Z6" s="21">
        <v>183.09</v>
      </c>
      <c r="AA6" s="22">
        <v>12550905</v>
      </c>
    </row>
    <row r="7" spans="1:27" ht="13.5">
      <c r="A7" s="23" t="s">
        <v>34</v>
      </c>
      <c r="B7" s="17"/>
      <c r="C7" s="18"/>
      <c r="D7" s="18"/>
      <c r="E7" s="19">
        <v>15000000</v>
      </c>
      <c r="F7" s="20">
        <v>15000000</v>
      </c>
      <c r="G7" s="20">
        <v>-4735869</v>
      </c>
      <c r="H7" s="20">
        <v>25423971</v>
      </c>
      <c r="I7" s="20">
        <v>205295</v>
      </c>
      <c r="J7" s="20">
        <v>205295</v>
      </c>
      <c r="K7" s="20">
        <v>332366</v>
      </c>
      <c r="L7" s="20">
        <v>22209420</v>
      </c>
      <c r="M7" s="20">
        <v>214426</v>
      </c>
      <c r="N7" s="20">
        <v>214426</v>
      </c>
      <c r="O7" s="20"/>
      <c r="P7" s="20"/>
      <c r="Q7" s="20"/>
      <c r="R7" s="20"/>
      <c r="S7" s="20"/>
      <c r="T7" s="20"/>
      <c r="U7" s="20"/>
      <c r="V7" s="20"/>
      <c r="W7" s="20">
        <v>214426</v>
      </c>
      <c r="X7" s="20">
        <v>7500000</v>
      </c>
      <c r="Y7" s="20">
        <v>-7285574</v>
      </c>
      <c r="Z7" s="21">
        <v>-97.14</v>
      </c>
      <c r="AA7" s="22">
        <v>15000000</v>
      </c>
    </row>
    <row r="8" spans="1:27" ht="13.5">
      <c r="A8" s="23" t="s">
        <v>35</v>
      </c>
      <c r="B8" s="17"/>
      <c r="C8" s="18">
        <v>73306922</v>
      </c>
      <c r="D8" s="18">
        <v>73306922</v>
      </c>
      <c r="E8" s="19">
        <v>78373465</v>
      </c>
      <c r="F8" s="20">
        <v>78373465</v>
      </c>
      <c r="G8" s="20">
        <v>185641410</v>
      </c>
      <c r="H8" s="20">
        <v>-26908408</v>
      </c>
      <c r="I8" s="20">
        <v>-39684413</v>
      </c>
      <c r="J8" s="20">
        <v>-39684413</v>
      </c>
      <c r="K8" s="20">
        <v>-22874719</v>
      </c>
      <c r="L8" s="20">
        <v>-19548450</v>
      </c>
      <c r="M8" s="20">
        <v>-21801719</v>
      </c>
      <c r="N8" s="20">
        <v>-21801719</v>
      </c>
      <c r="O8" s="20"/>
      <c r="P8" s="20"/>
      <c r="Q8" s="20"/>
      <c r="R8" s="20"/>
      <c r="S8" s="20"/>
      <c r="T8" s="20"/>
      <c r="U8" s="20"/>
      <c r="V8" s="20"/>
      <c r="W8" s="20">
        <v>-21801719</v>
      </c>
      <c r="X8" s="20">
        <v>39186733</v>
      </c>
      <c r="Y8" s="20">
        <v>-60988452</v>
      </c>
      <c r="Z8" s="21">
        <v>-155.64</v>
      </c>
      <c r="AA8" s="22">
        <v>78373465</v>
      </c>
    </row>
    <row r="9" spans="1:27" ht="13.5">
      <c r="A9" s="23" t="s">
        <v>36</v>
      </c>
      <c r="B9" s="17"/>
      <c r="C9" s="18">
        <v>8475026</v>
      </c>
      <c r="D9" s="18">
        <v>8475026</v>
      </c>
      <c r="E9" s="19">
        <v>11076863</v>
      </c>
      <c r="F9" s="20">
        <v>11076863</v>
      </c>
      <c r="G9" s="20"/>
      <c r="H9" s="20">
        <v>1536026</v>
      </c>
      <c r="I9" s="20">
        <v>810865</v>
      </c>
      <c r="J9" s="20">
        <v>810865</v>
      </c>
      <c r="K9" s="20"/>
      <c r="L9" s="20"/>
      <c r="M9" s="20">
        <v>2126772</v>
      </c>
      <c r="N9" s="20">
        <v>2126772</v>
      </c>
      <c r="O9" s="20"/>
      <c r="P9" s="20"/>
      <c r="Q9" s="20"/>
      <c r="R9" s="20"/>
      <c r="S9" s="20"/>
      <c r="T9" s="20"/>
      <c r="U9" s="20"/>
      <c r="V9" s="20"/>
      <c r="W9" s="20">
        <v>2126772</v>
      </c>
      <c r="X9" s="20">
        <v>5538432</v>
      </c>
      <c r="Y9" s="20">
        <v>-3411660</v>
      </c>
      <c r="Z9" s="21">
        <v>-61.6</v>
      </c>
      <c r="AA9" s="22">
        <v>11076863</v>
      </c>
    </row>
    <row r="10" spans="1:27" ht="13.5">
      <c r="A10" s="23" t="s">
        <v>37</v>
      </c>
      <c r="B10" s="17"/>
      <c r="C10" s="18">
        <v>124998</v>
      </c>
      <c r="D10" s="18">
        <v>124998</v>
      </c>
      <c r="E10" s="19">
        <v>124566</v>
      </c>
      <c r="F10" s="20">
        <v>124566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62283</v>
      </c>
      <c r="Y10" s="24">
        <v>-62283</v>
      </c>
      <c r="Z10" s="25">
        <v>-100</v>
      </c>
      <c r="AA10" s="26">
        <v>124566</v>
      </c>
    </row>
    <row r="11" spans="1:27" ht="13.5">
      <c r="A11" s="23" t="s">
        <v>38</v>
      </c>
      <c r="B11" s="17"/>
      <c r="C11" s="18">
        <v>7419093</v>
      </c>
      <c r="D11" s="18">
        <v>7419093</v>
      </c>
      <c r="E11" s="19">
        <v>7661394</v>
      </c>
      <c r="F11" s="20">
        <v>7661394</v>
      </c>
      <c r="G11" s="20">
        <v>452654</v>
      </c>
      <c r="H11" s="20">
        <v>376986</v>
      </c>
      <c r="I11" s="20">
        <v>1169444</v>
      </c>
      <c r="J11" s="20">
        <v>1169444</v>
      </c>
      <c r="K11" s="20">
        <v>1269647</v>
      </c>
      <c r="L11" s="20">
        <v>1338778</v>
      </c>
      <c r="M11" s="20">
        <v>913273</v>
      </c>
      <c r="N11" s="20">
        <v>913273</v>
      </c>
      <c r="O11" s="20"/>
      <c r="P11" s="20"/>
      <c r="Q11" s="20"/>
      <c r="R11" s="20"/>
      <c r="S11" s="20"/>
      <c r="T11" s="20"/>
      <c r="U11" s="20"/>
      <c r="V11" s="20"/>
      <c r="W11" s="20">
        <v>913273</v>
      </c>
      <c r="X11" s="20">
        <v>3830697</v>
      </c>
      <c r="Y11" s="20">
        <v>-2917424</v>
      </c>
      <c r="Z11" s="21">
        <v>-76.16</v>
      </c>
      <c r="AA11" s="22">
        <v>7661394</v>
      </c>
    </row>
    <row r="12" spans="1:27" ht="13.5">
      <c r="A12" s="27" t="s">
        <v>39</v>
      </c>
      <c r="B12" s="28"/>
      <c r="C12" s="29">
        <f aca="true" t="shared" si="0" ref="C12:Y12">SUM(C6:C11)</f>
        <v>107905387</v>
      </c>
      <c r="D12" s="29">
        <f>SUM(D6:D11)</f>
        <v>107905387</v>
      </c>
      <c r="E12" s="30">
        <f t="shared" si="0"/>
        <v>124787193</v>
      </c>
      <c r="F12" s="31">
        <f t="shared" si="0"/>
        <v>124787193</v>
      </c>
      <c r="G12" s="31">
        <f t="shared" si="0"/>
        <v>228574925</v>
      </c>
      <c r="H12" s="31">
        <f t="shared" si="0"/>
        <v>-28573683</v>
      </c>
      <c r="I12" s="31">
        <f t="shared" si="0"/>
        <v>-20690045</v>
      </c>
      <c r="J12" s="31">
        <f t="shared" si="0"/>
        <v>-20690045</v>
      </c>
      <c r="K12" s="31">
        <f t="shared" si="0"/>
        <v>-16865073</v>
      </c>
      <c r="L12" s="31">
        <f t="shared" si="0"/>
        <v>-21390501</v>
      </c>
      <c r="M12" s="31">
        <f t="shared" si="0"/>
        <v>-781926</v>
      </c>
      <c r="N12" s="31">
        <f t="shared" si="0"/>
        <v>-781926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-781926</v>
      </c>
      <c r="X12" s="31">
        <f t="shared" si="0"/>
        <v>62393598</v>
      </c>
      <c r="Y12" s="31">
        <f t="shared" si="0"/>
        <v>-63175524</v>
      </c>
      <c r="Z12" s="32">
        <f>+IF(X12&lt;&gt;0,+(Y12/X12)*100,0)</f>
        <v>-101.25321511351213</v>
      </c>
      <c r="AA12" s="33">
        <f>SUM(AA6:AA11)</f>
        <v>124787193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354535</v>
      </c>
      <c r="D15" s="18">
        <v>354535</v>
      </c>
      <c r="E15" s="19">
        <v>2733792</v>
      </c>
      <c r="F15" s="20">
        <v>2733792</v>
      </c>
      <c r="G15" s="20">
        <v>-251</v>
      </c>
      <c r="H15" s="20">
        <v>-252</v>
      </c>
      <c r="I15" s="20">
        <v>-428</v>
      </c>
      <c r="J15" s="20">
        <v>-428</v>
      </c>
      <c r="K15" s="20">
        <v>-2012</v>
      </c>
      <c r="L15" s="20">
        <v>-165</v>
      </c>
      <c r="M15" s="20">
        <v>-165</v>
      </c>
      <c r="N15" s="20">
        <v>-165</v>
      </c>
      <c r="O15" s="20"/>
      <c r="P15" s="20"/>
      <c r="Q15" s="20"/>
      <c r="R15" s="20"/>
      <c r="S15" s="20"/>
      <c r="T15" s="20"/>
      <c r="U15" s="20"/>
      <c r="V15" s="20"/>
      <c r="W15" s="20">
        <v>-165</v>
      </c>
      <c r="X15" s="20">
        <v>1366896</v>
      </c>
      <c r="Y15" s="20">
        <v>-1367061</v>
      </c>
      <c r="Z15" s="21">
        <v>-100.01</v>
      </c>
      <c r="AA15" s="22">
        <v>2733792</v>
      </c>
    </row>
    <row r="16" spans="1:27" ht="13.5">
      <c r="A16" s="23" t="s">
        <v>42</v>
      </c>
      <c r="B16" s="17"/>
      <c r="C16" s="18">
        <v>21434839</v>
      </c>
      <c r="D16" s="18">
        <v>21434839</v>
      </c>
      <c r="E16" s="19">
        <v>21981504</v>
      </c>
      <c r="F16" s="20">
        <v>21981504</v>
      </c>
      <c r="G16" s="24"/>
      <c r="H16" s="24"/>
      <c r="I16" s="24"/>
      <c r="J16" s="20"/>
      <c r="K16" s="24"/>
      <c r="L16" s="24">
        <v>-17443</v>
      </c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10990752</v>
      </c>
      <c r="Y16" s="24">
        <v>-10990752</v>
      </c>
      <c r="Z16" s="25">
        <v>-100</v>
      </c>
      <c r="AA16" s="26">
        <v>21981504</v>
      </c>
    </row>
    <row r="17" spans="1:27" ht="13.5">
      <c r="A17" s="23" t="s">
        <v>43</v>
      </c>
      <c r="B17" s="17"/>
      <c r="C17" s="18">
        <v>110320600</v>
      </c>
      <c r="D17" s="18">
        <v>110320600</v>
      </c>
      <c r="E17" s="19">
        <v>130644500</v>
      </c>
      <c r="F17" s="20">
        <v>130644500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65322250</v>
      </c>
      <c r="Y17" s="20">
        <v>-65322250</v>
      </c>
      <c r="Z17" s="21">
        <v>-100</v>
      </c>
      <c r="AA17" s="22">
        <v>130644500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802911657</v>
      </c>
      <c r="D19" s="18">
        <v>802911657</v>
      </c>
      <c r="E19" s="19">
        <v>839638862</v>
      </c>
      <c r="F19" s="20">
        <v>839638862</v>
      </c>
      <c r="G19" s="20">
        <v>1837881</v>
      </c>
      <c r="H19" s="20">
        <v>146521</v>
      </c>
      <c r="I19" s="20">
        <v>3634591</v>
      </c>
      <c r="J19" s="20">
        <v>3634591</v>
      </c>
      <c r="K19" s="20">
        <v>3800230</v>
      </c>
      <c r="L19" s="20">
        <v>-3541170</v>
      </c>
      <c r="M19" s="20">
        <v>3384915</v>
      </c>
      <c r="N19" s="20">
        <v>3384915</v>
      </c>
      <c r="O19" s="20"/>
      <c r="P19" s="20"/>
      <c r="Q19" s="20"/>
      <c r="R19" s="20"/>
      <c r="S19" s="20"/>
      <c r="T19" s="20"/>
      <c r="U19" s="20"/>
      <c r="V19" s="20"/>
      <c r="W19" s="20">
        <v>3384915</v>
      </c>
      <c r="X19" s="20">
        <v>419819431</v>
      </c>
      <c r="Y19" s="20">
        <v>-416434516</v>
      </c>
      <c r="Z19" s="21">
        <v>-99.19</v>
      </c>
      <c r="AA19" s="22">
        <v>839638862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800092</v>
      </c>
      <c r="D22" s="18">
        <v>800092</v>
      </c>
      <c r="E22" s="19">
        <v>900347</v>
      </c>
      <c r="F22" s="20">
        <v>900347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450174</v>
      </c>
      <c r="Y22" s="20">
        <v>-450174</v>
      </c>
      <c r="Z22" s="21">
        <v>-100</v>
      </c>
      <c r="AA22" s="22">
        <v>900347</v>
      </c>
    </row>
    <row r="23" spans="1:27" ht="13.5">
      <c r="A23" s="23" t="s">
        <v>49</v>
      </c>
      <c r="B23" s="17"/>
      <c r="C23" s="18">
        <v>20920459</v>
      </c>
      <c r="D23" s="18">
        <v>20920459</v>
      </c>
      <c r="E23" s="19">
        <v>22737630</v>
      </c>
      <c r="F23" s="20">
        <v>22737630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11368815</v>
      </c>
      <c r="Y23" s="24">
        <v>-11368815</v>
      </c>
      <c r="Z23" s="25">
        <v>-100</v>
      </c>
      <c r="AA23" s="26">
        <v>22737630</v>
      </c>
    </row>
    <row r="24" spans="1:27" ht="13.5">
      <c r="A24" s="27" t="s">
        <v>50</v>
      </c>
      <c r="B24" s="35"/>
      <c r="C24" s="29">
        <f aca="true" t="shared" si="1" ref="C24:Y24">SUM(C15:C23)</f>
        <v>956742182</v>
      </c>
      <c r="D24" s="29">
        <f>SUM(D15:D23)</f>
        <v>956742182</v>
      </c>
      <c r="E24" s="36">
        <f t="shared" si="1"/>
        <v>1018636635</v>
      </c>
      <c r="F24" s="37">
        <f t="shared" si="1"/>
        <v>1018636635</v>
      </c>
      <c r="G24" s="37">
        <f t="shared" si="1"/>
        <v>1837630</v>
      </c>
      <c r="H24" s="37">
        <f t="shared" si="1"/>
        <v>146269</v>
      </c>
      <c r="I24" s="37">
        <f t="shared" si="1"/>
        <v>3634163</v>
      </c>
      <c r="J24" s="37">
        <f t="shared" si="1"/>
        <v>3634163</v>
      </c>
      <c r="K24" s="37">
        <f t="shared" si="1"/>
        <v>3798218</v>
      </c>
      <c r="L24" s="37">
        <f t="shared" si="1"/>
        <v>-3558778</v>
      </c>
      <c r="M24" s="37">
        <f t="shared" si="1"/>
        <v>3384750</v>
      </c>
      <c r="N24" s="37">
        <f t="shared" si="1"/>
        <v>3384750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3384750</v>
      </c>
      <c r="X24" s="37">
        <f t="shared" si="1"/>
        <v>509318318</v>
      </c>
      <c r="Y24" s="37">
        <f t="shared" si="1"/>
        <v>-505933568</v>
      </c>
      <c r="Z24" s="38">
        <f>+IF(X24&lt;&gt;0,+(Y24/X24)*100,0)</f>
        <v>-99.3354352513196</v>
      </c>
      <c r="AA24" s="39">
        <f>SUM(AA15:AA23)</f>
        <v>1018636635</v>
      </c>
    </row>
    <row r="25" spans="1:27" ht="13.5">
      <c r="A25" s="27" t="s">
        <v>51</v>
      </c>
      <c r="B25" s="28"/>
      <c r="C25" s="29">
        <f aca="true" t="shared" si="2" ref="C25:Y25">+C12+C24</f>
        <v>1064647569</v>
      </c>
      <c r="D25" s="29">
        <f>+D12+D24</f>
        <v>1064647569</v>
      </c>
      <c r="E25" s="30">
        <f t="shared" si="2"/>
        <v>1143423828</v>
      </c>
      <c r="F25" s="31">
        <f t="shared" si="2"/>
        <v>1143423828</v>
      </c>
      <c r="G25" s="31">
        <f t="shared" si="2"/>
        <v>230412555</v>
      </c>
      <c r="H25" s="31">
        <f t="shared" si="2"/>
        <v>-28427414</v>
      </c>
      <c r="I25" s="31">
        <f t="shared" si="2"/>
        <v>-17055882</v>
      </c>
      <c r="J25" s="31">
        <f t="shared" si="2"/>
        <v>-17055882</v>
      </c>
      <c r="K25" s="31">
        <f t="shared" si="2"/>
        <v>-13066855</v>
      </c>
      <c r="L25" s="31">
        <f t="shared" si="2"/>
        <v>-24949279</v>
      </c>
      <c r="M25" s="31">
        <f t="shared" si="2"/>
        <v>2602824</v>
      </c>
      <c r="N25" s="31">
        <f t="shared" si="2"/>
        <v>2602824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2602824</v>
      </c>
      <c r="X25" s="31">
        <f t="shared" si="2"/>
        <v>571711916</v>
      </c>
      <c r="Y25" s="31">
        <f t="shared" si="2"/>
        <v>-569109092</v>
      </c>
      <c r="Z25" s="32">
        <f>+IF(X25&lt;&gt;0,+(Y25/X25)*100,0)</f>
        <v>-99.5447315462286</v>
      </c>
      <c r="AA25" s="33">
        <f>+AA12+AA24</f>
        <v>1143423828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1276262</v>
      </c>
      <c r="D29" s="18">
        <v>1276262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17785670</v>
      </c>
      <c r="D30" s="18">
        <v>17785670</v>
      </c>
      <c r="E30" s="19">
        <v>21146752</v>
      </c>
      <c r="F30" s="20">
        <v>21146752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10573376</v>
      </c>
      <c r="Y30" s="20">
        <v>-10573376</v>
      </c>
      <c r="Z30" s="21">
        <v>-100</v>
      </c>
      <c r="AA30" s="22">
        <v>21146752</v>
      </c>
    </row>
    <row r="31" spans="1:27" ht="13.5">
      <c r="A31" s="23" t="s">
        <v>56</v>
      </c>
      <c r="B31" s="17"/>
      <c r="C31" s="18">
        <v>10012386</v>
      </c>
      <c r="D31" s="18">
        <v>10012386</v>
      </c>
      <c r="E31" s="19">
        <v>11265208</v>
      </c>
      <c r="F31" s="20">
        <v>11265208</v>
      </c>
      <c r="G31" s="20">
        <v>75834</v>
      </c>
      <c r="H31" s="20">
        <v>7238</v>
      </c>
      <c r="I31" s="20">
        <v>123082</v>
      </c>
      <c r="J31" s="20">
        <v>123082</v>
      </c>
      <c r="K31" s="20">
        <v>63885</v>
      </c>
      <c r="L31" s="20">
        <v>10293</v>
      </c>
      <c r="M31" s="20">
        <v>21904</v>
      </c>
      <c r="N31" s="20">
        <v>21904</v>
      </c>
      <c r="O31" s="20"/>
      <c r="P31" s="20"/>
      <c r="Q31" s="20"/>
      <c r="R31" s="20"/>
      <c r="S31" s="20"/>
      <c r="T31" s="20"/>
      <c r="U31" s="20"/>
      <c r="V31" s="20"/>
      <c r="W31" s="20">
        <v>21904</v>
      </c>
      <c r="X31" s="20">
        <v>5632604</v>
      </c>
      <c r="Y31" s="20">
        <v>-5610700</v>
      </c>
      <c r="Z31" s="21">
        <v>-99.61</v>
      </c>
      <c r="AA31" s="22">
        <v>11265208</v>
      </c>
    </row>
    <row r="32" spans="1:27" ht="13.5">
      <c r="A32" s="23" t="s">
        <v>57</v>
      </c>
      <c r="B32" s="17"/>
      <c r="C32" s="18">
        <v>61786340</v>
      </c>
      <c r="D32" s="18">
        <v>61786340</v>
      </c>
      <c r="E32" s="19">
        <v>61480882</v>
      </c>
      <c r="F32" s="20">
        <v>61480882</v>
      </c>
      <c r="G32" s="20">
        <v>8896950</v>
      </c>
      <c r="H32" s="20">
        <v>-6378602</v>
      </c>
      <c r="I32" s="20">
        <v>-14557822</v>
      </c>
      <c r="J32" s="20">
        <v>-14557822</v>
      </c>
      <c r="K32" s="20">
        <v>-4255941</v>
      </c>
      <c r="L32" s="20">
        <v>-3637326</v>
      </c>
      <c r="M32" s="20">
        <v>22758077</v>
      </c>
      <c r="N32" s="20">
        <v>22758077</v>
      </c>
      <c r="O32" s="20"/>
      <c r="P32" s="20"/>
      <c r="Q32" s="20"/>
      <c r="R32" s="20"/>
      <c r="S32" s="20"/>
      <c r="T32" s="20"/>
      <c r="U32" s="20"/>
      <c r="V32" s="20"/>
      <c r="W32" s="20">
        <v>22758077</v>
      </c>
      <c r="X32" s="20">
        <v>30740441</v>
      </c>
      <c r="Y32" s="20">
        <v>-7982364</v>
      </c>
      <c r="Z32" s="21">
        <v>-25.97</v>
      </c>
      <c r="AA32" s="22">
        <v>61480882</v>
      </c>
    </row>
    <row r="33" spans="1:27" ht="13.5">
      <c r="A33" s="23" t="s">
        <v>58</v>
      </c>
      <c r="B33" s="17"/>
      <c r="C33" s="18">
        <v>21320267</v>
      </c>
      <c r="D33" s="18">
        <v>21320267</v>
      </c>
      <c r="E33" s="19">
        <v>23381613</v>
      </c>
      <c r="F33" s="20">
        <v>23381613</v>
      </c>
      <c r="G33" s="20">
        <v>59920</v>
      </c>
      <c r="H33" s="20">
        <v>69012</v>
      </c>
      <c r="I33" s="20">
        <v>128201</v>
      </c>
      <c r="J33" s="20">
        <v>128201</v>
      </c>
      <c r="K33" s="20">
        <v>59663</v>
      </c>
      <c r="L33" s="20">
        <v>-200634</v>
      </c>
      <c r="M33" s="20">
        <v>58850</v>
      </c>
      <c r="N33" s="20">
        <v>58850</v>
      </c>
      <c r="O33" s="20"/>
      <c r="P33" s="20"/>
      <c r="Q33" s="20"/>
      <c r="R33" s="20"/>
      <c r="S33" s="20"/>
      <c r="T33" s="20"/>
      <c r="U33" s="20"/>
      <c r="V33" s="20"/>
      <c r="W33" s="20">
        <v>58850</v>
      </c>
      <c r="X33" s="20">
        <v>11690807</v>
      </c>
      <c r="Y33" s="20">
        <v>-11631957</v>
      </c>
      <c r="Z33" s="21">
        <v>-99.5</v>
      </c>
      <c r="AA33" s="22">
        <v>23381613</v>
      </c>
    </row>
    <row r="34" spans="1:27" ht="13.5">
      <c r="A34" s="27" t="s">
        <v>59</v>
      </c>
      <c r="B34" s="28"/>
      <c r="C34" s="29">
        <f aca="true" t="shared" si="3" ref="C34:Y34">SUM(C29:C33)</f>
        <v>112180925</v>
      </c>
      <c r="D34" s="29">
        <f>SUM(D29:D33)</f>
        <v>112180925</v>
      </c>
      <c r="E34" s="30">
        <f t="shared" si="3"/>
        <v>117274455</v>
      </c>
      <c r="F34" s="31">
        <f t="shared" si="3"/>
        <v>117274455</v>
      </c>
      <c r="G34" s="31">
        <f t="shared" si="3"/>
        <v>9032704</v>
      </c>
      <c r="H34" s="31">
        <f t="shared" si="3"/>
        <v>-6302352</v>
      </c>
      <c r="I34" s="31">
        <f t="shared" si="3"/>
        <v>-14306539</v>
      </c>
      <c r="J34" s="31">
        <f t="shared" si="3"/>
        <v>-14306539</v>
      </c>
      <c r="K34" s="31">
        <f t="shared" si="3"/>
        <v>-4132393</v>
      </c>
      <c r="L34" s="31">
        <f t="shared" si="3"/>
        <v>-3827667</v>
      </c>
      <c r="M34" s="31">
        <f t="shared" si="3"/>
        <v>22838831</v>
      </c>
      <c r="N34" s="31">
        <f t="shared" si="3"/>
        <v>22838831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22838831</v>
      </c>
      <c r="X34" s="31">
        <f t="shared" si="3"/>
        <v>58637228</v>
      </c>
      <c r="Y34" s="31">
        <f t="shared" si="3"/>
        <v>-35798397</v>
      </c>
      <c r="Z34" s="32">
        <f>+IF(X34&lt;&gt;0,+(Y34/X34)*100,0)</f>
        <v>-61.05062981490189</v>
      </c>
      <c r="AA34" s="33">
        <f>SUM(AA29:AA33)</f>
        <v>117274455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102889063</v>
      </c>
      <c r="D37" s="18">
        <v>102889063</v>
      </c>
      <c r="E37" s="19">
        <v>115779422</v>
      </c>
      <c r="F37" s="20">
        <v>115779422</v>
      </c>
      <c r="G37" s="20"/>
      <c r="H37" s="20">
        <v>-297150</v>
      </c>
      <c r="I37" s="20">
        <v>13252601</v>
      </c>
      <c r="J37" s="20">
        <v>13252601</v>
      </c>
      <c r="K37" s="20">
        <v>-1201549</v>
      </c>
      <c r="L37" s="20">
        <v>9437609</v>
      </c>
      <c r="M37" s="20">
        <v>-6203701</v>
      </c>
      <c r="N37" s="20">
        <v>-6203701</v>
      </c>
      <c r="O37" s="20"/>
      <c r="P37" s="20"/>
      <c r="Q37" s="20"/>
      <c r="R37" s="20"/>
      <c r="S37" s="20"/>
      <c r="T37" s="20"/>
      <c r="U37" s="20"/>
      <c r="V37" s="20"/>
      <c r="W37" s="20">
        <v>-6203701</v>
      </c>
      <c r="X37" s="20">
        <v>57889711</v>
      </c>
      <c r="Y37" s="20">
        <v>-64093412</v>
      </c>
      <c r="Z37" s="21">
        <v>-110.72</v>
      </c>
      <c r="AA37" s="22">
        <v>115779422</v>
      </c>
    </row>
    <row r="38" spans="1:27" ht="13.5">
      <c r="A38" s="23" t="s">
        <v>58</v>
      </c>
      <c r="B38" s="17"/>
      <c r="C38" s="18">
        <v>108012006</v>
      </c>
      <c r="D38" s="18">
        <v>108012006</v>
      </c>
      <c r="E38" s="19">
        <v>112259592</v>
      </c>
      <c r="F38" s="20">
        <v>112259592</v>
      </c>
      <c r="G38" s="20">
        <v>-207106</v>
      </c>
      <c r="H38" s="20">
        <v>-293471</v>
      </c>
      <c r="I38" s="20">
        <v>9259179</v>
      </c>
      <c r="J38" s="20">
        <v>9259179</v>
      </c>
      <c r="K38" s="20">
        <v>-224024</v>
      </c>
      <c r="L38" s="20">
        <v>-209044</v>
      </c>
      <c r="M38" s="20">
        <v>-208773</v>
      </c>
      <c r="N38" s="20">
        <v>-208773</v>
      </c>
      <c r="O38" s="20"/>
      <c r="P38" s="20"/>
      <c r="Q38" s="20"/>
      <c r="R38" s="20"/>
      <c r="S38" s="20"/>
      <c r="T38" s="20"/>
      <c r="U38" s="20"/>
      <c r="V38" s="20"/>
      <c r="W38" s="20">
        <v>-208773</v>
      </c>
      <c r="X38" s="20">
        <v>56129796</v>
      </c>
      <c r="Y38" s="20">
        <v>-56338569</v>
      </c>
      <c r="Z38" s="21">
        <v>-100.37</v>
      </c>
      <c r="AA38" s="22">
        <v>112259592</v>
      </c>
    </row>
    <row r="39" spans="1:27" ht="13.5">
      <c r="A39" s="27" t="s">
        <v>61</v>
      </c>
      <c r="B39" s="35"/>
      <c r="C39" s="29">
        <f aca="true" t="shared" si="4" ref="C39:Y39">SUM(C37:C38)</f>
        <v>210901069</v>
      </c>
      <c r="D39" s="29">
        <f>SUM(D37:D38)</f>
        <v>210901069</v>
      </c>
      <c r="E39" s="36">
        <f t="shared" si="4"/>
        <v>228039014</v>
      </c>
      <c r="F39" s="37">
        <f t="shared" si="4"/>
        <v>228039014</v>
      </c>
      <c r="G39" s="37">
        <f t="shared" si="4"/>
        <v>-207106</v>
      </c>
      <c r="H39" s="37">
        <f t="shared" si="4"/>
        <v>-590621</v>
      </c>
      <c r="I39" s="37">
        <f t="shared" si="4"/>
        <v>22511780</v>
      </c>
      <c r="J39" s="37">
        <f t="shared" si="4"/>
        <v>22511780</v>
      </c>
      <c r="K39" s="37">
        <f t="shared" si="4"/>
        <v>-1425573</v>
      </c>
      <c r="L39" s="37">
        <f t="shared" si="4"/>
        <v>9228565</v>
      </c>
      <c r="M39" s="37">
        <f t="shared" si="4"/>
        <v>-6412474</v>
      </c>
      <c r="N39" s="37">
        <f t="shared" si="4"/>
        <v>-6412474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-6412474</v>
      </c>
      <c r="X39" s="37">
        <f t="shared" si="4"/>
        <v>114019507</v>
      </c>
      <c r="Y39" s="37">
        <f t="shared" si="4"/>
        <v>-120431981</v>
      </c>
      <c r="Z39" s="38">
        <f>+IF(X39&lt;&gt;0,+(Y39/X39)*100,0)</f>
        <v>-105.62401484510893</v>
      </c>
      <c r="AA39" s="39">
        <f>SUM(AA37:AA38)</f>
        <v>228039014</v>
      </c>
    </row>
    <row r="40" spans="1:27" ht="13.5">
      <c r="A40" s="27" t="s">
        <v>62</v>
      </c>
      <c r="B40" s="28"/>
      <c r="C40" s="29">
        <f aca="true" t="shared" si="5" ref="C40:Y40">+C34+C39</f>
        <v>323081994</v>
      </c>
      <c r="D40" s="29">
        <f>+D34+D39</f>
        <v>323081994</v>
      </c>
      <c r="E40" s="30">
        <f t="shared" si="5"/>
        <v>345313469</v>
      </c>
      <c r="F40" s="31">
        <f t="shared" si="5"/>
        <v>345313469</v>
      </c>
      <c r="G40" s="31">
        <f t="shared" si="5"/>
        <v>8825598</v>
      </c>
      <c r="H40" s="31">
        <f t="shared" si="5"/>
        <v>-6892973</v>
      </c>
      <c r="I40" s="31">
        <f t="shared" si="5"/>
        <v>8205241</v>
      </c>
      <c r="J40" s="31">
        <f t="shared" si="5"/>
        <v>8205241</v>
      </c>
      <c r="K40" s="31">
        <f t="shared" si="5"/>
        <v>-5557966</v>
      </c>
      <c r="L40" s="31">
        <f t="shared" si="5"/>
        <v>5400898</v>
      </c>
      <c r="M40" s="31">
        <f t="shared" si="5"/>
        <v>16426357</v>
      </c>
      <c r="N40" s="31">
        <f t="shared" si="5"/>
        <v>16426357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16426357</v>
      </c>
      <c r="X40" s="31">
        <f t="shared" si="5"/>
        <v>172656735</v>
      </c>
      <c r="Y40" s="31">
        <f t="shared" si="5"/>
        <v>-156230378</v>
      </c>
      <c r="Z40" s="32">
        <f>+IF(X40&lt;&gt;0,+(Y40/X40)*100,0)</f>
        <v>-90.48611859826957</v>
      </c>
      <c r="AA40" s="33">
        <f>+AA34+AA39</f>
        <v>345313469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741565575</v>
      </c>
      <c r="D42" s="43">
        <f>+D25-D40</f>
        <v>741565575</v>
      </c>
      <c r="E42" s="44">
        <f t="shared" si="6"/>
        <v>798110359</v>
      </c>
      <c r="F42" s="45">
        <f t="shared" si="6"/>
        <v>798110359</v>
      </c>
      <c r="G42" s="45">
        <f t="shared" si="6"/>
        <v>221586957</v>
      </c>
      <c r="H42" s="45">
        <f t="shared" si="6"/>
        <v>-21534441</v>
      </c>
      <c r="I42" s="45">
        <f t="shared" si="6"/>
        <v>-25261123</v>
      </c>
      <c r="J42" s="45">
        <f t="shared" si="6"/>
        <v>-25261123</v>
      </c>
      <c r="K42" s="45">
        <f t="shared" si="6"/>
        <v>-7508889</v>
      </c>
      <c r="L42" s="45">
        <f t="shared" si="6"/>
        <v>-30350177</v>
      </c>
      <c r="M42" s="45">
        <f t="shared" si="6"/>
        <v>-13823533</v>
      </c>
      <c r="N42" s="45">
        <f t="shared" si="6"/>
        <v>-13823533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-13823533</v>
      </c>
      <c r="X42" s="45">
        <f t="shared" si="6"/>
        <v>399055181</v>
      </c>
      <c r="Y42" s="45">
        <f t="shared" si="6"/>
        <v>-412878714</v>
      </c>
      <c r="Z42" s="46">
        <f>+IF(X42&lt;&gt;0,+(Y42/X42)*100,0)</f>
        <v>-103.46406553734231</v>
      </c>
      <c r="AA42" s="47">
        <f>+AA25-AA40</f>
        <v>798110359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682835021</v>
      </c>
      <c r="D45" s="18">
        <v>682835021</v>
      </c>
      <c r="E45" s="19">
        <v>712755564</v>
      </c>
      <c r="F45" s="20">
        <v>712755564</v>
      </c>
      <c r="G45" s="20">
        <v>221586957</v>
      </c>
      <c r="H45" s="20">
        <v>-21534441</v>
      </c>
      <c r="I45" s="20">
        <v>-25261123</v>
      </c>
      <c r="J45" s="20">
        <v>-25261123</v>
      </c>
      <c r="K45" s="20">
        <v>-7508889</v>
      </c>
      <c r="L45" s="20">
        <v>-30350177</v>
      </c>
      <c r="M45" s="20">
        <v>-13823533</v>
      </c>
      <c r="N45" s="20">
        <v>-13823533</v>
      </c>
      <c r="O45" s="20"/>
      <c r="P45" s="20"/>
      <c r="Q45" s="20"/>
      <c r="R45" s="20"/>
      <c r="S45" s="20"/>
      <c r="T45" s="20"/>
      <c r="U45" s="20"/>
      <c r="V45" s="20"/>
      <c r="W45" s="20">
        <v>-13823533</v>
      </c>
      <c r="X45" s="20">
        <v>356377782</v>
      </c>
      <c r="Y45" s="20">
        <v>-370201315</v>
      </c>
      <c r="Z45" s="48">
        <v>-103.88</v>
      </c>
      <c r="AA45" s="22">
        <v>712755564</v>
      </c>
    </row>
    <row r="46" spans="1:27" ht="13.5">
      <c r="A46" s="23" t="s">
        <v>67</v>
      </c>
      <c r="B46" s="17"/>
      <c r="C46" s="18">
        <v>58730554</v>
      </c>
      <c r="D46" s="18">
        <v>58730554</v>
      </c>
      <c r="E46" s="19">
        <v>85354792</v>
      </c>
      <c r="F46" s="20">
        <v>85354792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42677396</v>
      </c>
      <c r="Y46" s="20">
        <v>-42677396</v>
      </c>
      <c r="Z46" s="48">
        <v>-100</v>
      </c>
      <c r="AA46" s="22">
        <v>85354792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741565575</v>
      </c>
      <c r="D48" s="51">
        <f>SUM(D45:D47)</f>
        <v>741565575</v>
      </c>
      <c r="E48" s="52">
        <f t="shared" si="7"/>
        <v>798110356</v>
      </c>
      <c r="F48" s="53">
        <f t="shared" si="7"/>
        <v>798110356</v>
      </c>
      <c r="G48" s="53">
        <f t="shared" si="7"/>
        <v>221586957</v>
      </c>
      <c r="H48" s="53">
        <f t="shared" si="7"/>
        <v>-21534441</v>
      </c>
      <c r="I48" s="53">
        <f t="shared" si="7"/>
        <v>-25261123</v>
      </c>
      <c r="J48" s="53">
        <f t="shared" si="7"/>
        <v>-25261123</v>
      </c>
      <c r="K48" s="53">
        <f t="shared" si="7"/>
        <v>-7508889</v>
      </c>
      <c r="L48" s="53">
        <f t="shared" si="7"/>
        <v>-30350177</v>
      </c>
      <c r="M48" s="53">
        <f t="shared" si="7"/>
        <v>-13823533</v>
      </c>
      <c r="N48" s="53">
        <f t="shared" si="7"/>
        <v>-13823533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-13823533</v>
      </c>
      <c r="X48" s="53">
        <f t="shared" si="7"/>
        <v>399055178</v>
      </c>
      <c r="Y48" s="53">
        <f t="shared" si="7"/>
        <v>-412878711</v>
      </c>
      <c r="Z48" s="54">
        <f>+IF(X48&lt;&gt;0,+(Y48/X48)*100,0)</f>
        <v>-103.46406556338432</v>
      </c>
      <c r="AA48" s="55">
        <f>SUM(AA45:AA47)</f>
        <v>798110356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79737174</v>
      </c>
      <c r="D6" s="18">
        <v>79737174</v>
      </c>
      <c r="E6" s="19">
        <v>95686000</v>
      </c>
      <c r="F6" s="20">
        <v>95686000</v>
      </c>
      <c r="G6" s="20">
        <v>27145311</v>
      </c>
      <c r="H6" s="20">
        <v>27145311</v>
      </c>
      <c r="I6" s="20">
        <v>27145311</v>
      </c>
      <c r="J6" s="20">
        <v>27145311</v>
      </c>
      <c r="K6" s="20">
        <v>27145311</v>
      </c>
      <c r="L6" s="20">
        <v>27145311</v>
      </c>
      <c r="M6" s="20">
        <v>27145311</v>
      </c>
      <c r="N6" s="20">
        <v>27145311</v>
      </c>
      <c r="O6" s="20"/>
      <c r="P6" s="20"/>
      <c r="Q6" s="20"/>
      <c r="R6" s="20"/>
      <c r="S6" s="20"/>
      <c r="T6" s="20"/>
      <c r="U6" s="20"/>
      <c r="V6" s="20"/>
      <c r="W6" s="20">
        <v>27145311</v>
      </c>
      <c r="X6" s="20">
        <v>47843000</v>
      </c>
      <c r="Y6" s="20">
        <v>-20697689</v>
      </c>
      <c r="Z6" s="21">
        <v>-43.26</v>
      </c>
      <c r="AA6" s="22">
        <v>95686000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14440466</v>
      </c>
      <c r="D8" s="18">
        <v>14440466</v>
      </c>
      <c r="E8" s="19">
        <v>6757000</v>
      </c>
      <c r="F8" s="20">
        <v>6758000</v>
      </c>
      <c r="G8" s="20">
        <v>1674950</v>
      </c>
      <c r="H8" s="20">
        <v>1674950</v>
      </c>
      <c r="I8" s="20">
        <v>1674950</v>
      </c>
      <c r="J8" s="20">
        <v>1674950</v>
      </c>
      <c r="K8" s="20">
        <v>1674950</v>
      </c>
      <c r="L8" s="20">
        <v>1674950</v>
      </c>
      <c r="M8" s="20">
        <v>1674950</v>
      </c>
      <c r="N8" s="20">
        <v>1674950</v>
      </c>
      <c r="O8" s="20"/>
      <c r="P8" s="20"/>
      <c r="Q8" s="20"/>
      <c r="R8" s="20"/>
      <c r="S8" s="20"/>
      <c r="T8" s="20"/>
      <c r="U8" s="20"/>
      <c r="V8" s="20"/>
      <c r="W8" s="20">
        <v>1674950</v>
      </c>
      <c r="X8" s="20">
        <v>3379000</v>
      </c>
      <c r="Y8" s="20">
        <v>-1704050</v>
      </c>
      <c r="Z8" s="21">
        <v>-50.43</v>
      </c>
      <c r="AA8" s="22">
        <v>6758000</v>
      </c>
    </row>
    <row r="9" spans="1:27" ht="13.5">
      <c r="A9" s="23" t="s">
        <v>36</v>
      </c>
      <c r="B9" s="17"/>
      <c r="C9" s="18">
        <v>3850582</v>
      </c>
      <c r="D9" s="18">
        <v>3850582</v>
      </c>
      <c r="E9" s="19">
        <v>4402000</v>
      </c>
      <c r="F9" s="20">
        <v>4402000</v>
      </c>
      <c r="G9" s="20">
        <v>12351868</v>
      </c>
      <c r="H9" s="20">
        <v>12351868</v>
      </c>
      <c r="I9" s="20">
        <v>12351868</v>
      </c>
      <c r="J9" s="20">
        <v>12351868</v>
      </c>
      <c r="K9" s="20">
        <v>12351868</v>
      </c>
      <c r="L9" s="20">
        <v>12351868</v>
      </c>
      <c r="M9" s="20">
        <v>12351868</v>
      </c>
      <c r="N9" s="20">
        <v>12351868</v>
      </c>
      <c r="O9" s="20"/>
      <c r="P9" s="20"/>
      <c r="Q9" s="20"/>
      <c r="R9" s="20"/>
      <c r="S9" s="20"/>
      <c r="T9" s="20"/>
      <c r="U9" s="20"/>
      <c r="V9" s="20"/>
      <c r="W9" s="20">
        <v>12351868</v>
      </c>
      <c r="X9" s="20">
        <v>2201000</v>
      </c>
      <c r="Y9" s="20">
        <v>10150868</v>
      </c>
      <c r="Z9" s="21">
        <v>461.19</v>
      </c>
      <c r="AA9" s="22">
        <v>4402000</v>
      </c>
    </row>
    <row r="10" spans="1:27" ht="13.5">
      <c r="A10" s="23" t="s">
        <v>37</v>
      </c>
      <c r="B10" s="17"/>
      <c r="C10" s="18">
        <v>2404270</v>
      </c>
      <c r="D10" s="18">
        <v>2404270</v>
      </c>
      <c r="E10" s="19">
        <v>2534000</v>
      </c>
      <c r="F10" s="20">
        <v>2534000</v>
      </c>
      <c r="G10" s="24">
        <v>37385210</v>
      </c>
      <c r="H10" s="24">
        <v>37385210</v>
      </c>
      <c r="I10" s="24">
        <v>37385210</v>
      </c>
      <c r="J10" s="20">
        <v>37385210</v>
      </c>
      <c r="K10" s="24">
        <v>37385210</v>
      </c>
      <c r="L10" s="24">
        <v>37385210</v>
      </c>
      <c r="M10" s="20">
        <v>37385210</v>
      </c>
      <c r="N10" s="24">
        <v>37385210</v>
      </c>
      <c r="O10" s="24"/>
      <c r="P10" s="24"/>
      <c r="Q10" s="20"/>
      <c r="R10" s="24"/>
      <c r="S10" s="24"/>
      <c r="T10" s="20"/>
      <c r="U10" s="24"/>
      <c r="V10" s="24"/>
      <c r="W10" s="24">
        <v>37385210</v>
      </c>
      <c r="X10" s="20">
        <v>1267000</v>
      </c>
      <c r="Y10" s="24">
        <v>36118210</v>
      </c>
      <c r="Z10" s="25">
        <v>2850.69</v>
      </c>
      <c r="AA10" s="26">
        <v>2534000</v>
      </c>
    </row>
    <row r="11" spans="1:27" ht="13.5">
      <c r="A11" s="23" t="s">
        <v>38</v>
      </c>
      <c r="B11" s="17"/>
      <c r="C11" s="18">
        <v>4645034</v>
      </c>
      <c r="D11" s="18">
        <v>4645034</v>
      </c>
      <c r="E11" s="19">
        <v>4005000</v>
      </c>
      <c r="F11" s="20">
        <v>4005000</v>
      </c>
      <c r="G11" s="20">
        <v>3405546</v>
      </c>
      <c r="H11" s="20">
        <v>3405546</v>
      </c>
      <c r="I11" s="20">
        <v>3405546</v>
      </c>
      <c r="J11" s="20">
        <v>3405546</v>
      </c>
      <c r="K11" s="20">
        <v>3405546</v>
      </c>
      <c r="L11" s="20">
        <v>3405546</v>
      </c>
      <c r="M11" s="20">
        <v>3405546</v>
      </c>
      <c r="N11" s="20">
        <v>3405546</v>
      </c>
      <c r="O11" s="20"/>
      <c r="P11" s="20"/>
      <c r="Q11" s="20"/>
      <c r="R11" s="20"/>
      <c r="S11" s="20"/>
      <c r="T11" s="20"/>
      <c r="U11" s="20"/>
      <c r="V11" s="20"/>
      <c r="W11" s="20">
        <v>3405546</v>
      </c>
      <c r="X11" s="20">
        <v>2002500</v>
      </c>
      <c r="Y11" s="20">
        <v>1403046</v>
      </c>
      <c r="Z11" s="21">
        <v>70.06</v>
      </c>
      <c r="AA11" s="22">
        <v>4005000</v>
      </c>
    </row>
    <row r="12" spans="1:27" ht="13.5">
      <c r="A12" s="27" t="s">
        <v>39</v>
      </c>
      <c r="B12" s="28"/>
      <c r="C12" s="29">
        <f aca="true" t="shared" si="0" ref="C12:Y12">SUM(C6:C11)</f>
        <v>105077526</v>
      </c>
      <c r="D12" s="29">
        <f>SUM(D6:D11)</f>
        <v>105077526</v>
      </c>
      <c r="E12" s="30">
        <f t="shared" si="0"/>
        <v>113384000</v>
      </c>
      <c r="F12" s="31">
        <f t="shared" si="0"/>
        <v>113385000</v>
      </c>
      <c r="G12" s="31">
        <f t="shared" si="0"/>
        <v>81962885</v>
      </c>
      <c r="H12" s="31">
        <f t="shared" si="0"/>
        <v>81962885</v>
      </c>
      <c r="I12" s="31">
        <f t="shared" si="0"/>
        <v>81962885</v>
      </c>
      <c r="J12" s="31">
        <f t="shared" si="0"/>
        <v>81962885</v>
      </c>
      <c r="K12" s="31">
        <f t="shared" si="0"/>
        <v>81962885</v>
      </c>
      <c r="L12" s="31">
        <f t="shared" si="0"/>
        <v>81962885</v>
      </c>
      <c r="M12" s="31">
        <f t="shared" si="0"/>
        <v>81962885</v>
      </c>
      <c r="N12" s="31">
        <f t="shared" si="0"/>
        <v>81962885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81962885</v>
      </c>
      <c r="X12" s="31">
        <f t="shared" si="0"/>
        <v>56692500</v>
      </c>
      <c r="Y12" s="31">
        <f t="shared" si="0"/>
        <v>25270385</v>
      </c>
      <c r="Z12" s="32">
        <f>+IF(X12&lt;&gt;0,+(Y12/X12)*100,0)</f>
        <v>44.57447634166777</v>
      </c>
      <c r="AA12" s="33">
        <f>SUM(AA6:AA11)</f>
        <v>113385000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47487458</v>
      </c>
      <c r="D15" s="18">
        <v>47487458</v>
      </c>
      <c r="E15" s="19">
        <v>37190000</v>
      </c>
      <c r="F15" s="20">
        <v>37190000</v>
      </c>
      <c r="G15" s="20">
        <v>23461</v>
      </c>
      <c r="H15" s="20">
        <v>23461</v>
      </c>
      <c r="I15" s="20">
        <v>23461</v>
      </c>
      <c r="J15" s="20">
        <v>23461</v>
      </c>
      <c r="K15" s="20">
        <v>23461</v>
      </c>
      <c r="L15" s="20">
        <v>23461</v>
      </c>
      <c r="M15" s="20">
        <v>23461</v>
      </c>
      <c r="N15" s="20">
        <v>23461</v>
      </c>
      <c r="O15" s="20"/>
      <c r="P15" s="20"/>
      <c r="Q15" s="20"/>
      <c r="R15" s="20"/>
      <c r="S15" s="20"/>
      <c r="T15" s="20"/>
      <c r="U15" s="20"/>
      <c r="V15" s="20"/>
      <c r="W15" s="20">
        <v>23461</v>
      </c>
      <c r="X15" s="20">
        <v>18595000</v>
      </c>
      <c r="Y15" s="20">
        <v>-18571539</v>
      </c>
      <c r="Z15" s="21">
        <v>-99.87</v>
      </c>
      <c r="AA15" s="22">
        <v>37190000</v>
      </c>
    </row>
    <row r="16" spans="1:27" ht="13.5">
      <c r="A16" s="23" t="s">
        <v>42</v>
      </c>
      <c r="B16" s="17"/>
      <c r="C16" s="18">
        <v>40774</v>
      </c>
      <c r="D16" s="18">
        <v>40774</v>
      </c>
      <c r="E16" s="19"/>
      <c r="F16" s="20"/>
      <c r="G16" s="24">
        <v>40974</v>
      </c>
      <c r="H16" s="24">
        <v>40974</v>
      </c>
      <c r="I16" s="24">
        <v>40974</v>
      </c>
      <c r="J16" s="20">
        <v>40974</v>
      </c>
      <c r="K16" s="24">
        <v>40974</v>
      </c>
      <c r="L16" s="24">
        <v>40974</v>
      </c>
      <c r="M16" s="20">
        <v>40974</v>
      </c>
      <c r="N16" s="24">
        <v>40974</v>
      </c>
      <c r="O16" s="24"/>
      <c r="P16" s="24"/>
      <c r="Q16" s="20"/>
      <c r="R16" s="24"/>
      <c r="S16" s="24"/>
      <c r="T16" s="20"/>
      <c r="U16" s="24"/>
      <c r="V16" s="24"/>
      <c r="W16" s="24">
        <v>40974</v>
      </c>
      <c r="X16" s="20"/>
      <c r="Y16" s="24">
        <v>40974</v>
      </c>
      <c r="Z16" s="25"/>
      <c r="AA16" s="26"/>
    </row>
    <row r="17" spans="1:27" ht="13.5">
      <c r="A17" s="23" t="s">
        <v>43</v>
      </c>
      <c r="B17" s="17"/>
      <c r="C17" s="18">
        <v>170665034</v>
      </c>
      <c r="D17" s="18">
        <v>170665034</v>
      </c>
      <c r="E17" s="19">
        <v>345577000</v>
      </c>
      <c r="F17" s="20">
        <v>345577000</v>
      </c>
      <c r="G17" s="20">
        <v>354605750</v>
      </c>
      <c r="H17" s="20">
        <v>354605750</v>
      </c>
      <c r="I17" s="20">
        <v>354605750</v>
      </c>
      <c r="J17" s="20">
        <v>354605750</v>
      </c>
      <c r="K17" s="20">
        <v>354605750</v>
      </c>
      <c r="L17" s="20">
        <v>354605750</v>
      </c>
      <c r="M17" s="20">
        <v>354605750</v>
      </c>
      <c r="N17" s="20">
        <v>354605750</v>
      </c>
      <c r="O17" s="20"/>
      <c r="P17" s="20"/>
      <c r="Q17" s="20"/>
      <c r="R17" s="20"/>
      <c r="S17" s="20"/>
      <c r="T17" s="20"/>
      <c r="U17" s="20"/>
      <c r="V17" s="20"/>
      <c r="W17" s="20">
        <v>354605750</v>
      </c>
      <c r="X17" s="20">
        <v>172788500</v>
      </c>
      <c r="Y17" s="20">
        <v>181817250</v>
      </c>
      <c r="Z17" s="21">
        <v>105.23</v>
      </c>
      <c r="AA17" s="22">
        <v>345577000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294896003</v>
      </c>
      <c r="D19" s="18">
        <v>294896003</v>
      </c>
      <c r="E19" s="19">
        <v>146406000</v>
      </c>
      <c r="F19" s="20">
        <v>146406000</v>
      </c>
      <c r="G19" s="20">
        <v>177571745</v>
      </c>
      <c r="H19" s="20">
        <v>177571745</v>
      </c>
      <c r="I19" s="20">
        <v>177571745</v>
      </c>
      <c r="J19" s="20">
        <v>177571745</v>
      </c>
      <c r="K19" s="20">
        <v>177571745</v>
      </c>
      <c r="L19" s="20">
        <v>177571745</v>
      </c>
      <c r="M19" s="20">
        <v>177571745</v>
      </c>
      <c r="N19" s="20">
        <v>177571745</v>
      </c>
      <c r="O19" s="20"/>
      <c r="P19" s="20"/>
      <c r="Q19" s="20"/>
      <c r="R19" s="20"/>
      <c r="S19" s="20"/>
      <c r="T19" s="20"/>
      <c r="U19" s="20"/>
      <c r="V19" s="20"/>
      <c r="W19" s="20">
        <v>177571745</v>
      </c>
      <c r="X19" s="20">
        <v>73203000</v>
      </c>
      <c r="Y19" s="20">
        <v>104368745</v>
      </c>
      <c r="Z19" s="21">
        <v>142.57</v>
      </c>
      <c r="AA19" s="22">
        <v>146406000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2800867</v>
      </c>
      <c r="D22" s="18">
        <v>2800867</v>
      </c>
      <c r="E22" s="19">
        <v>3068000</v>
      </c>
      <c r="F22" s="20">
        <v>3068000</v>
      </c>
      <c r="G22" s="20">
        <v>3357640</v>
      </c>
      <c r="H22" s="20">
        <v>3357640</v>
      </c>
      <c r="I22" s="20">
        <v>3357640</v>
      </c>
      <c r="J22" s="20">
        <v>3357640</v>
      </c>
      <c r="K22" s="20">
        <v>3357640</v>
      </c>
      <c r="L22" s="20">
        <v>3357640</v>
      </c>
      <c r="M22" s="20">
        <v>3357640</v>
      </c>
      <c r="N22" s="20">
        <v>3357640</v>
      </c>
      <c r="O22" s="20"/>
      <c r="P22" s="20"/>
      <c r="Q22" s="20"/>
      <c r="R22" s="20"/>
      <c r="S22" s="20"/>
      <c r="T22" s="20"/>
      <c r="U22" s="20"/>
      <c r="V22" s="20"/>
      <c r="W22" s="20">
        <v>3357640</v>
      </c>
      <c r="X22" s="20">
        <v>1534000</v>
      </c>
      <c r="Y22" s="20">
        <v>1823640</v>
      </c>
      <c r="Z22" s="21">
        <v>118.88</v>
      </c>
      <c r="AA22" s="22">
        <v>3068000</v>
      </c>
    </row>
    <row r="23" spans="1:27" ht="13.5">
      <c r="A23" s="23" t="s">
        <v>49</v>
      </c>
      <c r="B23" s="17"/>
      <c r="C23" s="18"/>
      <c r="D23" s="18"/>
      <c r="E23" s="19">
        <v>41000</v>
      </c>
      <c r="F23" s="20">
        <v>41000</v>
      </c>
      <c r="G23" s="24">
        <v>92716166</v>
      </c>
      <c r="H23" s="24">
        <v>92716166</v>
      </c>
      <c r="I23" s="24">
        <v>92716166</v>
      </c>
      <c r="J23" s="20">
        <v>92716166</v>
      </c>
      <c r="K23" s="24">
        <v>92716166</v>
      </c>
      <c r="L23" s="24">
        <v>92716166</v>
      </c>
      <c r="M23" s="20">
        <v>92716166</v>
      </c>
      <c r="N23" s="24">
        <v>92716166</v>
      </c>
      <c r="O23" s="24"/>
      <c r="P23" s="24"/>
      <c r="Q23" s="20"/>
      <c r="R23" s="24"/>
      <c r="S23" s="24"/>
      <c r="T23" s="20"/>
      <c r="U23" s="24"/>
      <c r="V23" s="24"/>
      <c r="W23" s="24">
        <v>92716166</v>
      </c>
      <c r="X23" s="20">
        <v>20500</v>
      </c>
      <c r="Y23" s="24">
        <v>92695666</v>
      </c>
      <c r="Z23" s="25">
        <v>452173.98</v>
      </c>
      <c r="AA23" s="26">
        <v>41000</v>
      </c>
    </row>
    <row r="24" spans="1:27" ht="13.5">
      <c r="A24" s="27" t="s">
        <v>50</v>
      </c>
      <c r="B24" s="35"/>
      <c r="C24" s="29">
        <f aca="true" t="shared" si="1" ref="C24:Y24">SUM(C15:C23)</f>
        <v>515890136</v>
      </c>
      <c r="D24" s="29">
        <f>SUM(D15:D23)</f>
        <v>515890136</v>
      </c>
      <c r="E24" s="36">
        <f t="shared" si="1"/>
        <v>532282000</v>
      </c>
      <c r="F24" s="37">
        <f t="shared" si="1"/>
        <v>532282000</v>
      </c>
      <c r="G24" s="37">
        <f t="shared" si="1"/>
        <v>628315736</v>
      </c>
      <c r="H24" s="37">
        <f t="shared" si="1"/>
        <v>628315736</v>
      </c>
      <c r="I24" s="37">
        <f t="shared" si="1"/>
        <v>628315736</v>
      </c>
      <c r="J24" s="37">
        <f t="shared" si="1"/>
        <v>628315736</v>
      </c>
      <c r="K24" s="37">
        <f t="shared" si="1"/>
        <v>628315736</v>
      </c>
      <c r="L24" s="37">
        <f t="shared" si="1"/>
        <v>628315736</v>
      </c>
      <c r="M24" s="37">
        <f t="shared" si="1"/>
        <v>628315736</v>
      </c>
      <c r="N24" s="37">
        <f t="shared" si="1"/>
        <v>628315736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628315736</v>
      </c>
      <c r="X24" s="37">
        <f t="shared" si="1"/>
        <v>266141000</v>
      </c>
      <c r="Y24" s="37">
        <f t="shared" si="1"/>
        <v>362174736</v>
      </c>
      <c r="Z24" s="38">
        <f>+IF(X24&lt;&gt;0,+(Y24/X24)*100,0)</f>
        <v>136.08378115359903</v>
      </c>
      <c r="AA24" s="39">
        <f>SUM(AA15:AA23)</f>
        <v>532282000</v>
      </c>
    </row>
    <row r="25" spans="1:27" ht="13.5">
      <c r="A25" s="27" t="s">
        <v>51</v>
      </c>
      <c r="B25" s="28"/>
      <c r="C25" s="29">
        <f aca="true" t="shared" si="2" ref="C25:Y25">+C12+C24</f>
        <v>620967662</v>
      </c>
      <c r="D25" s="29">
        <f>+D12+D24</f>
        <v>620967662</v>
      </c>
      <c r="E25" s="30">
        <f t="shared" si="2"/>
        <v>645666000</v>
      </c>
      <c r="F25" s="31">
        <f t="shared" si="2"/>
        <v>645667000</v>
      </c>
      <c r="G25" s="31">
        <f t="shared" si="2"/>
        <v>710278621</v>
      </c>
      <c r="H25" s="31">
        <f t="shared" si="2"/>
        <v>710278621</v>
      </c>
      <c r="I25" s="31">
        <f t="shared" si="2"/>
        <v>710278621</v>
      </c>
      <c r="J25" s="31">
        <f t="shared" si="2"/>
        <v>710278621</v>
      </c>
      <c r="K25" s="31">
        <f t="shared" si="2"/>
        <v>710278621</v>
      </c>
      <c r="L25" s="31">
        <f t="shared" si="2"/>
        <v>710278621</v>
      </c>
      <c r="M25" s="31">
        <f t="shared" si="2"/>
        <v>710278621</v>
      </c>
      <c r="N25" s="31">
        <f t="shared" si="2"/>
        <v>710278621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710278621</v>
      </c>
      <c r="X25" s="31">
        <f t="shared" si="2"/>
        <v>322833500</v>
      </c>
      <c r="Y25" s="31">
        <f t="shared" si="2"/>
        <v>387445121</v>
      </c>
      <c r="Z25" s="32">
        <f>+IF(X25&lt;&gt;0,+(Y25/X25)*100,0)</f>
        <v>120.0139146030384</v>
      </c>
      <c r="AA25" s="33">
        <f>+AA12+AA24</f>
        <v>645667000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1922594</v>
      </c>
      <c r="D30" s="18">
        <v>1922594</v>
      </c>
      <c r="E30" s="19">
        <v>700000</v>
      </c>
      <c r="F30" s="20">
        <v>700000</v>
      </c>
      <c r="G30" s="20">
        <v>1583041</v>
      </c>
      <c r="H30" s="20">
        <v>1583041</v>
      </c>
      <c r="I30" s="20">
        <v>1583041</v>
      </c>
      <c r="J30" s="20">
        <v>1583041</v>
      </c>
      <c r="K30" s="20">
        <v>1583041</v>
      </c>
      <c r="L30" s="20">
        <v>1583041</v>
      </c>
      <c r="M30" s="20">
        <v>1583041</v>
      </c>
      <c r="N30" s="20">
        <v>1583041</v>
      </c>
      <c r="O30" s="20"/>
      <c r="P30" s="20"/>
      <c r="Q30" s="20"/>
      <c r="R30" s="20"/>
      <c r="S30" s="20"/>
      <c r="T30" s="20"/>
      <c r="U30" s="20"/>
      <c r="V30" s="20"/>
      <c r="W30" s="20">
        <v>1583041</v>
      </c>
      <c r="X30" s="20">
        <v>350000</v>
      </c>
      <c r="Y30" s="20">
        <v>1233041</v>
      </c>
      <c r="Z30" s="21">
        <v>352.3</v>
      </c>
      <c r="AA30" s="22">
        <v>700000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30277988</v>
      </c>
      <c r="D32" s="18">
        <v>30277988</v>
      </c>
      <c r="E32" s="19">
        <v>44745600</v>
      </c>
      <c r="F32" s="20">
        <v>44745500</v>
      </c>
      <c r="G32" s="20">
        <v>38178982</v>
      </c>
      <c r="H32" s="20">
        <v>38178982</v>
      </c>
      <c r="I32" s="20">
        <v>38178982</v>
      </c>
      <c r="J32" s="20">
        <v>38178982</v>
      </c>
      <c r="K32" s="20">
        <v>38178982</v>
      </c>
      <c r="L32" s="20">
        <v>38178982</v>
      </c>
      <c r="M32" s="20">
        <v>38178982</v>
      </c>
      <c r="N32" s="20">
        <v>38178982</v>
      </c>
      <c r="O32" s="20"/>
      <c r="P32" s="20"/>
      <c r="Q32" s="20"/>
      <c r="R32" s="20"/>
      <c r="S32" s="20"/>
      <c r="T32" s="20"/>
      <c r="U32" s="20"/>
      <c r="V32" s="20"/>
      <c r="W32" s="20">
        <v>38178982</v>
      </c>
      <c r="X32" s="20">
        <v>22372750</v>
      </c>
      <c r="Y32" s="20">
        <v>15806232</v>
      </c>
      <c r="Z32" s="21">
        <v>70.65</v>
      </c>
      <c r="AA32" s="22">
        <v>44745500</v>
      </c>
    </row>
    <row r="33" spans="1:27" ht="13.5">
      <c r="A33" s="23" t="s">
        <v>58</v>
      </c>
      <c r="B33" s="17"/>
      <c r="C33" s="18">
        <v>20500514</v>
      </c>
      <c r="D33" s="18">
        <v>20500514</v>
      </c>
      <c r="E33" s="19">
        <v>22087400</v>
      </c>
      <c r="F33" s="20">
        <v>22087500</v>
      </c>
      <c r="G33" s="20">
        <v>15854241</v>
      </c>
      <c r="H33" s="20">
        <v>15854241</v>
      </c>
      <c r="I33" s="20">
        <v>15854241</v>
      </c>
      <c r="J33" s="20">
        <v>15854241</v>
      </c>
      <c r="K33" s="20">
        <v>15854241</v>
      </c>
      <c r="L33" s="20">
        <v>15854241</v>
      </c>
      <c r="M33" s="20">
        <v>15854241</v>
      </c>
      <c r="N33" s="20">
        <v>15854241</v>
      </c>
      <c r="O33" s="20"/>
      <c r="P33" s="20"/>
      <c r="Q33" s="20"/>
      <c r="R33" s="20"/>
      <c r="S33" s="20"/>
      <c r="T33" s="20"/>
      <c r="U33" s="20"/>
      <c r="V33" s="20"/>
      <c r="W33" s="20">
        <v>15854241</v>
      </c>
      <c r="X33" s="20">
        <v>11043750</v>
      </c>
      <c r="Y33" s="20">
        <v>4810491</v>
      </c>
      <c r="Z33" s="21">
        <v>43.56</v>
      </c>
      <c r="AA33" s="22">
        <v>22087500</v>
      </c>
    </row>
    <row r="34" spans="1:27" ht="13.5">
      <c r="A34" s="27" t="s">
        <v>59</v>
      </c>
      <c r="B34" s="28"/>
      <c r="C34" s="29">
        <f aca="true" t="shared" si="3" ref="C34:Y34">SUM(C29:C33)</f>
        <v>52701096</v>
      </c>
      <c r="D34" s="29">
        <f>SUM(D29:D33)</f>
        <v>52701096</v>
      </c>
      <c r="E34" s="30">
        <f t="shared" si="3"/>
        <v>67533000</v>
      </c>
      <c r="F34" s="31">
        <f t="shared" si="3"/>
        <v>67533000</v>
      </c>
      <c r="G34" s="31">
        <f t="shared" si="3"/>
        <v>55616264</v>
      </c>
      <c r="H34" s="31">
        <f t="shared" si="3"/>
        <v>55616264</v>
      </c>
      <c r="I34" s="31">
        <f t="shared" si="3"/>
        <v>55616264</v>
      </c>
      <c r="J34" s="31">
        <f t="shared" si="3"/>
        <v>55616264</v>
      </c>
      <c r="K34" s="31">
        <f t="shared" si="3"/>
        <v>55616264</v>
      </c>
      <c r="L34" s="31">
        <f t="shared" si="3"/>
        <v>55616264</v>
      </c>
      <c r="M34" s="31">
        <f t="shared" si="3"/>
        <v>55616264</v>
      </c>
      <c r="N34" s="31">
        <f t="shared" si="3"/>
        <v>55616264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55616264</v>
      </c>
      <c r="X34" s="31">
        <f t="shared" si="3"/>
        <v>33766500</v>
      </c>
      <c r="Y34" s="31">
        <f t="shared" si="3"/>
        <v>21849764</v>
      </c>
      <c r="Z34" s="32">
        <f>+IF(X34&lt;&gt;0,+(Y34/X34)*100,0)</f>
        <v>64.70840626064295</v>
      </c>
      <c r="AA34" s="33">
        <f>SUM(AA29:AA33)</f>
        <v>67533000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111837334</v>
      </c>
      <c r="D37" s="18">
        <v>111837334</v>
      </c>
      <c r="E37" s="19">
        <v>2156000</v>
      </c>
      <c r="F37" s="20">
        <v>2156000</v>
      </c>
      <c r="G37" s="20">
        <v>3178302</v>
      </c>
      <c r="H37" s="20">
        <v>3178302</v>
      </c>
      <c r="I37" s="20">
        <v>3178302</v>
      </c>
      <c r="J37" s="20">
        <v>3178302</v>
      </c>
      <c r="K37" s="20">
        <v>3178302</v>
      </c>
      <c r="L37" s="20">
        <v>3178302</v>
      </c>
      <c r="M37" s="20">
        <v>3178302</v>
      </c>
      <c r="N37" s="20">
        <v>3178302</v>
      </c>
      <c r="O37" s="20"/>
      <c r="P37" s="20"/>
      <c r="Q37" s="20"/>
      <c r="R37" s="20"/>
      <c r="S37" s="20"/>
      <c r="T37" s="20"/>
      <c r="U37" s="20"/>
      <c r="V37" s="20"/>
      <c r="W37" s="20">
        <v>3178302</v>
      </c>
      <c r="X37" s="20">
        <v>1078000</v>
      </c>
      <c r="Y37" s="20">
        <v>2100302</v>
      </c>
      <c r="Z37" s="21">
        <v>194.83</v>
      </c>
      <c r="AA37" s="22">
        <v>2156000</v>
      </c>
    </row>
    <row r="38" spans="1:27" ht="13.5">
      <c r="A38" s="23" t="s">
        <v>58</v>
      </c>
      <c r="B38" s="17"/>
      <c r="C38" s="18">
        <v>3136396</v>
      </c>
      <c r="D38" s="18">
        <v>3136396</v>
      </c>
      <c r="E38" s="19">
        <v>115414000</v>
      </c>
      <c r="F38" s="20">
        <v>115415000</v>
      </c>
      <c r="G38" s="20">
        <v>92082982</v>
      </c>
      <c r="H38" s="20">
        <v>92082982</v>
      </c>
      <c r="I38" s="20">
        <v>92082982</v>
      </c>
      <c r="J38" s="20">
        <v>92082982</v>
      </c>
      <c r="K38" s="20">
        <v>92082982</v>
      </c>
      <c r="L38" s="20">
        <v>92082982</v>
      </c>
      <c r="M38" s="20">
        <v>92082982</v>
      </c>
      <c r="N38" s="20">
        <v>92082982</v>
      </c>
      <c r="O38" s="20"/>
      <c r="P38" s="20"/>
      <c r="Q38" s="20"/>
      <c r="R38" s="20"/>
      <c r="S38" s="20"/>
      <c r="T38" s="20"/>
      <c r="U38" s="20"/>
      <c r="V38" s="20"/>
      <c r="W38" s="20">
        <v>92082982</v>
      </c>
      <c r="X38" s="20">
        <v>57707500</v>
      </c>
      <c r="Y38" s="20">
        <v>34375482</v>
      </c>
      <c r="Z38" s="21">
        <v>59.57</v>
      </c>
      <c r="AA38" s="22">
        <v>115415000</v>
      </c>
    </row>
    <row r="39" spans="1:27" ht="13.5">
      <c r="A39" s="27" t="s">
        <v>61</v>
      </c>
      <c r="B39" s="35"/>
      <c r="C39" s="29">
        <f aca="true" t="shared" si="4" ref="C39:Y39">SUM(C37:C38)</f>
        <v>114973730</v>
      </c>
      <c r="D39" s="29">
        <f>SUM(D37:D38)</f>
        <v>114973730</v>
      </c>
      <c r="E39" s="36">
        <f t="shared" si="4"/>
        <v>117570000</v>
      </c>
      <c r="F39" s="37">
        <f t="shared" si="4"/>
        <v>117571000</v>
      </c>
      <c r="G39" s="37">
        <f t="shared" si="4"/>
        <v>95261284</v>
      </c>
      <c r="H39" s="37">
        <f t="shared" si="4"/>
        <v>95261284</v>
      </c>
      <c r="I39" s="37">
        <f t="shared" si="4"/>
        <v>95261284</v>
      </c>
      <c r="J39" s="37">
        <f t="shared" si="4"/>
        <v>95261284</v>
      </c>
      <c r="K39" s="37">
        <f t="shared" si="4"/>
        <v>95261284</v>
      </c>
      <c r="L39" s="37">
        <f t="shared" si="4"/>
        <v>95261284</v>
      </c>
      <c r="M39" s="37">
        <f t="shared" si="4"/>
        <v>95261284</v>
      </c>
      <c r="N39" s="37">
        <f t="shared" si="4"/>
        <v>95261284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95261284</v>
      </c>
      <c r="X39" s="37">
        <f t="shared" si="4"/>
        <v>58785500</v>
      </c>
      <c r="Y39" s="37">
        <f t="shared" si="4"/>
        <v>36475784</v>
      </c>
      <c r="Z39" s="38">
        <f>+IF(X39&lt;&gt;0,+(Y39/X39)*100,0)</f>
        <v>62.04894744452288</v>
      </c>
      <c r="AA39" s="39">
        <f>SUM(AA37:AA38)</f>
        <v>117571000</v>
      </c>
    </row>
    <row r="40" spans="1:27" ht="13.5">
      <c r="A40" s="27" t="s">
        <v>62</v>
      </c>
      <c r="B40" s="28"/>
      <c r="C40" s="29">
        <f aca="true" t="shared" si="5" ref="C40:Y40">+C34+C39</f>
        <v>167674826</v>
      </c>
      <c r="D40" s="29">
        <f>+D34+D39</f>
        <v>167674826</v>
      </c>
      <c r="E40" s="30">
        <f t="shared" si="5"/>
        <v>185103000</v>
      </c>
      <c r="F40" s="31">
        <f t="shared" si="5"/>
        <v>185104000</v>
      </c>
      <c r="G40" s="31">
        <f t="shared" si="5"/>
        <v>150877548</v>
      </c>
      <c r="H40" s="31">
        <f t="shared" si="5"/>
        <v>150877548</v>
      </c>
      <c r="I40" s="31">
        <f t="shared" si="5"/>
        <v>150877548</v>
      </c>
      <c r="J40" s="31">
        <f t="shared" si="5"/>
        <v>150877548</v>
      </c>
      <c r="K40" s="31">
        <f t="shared" si="5"/>
        <v>150877548</v>
      </c>
      <c r="L40" s="31">
        <f t="shared" si="5"/>
        <v>150877548</v>
      </c>
      <c r="M40" s="31">
        <f t="shared" si="5"/>
        <v>150877548</v>
      </c>
      <c r="N40" s="31">
        <f t="shared" si="5"/>
        <v>150877548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150877548</v>
      </c>
      <c r="X40" s="31">
        <f t="shared" si="5"/>
        <v>92552000</v>
      </c>
      <c r="Y40" s="31">
        <f t="shared" si="5"/>
        <v>58325548</v>
      </c>
      <c r="Z40" s="32">
        <f>+IF(X40&lt;&gt;0,+(Y40/X40)*100,0)</f>
        <v>63.01921946581381</v>
      </c>
      <c r="AA40" s="33">
        <f>+AA34+AA39</f>
        <v>185104000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453292836</v>
      </c>
      <c r="D42" s="43">
        <f>+D25-D40</f>
        <v>453292836</v>
      </c>
      <c r="E42" s="44">
        <f t="shared" si="6"/>
        <v>460563000</v>
      </c>
      <c r="F42" s="45">
        <f t="shared" si="6"/>
        <v>460563000</v>
      </c>
      <c r="G42" s="45">
        <f t="shared" si="6"/>
        <v>559401073</v>
      </c>
      <c r="H42" s="45">
        <f t="shared" si="6"/>
        <v>559401073</v>
      </c>
      <c r="I42" s="45">
        <f t="shared" si="6"/>
        <v>559401073</v>
      </c>
      <c r="J42" s="45">
        <f t="shared" si="6"/>
        <v>559401073</v>
      </c>
      <c r="K42" s="45">
        <f t="shared" si="6"/>
        <v>559401073</v>
      </c>
      <c r="L42" s="45">
        <f t="shared" si="6"/>
        <v>559401073</v>
      </c>
      <c r="M42" s="45">
        <f t="shared" si="6"/>
        <v>559401073</v>
      </c>
      <c r="N42" s="45">
        <f t="shared" si="6"/>
        <v>559401073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559401073</v>
      </c>
      <c r="X42" s="45">
        <f t="shared" si="6"/>
        <v>230281500</v>
      </c>
      <c r="Y42" s="45">
        <f t="shared" si="6"/>
        <v>329119573</v>
      </c>
      <c r="Z42" s="46">
        <f>+IF(X42&lt;&gt;0,+(Y42/X42)*100,0)</f>
        <v>142.92054420350743</v>
      </c>
      <c r="AA42" s="47">
        <f>+AA25-AA40</f>
        <v>460563000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435224213</v>
      </c>
      <c r="D45" s="18">
        <v>435224213</v>
      </c>
      <c r="E45" s="19">
        <v>458916000</v>
      </c>
      <c r="F45" s="20">
        <v>458916000</v>
      </c>
      <c r="G45" s="20">
        <v>543965525</v>
      </c>
      <c r="H45" s="20">
        <v>543965525</v>
      </c>
      <c r="I45" s="20">
        <v>543965525</v>
      </c>
      <c r="J45" s="20">
        <v>543965525</v>
      </c>
      <c r="K45" s="20">
        <v>543965525</v>
      </c>
      <c r="L45" s="20">
        <v>543965525</v>
      </c>
      <c r="M45" s="20">
        <v>543965525</v>
      </c>
      <c r="N45" s="20">
        <v>543965525</v>
      </c>
      <c r="O45" s="20"/>
      <c r="P45" s="20"/>
      <c r="Q45" s="20"/>
      <c r="R45" s="20"/>
      <c r="S45" s="20"/>
      <c r="T45" s="20"/>
      <c r="U45" s="20"/>
      <c r="V45" s="20"/>
      <c r="W45" s="20">
        <v>543965525</v>
      </c>
      <c r="X45" s="20">
        <v>229458000</v>
      </c>
      <c r="Y45" s="20">
        <v>314507525</v>
      </c>
      <c r="Z45" s="48">
        <v>137.07</v>
      </c>
      <c r="AA45" s="22">
        <v>458916000</v>
      </c>
    </row>
    <row r="46" spans="1:27" ht="13.5">
      <c r="A46" s="23" t="s">
        <v>67</v>
      </c>
      <c r="B46" s="17"/>
      <c r="C46" s="18">
        <v>18068623</v>
      </c>
      <c r="D46" s="18">
        <v>18068623</v>
      </c>
      <c r="E46" s="19">
        <v>1647000</v>
      </c>
      <c r="F46" s="20">
        <v>1647000</v>
      </c>
      <c r="G46" s="20">
        <v>15435548</v>
      </c>
      <c r="H46" s="20">
        <v>15435548</v>
      </c>
      <c r="I46" s="20">
        <v>15435548</v>
      </c>
      <c r="J46" s="20">
        <v>15435548</v>
      </c>
      <c r="K46" s="20">
        <v>15435548</v>
      </c>
      <c r="L46" s="20">
        <v>15435548</v>
      </c>
      <c r="M46" s="20">
        <v>15435548</v>
      </c>
      <c r="N46" s="20">
        <v>15435548</v>
      </c>
      <c r="O46" s="20"/>
      <c r="P46" s="20"/>
      <c r="Q46" s="20"/>
      <c r="R46" s="20"/>
      <c r="S46" s="20"/>
      <c r="T46" s="20"/>
      <c r="U46" s="20"/>
      <c r="V46" s="20"/>
      <c r="W46" s="20">
        <v>15435548</v>
      </c>
      <c r="X46" s="20">
        <v>823500</v>
      </c>
      <c r="Y46" s="20">
        <v>14612048</v>
      </c>
      <c r="Z46" s="48">
        <v>1774.38</v>
      </c>
      <c r="AA46" s="22">
        <v>1647000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453292836</v>
      </c>
      <c r="D48" s="51">
        <f>SUM(D45:D47)</f>
        <v>453292836</v>
      </c>
      <c r="E48" s="52">
        <f t="shared" si="7"/>
        <v>460563000</v>
      </c>
      <c r="F48" s="53">
        <f t="shared" si="7"/>
        <v>460563000</v>
      </c>
      <c r="G48" s="53">
        <f t="shared" si="7"/>
        <v>559401073</v>
      </c>
      <c r="H48" s="53">
        <f t="shared" si="7"/>
        <v>559401073</v>
      </c>
      <c r="I48" s="53">
        <f t="shared" si="7"/>
        <v>559401073</v>
      </c>
      <c r="J48" s="53">
        <f t="shared" si="7"/>
        <v>559401073</v>
      </c>
      <c r="K48" s="53">
        <f t="shared" si="7"/>
        <v>559401073</v>
      </c>
      <c r="L48" s="53">
        <f t="shared" si="7"/>
        <v>559401073</v>
      </c>
      <c r="M48" s="53">
        <f t="shared" si="7"/>
        <v>559401073</v>
      </c>
      <c r="N48" s="53">
        <f t="shared" si="7"/>
        <v>559401073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559401073</v>
      </c>
      <c r="X48" s="53">
        <f t="shared" si="7"/>
        <v>230281500</v>
      </c>
      <c r="Y48" s="53">
        <f t="shared" si="7"/>
        <v>329119573</v>
      </c>
      <c r="Z48" s="54">
        <f>+IF(X48&lt;&gt;0,+(Y48/X48)*100,0)</f>
        <v>142.92054420350743</v>
      </c>
      <c r="AA48" s="55">
        <f>SUM(AA45:AA47)</f>
        <v>460563000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7751935</v>
      </c>
      <c r="F6" s="20">
        <v>7751935</v>
      </c>
      <c r="G6" s="20">
        <v>20771364</v>
      </c>
      <c r="H6" s="20">
        <v>21458316</v>
      </c>
      <c r="I6" s="20">
        <v>19913845</v>
      </c>
      <c r="J6" s="20">
        <v>19913845</v>
      </c>
      <c r="K6" s="20">
        <v>14054524</v>
      </c>
      <c r="L6" s="20">
        <v>18039109</v>
      </c>
      <c r="M6" s="20">
        <v>14546172</v>
      </c>
      <c r="N6" s="20">
        <v>14546172</v>
      </c>
      <c r="O6" s="20"/>
      <c r="P6" s="20"/>
      <c r="Q6" s="20"/>
      <c r="R6" s="20"/>
      <c r="S6" s="20"/>
      <c r="T6" s="20"/>
      <c r="U6" s="20"/>
      <c r="V6" s="20"/>
      <c r="W6" s="20">
        <v>14546172</v>
      </c>
      <c r="X6" s="20">
        <v>3875968</v>
      </c>
      <c r="Y6" s="20">
        <v>10670204</v>
      </c>
      <c r="Z6" s="21">
        <v>275.29</v>
      </c>
      <c r="AA6" s="22">
        <v>7751935</v>
      </c>
    </row>
    <row r="7" spans="1:27" ht="13.5">
      <c r="A7" s="23" t="s">
        <v>34</v>
      </c>
      <c r="B7" s="17"/>
      <c r="C7" s="18"/>
      <c r="D7" s="18"/>
      <c r="E7" s="19">
        <v>7766484</v>
      </c>
      <c r="F7" s="20">
        <v>7766484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3883242</v>
      </c>
      <c r="Y7" s="20">
        <v>-3883242</v>
      </c>
      <c r="Z7" s="21">
        <v>-100</v>
      </c>
      <c r="AA7" s="22">
        <v>7766484</v>
      </c>
    </row>
    <row r="8" spans="1:27" ht="13.5">
      <c r="A8" s="23" t="s">
        <v>35</v>
      </c>
      <c r="B8" s="17"/>
      <c r="C8" s="18"/>
      <c r="D8" s="18"/>
      <c r="E8" s="19">
        <v>1194375</v>
      </c>
      <c r="F8" s="20">
        <v>1194375</v>
      </c>
      <c r="G8" s="20">
        <v>4479677</v>
      </c>
      <c r="H8" s="20">
        <v>3589704</v>
      </c>
      <c r="I8" s="20">
        <v>4978347</v>
      </c>
      <c r="J8" s="20">
        <v>4978347</v>
      </c>
      <c r="K8" s="20">
        <v>5002299</v>
      </c>
      <c r="L8" s="20">
        <v>4587805</v>
      </c>
      <c r="M8" s="20">
        <v>4250255</v>
      </c>
      <c r="N8" s="20">
        <v>4250255</v>
      </c>
      <c r="O8" s="20"/>
      <c r="P8" s="20"/>
      <c r="Q8" s="20"/>
      <c r="R8" s="20"/>
      <c r="S8" s="20"/>
      <c r="T8" s="20"/>
      <c r="U8" s="20"/>
      <c r="V8" s="20"/>
      <c r="W8" s="20">
        <v>4250255</v>
      </c>
      <c r="X8" s="20">
        <v>597188</v>
      </c>
      <c r="Y8" s="20">
        <v>3653067</v>
      </c>
      <c r="Z8" s="21">
        <v>611.71</v>
      </c>
      <c r="AA8" s="22">
        <v>1194375</v>
      </c>
    </row>
    <row r="9" spans="1:27" ht="13.5">
      <c r="A9" s="23" t="s">
        <v>36</v>
      </c>
      <c r="B9" s="17"/>
      <c r="C9" s="18"/>
      <c r="D9" s="18"/>
      <c r="E9" s="19">
        <v>-184271</v>
      </c>
      <c r="F9" s="20">
        <v>-184271</v>
      </c>
      <c r="G9" s="20">
        <v>621441</v>
      </c>
      <c r="H9" s="20">
        <v>575586</v>
      </c>
      <c r="I9" s="20">
        <v>795165</v>
      </c>
      <c r="J9" s="20">
        <v>795165</v>
      </c>
      <c r="K9" s="20">
        <v>685543</v>
      </c>
      <c r="L9" s="20">
        <v>713757</v>
      </c>
      <c r="M9" s="20">
        <v>659784</v>
      </c>
      <c r="N9" s="20">
        <v>659784</v>
      </c>
      <c r="O9" s="20"/>
      <c r="P9" s="20"/>
      <c r="Q9" s="20"/>
      <c r="R9" s="20"/>
      <c r="S9" s="20"/>
      <c r="T9" s="20"/>
      <c r="U9" s="20"/>
      <c r="V9" s="20"/>
      <c r="W9" s="20">
        <v>659784</v>
      </c>
      <c r="X9" s="20">
        <v>-92136</v>
      </c>
      <c r="Y9" s="20">
        <v>751920</v>
      </c>
      <c r="Z9" s="21">
        <v>-816.1</v>
      </c>
      <c r="AA9" s="22">
        <v>-184271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999984</v>
      </c>
      <c r="F11" s="20">
        <v>999984</v>
      </c>
      <c r="G11" s="20">
        <v>1065315</v>
      </c>
      <c r="H11" s="20">
        <v>1065315</v>
      </c>
      <c r="I11" s="20">
        <v>5493783</v>
      </c>
      <c r="J11" s="20">
        <v>5493783</v>
      </c>
      <c r="K11" s="20">
        <v>5493783</v>
      </c>
      <c r="L11" s="20">
        <v>5492177</v>
      </c>
      <c r="M11" s="20">
        <v>5492177</v>
      </c>
      <c r="N11" s="20">
        <v>5492177</v>
      </c>
      <c r="O11" s="20"/>
      <c r="P11" s="20"/>
      <c r="Q11" s="20"/>
      <c r="R11" s="20"/>
      <c r="S11" s="20"/>
      <c r="T11" s="20"/>
      <c r="U11" s="20"/>
      <c r="V11" s="20"/>
      <c r="W11" s="20">
        <v>5492177</v>
      </c>
      <c r="X11" s="20">
        <v>499992</v>
      </c>
      <c r="Y11" s="20">
        <v>4992185</v>
      </c>
      <c r="Z11" s="21">
        <v>998.45</v>
      </c>
      <c r="AA11" s="22">
        <v>999984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17528507</v>
      </c>
      <c r="F12" s="31">
        <f t="shared" si="0"/>
        <v>17528507</v>
      </c>
      <c r="G12" s="31">
        <f t="shared" si="0"/>
        <v>26937797</v>
      </c>
      <c r="H12" s="31">
        <f t="shared" si="0"/>
        <v>26688921</v>
      </c>
      <c r="I12" s="31">
        <f t="shared" si="0"/>
        <v>31181140</v>
      </c>
      <c r="J12" s="31">
        <f t="shared" si="0"/>
        <v>31181140</v>
      </c>
      <c r="K12" s="31">
        <f t="shared" si="0"/>
        <v>25236149</v>
      </c>
      <c r="L12" s="31">
        <f t="shared" si="0"/>
        <v>28832848</v>
      </c>
      <c r="M12" s="31">
        <f t="shared" si="0"/>
        <v>24948388</v>
      </c>
      <c r="N12" s="31">
        <f t="shared" si="0"/>
        <v>24948388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24948388</v>
      </c>
      <c r="X12" s="31">
        <f t="shared" si="0"/>
        <v>8764254</v>
      </c>
      <c r="Y12" s="31">
        <f t="shared" si="0"/>
        <v>16184134</v>
      </c>
      <c r="Z12" s="32">
        <f>+IF(X12&lt;&gt;0,+(Y12/X12)*100,0)</f>
        <v>184.6607138496899</v>
      </c>
      <c r="AA12" s="33">
        <f>SUM(AA6:AA11)</f>
        <v>17528507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>
        <v>11875</v>
      </c>
      <c r="H15" s="20">
        <v>11875</v>
      </c>
      <c r="I15" s="20">
        <v>11875</v>
      </c>
      <c r="J15" s="20">
        <v>11875</v>
      </c>
      <c r="K15" s="20">
        <v>11939</v>
      </c>
      <c r="L15" s="20">
        <v>11939</v>
      </c>
      <c r="M15" s="20">
        <v>11297</v>
      </c>
      <c r="N15" s="20">
        <v>11297</v>
      </c>
      <c r="O15" s="20"/>
      <c r="P15" s="20"/>
      <c r="Q15" s="20"/>
      <c r="R15" s="20"/>
      <c r="S15" s="20"/>
      <c r="T15" s="20"/>
      <c r="U15" s="20"/>
      <c r="V15" s="20"/>
      <c r="W15" s="20">
        <v>11297</v>
      </c>
      <c r="X15" s="20"/>
      <c r="Y15" s="20">
        <v>11297</v>
      </c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4563880</v>
      </c>
      <c r="F17" s="20">
        <v>4563880</v>
      </c>
      <c r="G17" s="20">
        <v>9379080</v>
      </c>
      <c r="H17" s="20">
        <v>9379080</v>
      </c>
      <c r="I17" s="20">
        <v>9379080</v>
      </c>
      <c r="J17" s="20">
        <v>9379080</v>
      </c>
      <c r="K17" s="20">
        <v>9379080</v>
      </c>
      <c r="L17" s="20">
        <v>4388969</v>
      </c>
      <c r="M17" s="20">
        <v>4378680</v>
      </c>
      <c r="N17" s="20">
        <v>4378680</v>
      </c>
      <c r="O17" s="20"/>
      <c r="P17" s="20"/>
      <c r="Q17" s="20"/>
      <c r="R17" s="20"/>
      <c r="S17" s="20"/>
      <c r="T17" s="20"/>
      <c r="U17" s="20"/>
      <c r="V17" s="20"/>
      <c r="W17" s="20">
        <v>4378680</v>
      </c>
      <c r="X17" s="20">
        <v>2281940</v>
      </c>
      <c r="Y17" s="20">
        <v>2096740</v>
      </c>
      <c r="Z17" s="21">
        <v>91.88</v>
      </c>
      <c r="AA17" s="22">
        <v>4563880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147023901</v>
      </c>
      <c r="F19" s="20">
        <v>147023901</v>
      </c>
      <c r="G19" s="20">
        <v>147013442</v>
      </c>
      <c r="H19" s="20">
        <v>146876112</v>
      </c>
      <c r="I19" s="20">
        <v>142211011</v>
      </c>
      <c r="J19" s="20">
        <v>142211011</v>
      </c>
      <c r="K19" s="20">
        <v>145937796</v>
      </c>
      <c r="L19" s="20">
        <v>150825512</v>
      </c>
      <c r="M19" s="20">
        <v>156503947</v>
      </c>
      <c r="N19" s="20">
        <v>156503947</v>
      </c>
      <c r="O19" s="20"/>
      <c r="P19" s="20"/>
      <c r="Q19" s="20"/>
      <c r="R19" s="20"/>
      <c r="S19" s="20"/>
      <c r="T19" s="20"/>
      <c r="U19" s="20"/>
      <c r="V19" s="20"/>
      <c r="W19" s="20">
        <v>156503947</v>
      </c>
      <c r="X19" s="20">
        <v>73511951</v>
      </c>
      <c r="Y19" s="20">
        <v>82991996</v>
      </c>
      <c r="Z19" s="21">
        <v>112.9</v>
      </c>
      <c r="AA19" s="22">
        <v>147023901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534296</v>
      </c>
      <c r="F22" s="20">
        <v>534296</v>
      </c>
      <c r="G22" s="20">
        <v>343357</v>
      </c>
      <c r="H22" s="20">
        <v>343357</v>
      </c>
      <c r="I22" s="20">
        <v>298571</v>
      </c>
      <c r="J22" s="20">
        <v>298571</v>
      </c>
      <c r="K22" s="20">
        <v>283643</v>
      </c>
      <c r="L22" s="20">
        <v>268714</v>
      </c>
      <c r="M22" s="20">
        <v>253786</v>
      </c>
      <c r="N22" s="20">
        <v>253786</v>
      </c>
      <c r="O22" s="20"/>
      <c r="P22" s="20"/>
      <c r="Q22" s="20"/>
      <c r="R22" s="20"/>
      <c r="S22" s="20"/>
      <c r="T22" s="20"/>
      <c r="U22" s="20"/>
      <c r="V22" s="20"/>
      <c r="W22" s="20">
        <v>253786</v>
      </c>
      <c r="X22" s="20">
        <v>267148</v>
      </c>
      <c r="Y22" s="20">
        <v>-13362</v>
      </c>
      <c r="Z22" s="21">
        <v>-5</v>
      </c>
      <c r="AA22" s="22">
        <v>534296</v>
      </c>
    </row>
    <row r="23" spans="1:27" ht="13.5">
      <c r="A23" s="23" t="s">
        <v>49</v>
      </c>
      <c r="B23" s="17"/>
      <c r="C23" s="18"/>
      <c r="D23" s="18"/>
      <c r="E23" s="19">
        <v>119108</v>
      </c>
      <c r="F23" s="20">
        <v>119108</v>
      </c>
      <c r="G23" s="24">
        <v>120182</v>
      </c>
      <c r="H23" s="24">
        <v>121216</v>
      </c>
      <c r="I23" s="24">
        <v>121927</v>
      </c>
      <c r="J23" s="20">
        <v>121927</v>
      </c>
      <c r="K23" s="24">
        <v>122805</v>
      </c>
      <c r="L23" s="24">
        <v>123686</v>
      </c>
      <c r="M23" s="20">
        <v>124423</v>
      </c>
      <c r="N23" s="24">
        <v>124423</v>
      </c>
      <c r="O23" s="24"/>
      <c r="P23" s="24"/>
      <c r="Q23" s="20"/>
      <c r="R23" s="24"/>
      <c r="S23" s="24"/>
      <c r="T23" s="20"/>
      <c r="U23" s="24"/>
      <c r="V23" s="24"/>
      <c r="W23" s="24">
        <v>124423</v>
      </c>
      <c r="X23" s="20">
        <v>59554</v>
      </c>
      <c r="Y23" s="24">
        <v>64869</v>
      </c>
      <c r="Z23" s="25">
        <v>108.92</v>
      </c>
      <c r="AA23" s="26">
        <v>119108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152241185</v>
      </c>
      <c r="F24" s="37">
        <f t="shared" si="1"/>
        <v>152241185</v>
      </c>
      <c r="G24" s="37">
        <f t="shared" si="1"/>
        <v>156867936</v>
      </c>
      <c r="H24" s="37">
        <f t="shared" si="1"/>
        <v>156731640</v>
      </c>
      <c r="I24" s="37">
        <f t="shared" si="1"/>
        <v>152022464</v>
      </c>
      <c r="J24" s="37">
        <f t="shared" si="1"/>
        <v>152022464</v>
      </c>
      <c r="K24" s="37">
        <f t="shared" si="1"/>
        <v>155735263</v>
      </c>
      <c r="L24" s="37">
        <f t="shared" si="1"/>
        <v>155618820</v>
      </c>
      <c r="M24" s="37">
        <f t="shared" si="1"/>
        <v>161272133</v>
      </c>
      <c r="N24" s="37">
        <f t="shared" si="1"/>
        <v>161272133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161272133</v>
      </c>
      <c r="X24" s="37">
        <f t="shared" si="1"/>
        <v>76120593</v>
      </c>
      <c r="Y24" s="37">
        <f t="shared" si="1"/>
        <v>85151540</v>
      </c>
      <c r="Z24" s="38">
        <f>+IF(X24&lt;&gt;0,+(Y24/X24)*100,0)</f>
        <v>111.86399979832002</v>
      </c>
      <c r="AA24" s="39">
        <f>SUM(AA15:AA23)</f>
        <v>152241185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169769692</v>
      </c>
      <c r="F25" s="31">
        <f t="shared" si="2"/>
        <v>169769692</v>
      </c>
      <c r="G25" s="31">
        <f t="shared" si="2"/>
        <v>183805733</v>
      </c>
      <c r="H25" s="31">
        <f t="shared" si="2"/>
        <v>183420561</v>
      </c>
      <c r="I25" s="31">
        <f t="shared" si="2"/>
        <v>183203604</v>
      </c>
      <c r="J25" s="31">
        <f t="shared" si="2"/>
        <v>183203604</v>
      </c>
      <c r="K25" s="31">
        <f t="shared" si="2"/>
        <v>180971412</v>
      </c>
      <c r="L25" s="31">
        <f t="shared" si="2"/>
        <v>184451668</v>
      </c>
      <c r="M25" s="31">
        <f t="shared" si="2"/>
        <v>186220521</v>
      </c>
      <c r="N25" s="31">
        <f t="shared" si="2"/>
        <v>186220521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186220521</v>
      </c>
      <c r="X25" s="31">
        <f t="shared" si="2"/>
        <v>84884847</v>
      </c>
      <c r="Y25" s="31">
        <f t="shared" si="2"/>
        <v>101335674</v>
      </c>
      <c r="Z25" s="32">
        <f>+IF(X25&lt;&gt;0,+(Y25/X25)*100,0)</f>
        <v>119.38016923091115</v>
      </c>
      <c r="AA25" s="33">
        <f>+AA12+AA24</f>
        <v>169769692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317338</v>
      </c>
      <c r="F31" s="20">
        <v>317338</v>
      </c>
      <c r="G31" s="20">
        <v>392434</v>
      </c>
      <c r="H31" s="20">
        <v>394374</v>
      </c>
      <c r="I31" s="20">
        <v>393249</v>
      </c>
      <c r="J31" s="20">
        <v>393249</v>
      </c>
      <c r="K31" s="20">
        <v>397989</v>
      </c>
      <c r="L31" s="20">
        <v>410094</v>
      </c>
      <c r="M31" s="20">
        <v>407058</v>
      </c>
      <c r="N31" s="20">
        <v>407058</v>
      </c>
      <c r="O31" s="20"/>
      <c r="P31" s="20"/>
      <c r="Q31" s="20"/>
      <c r="R31" s="20"/>
      <c r="S31" s="20"/>
      <c r="T31" s="20"/>
      <c r="U31" s="20"/>
      <c r="V31" s="20"/>
      <c r="W31" s="20">
        <v>407058</v>
      </c>
      <c r="X31" s="20">
        <v>158669</v>
      </c>
      <c r="Y31" s="20">
        <v>248389</v>
      </c>
      <c r="Z31" s="21">
        <v>156.55</v>
      </c>
      <c r="AA31" s="22">
        <v>317338</v>
      </c>
    </row>
    <row r="32" spans="1:27" ht="13.5">
      <c r="A32" s="23" t="s">
        <v>57</v>
      </c>
      <c r="B32" s="17"/>
      <c r="C32" s="18"/>
      <c r="D32" s="18"/>
      <c r="E32" s="19">
        <v>7529824</v>
      </c>
      <c r="F32" s="20">
        <v>7529824</v>
      </c>
      <c r="G32" s="20">
        <v>13381251</v>
      </c>
      <c r="H32" s="20">
        <v>14218773</v>
      </c>
      <c r="I32" s="20">
        <v>12750777</v>
      </c>
      <c r="J32" s="20">
        <v>12750777</v>
      </c>
      <c r="K32" s="20">
        <v>7980765</v>
      </c>
      <c r="L32" s="20">
        <v>9609827</v>
      </c>
      <c r="M32" s="20">
        <v>13251104</v>
      </c>
      <c r="N32" s="20">
        <v>13251104</v>
      </c>
      <c r="O32" s="20"/>
      <c r="P32" s="20"/>
      <c r="Q32" s="20"/>
      <c r="R32" s="20"/>
      <c r="S32" s="20"/>
      <c r="T32" s="20"/>
      <c r="U32" s="20"/>
      <c r="V32" s="20"/>
      <c r="W32" s="20">
        <v>13251104</v>
      </c>
      <c r="X32" s="20">
        <v>3764912</v>
      </c>
      <c r="Y32" s="20">
        <v>9486192</v>
      </c>
      <c r="Z32" s="21">
        <v>251.96</v>
      </c>
      <c r="AA32" s="22">
        <v>7529824</v>
      </c>
    </row>
    <row r="33" spans="1:27" ht="13.5">
      <c r="A33" s="23" t="s">
        <v>58</v>
      </c>
      <c r="B33" s="17"/>
      <c r="C33" s="18"/>
      <c r="D33" s="18"/>
      <c r="E33" s="19">
        <v>372314</v>
      </c>
      <c r="F33" s="20">
        <v>372314</v>
      </c>
      <c r="G33" s="20">
        <v>4132441</v>
      </c>
      <c r="H33" s="20">
        <v>4132441</v>
      </c>
      <c r="I33" s="20">
        <v>3873365</v>
      </c>
      <c r="J33" s="20">
        <v>3873365</v>
      </c>
      <c r="K33" s="20">
        <v>3873365</v>
      </c>
      <c r="L33" s="20">
        <v>3873365</v>
      </c>
      <c r="M33" s="20">
        <v>3873365</v>
      </c>
      <c r="N33" s="20">
        <v>3873365</v>
      </c>
      <c r="O33" s="20"/>
      <c r="P33" s="20"/>
      <c r="Q33" s="20"/>
      <c r="R33" s="20"/>
      <c r="S33" s="20"/>
      <c r="T33" s="20"/>
      <c r="U33" s="20"/>
      <c r="V33" s="20"/>
      <c r="W33" s="20">
        <v>3873365</v>
      </c>
      <c r="X33" s="20">
        <v>186157</v>
      </c>
      <c r="Y33" s="20">
        <v>3687208</v>
      </c>
      <c r="Z33" s="21">
        <v>1980.7</v>
      </c>
      <c r="AA33" s="22">
        <v>372314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8219476</v>
      </c>
      <c r="F34" s="31">
        <f t="shared" si="3"/>
        <v>8219476</v>
      </c>
      <c r="G34" s="31">
        <f t="shared" si="3"/>
        <v>17906126</v>
      </c>
      <c r="H34" s="31">
        <f t="shared" si="3"/>
        <v>18745588</v>
      </c>
      <c r="I34" s="31">
        <f t="shared" si="3"/>
        <v>17017391</v>
      </c>
      <c r="J34" s="31">
        <f t="shared" si="3"/>
        <v>17017391</v>
      </c>
      <c r="K34" s="31">
        <f t="shared" si="3"/>
        <v>12252119</v>
      </c>
      <c r="L34" s="31">
        <f t="shared" si="3"/>
        <v>13893286</v>
      </c>
      <c r="M34" s="31">
        <f t="shared" si="3"/>
        <v>17531527</v>
      </c>
      <c r="N34" s="31">
        <f t="shared" si="3"/>
        <v>17531527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17531527</v>
      </c>
      <c r="X34" s="31">
        <f t="shared" si="3"/>
        <v>4109738</v>
      </c>
      <c r="Y34" s="31">
        <f t="shared" si="3"/>
        <v>13421789</v>
      </c>
      <c r="Z34" s="32">
        <f>+IF(X34&lt;&gt;0,+(Y34/X34)*100,0)</f>
        <v>326.5850280480167</v>
      </c>
      <c r="AA34" s="33">
        <f>SUM(AA29:AA33)</f>
        <v>8219476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8303181</v>
      </c>
      <c r="F38" s="20">
        <v>8303181</v>
      </c>
      <c r="G38" s="20">
        <v>4182319</v>
      </c>
      <c r="H38" s="20">
        <v>4182319</v>
      </c>
      <c r="I38" s="20">
        <v>4182319</v>
      </c>
      <c r="J38" s="20">
        <v>4182319</v>
      </c>
      <c r="K38" s="20">
        <v>4182319</v>
      </c>
      <c r="L38" s="20">
        <v>4170852</v>
      </c>
      <c r="M38" s="20">
        <v>4170852</v>
      </c>
      <c r="N38" s="20">
        <v>4170852</v>
      </c>
      <c r="O38" s="20"/>
      <c r="P38" s="20"/>
      <c r="Q38" s="20"/>
      <c r="R38" s="20"/>
      <c r="S38" s="20"/>
      <c r="T38" s="20"/>
      <c r="U38" s="20"/>
      <c r="V38" s="20"/>
      <c r="W38" s="20">
        <v>4170852</v>
      </c>
      <c r="X38" s="20">
        <v>4151591</v>
      </c>
      <c r="Y38" s="20">
        <v>19261</v>
      </c>
      <c r="Z38" s="21">
        <v>0.46</v>
      </c>
      <c r="AA38" s="22">
        <v>8303181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8303181</v>
      </c>
      <c r="F39" s="37">
        <f t="shared" si="4"/>
        <v>8303181</v>
      </c>
      <c r="G39" s="37">
        <f t="shared" si="4"/>
        <v>4182319</v>
      </c>
      <c r="H39" s="37">
        <f t="shared" si="4"/>
        <v>4182319</v>
      </c>
      <c r="I39" s="37">
        <f t="shared" si="4"/>
        <v>4182319</v>
      </c>
      <c r="J39" s="37">
        <f t="shared" si="4"/>
        <v>4182319</v>
      </c>
      <c r="K39" s="37">
        <f t="shared" si="4"/>
        <v>4182319</v>
      </c>
      <c r="L39" s="37">
        <f t="shared" si="4"/>
        <v>4170852</v>
      </c>
      <c r="M39" s="37">
        <f t="shared" si="4"/>
        <v>4170852</v>
      </c>
      <c r="N39" s="37">
        <f t="shared" si="4"/>
        <v>4170852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4170852</v>
      </c>
      <c r="X39" s="37">
        <f t="shared" si="4"/>
        <v>4151591</v>
      </c>
      <c r="Y39" s="37">
        <f t="shared" si="4"/>
        <v>19261</v>
      </c>
      <c r="Z39" s="38">
        <f>+IF(X39&lt;&gt;0,+(Y39/X39)*100,0)</f>
        <v>0.46394261862500424</v>
      </c>
      <c r="AA39" s="39">
        <f>SUM(AA37:AA38)</f>
        <v>8303181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16522657</v>
      </c>
      <c r="F40" s="31">
        <f t="shared" si="5"/>
        <v>16522657</v>
      </c>
      <c r="G40" s="31">
        <f t="shared" si="5"/>
        <v>22088445</v>
      </c>
      <c r="H40" s="31">
        <f t="shared" si="5"/>
        <v>22927907</v>
      </c>
      <c r="I40" s="31">
        <f t="shared" si="5"/>
        <v>21199710</v>
      </c>
      <c r="J40" s="31">
        <f t="shared" si="5"/>
        <v>21199710</v>
      </c>
      <c r="K40" s="31">
        <f t="shared" si="5"/>
        <v>16434438</v>
      </c>
      <c r="L40" s="31">
        <f t="shared" si="5"/>
        <v>18064138</v>
      </c>
      <c r="M40" s="31">
        <f t="shared" si="5"/>
        <v>21702379</v>
      </c>
      <c r="N40" s="31">
        <f t="shared" si="5"/>
        <v>21702379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21702379</v>
      </c>
      <c r="X40" s="31">
        <f t="shared" si="5"/>
        <v>8261329</v>
      </c>
      <c r="Y40" s="31">
        <f t="shared" si="5"/>
        <v>13441050</v>
      </c>
      <c r="Z40" s="32">
        <f>+IF(X40&lt;&gt;0,+(Y40/X40)*100,0)</f>
        <v>162.69839876852743</v>
      </c>
      <c r="AA40" s="33">
        <f>+AA34+AA39</f>
        <v>16522657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153247035</v>
      </c>
      <c r="F42" s="45">
        <f t="shared" si="6"/>
        <v>153247035</v>
      </c>
      <c r="G42" s="45">
        <f t="shared" si="6"/>
        <v>161717288</v>
      </c>
      <c r="H42" s="45">
        <f t="shared" si="6"/>
        <v>160492654</v>
      </c>
      <c r="I42" s="45">
        <f t="shared" si="6"/>
        <v>162003894</v>
      </c>
      <c r="J42" s="45">
        <f t="shared" si="6"/>
        <v>162003894</v>
      </c>
      <c r="K42" s="45">
        <f t="shared" si="6"/>
        <v>164536974</v>
      </c>
      <c r="L42" s="45">
        <f t="shared" si="6"/>
        <v>166387530</v>
      </c>
      <c r="M42" s="45">
        <f t="shared" si="6"/>
        <v>164518142</v>
      </c>
      <c r="N42" s="45">
        <f t="shared" si="6"/>
        <v>164518142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164518142</v>
      </c>
      <c r="X42" s="45">
        <f t="shared" si="6"/>
        <v>76623518</v>
      </c>
      <c r="Y42" s="45">
        <f t="shared" si="6"/>
        <v>87894624</v>
      </c>
      <c r="Z42" s="46">
        <f>+IF(X42&lt;&gt;0,+(Y42/X42)*100,0)</f>
        <v>114.70972136779207</v>
      </c>
      <c r="AA42" s="47">
        <f>+AA25-AA40</f>
        <v>153247035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153247035</v>
      </c>
      <c r="F45" s="20">
        <v>153247035</v>
      </c>
      <c r="G45" s="20">
        <v>124615841</v>
      </c>
      <c r="H45" s="20">
        <v>123391205</v>
      </c>
      <c r="I45" s="20">
        <v>125067090</v>
      </c>
      <c r="J45" s="20">
        <v>125067090</v>
      </c>
      <c r="K45" s="20">
        <v>127600169</v>
      </c>
      <c r="L45" s="20">
        <v>129450726</v>
      </c>
      <c r="M45" s="20">
        <v>127581339</v>
      </c>
      <c r="N45" s="20">
        <v>127581339</v>
      </c>
      <c r="O45" s="20"/>
      <c r="P45" s="20"/>
      <c r="Q45" s="20"/>
      <c r="R45" s="20"/>
      <c r="S45" s="20"/>
      <c r="T45" s="20"/>
      <c r="U45" s="20"/>
      <c r="V45" s="20"/>
      <c r="W45" s="20">
        <v>127581339</v>
      </c>
      <c r="X45" s="20">
        <v>76623518</v>
      </c>
      <c r="Y45" s="20">
        <v>50957821</v>
      </c>
      <c r="Z45" s="48">
        <v>66.5</v>
      </c>
      <c r="AA45" s="22">
        <v>153247035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37101448</v>
      </c>
      <c r="H46" s="20">
        <v>37101448</v>
      </c>
      <c r="I46" s="20">
        <v>36936804</v>
      </c>
      <c r="J46" s="20">
        <v>36936804</v>
      </c>
      <c r="K46" s="20">
        <v>36936804</v>
      </c>
      <c r="L46" s="20">
        <v>36936804</v>
      </c>
      <c r="M46" s="20">
        <v>36936804</v>
      </c>
      <c r="N46" s="20">
        <v>36936804</v>
      </c>
      <c r="O46" s="20"/>
      <c r="P46" s="20"/>
      <c r="Q46" s="20"/>
      <c r="R46" s="20"/>
      <c r="S46" s="20"/>
      <c r="T46" s="20"/>
      <c r="U46" s="20"/>
      <c r="V46" s="20"/>
      <c r="W46" s="20">
        <v>36936804</v>
      </c>
      <c r="X46" s="20"/>
      <c r="Y46" s="20">
        <v>36936804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153247035</v>
      </c>
      <c r="F48" s="53">
        <f t="shared" si="7"/>
        <v>153247035</v>
      </c>
      <c r="G48" s="53">
        <f t="shared" si="7"/>
        <v>161717289</v>
      </c>
      <c r="H48" s="53">
        <f t="shared" si="7"/>
        <v>160492653</v>
      </c>
      <c r="I48" s="53">
        <f t="shared" si="7"/>
        <v>162003894</v>
      </c>
      <c r="J48" s="53">
        <f t="shared" si="7"/>
        <v>162003894</v>
      </c>
      <c r="K48" s="53">
        <f t="shared" si="7"/>
        <v>164536973</v>
      </c>
      <c r="L48" s="53">
        <f t="shared" si="7"/>
        <v>166387530</v>
      </c>
      <c r="M48" s="53">
        <f t="shared" si="7"/>
        <v>164518143</v>
      </c>
      <c r="N48" s="53">
        <f t="shared" si="7"/>
        <v>164518143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164518143</v>
      </c>
      <c r="X48" s="53">
        <f t="shared" si="7"/>
        <v>76623518</v>
      </c>
      <c r="Y48" s="53">
        <f t="shared" si="7"/>
        <v>87894625</v>
      </c>
      <c r="Z48" s="54">
        <f>+IF(X48&lt;&gt;0,+(Y48/X48)*100,0)</f>
        <v>114.7097226728744</v>
      </c>
      <c r="AA48" s="55">
        <f>SUM(AA45:AA47)</f>
        <v>153247035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9754560</v>
      </c>
      <c r="D6" s="18">
        <v>9754560</v>
      </c>
      <c r="E6" s="19">
        <v>5255646</v>
      </c>
      <c r="F6" s="20">
        <v>5255646</v>
      </c>
      <c r="G6" s="20">
        <v>17427941</v>
      </c>
      <c r="H6" s="20">
        <v>13565265</v>
      </c>
      <c r="I6" s="20">
        <v>659792</v>
      </c>
      <c r="J6" s="20">
        <v>659792</v>
      </c>
      <c r="K6" s="20">
        <v>9359099</v>
      </c>
      <c r="L6" s="20">
        <v>1251676</v>
      </c>
      <c r="M6" s="20">
        <v>7939748</v>
      </c>
      <c r="N6" s="20">
        <v>7939748</v>
      </c>
      <c r="O6" s="20"/>
      <c r="P6" s="20"/>
      <c r="Q6" s="20"/>
      <c r="R6" s="20"/>
      <c r="S6" s="20"/>
      <c r="T6" s="20"/>
      <c r="U6" s="20"/>
      <c r="V6" s="20"/>
      <c r="W6" s="20">
        <v>7939748</v>
      </c>
      <c r="X6" s="20">
        <v>2627823</v>
      </c>
      <c r="Y6" s="20">
        <v>5311925</v>
      </c>
      <c r="Z6" s="21">
        <v>202.14</v>
      </c>
      <c r="AA6" s="22">
        <v>5255646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5381492</v>
      </c>
      <c r="H7" s="20">
        <v>6970738</v>
      </c>
      <c r="I7" s="20">
        <v>18608784</v>
      </c>
      <c r="J7" s="20">
        <v>18608784</v>
      </c>
      <c r="K7" s="20">
        <v>7204793</v>
      </c>
      <c r="L7" s="20">
        <v>15588509</v>
      </c>
      <c r="M7" s="20">
        <v>10646487</v>
      </c>
      <c r="N7" s="20">
        <v>10646487</v>
      </c>
      <c r="O7" s="20"/>
      <c r="P7" s="20"/>
      <c r="Q7" s="20"/>
      <c r="R7" s="20"/>
      <c r="S7" s="20"/>
      <c r="T7" s="20"/>
      <c r="U7" s="20"/>
      <c r="V7" s="20"/>
      <c r="W7" s="20">
        <v>10646487</v>
      </c>
      <c r="X7" s="20"/>
      <c r="Y7" s="20">
        <v>10646487</v>
      </c>
      <c r="Z7" s="21"/>
      <c r="AA7" s="22"/>
    </row>
    <row r="8" spans="1:27" ht="13.5">
      <c r="A8" s="23" t="s">
        <v>35</v>
      </c>
      <c r="B8" s="17"/>
      <c r="C8" s="18">
        <v>1882965</v>
      </c>
      <c r="D8" s="18">
        <v>1882965</v>
      </c>
      <c r="E8" s="19">
        <v>4079356</v>
      </c>
      <c r="F8" s="20">
        <v>4079356</v>
      </c>
      <c r="G8" s="20">
        <v>-9471255</v>
      </c>
      <c r="H8" s="20">
        <v>-9489576</v>
      </c>
      <c r="I8" s="20">
        <v>1787220</v>
      </c>
      <c r="J8" s="20">
        <v>1787220</v>
      </c>
      <c r="K8" s="20">
        <v>1570013</v>
      </c>
      <c r="L8" s="20">
        <v>1719130</v>
      </c>
      <c r="M8" s="20">
        <v>9081067</v>
      </c>
      <c r="N8" s="20">
        <v>9081067</v>
      </c>
      <c r="O8" s="20"/>
      <c r="P8" s="20"/>
      <c r="Q8" s="20"/>
      <c r="R8" s="20"/>
      <c r="S8" s="20"/>
      <c r="T8" s="20"/>
      <c r="U8" s="20"/>
      <c r="V8" s="20"/>
      <c r="W8" s="20">
        <v>9081067</v>
      </c>
      <c r="X8" s="20">
        <v>2039678</v>
      </c>
      <c r="Y8" s="20">
        <v>7041389</v>
      </c>
      <c r="Z8" s="21">
        <v>345.22</v>
      </c>
      <c r="AA8" s="22">
        <v>4079356</v>
      </c>
    </row>
    <row r="9" spans="1:27" ht="13.5">
      <c r="A9" s="23" t="s">
        <v>36</v>
      </c>
      <c r="B9" s="17"/>
      <c r="C9" s="18">
        <v>1923715</v>
      </c>
      <c r="D9" s="18">
        <v>1923715</v>
      </c>
      <c r="E9" s="19">
        <v>552745</v>
      </c>
      <c r="F9" s="20">
        <v>552745</v>
      </c>
      <c r="G9" s="20">
        <v>13826990</v>
      </c>
      <c r="H9" s="20">
        <v>13862271</v>
      </c>
      <c r="I9" s="20">
        <v>2670139</v>
      </c>
      <c r="J9" s="20">
        <v>2670139</v>
      </c>
      <c r="K9" s="20">
        <v>2668873</v>
      </c>
      <c r="L9" s="20">
        <v>2620325</v>
      </c>
      <c r="M9" s="20">
        <v>-7063061</v>
      </c>
      <c r="N9" s="20">
        <v>-7063061</v>
      </c>
      <c r="O9" s="20"/>
      <c r="P9" s="20"/>
      <c r="Q9" s="20"/>
      <c r="R9" s="20"/>
      <c r="S9" s="20"/>
      <c r="T9" s="20"/>
      <c r="U9" s="20"/>
      <c r="V9" s="20"/>
      <c r="W9" s="20">
        <v>-7063061</v>
      </c>
      <c r="X9" s="20">
        <v>276373</v>
      </c>
      <c r="Y9" s="20">
        <v>-7339434</v>
      </c>
      <c r="Z9" s="21">
        <v>-2655.63</v>
      </c>
      <c r="AA9" s="22">
        <v>552745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623089</v>
      </c>
      <c r="D11" s="18">
        <v>623089</v>
      </c>
      <c r="E11" s="19">
        <v>577529</v>
      </c>
      <c r="F11" s="20">
        <v>577529</v>
      </c>
      <c r="G11" s="20">
        <v>563116</v>
      </c>
      <c r="H11" s="20">
        <v>60012</v>
      </c>
      <c r="I11" s="20">
        <v>498609</v>
      </c>
      <c r="J11" s="20">
        <v>498609</v>
      </c>
      <c r="K11" s="20">
        <v>1104419</v>
      </c>
      <c r="L11" s="20">
        <v>924678</v>
      </c>
      <c r="M11" s="20">
        <v>924678</v>
      </c>
      <c r="N11" s="20">
        <v>924678</v>
      </c>
      <c r="O11" s="20"/>
      <c r="P11" s="20"/>
      <c r="Q11" s="20"/>
      <c r="R11" s="20"/>
      <c r="S11" s="20"/>
      <c r="T11" s="20"/>
      <c r="U11" s="20"/>
      <c r="V11" s="20"/>
      <c r="W11" s="20">
        <v>924678</v>
      </c>
      <c r="X11" s="20">
        <v>288765</v>
      </c>
      <c r="Y11" s="20">
        <v>635913</v>
      </c>
      <c r="Z11" s="21">
        <v>220.22</v>
      </c>
      <c r="AA11" s="22">
        <v>577529</v>
      </c>
    </row>
    <row r="12" spans="1:27" ht="13.5">
      <c r="A12" s="27" t="s">
        <v>39</v>
      </c>
      <c r="B12" s="28"/>
      <c r="C12" s="29">
        <f aca="true" t="shared" si="0" ref="C12:Y12">SUM(C6:C11)</f>
        <v>14184329</v>
      </c>
      <c r="D12" s="29">
        <f>SUM(D6:D11)</f>
        <v>14184329</v>
      </c>
      <c r="E12" s="30">
        <f t="shared" si="0"/>
        <v>10465276</v>
      </c>
      <c r="F12" s="31">
        <f t="shared" si="0"/>
        <v>10465276</v>
      </c>
      <c r="G12" s="31">
        <f t="shared" si="0"/>
        <v>27728284</v>
      </c>
      <c r="H12" s="31">
        <f t="shared" si="0"/>
        <v>24968710</v>
      </c>
      <c r="I12" s="31">
        <f t="shared" si="0"/>
        <v>24224544</v>
      </c>
      <c r="J12" s="31">
        <f t="shared" si="0"/>
        <v>24224544</v>
      </c>
      <c r="K12" s="31">
        <f t="shared" si="0"/>
        <v>21907197</v>
      </c>
      <c r="L12" s="31">
        <f t="shared" si="0"/>
        <v>22104318</v>
      </c>
      <c r="M12" s="31">
        <f t="shared" si="0"/>
        <v>21528919</v>
      </c>
      <c r="N12" s="31">
        <f t="shared" si="0"/>
        <v>21528919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21528919</v>
      </c>
      <c r="X12" s="31">
        <f t="shared" si="0"/>
        <v>5232639</v>
      </c>
      <c r="Y12" s="31">
        <f t="shared" si="0"/>
        <v>16296280</v>
      </c>
      <c r="Z12" s="32">
        <f>+IF(X12&lt;&gt;0,+(Y12/X12)*100,0)</f>
        <v>311.43520506574214</v>
      </c>
      <c r="AA12" s="33">
        <f>SUM(AA6:AA11)</f>
        <v>10465276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15012889</v>
      </c>
      <c r="D17" s="18">
        <v>15012889</v>
      </c>
      <c r="E17" s="19">
        <v>15156911</v>
      </c>
      <c r="F17" s="20">
        <v>15156911</v>
      </c>
      <c r="G17" s="20">
        <v>-10685</v>
      </c>
      <c r="H17" s="20">
        <v>-12106</v>
      </c>
      <c r="I17" s="20">
        <v>15008628</v>
      </c>
      <c r="J17" s="20">
        <v>15008628</v>
      </c>
      <c r="K17" s="20">
        <v>15007207</v>
      </c>
      <c r="L17" s="20">
        <v>15005786</v>
      </c>
      <c r="M17" s="20">
        <v>15004366</v>
      </c>
      <c r="N17" s="20">
        <v>15004366</v>
      </c>
      <c r="O17" s="20"/>
      <c r="P17" s="20"/>
      <c r="Q17" s="20"/>
      <c r="R17" s="20"/>
      <c r="S17" s="20"/>
      <c r="T17" s="20"/>
      <c r="U17" s="20"/>
      <c r="V17" s="20"/>
      <c r="W17" s="20">
        <v>15004366</v>
      </c>
      <c r="X17" s="20">
        <v>7578456</v>
      </c>
      <c r="Y17" s="20">
        <v>7425910</v>
      </c>
      <c r="Z17" s="21">
        <v>97.99</v>
      </c>
      <c r="AA17" s="22">
        <v>15156911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76576398</v>
      </c>
      <c r="D19" s="18">
        <v>76576398</v>
      </c>
      <c r="E19" s="19">
        <v>97847333</v>
      </c>
      <c r="F19" s="20">
        <v>97847333</v>
      </c>
      <c r="G19" s="20">
        <v>93891765</v>
      </c>
      <c r="H19" s="20">
        <v>91316950</v>
      </c>
      <c r="I19" s="20">
        <v>76154132</v>
      </c>
      <c r="J19" s="20">
        <v>76154132</v>
      </c>
      <c r="K19" s="20">
        <v>83181444</v>
      </c>
      <c r="L19" s="20">
        <v>94344740</v>
      </c>
      <c r="M19" s="20">
        <v>104506904</v>
      </c>
      <c r="N19" s="20">
        <v>104506904</v>
      </c>
      <c r="O19" s="20"/>
      <c r="P19" s="20"/>
      <c r="Q19" s="20"/>
      <c r="R19" s="20"/>
      <c r="S19" s="20"/>
      <c r="T19" s="20"/>
      <c r="U19" s="20"/>
      <c r="V19" s="20"/>
      <c r="W19" s="20">
        <v>104506904</v>
      </c>
      <c r="X19" s="20">
        <v>48923667</v>
      </c>
      <c r="Y19" s="20">
        <v>55583237</v>
      </c>
      <c r="Z19" s="21">
        <v>113.61</v>
      </c>
      <c r="AA19" s="22">
        <v>97847333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68470</v>
      </c>
      <c r="D22" s="18">
        <v>68470</v>
      </c>
      <c r="E22" s="19">
        <v>91021</v>
      </c>
      <c r="F22" s="20">
        <v>91021</v>
      </c>
      <c r="G22" s="20">
        <v>91392</v>
      </c>
      <c r="H22" s="20">
        <v>68474</v>
      </c>
      <c r="I22" s="20">
        <v>68474</v>
      </c>
      <c r="J22" s="20">
        <v>68474</v>
      </c>
      <c r="K22" s="20">
        <v>68474</v>
      </c>
      <c r="L22" s="20">
        <v>68474</v>
      </c>
      <c r="M22" s="20">
        <v>68474</v>
      </c>
      <c r="N22" s="20">
        <v>68474</v>
      </c>
      <c r="O22" s="20"/>
      <c r="P22" s="20"/>
      <c r="Q22" s="20"/>
      <c r="R22" s="20"/>
      <c r="S22" s="20"/>
      <c r="T22" s="20"/>
      <c r="U22" s="20"/>
      <c r="V22" s="20"/>
      <c r="W22" s="20">
        <v>68474</v>
      </c>
      <c r="X22" s="20">
        <v>45511</v>
      </c>
      <c r="Y22" s="20">
        <v>22963</v>
      </c>
      <c r="Z22" s="21">
        <v>50.46</v>
      </c>
      <c r="AA22" s="22">
        <v>91021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91657757</v>
      </c>
      <c r="D24" s="29">
        <f>SUM(D15:D23)</f>
        <v>91657757</v>
      </c>
      <c r="E24" s="36">
        <f t="shared" si="1"/>
        <v>113095265</v>
      </c>
      <c r="F24" s="37">
        <f t="shared" si="1"/>
        <v>113095265</v>
      </c>
      <c r="G24" s="37">
        <f t="shared" si="1"/>
        <v>93972472</v>
      </c>
      <c r="H24" s="37">
        <f t="shared" si="1"/>
        <v>91373318</v>
      </c>
      <c r="I24" s="37">
        <f t="shared" si="1"/>
        <v>91231234</v>
      </c>
      <c r="J24" s="37">
        <f t="shared" si="1"/>
        <v>91231234</v>
      </c>
      <c r="K24" s="37">
        <f t="shared" si="1"/>
        <v>98257125</v>
      </c>
      <c r="L24" s="37">
        <f t="shared" si="1"/>
        <v>109419000</v>
      </c>
      <c r="M24" s="37">
        <f t="shared" si="1"/>
        <v>119579744</v>
      </c>
      <c r="N24" s="37">
        <f t="shared" si="1"/>
        <v>119579744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119579744</v>
      </c>
      <c r="X24" s="37">
        <f t="shared" si="1"/>
        <v>56547634</v>
      </c>
      <c r="Y24" s="37">
        <f t="shared" si="1"/>
        <v>63032110</v>
      </c>
      <c r="Z24" s="38">
        <f>+IF(X24&lt;&gt;0,+(Y24/X24)*100,0)</f>
        <v>111.46728084149373</v>
      </c>
      <c r="AA24" s="39">
        <f>SUM(AA15:AA23)</f>
        <v>113095265</v>
      </c>
    </row>
    <row r="25" spans="1:27" ht="13.5">
      <c r="A25" s="27" t="s">
        <v>51</v>
      </c>
      <c r="B25" s="28"/>
      <c r="C25" s="29">
        <f aca="true" t="shared" si="2" ref="C25:Y25">+C12+C24</f>
        <v>105842086</v>
      </c>
      <c r="D25" s="29">
        <f>+D12+D24</f>
        <v>105842086</v>
      </c>
      <c r="E25" s="30">
        <f t="shared" si="2"/>
        <v>123560541</v>
      </c>
      <c r="F25" s="31">
        <f t="shared" si="2"/>
        <v>123560541</v>
      </c>
      <c r="G25" s="31">
        <f t="shared" si="2"/>
        <v>121700756</v>
      </c>
      <c r="H25" s="31">
        <f t="shared" si="2"/>
        <v>116342028</v>
      </c>
      <c r="I25" s="31">
        <f t="shared" si="2"/>
        <v>115455778</v>
      </c>
      <c r="J25" s="31">
        <f t="shared" si="2"/>
        <v>115455778</v>
      </c>
      <c r="K25" s="31">
        <f t="shared" si="2"/>
        <v>120164322</v>
      </c>
      <c r="L25" s="31">
        <f t="shared" si="2"/>
        <v>131523318</v>
      </c>
      <c r="M25" s="31">
        <f t="shared" si="2"/>
        <v>141108663</v>
      </c>
      <c r="N25" s="31">
        <f t="shared" si="2"/>
        <v>141108663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141108663</v>
      </c>
      <c r="X25" s="31">
        <f t="shared" si="2"/>
        <v>61780273</v>
      </c>
      <c r="Y25" s="31">
        <f t="shared" si="2"/>
        <v>79328390</v>
      </c>
      <c r="Z25" s="32">
        <f>+IF(X25&lt;&gt;0,+(Y25/X25)*100,0)</f>
        <v>128.4040781108235</v>
      </c>
      <c r="AA25" s="33">
        <f>+AA12+AA24</f>
        <v>123560541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54911</v>
      </c>
      <c r="D30" s="18">
        <v>54911</v>
      </c>
      <c r="E30" s="19">
        <v>36055</v>
      </c>
      <c r="F30" s="20">
        <v>36055</v>
      </c>
      <c r="G30" s="20">
        <v>87189</v>
      </c>
      <c r="H30" s="20">
        <v>101926</v>
      </c>
      <c r="I30" s="20">
        <v>101926</v>
      </c>
      <c r="J30" s="20">
        <v>101926</v>
      </c>
      <c r="K30" s="20">
        <v>101926</v>
      </c>
      <c r="L30" s="20">
        <v>101926</v>
      </c>
      <c r="M30" s="20">
        <v>101926</v>
      </c>
      <c r="N30" s="20">
        <v>101926</v>
      </c>
      <c r="O30" s="20"/>
      <c r="P30" s="20"/>
      <c r="Q30" s="20"/>
      <c r="R30" s="20"/>
      <c r="S30" s="20"/>
      <c r="T30" s="20"/>
      <c r="U30" s="20"/>
      <c r="V30" s="20"/>
      <c r="W30" s="20">
        <v>101926</v>
      </c>
      <c r="X30" s="20">
        <v>18028</v>
      </c>
      <c r="Y30" s="20">
        <v>83898</v>
      </c>
      <c r="Z30" s="21">
        <v>465.38</v>
      </c>
      <c r="AA30" s="22">
        <v>36055</v>
      </c>
    </row>
    <row r="31" spans="1:27" ht="13.5">
      <c r="A31" s="23" t="s">
        <v>56</v>
      </c>
      <c r="B31" s="17"/>
      <c r="C31" s="18">
        <v>374402</v>
      </c>
      <c r="D31" s="18">
        <v>374402</v>
      </c>
      <c r="E31" s="19">
        <v>373836</v>
      </c>
      <c r="F31" s="20">
        <v>373836</v>
      </c>
      <c r="G31" s="20">
        <v>374373</v>
      </c>
      <c r="H31" s="20">
        <v>378557</v>
      </c>
      <c r="I31" s="20">
        <v>380651</v>
      </c>
      <c r="J31" s="20">
        <v>380651</v>
      </c>
      <c r="K31" s="20">
        <v>382184</v>
      </c>
      <c r="L31" s="20">
        <v>385159</v>
      </c>
      <c r="M31" s="20">
        <v>386922</v>
      </c>
      <c r="N31" s="20">
        <v>386922</v>
      </c>
      <c r="O31" s="20"/>
      <c r="P31" s="20"/>
      <c r="Q31" s="20"/>
      <c r="R31" s="20"/>
      <c r="S31" s="20"/>
      <c r="T31" s="20"/>
      <c r="U31" s="20"/>
      <c r="V31" s="20"/>
      <c r="W31" s="20">
        <v>386922</v>
      </c>
      <c r="X31" s="20">
        <v>186918</v>
      </c>
      <c r="Y31" s="20">
        <v>200004</v>
      </c>
      <c r="Z31" s="21">
        <v>107</v>
      </c>
      <c r="AA31" s="22">
        <v>373836</v>
      </c>
    </row>
    <row r="32" spans="1:27" ht="13.5">
      <c r="A32" s="23" t="s">
        <v>57</v>
      </c>
      <c r="B32" s="17"/>
      <c r="C32" s="18">
        <v>13831180</v>
      </c>
      <c r="D32" s="18">
        <v>13831180</v>
      </c>
      <c r="E32" s="19">
        <v>6458762</v>
      </c>
      <c r="F32" s="20">
        <v>6458762</v>
      </c>
      <c r="G32" s="20">
        <v>22400248</v>
      </c>
      <c r="H32" s="20">
        <v>27637802</v>
      </c>
      <c r="I32" s="20">
        <v>23451390</v>
      </c>
      <c r="J32" s="20">
        <v>23451390</v>
      </c>
      <c r="K32" s="20">
        <v>21891521</v>
      </c>
      <c r="L32" s="20">
        <v>17386914</v>
      </c>
      <c r="M32" s="20">
        <v>10006410</v>
      </c>
      <c r="N32" s="20">
        <v>10006410</v>
      </c>
      <c r="O32" s="20"/>
      <c r="P32" s="20"/>
      <c r="Q32" s="20"/>
      <c r="R32" s="20"/>
      <c r="S32" s="20"/>
      <c r="T32" s="20"/>
      <c r="U32" s="20"/>
      <c r="V32" s="20"/>
      <c r="W32" s="20">
        <v>10006410</v>
      </c>
      <c r="X32" s="20">
        <v>3229381</v>
      </c>
      <c r="Y32" s="20">
        <v>6777029</v>
      </c>
      <c r="Z32" s="21">
        <v>209.86</v>
      </c>
      <c r="AA32" s="22">
        <v>6458762</v>
      </c>
    </row>
    <row r="33" spans="1:27" ht="13.5">
      <c r="A33" s="23" t="s">
        <v>58</v>
      </c>
      <c r="B33" s="17"/>
      <c r="C33" s="18">
        <v>2989301</v>
      </c>
      <c r="D33" s="18">
        <v>2989301</v>
      </c>
      <c r="E33" s="19">
        <v>2927501</v>
      </c>
      <c r="F33" s="20">
        <v>2927501</v>
      </c>
      <c r="G33" s="20">
        <v>1528289</v>
      </c>
      <c r="H33" s="20">
        <v>1528289</v>
      </c>
      <c r="I33" s="20">
        <v>1528289</v>
      </c>
      <c r="J33" s="20">
        <v>1528289</v>
      </c>
      <c r="K33" s="20">
        <v>1528289</v>
      </c>
      <c r="L33" s="20">
        <v>1528289</v>
      </c>
      <c r="M33" s="20">
        <v>1528289</v>
      </c>
      <c r="N33" s="20">
        <v>1528289</v>
      </c>
      <c r="O33" s="20"/>
      <c r="P33" s="20"/>
      <c r="Q33" s="20"/>
      <c r="R33" s="20"/>
      <c r="S33" s="20"/>
      <c r="T33" s="20"/>
      <c r="U33" s="20"/>
      <c r="V33" s="20"/>
      <c r="W33" s="20">
        <v>1528289</v>
      </c>
      <c r="X33" s="20">
        <v>1463751</v>
      </c>
      <c r="Y33" s="20">
        <v>64538</v>
      </c>
      <c r="Z33" s="21">
        <v>4.41</v>
      </c>
      <c r="AA33" s="22">
        <v>2927501</v>
      </c>
    </row>
    <row r="34" spans="1:27" ht="13.5">
      <c r="A34" s="27" t="s">
        <v>59</v>
      </c>
      <c r="B34" s="28"/>
      <c r="C34" s="29">
        <f aca="true" t="shared" si="3" ref="C34:Y34">SUM(C29:C33)</f>
        <v>17249794</v>
      </c>
      <c r="D34" s="29">
        <f>SUM(D29:D33)</f>
        <v>17249794</v>
      </c>
      <c r="E34" s="30">
        <f t="shared" si="3"/>
        <v>9796154</v>
      </c>
      <c r="F34" s="31">
        <f t="shared" si="3"/>
        <v>9796154</v>
      </c>
      <c r="G34" s="31">
        <f t="shared" si="3"/>
        <v>24390099</v>
      </c>
      <c r="H34" s="31">
        <f t="shared" si="3"/>
        <v>29646574</v>
      </c>
      <c r="I34" s="31">
        <f t="shared" si="3"/>
        <v>25462256</v>
      </c>
      <c r="J34" s="31">
        <f t="shared" si="3"/>
        <v>25462256</v>
      </c>
      <c r="K34" s="31">
        <f t="shared" si="3"/>
        <v>23903920</v>
      </c>
      <c r="L34" s="31">
        <f t="shared" si="3"/>
        <v>19402288</v>
      </c>
      <c r="M34" s="31">
        <f t="shared" si="3"/>
        <v>12023547</v>
      </c>
      <c r="N34" s="31">
        <f t="shared" si="3"/>
        <v>12023547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12023547</v>
      </c>
      <c r="X34" s="31">
        <f t="shared" si="3"/>
        <v>4898078</v>
      </c>
      <c r="Y34" s="31">
        <f t="shared" si="3"/>
        <v>7125469</v>
      </c>
      <c r="Z34" s="32">
        <f>+IF(X34&lt;&gt;0,+(Y34/X34)*100,0)</f>
        <v>145.474796440563</v>
      </c>
      <c r="AA34" s="33">
        <f>SUM(AA29:AA33)</f>
        <v>9796154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4526114</v>
      </c>
      <c r="D37" s="18">
        <v>4526114</v>
      </c>
      <c r="E37" s="19">
        <v>16903</v>
      </c>
      <c r="F37" s="20">
        <v>16903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8452</v>
      </c>
      <c r="Y37" s="20">
        <v>-8452</v>
      </c>
      <c r="Z37" s="21">
        <v>-100</v>
      </c>
      <c r="AA37" s="22">
        <v>16903</v>
      </c>
    </row>
    <row r="38" spans="1:27" ht="13.5">
      <c r="A38" s="23" t="s">
        <v>58</v>
      </c>
      <c r="B38" s="17"/>
      <c r="C38" s="18">
        <v>47015</v>
      </c>
      <c r="D38" s="18">
        <v>47015</v>
      </c>
      <c r="E38" s="19">
        <v>4882892</v>
      </c>
      <c r="F38" s="20">
        <v>4882892</v>
      </c>
      <c r="G38" s="20">
        <v>5987125</v>
      </c>
      <c r="H38" s="20">
        <v>5987125</v>
      </c>
      <c r="I38" s="20">
        <v>5987125</v>
      </c>
      <c r="J38" s="20">
        <v>5987125</v>
      </c>
      <c r="K38" s="20">
        <v>6016891</v>
      </c>
      <c r="L38" s="20">
        <v>6016891</v>
      </c>
      <c r="M38" s="20">
        <v>6016891</v>
      </c>
      <c r="N38" s="20">
        <v>6016891</v>
      </c>
      <c r="O38" s="20"/>
      <c r="P38" s="20"/>
      <c r="Q38" s="20"/>
      <c r="R38" s="20"/>
      <c r="S38" s="20"/>
      <c r="T38" s="20"/>
      <c r="U38" s="20"/>
      <c r="V38" s="20"/>
      <c r="W38" s="20">
        <v>6016891</v>
      </c>
      <c r="X38" s="20">
        <v>2441446</v>
      </c>
      <c r="Y38" s="20">
        <v>3575445</v>
      </c>
      <c r="Z38" s="21">
        <v>146.45</v>
      </c>
      <c r="AA38" s="22">
        <v>4882892</v>
      </c>
    </row>
    <row r="39" spans="1:27" ht="13.5">
      <c r="A39" s="27" t="s">
        <v>61</v>
      </c>
      <c r="B39" s="35"/>
      <c r="C39" s="29">
        <f aca="true" t="shared" si="4" ref="C39:Y39">SUM(C37:C38)</f>
        <v>4573129</v>
      </c>
      <c r="D39" s="29">
        <f>SUM(D37:D38)</f>
        <v>4573129</v>
      </c>
      <c r="E39" s="36">
        <f t="shared" si="4"/>
        <v>4899795</v>
      </c>
      <c r="F39" s="37">
        <f t="shared" si="4"/>
        <v>4899795</v>
      </c>
      <c r="G39" s="37">
        <f t="shared" si="4"/>
        <v>5987125</v>
      </c>
      <c r="H39" s="37">
        <f t="shared" si="4"/>
        <v>5987125</v>
      </c>
      <c r="I39" s="37">
        <f t="shared" si="4"/>
        <v>5987125</v>
      </c>
      <c r="J39" s="37">
        <f t="shared" si="4"/>
        <v>5987125</v>
      </c>
      <c r="K39" s="37">
        <f t="shared" si="4"/>
        <v>6016891</v>
      </c>
      <c r="L39" s="37">
        <f t="shared" si="4"/>
        <v>6016891</v>
      </c>
      <c r="M39" s="37">
        <f t="shared" si="4"/>
        <v>6016891</v>
      </c>
      <c r="N39" s="37">
        <f t="shared" si="4"/>
        <v>6016891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6016891</v>
      </c>
      <c r="X39" s="37">
        <f t="shared" si="4"/>
        <v>2449898</v>
      </c>
      <c r="Y39" s="37">
        <f t="shared" si="4"/>
        <v>3566993</v>
      </c>
      <c r="Z39" s="38">
        <f>+IF(X39&lt;&gt;0,+(Y39/X39)*100,0)</f>
        <v>145.59761263530154</v>
      </c>
      <c r="AA39" s="39">
        <f>SUM(AA37:AA38)</f>
        <v>4899795</v>
      </c>
    </row>
    <row r="40" spans="1:27" ht="13.5">
      <c r="A40" s="27" t="s">
        <v>62</v>
      </c>
      <c r="B40" s="28"/>
      <c r="C40" s="29">
        <f aca="true" t="shared" si="5" ref="C40:Y40">+C34+C39</f>
        <v>21822923</v>
      </c>
      <c r="D40" s="29">
        <f>+D34+D39</f>
        <v>21822923</v>
      </c>
      <c r="E40" s="30">
        <f t="shared" si="5"/>
        <v>14695949</v>
      </c>
      <c r="F40" s="31">
        <f t="shared" si="5"/>
        <v>14695949</v>
      </c>
      <c r="G40" s="31">
        <f t="shared" si="5"/>
        <v>30377224</v>
      </c>
      <c r="H40" s="31">
        <f t="shared" si="5"/>
        <v>35633699</v>
      </c>
      <c r="I40" s="31">
        <f t="shared" si="5"/>
        <v>31449381</v>
      </c>
      <c r="J40" s="31">
        <f t="shared" si="5"/>
        <v>31449381</v>
      </c>
      <c r="K40" s="31">
        <f t="shared" si="5"/>
        <v>29920811</v>
      </c>
      <c r="L40" s="31">
        <f t="shared" si="5"/>
        <v>25419179</v>
      </c>
      <c r="M40" s="31">
        <f t="shared" si="5"/>
        <v>18040438</v>
      </c>
      <c r="N40" s="31">
        <f t="shared" si="5"/>
        <v>18040438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18040438</v>
      </c>
      <c r="X40" s="31">
        <f t="shared" si="5"/>
        <v>7347976</v>
      </c>
      <c r="Y40" s="31">
        <f t="shared" si="5"/>
        <v>10692462</v>
      </c>
      <c r="Z40" s="32">
        <f>+IF(X40&lt;&gt;0,+(Y40/X40)*100,0)</f>
        <v>145.5157447438587</v>
      </c>
      <c r="AA40" s="33">
        <f>+AA34+AA39</f>
        <v>14695949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84019163</v>
      </c>
      <c r="D42" s="43">
        <f>+D25-D40</f>
        <v>84019163</v>
      </c>
      <c r="E42" s="44">
        <f t="shared" si="6"/>
        <v>108864592</v>
      </c>
      <c r="F42" s="45">
        <f t="shared" si="6"/>
        <v>108864592</v>
      </c>
      <c r="G42" s="45">
        <f t="shared" si="6"/>
        <v>91323532</v>
      </c>
      <c r="H42" s="45">
        <f t="shared" si="6"/>
        <v>80708329</v>
      </c>
      <c r="I42" s="45">
        <f t="shared" si="6"/>
        <v>84006397</v>
      </c>
      <c r="J42" s="45">
        <f t="shared" si="6"/>
        <v>84006397</v>
      </c>
      <c r="K42" s="45">
        <f t="shared" si="6"/>
        <v>90243511</v>
      </c>
      <c r="L42" s="45">
        <f t="shared" si="6"/>
        <v>106104139</v>
      </c>
      <c r="M42" s="45">
        <f t="shared" si="6"/>
        <v>123068225</v>
      </c>
      <c r="N42" s="45">
        <f t="shared" si="6"/>
        <v>123068225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123068225</v>
      </c>
      <c r="X42" s="45">
        <f t="shared" si="6"/>
        <v>54432297</v>
      </c>
      <c r="Y42" s="45">
        <f t="shared" si="6"/>
        <v>68635928</v>
      </c>
      <c r="Z42" s="46">
        <f>+IF(X42&lt;&gt;0,+(Y42/X42)*100,0)</f>
        <v>126.09412386179477</v>
      </c>
      <c r="AA42" s="47">
        <f>+AA25-AA40</f>
        <v>108864592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84019163</v>
      </c>
      <c r="D45" s="18">
        <v>84019163</v>
      </c>
      <c r="E45" s="19">
        <v>108864592</v>
      </c>
      <c r="F45" s="20">
        <v>108864592</v>
      </c>
      <c r="G45" s="20">
        <v>91323530</v>
      </c>
      <c r="H45" s="20">
        <v>80708327</v>
      </c>
      <c r="I45" s="20">
        <v>84006397</v>
      </c>
      <c r="J45" s="20">
        <v>84006397</v>
      </c>
      <c r="K45" s="20">
        <v>90243510</v>
      </c>
      <c r="L45" s="20">
        <v>106104139</v>
      </c>
      <c r="M45" s="20">
        <v>123068225</v>
      </c>
      <c r="N45" s="20">
        <v>123068225</v>
      </c>
      <c r="O45" s="20"/>
      <c r="P45" s="20"/>
      <c r="Q45" s="20"/>
      <c r="R45" s="20"/>
      <c r="S45" s="20"/>
      <c r="T45" s="20"/>
      <c r="U45" s="20"/>
      <c r="V45" s="20"/>
      <c r="W45" s="20">
        <v>123068225</v>
      </c>
      <c r="X45" s="20">
        <v>54432296</v>
      </c>
      <c r="Y45" s="20">
        <v>68635929</v>
      </c>
      <c r="Z45" s="48">
        <v>126.09</v>
      </c>
      <c r="AA45" s="22">
        <v>108864592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84019163</v>
      </c>
      <c r="D48" s="51">
        <f>SUM(D45:D47)</f>
        <v>84019163</v>
      </c>
      <c r="E48" s="52">
        <f t="shared" si="7"/>
        <v>108864592</v>
      </c>
      <c r="F48" s="53">
        <f t="shared" si="7"/>
        <v>108864592</v>
      </c>
      <c r="G48" s="53">
        <f t="shared" si="7"/>
        <v>91323530</v>
      </c>
      <c r="H48" s="53">
        <f t="shared" si="7"/>
        <v>80708327</v>
      </c>
      <c r="I48" s="53">
        <f t="shared" si="7"/>
        <v>84006397</v>
      </c>
      <c r="J48" s="53">
        <f t="shared" si="7"/>
        <v>84006397</v>
      </c>
      <c r="K48" s="53">
        <f t="shared" si="7"/>
        <v>90243510</v>
      </c>
      <c r="L48" s="53">
        <f t="shared" si="7"/>
        <v>106104139</v>
      </c>
      <c r="M48" s="53">
        <f t="shared" si="7"/>
        <v>123068225</v>
      </c>
      <c r="N48" s="53">
        <f t="shared" si="7"/>
        <v>123068225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123068225</v>
      </c>
      <c r="X48" s="53">
        <f t="shared" si="7"/>
        <v>54432296</v>
      </c>
      <c r="Y48" s="53">
        <f t="shared" si="7"/>
        <v>68635929</v>
      </c>
      <c r="Z48" s="54">
        <f>+IF(X48&lt;&gt;0,+(Y48/X48)*100,0)</f>
        <v>126.09412801547082</v>
      </c>
      <c r="AA48" s="55">
        <f>SUM(AA45:AA47)</f>
        <v>108864592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3448898</v>
      </c>
      <c r="D6" s="18">
        <v>3448898</v>
      </c>
      <c r="E6" s="19">
        <v>4980466</v>
      </c>
      <c r="F6" s="20">
        <v>1803658</v>
      </c>
      <c r="G6" s="20">
        <v>18025718</v>
      </c>
      <c r="H6" s="20">
        <v>15612914</v>
      </c>
      <c r="I6" s="20">
        <v>13686607</v>
      </c>
      <c r="J6" s="20">
        <v>13686607</v>
      </c>
      <c r="K6" s="20">
        <v>15651500</v>
      </c>
      <c r="L6" s="20">
        <v>7317321</v>
      </c>
      <c r="M6" s="20">
        <v>17038665</v>
      </c>
      <c r="N6" s="20">
        <v>17038665</v>
      </c>
      <c r="O6" s="20"/>
      <c r="P6" s="20"/>
      <c r="Q6" s="20"/>
      <c r="R6" s="20"/>
      <c r="S6" s="20"/>
      <c r="T6" s="20"/>
      <c r="U6" s="20"/>
      <c r="V6" s="20"/>
      <c r="W6" s="20">
        <v>17038665</v>
      </c>
      <c r="X6" s="20">
        <v>901829</v>
      </c>
      <c r="Y6" s="20">
        <v>16136836</v>
      </c>
      <c r="Z6" s="21">
        <v>1789.35</v>
      </c>
      <c r="AA6" s="22">
        <v>1803658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27886212</v>
      </c>
      <c r="D8" s="18">
        <v>27886212</v>
      </c>
      <c r="E8" s="19">
        <v>26428156</v>
      </c>
      <c r="F8" s="20">
        <v>25552034</v>
      </c>
      <c r="G8" s="20">
        <v>31526194</v>
      </c>
      <c r="H8" s="20">
        <v>30575681</v>
      </c>
      <c r="I8" s="20">
        <v>30072539</v>
      </c>
      <c r="J8" s="20">
        <v>30072539</v>
      </c>
      <c r="K8" s="20">
        <v>29950425</v>
      </c>
      <c r="L8" s="20">
        <v>32302368</v>
      </c>
      <c r="M8" s="20">
        <v>27256976</v>
      </c>
      <c r="N8" s="20">
        <v>27256976</v>
      </c>
      <c r="O8" s="20"/>
      <c r="P8" s="20"/>
      <c r="Q8" s="20"/>
      <c r="R8" s="20"/>
      <c r="S8" s="20"/>
      <c r="T8" s="20"/>
      <c r="U8" s="20"/>
      <c r="V8" s="20"/>
      <c r="W8" s="20">
        <v>27256976</v>
      </c>
      <c r="X8" s="20">
        <v>12776017</v>
      </c>
      <c r="Y8" s="20">
        <v>14480959</v>
      </c>
      <c r="Z8" s="21">
        <v>113.34</v>
      </c>
      <c r="AA8" s="22">
        <v>25552034</v>
      </c>
    </row>
    <row r="9" spans="1:27" ht="13.5">
      <c r="A9" s="23" t="s">
        <v>36</v>
      </c>
      <c r="B9" s="17"/>
      <c r="C9" s="18">
        <v>34401</v>
      </c>
      <c r="D9" s="18">
        <v>34401</v>
      </c>
      <c r="E9" s="19">
        <v>1874556</v>
      </c>
      <c r="F9" s="20">
        <v>34401</v>
      </c>
      <c r="G9" s="20">
        <v>908509</v>
      </c>
      <c r="H9" s="20">
        <v>1274542</v>
      </c>
      <c r="I9" s="20">
        <v>383953</v>
      </c>
      <c r="J9" s="20">
        <v>383953</v>
      </c>
      <c r="K9" s="20">
        <v>110203</v>
      </c>
      <c r="L9" s="20">
        <v>248583</v>
      </c>
      <c r="M9" s="20">
        <v>407714</v>
      </c>
      <c r="N9" s="20">
        <v>407714</v>
      </c>
      <c r="O9" s="20"/>
      <c r="P9" s="20"/>
      <c r="Q9" s="20"/>
      <c r="R9" s="20"/>
      <c r="S9" s="20"/>
      <c r="T9" s="20"/>
      <c r="U9" s="20"/>
      <c r="V9" s="20"/>
      <c r="W9" s="20">
        <v>407714</v>
      </c>
      <c r="X9" s="20">
        <v>17201</v>
      </c>
      <c r="Y9" s="20">
        <v>390513</v>
      </c>
      <c r="Z9" s="21">
        <v>2270.29</v>
      </c>
      <c r="AA9" s="22">
        <v>34401</v>
      </c>
    </row>
    <row r="10" spans="1:27" ht="13.5">
      <c r="A10" s="23" t="s">
        <v>37</v>
      </c>
      <c r="B10" s="17"/>
      <c r="C10" s="18">
        <v>355785</v>
      </c>
      <c r="D10" s="18">
        <v>355785</v>
      </c>
      <c r="E10" s="19"/>
      <c r="F10" s="20">
        <v>355785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177893</v>
      </c>
      <c r="Y10" s="24">
        <v>-177893</v>
      </c>
      <c r="Z10" s="25">
        <v>-100</v>
      </c>
      <c r="AA10" s="26">
        <v>355785</v>
      </c>
    </row>
    <row r="11" spans="1:27" ht="13.5">
      <c r="A11" s="23" t="s">
        <v>38</v>
      </c>
      <c r="B11" s="17"/>
      <c r="C11" s="18">
        <v>474040</v>
      </c>
      <c r="D11" s="18">
        <v>474040</v>
      </c>
      <c r="E11" s="19">
        <v>1800000</v>
      </c>
      <c r="F11" s="20">
        <v>502482</v>
      </c>
      <c r="G11" s="20">
        <v>2047542</v>
      </c>
      <c r="H11" s="20">
        <v>474040</v>
      </c>
      <c r="I11" s="20">
        <v>474040</v>
      </c>
      <c r="J11" s="20">
        <v>474040</v>
      </c>
      <c r="K11" s="20">
        <v>476209</v>
      </c>
      <c r="L11" s="20">
        <v>473225</v>
      </c>
      <c r="M11" s="20">
        <v>473225</v>
      </c>
      <c r="N11" s="20">
        <v>473225</v>
      </c>
      <c r="O11" s="20"/>
      <c r="P11" s="20"/>
      <c r="Q11" s="20"/>
      <c r="R11" s="20"/>
      <c r="S11" s="20"/>
      <c r="T11" s="20"/>
      <c r="U11" s="20"/>
      <c r="V11" s="20"/>
      <c r="W11" s="20">
        <v>473225</v>
      </c>
      <c r="X11" s="20">
        <v>251241</v>
      </c>
      <c r="Y11" s="20">
        <v>221984</v>
      </c>
      <c r="Z11" s="21">
        <v>88.36</v>
      </c>
      <c r="AA11" s="22">
        <v>502482</v>
      </c>
    </row>
    <row r="12" spans="1:27" ht="13.5">
      <c r="A12" s="27" t="s">
        <v>39</v>
      </c>
      <c r="B12" s="28"/>
      <c r="C12" s="29">
        <f aca="true" t="shared" si="0" ref="C12:Y12">SUM(C6:C11)</f>
        <v>32199336</v>
      </c>
      <c r="D12" s="29">
        <f>SUM(D6:D11)</f>
        <v>32199336</v>
      </c>
      <c r="E12" s="30">
        <f t="shared" si="0"/>
        <v>35083178</v>
      </c>
      <c r="F12" s="31">
        <f t="shared" si="0"/>
        <v>28248360</v>
      </c>
      <c r="G12" s="31">
        <f t="shared" si="0"/>
        <v>52507963</v>
      </c>
      <c r="H12" s="31">
        <f t="shared" si="0"/>
        <v>47937177</v>
      </c>
      <c r="I12" s="31">
        <f t="shared" si="0"/>
        <v>44617139</v>
      </c>
      <c r="J12" s="31">
        <f t="shared" si="0"/>
        <v>44617139</v>
      </c>
      <c r="K12" s="31">
        <f t="shared" si="0"/>
        <v>46188337</v>
      </c>
      <c r="L12" s="31">
        <f t="shared" si="0"/>
        <v>40341497</v>
      </c>
      <c r="M12" s="31">
        <f t="shared" si="0"/>
        <v>45176580</v>
      </c>
      <c r="N12" s="31">
        <f t="shared" si="0"/>
        <v>45176580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45176580</v>
      </c>
      <c r="X12" s="31">
        <f t="shared" si="0"/>
        <v>14124181</v>
      </c>
      <c r="Y12" s="31">
        <f t="shared" si="0"/>
        <v>31052399</v>
      </c>
      <c r="Z12" s="32">
        <f>+IF(X12&lt;&gt;0,+(Y12/X12)*100,0)</f>
        <v>219.85274048810334</v>
      </c>
      <c r="AA12" s="33">
        <f>SUM(AA6:AA11)</f>
        <v>28248360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159969</v>
      </c>
      <c r="D15" s="18">
        <v>159969</v>
      </c>
      <c r="E15" s="19"/>
      <c r="F15" s="20">
        <v>159969</v>
      </c>
      <c r="G15" s="20">
        <v>2423505</v>
      </c>
      <c r="H15" s="20">
        <v>1625185</v>
      </c>
      <c r="I15" s="20">
        <v>1625185</v>
      </c>
      <c r="J15" s="20">
        <v>1625185</v>
      </c>
      <c r="K15" s="20">
        <v>1625185</v>
      </c>
      <c r="L15" s="20">
        <v>1625185</v>
      </c>
      <c r="M15" s="20">
        <v>1625185</v>
      </c>
      <c r="N15" s="20">
        <v>1625185</v>
      </c>
      <c r="O15" s="20"/>
      <c r="P15" s="20"/>
      <c r="Q15" s="20"/>
      <c r="R15" s="20"/>
      <c r="S15" s="20"/>
      <c r="T15" s="20"/>
      <c r="U15" s="20"/>
      <c r="V15" s="20"/>
      <c r="W15" s="20">
        <v>1625185</v>
      </c>
      <c r="X15" s="20">
        <v>79985</v>
      </c>
      <c r="Y15" s="20">
        <v>1545200</v>
      </c>
      <c r="Z15" s="21">
        <v>1931.86</v>
      </c>
      <c r="AA15" s="22">
        <v>159969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60275150</v>
      </c>
      <c r="D17" s="18">
        <v>60275150</v>
      </c>
      <c r="E17" s="19">
        <v>55085250</v>
      </c>
      <c r="F17" s="20">
        <v>60275150</v>
      </c>
      <c r="G17" s="20">
        <v>55085250</v>
      </c>
      <c r="H17" s="20">
        <v>60067850</v>
      </c>
      <c r="I17" s="20">
        <v>60067850</v>
      </c>
      <c r="J17" s="20">
        <v>60067850</v>
      </c>
      <c r="K17" s="20">
        <v>60067850</v>
      </c>
      <c r="L17" s="20">
        <v>60067850</v>
      </c>
      <c r="M17" s="20">
        <v>60067850</v>
      </c>
      <c r="N17" s="20">
        <v>60067850</v>
      </c>
      <c r="O17" s="20"/>
      <c r="P17" s="20"/>
      <c r="Q17" s="20"/>
      <c r="R17" s="20"/>
      <c r="S17" s="20"/>
      <c r="T17" s="20"/>
      <c r="U17" s="20"/>
      <c r="V17" s="20"/>
      <c r="W17" s="20">
        <v>60067850</v>
      </c>
      <c r="X17" s="20">
        <v>30137575</v>
      </c>
      <c r="Y17" s="20">
        <v>29930275</v>
      </c>
      <c r="Z17" s="21">
        <v>99.31</v>
      </c>
      <c r="AA17" s="22">
        <v>60275150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410921586</v>
      </c>
      <c r="D19" s="18">
        <v>410921586</v>
      </c>
      <c r="E19" s="19">
        <v>439797547</v>
      </c>
      <c r="F19" s="20">
        <v>438098233</v>
      </c>
      <c r="G19" s="20">
        <v>394936395</v>
      </c>
      <c r="H19" s="20">
        <v>410921589</v>
      </c>
      <c r="I19" s="20">
        <v>410921589</v>
      </c>
      <c r="J19" s="20">
        <v>410921589</v>
      </c>
      <c r="K19" s="20">
        <v>410921589</v>
      </c>
      <c r="L19" s="20">
        <v>410921589</v>
      </c>
      <c r="M19" s="20">
        <v>410921589</v>
      </c>
      <c r="N19" s="20">
        <v>410921589</v>
      </c>
      <c r="O19" s="20"/>
      <c r="P19" s="20"/>
      <c r="Q19" s="20"/>
      <c r="R19" s="20"/>
      <c r="S19" s="20"/>
      <c r="T19" s="20"/>
      <c r="U19" s="20"/>
      <c r="V19" s="20"/>
      <c r="W19" s="20">
        <v>410921589</v>
      </c>
      <c r="X19" s="20">
        <v>219049117</v>
      </c>
      <c r="Y19" s="20">
        <v>191872472</v>
      </c>
      <c r="Z19" s="21">
        <v>87.59</v>
      </c>
      <c r="AA19" s="22">
        <v>438098233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424160</v>
      </c>
      <c r="D22" s="18">
        <v>424160</v>
      </c>
      <c r="E22" s="19">
        <v>1002177</v>
      </c>
      <c r="F22" s="20">
        <v>424160</v>
      </c>
      <c r="G22" s="20">
        <v>802176</v>
      </c>
      <c r="H22" s="20">
        <v>424159</v>
      </c>
      <c r="I22" s="20">
        <v>424159</v>
      </c>
      <c r="J22" s="20">
        <v>424159</v>
      </c>
      <c r="K22" s="20">
        <v>424159</v>
      </c>
      <c r="L22" s="20">
        <v>424159</v>
      </c>
      <c r="M22" s="20">
        <v>424159</v>
      </c>
      <c r="N22" s="20">
        <v>424159</v>
      </c>
      <c r="O22" s="20"/>
      <c r="P22" s="20"/>
      <c r="Q22" s="20"/>
      <c r="R22" s="20"/>
      <c r="S22" s="20"/>
      <c r="T22" s="20"/>
      <c r="U22" s="20"/>
      <c r="V22" s="20"/>
      <c r="W22" s="20">
        <v>424159</v>
      </c>
      <c r="X22" s="20">
        <v>212080</v>
      </c>
      <c r="Y22" s="20">
        <v>212079</v>
      </c>
      <c r="Z22" s="21">
        <v>100</v>
      </c>
      <c r="AA22" s="22">
        <v>424160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471780865</v>
      </c>
      <c r="D24" s="29">
        <f>SUM(D15:D23)</f>
        <v>471780865</v>
      </c>
      <c r="E24" s="36">
        <f t="shared" si="1"/>
        <v>495884974</v>
      </c>
      <c r="F24" s="37">
        <f t="shared" si="1"/>
        <v>498957512</v>
      </c>
      <c r="G24" s="37">
        <f t="shared" si="1"/>
        <v>453247326</v>
      </c>
      <c r="H24" s="37">
        <f t="shared" si="1"/>
        <v>473038783</v>
      </c>
      <c r="I24" s="37">
        <f t="shared" si="1"/>
        <v>473038783</v>
      </c>
      <c r="J24" s="37">
        <f t="shared" si="1"/>
        <v>473038783</v>
      </c>
      <c r="K24" s="37">
        <f t="shared" si="1"/>
        <v>473038783</v>
      </c>
      <c r="L24" s="37">
        <f t="shared" si="1"/>
        <v>473038783</v>
      </c>
      <c r="M24" s="37">
        <f t="shared" si="1"/>
        <v>473038783</v>
      </c>
      <c r="N24" s="37">
        <f t="shared" si="1"/>
        <v>473038783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473038783</v>
      </c>
      <c r="X24" s="37">
        <f t="shared" si="1"/>
        <v>249478757</v>
      </c>
      <c r="Y24" s="37">
        <f t="shared" si="1"/>
        <v>223560026</v>
      </c>
      <c r="Z24" s="38">
        <f>+IF(X24&lt;&gt;0,+(Y24/X24)*100,0)</f>
        <v>89.61084650586102</v>
      </c>
      <c r="AA24" s="39">
        <f>SUM(AA15:AA23)</f>
        <v>498957512</v>
      </c>
    </row>
    <row r="25" spans="1:27" ht="13.5">
      <c r="A25" s="27" t="s">
        <v>51</v>
      </c>
      <c r="B25" s="28"/>
      <c r="C25" s="29">
        <f aca="true" t="shared" si="2" ref="C25:Y25">+C12+C24</f>
        <v>503980201</v>
      </c>
      <c r="D25" s="29">
        <f>+D12+D24</f>
        <v>503980201</v>
      </c>
      <c r="E25" s="30">
        <f t="shared" si="2"/>
        <v>530968152</v>
      </c>
      <c r="F25" s="31">
        <f t="shared" si="2"/>
        <v>527205872</v>
      </c>
      <c r="G25" s="31">
        <f t="shared" si="2"/>
        <v>505755289</v>
      </c>
      <c r="H25" s="31">
        <f t="shared" si="2"/>
        <v>520975960</v>
      </c>
      <c r="I25" s="31">
        <f t="shared" si="2"/>
        <v>517655922</v>
      </c>
      <c r="J25" s="31">
        <f t="shared" si="2"/>
        <v>517655922</v>
      </c>
      <c r="K25" s="31">
        <f t="shared" si="2"/>
        <v>519227120</v>
      </c>
      <c r="L25" s="31">
        <f t="shared" si="2"/>
        <v>513380280</v>
      </c>
      <c r="M25" s="31">
        <f t="shared" si="2"/>
        <v>518215363</v>
      </c>
      <c r="N25" s="31">
        <f t="shared" si="2"/>
        <v>518215363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518215363</v>
      </c>
      <c r="X25" s="31">
        <f t="shared" si="2"/>
        <v>263602938</v>
      </c>
      <c r="Y25" s="31">
        <f t="shared" si="2"/>
        <v>254612425</v>
      </c>
      <c r="Z25" s="32">
        <f>+IF(X25&lt;&gt;0,+(Y25/X25)*100,0)</f>
        <v>96.58937299097934</v>
      </c>
      <c r="AA25" s="33">
        <f>+AA12+AA24</f>
        <v>527205872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750056</v>
      </c>
      <c r="D29" s="18">
        <v>750056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6013185</v>
      </c>
      <c r="D30" s="18">
        <v>6013185</v>
      </c>
      <c r="E30" s="19">
        <v>4457524</v>
      </c>
      <c r="F30" s="20">
        <v>6013185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3006593</v>
      </c>
      <c r="Y30" s="20">
        <v>-3006593</v>
      </c>
      <c r="Z30" s="21">
        <v>-100</v>
      </c>
      <c r="AA30" s="22">
        <v>6013185</v>
      </c>
    </row>
    <row r="31" spans="1:27" ht="13.5">
      <c r="A31" s="23" t="s">
        <v>56</v>
      </c>
      <c r="B31" s="17"/>
      <c r="C31" s="18">
        <v>3085973</v>
      </c>
      <c r="D31" s="18">
        <v>3085973</v>
      </c>
      <c r="E31" s="19">
        <v>3176091</v>
      </c>
      <c r="F31" s="20">
        <v>3271131</v>
      </c>
      <c r="G31" s="20">
        <v>3344249</v>
      </c>
      <c r="H31" s="20">
        <v>3321536</v>
      </c>
      <c r="I31" s="20">
        <v>3370586</v>
      </c>
      <c r="J31" s="20">
        <v>3370586</v>
      </c>
      <c r="K31" s="20">
        <v>3413361</v>
      </c>
      <c r="L31" s="20">
        <v>3418349</v>
      </c>
      <c r="M31" s="20">
        <v>3475047</v>
      </c>
      <c r="N31" s="20">
        <v>3475047</v>
      </c>
      <c r="O31" s="20"/>
      <c r="P31" s="20"/>
      <c r="Q31" s="20"/>
      <c r="R31" s="20"/>
      <c r="S31" s="20"/>
      <c r="T31" s="20"/>
      <c r="U31" s="20"/>
      <c r="V31" s="20"/>
      <c r="W31" s="20">
        <v>3475047</v>
      </c>
      <c r="X31" s="20">
        <v>1635566</v>
      </c>
      <c r="Y31" s="20">
        <v>1839481</v>
      </c>
      <c r="Z31" s="21">
        <v>112.47</v>
      </c>
      <c r="AA31" s="22">
        <v>3271131</v>
      </c>
    </row>
    <row r="32" spans="1:27" ht="13.5">
      <c r="A32" s="23" t="s">
        <v>57</v>
      </c>
      <c r="B32" s="17"/>
      <c r="C32" s="18">
        <v>26970087</v>
      </c>
      <c r="D32" s="18">
        <v>26970087</v>
      </c>
      <c r="E32" s="19">
        <v>29971769</v>
      </c>
      <c r="F32" s="20">
        <v>18358979</v>
      </c>
      <c r="G32" s="20">
        <v>57356406</v>
      </c>
      <c r="H32" s="20">
        <v>30808964</v>
      </c>
      <c r="I32" s="20">
        <v>31236274</v>
      </c>
      <c r="J32" s="20">
        <v>31236274</v>
      </c>
      <c r="K32" s="20">
        <v>34276718</v>
      </c>
      <c r="L32" s="20">
        <v>34830676</v>
      </c>
      <c r="M32" s="20">
        <v>42301084</v>
      </c>
      <c r="N32" s="20">
        <v>42301084</v>
      </c>
      <c r="O32" s="20"/>
      <c r="P32" s="20"/>
      <c r="Q32" s="20"/>
      <c r="R32" s="20"/>
      <c r="S32" s="20"/>
      <c r="T32" s="20"/>
      <c r="U32" s="20"/>
      <c r="V32" s="20"/>
      <c r="W32" s="20">
        <v>42301084</v>
      </c>
      <c r="X32" s="20">
        <v>9179490</v>
      </c>
      <c r="Y32" s="20">
        <v>33121594</v>
      </c>
      <c r="Z32" s="21">
        <v>360.82</v>
      </c>
      <c r="AA32" s="22">
        <v>18358979</v>
      </c>
    </row>
    <row r="33" spans="1:27" ht="13.5">
      <c r="A33" s="23" t="s">
        <v>58</v>
      </c>
      <c r="B33" s="17"/>
      <c r="C33" s="18">
        <v>7400788</v>
      </c>
      <c r="D33" s="18">
        <v>7400788</v>
      </c>
      <c r="E33" s="19">
        <v>7654616</v>
      </c>
      <c r="F33" s="20">
        <v>7844835</v>
      </c>
      <c r="G33" s="20">
        <v>5223536</v>
      </c>
      <c r="H33" s="20">
        <v>6103308</v>
      </c>
      <c r="I33" s="20">
        <v>6099325</v>
      </c>
      <c r="J33" s="20">
        <v>6099325</v>
      </c>
      <c r="K33" s="20">
        <v>6081489</v>
      </c>
      <c r="L33" s="20">
        <v>6066783</v>
      </c>
      <c r="M33" s="20">
        <v>6018217</v>
      </c>
      <c r="N33" s="20">
        <v>6018217</v>
      </c>
      <c r="O33" s="20"/>
      <c r="P33" s="20"/>
      <c r="Q33" s="20"/>
      <c r="R33" s="20"/>
      <c r="S33" s="20"/>
      <c r="T33" s="20"/>
      <c r="U33" s="20"/>
      <c r="V33" s="20"/>
      <c r="W33" s="20">
        <v>6018217</v>
      </c>
      <c r="X33" s="20">
        <v>3922418</v>
      </c>
      <c r="Y33" s="20">
        <v>2095799</v>
      </c>
      <c r="Z33" s="21">
        <v>53.43</v>
      </c>
      <c r="AA33" s="22">
        <v>7844835</v>
      </c>
    </row>
    <row r="34" spans="1:27" ht="13.5">
      <c r="A34" s="27" t="s">
        <v>59</v>
      </c>
      <c r="B34" s="28"/>
      <c r="C34" s="29">
        <f aca="true" t="shared" si="3" ref="C34:Y34">SUM(C29:C33)</f>
        <v>44220089</v>
      </c>
      <c r="D34" s="29">
        <f>SUM(D29:D33)</f>
        <v>44220089</v>
      </c>
      <c r="E34" s="30">
        <f t="shared" si="3"/>
        <v>45260000</v>
      </c>
      <c r="F34" s="31">
        <f t="shared" si="3"/>
        <v>35488130</v>
      </c>
      <c r="G34" s="31">
        <f t="shared" si="3"/>
        <v>65924191</v>
      </c>
      <c r="H34" s="31">
        <f t="shared" si="3"/>
        <v>40233808</v>
      </c>
      <c r="I34" s="31">
        <f t="shared" si="3"/>
        <v>40706185</v>
      </c>
      <c r="J34" s="31">
        <f t="shared" si="3"/>
        <v>40706185</v>
      </c>
      <c r="K34" s="31">
        <f t="shared" si="3"/>
        <v>43771568</v>
      </c>
      <c r="L34" s="31">
        <f t="shared" si="3"/>
        <v>44315808</v>
      </c>
      <c r="M34" s="31">
        <f t="shared" si="3"/>
        <v>51794348</v>
      </c>
      <c r="N34" s="31">
        <f t="shared" si="3"/>
        <v>51794348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51794348</v>
      </c>
      <c r="X34" s="31">
        <f t="shared" si="3"/>
        <v>17744067</v>
      </c>
      <c r="Y34" s="31">
        <f t="shared" si="3"/>
        <v>34050281</v>
      </c>
      <c r="Z34" s="32">
        <f>+IF(X34&lt;&gt;0,+(Y34/X34)*100,0)</f>
        <v>191.89671116548422</v>
      </c>
      <c r="AA34" s="33">
        <f>SUM(AA29:AA33)</f>
        <v>35488130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34528602</v>
      </c>
      <c r="D37" s="18">
        <v>34528602</v>
      </c>
      <c r="E37" s="19">
        <v>28159845</v>
      </c>
      <c r="F37" s="20">
        <v>28515418</v>
      </c>
      <c r="G37" s="20">
        <v>40487178</v>
      </c>
      <c r="H37" s="20">
        <v>40286828</v>
      </c>
      <c r="I37" s="20">
        <v>40159347</v>
      </c>
      <c r="J37" s="20">
        <v>40159347</v>
      </c>
      <c r="K37" s="20">
        <v>40073986</v>
      </c>
      <c r="L37" s="20">
        <v>39904385</v>
      </c>
      <c r="M37" s="20">
        <v>35648469</v>
      </c>
      <c r="N37" s="20">
        <v>35648469</v>
      </c>
      <c r="O37" s="20"/>
      <c r="P37" s="20"/>
      <c r="Q37" s="20"/>
      <c r="R37" s="20"/>
      <c r="S37" s="20"/>
      <c r="T37" s="20"/>
      <c r="U37" s="20"/>
      <c r="V37" s="20"/>
      <c r="W37" s="20">
        <v>35648469</v>
      </c>
      <c r="X37" s="20">
        <v>14257709</v>
      </c>
      <c r="Y37" s="20">
        <v>21390760</v>
      </c>
      <c r="Z37" s="21">
        <v>150.03</v>
      </c>
      <c r="AA37" s="22">
        <v>28515418</v>
      </c>
    </row>
    <row r="38" spans="1:27" ht="13.5">
      <c r="A38" s="23" t="s">
        <v>58</v>
      </c>
      <c r="B38" s="17"/>
      <c r="C38" s="18">
        <v>60387462</v>
      </c>
      <c r="D38" s="18">
        <v>60387462</v>
      </c>
      <c r="E38" s="19">
        <v>65684964</v>
      </c>
      <c r="F38" s="20">
        <v>64099641</v>
      </c>
      <c r="G38" s="20">
        <v>56378536</v>
      </c>
      <c r="H38" s="20">
        <v>61347517</v>
      </c>
      <c r="I38" s="20">
        <v>61244784</v>
      </c>
      <c r="J38" s="20">
        <v>61244784</v>
      </c>
      <c r="K38" s="20">
        <v>61146659</v>
      </c>
      <c r="L38" s="20">
        <v>61058214</v>
      </c>
      <c r="M38" s="20">
        <v>60949002</v>
      </c>
      <c r="N38" s="20">
        <v>60949002</v>
      </c>
      <c r="O38" s="20"/>
      <c r="P38" s="20"/>
      <c r="Q38" s="20"/>
      <c r="R38" s="20"/>
      <c r="S38" s="20"/>
      <c r="T38" s="20"/>
      <c r="U38" s="20"/>
      <c r="V38" s="20"/>
      <c r="W38" s="20">
        <v>60949002</v>
      </c>
      <c r="X38" s="20">
        <v>32049821</v>
      </c>
      <c r="Y38" s="20">
        <v>28899181</v>
      </c>
      <c r="Z38" s="21">
        <v>90.17</v>
      </c>
      <c r="AA38" s="22">
        <v>64099641</v>
      </c>
    </row>
    <row r="39" spans="1:27" ht="13.5">
      <c r="A39" s="27" t="s">
        <v>61</v>
      </c>
      <c r="B39" s="35"/>
      <c r="C39" s="29">
        <f aca="true" t="shared" si="4" ref="C39:Y39">SUM(C37:C38)</f>
        <v>94916064</v>
      </c>
      <c r="D39" s="29">
        <f>SUM(D37:D38)</f>
        <v>94916064</v>
      </c>
      <c r="E39" s="36">
        <f t="shared" si="4"/>
        <v>93844809</v>
      </c>
      <c r="F39" s="37">
        <f t="shared" si="4"/>
        <v>92615059</v>
      </c>
      <c r="G39" s="37">
        <f t="shared" si="4"/>
        <v>96865714</v>
      </c>
      <c r="H39" s="37">
        <f t="shared" si="4"/>
        <v>101634345</v>
      </c>
      <c r="I39" s="37">
        <f t="shared" si="4"/>
        <v>101404131</v>
      </c>
      <c r="J39" s="37">
        <f t="shared" si="4"/>
        <v>101404131</v>
      </c>
      <c r="K39" s="37">
        <f t="shared" si="4"/>
        <v>101220645</v>
      </c>
      <c r="L39" s="37">
        <f t="shared" si="4"/>
        <v>100962599</v>
      </c>
      <c r="M39" s="37">
        <f t="shared" si="4"/>
        <v>96597471</v>
      </c>
      <c r="N39" s="37">
        <f t="shared" si="4"/>
        <v>96597471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96597471</v>
      </c>
      <c r="X39" s="37">
        <f t="shared" si="4"/>
        <v>46307530</v>
      </c>
      <c r="Y39" s="37">
        <f t="shared" si="4"/>
        <v>50289941</v>
      </c>
      <c r="Z39" s="38">
        <f>+IF(X39&lt;&gt;0,+(Y39/X39)*100,0)</f>
        <v>108.59992100636764</v>
      </c>
      <c r="AA39" s="39">
        <f>SUM(AA37:AA38)</f>
        <v>92615059</v>
      </c>
    </row>
    <row r="40" spans="1:27" ht="13.5">
      <c r="A40" s="27" t="s">
        <v>62</v>
      </c>
      <c r="B40" s="28"/>
      <c r="C40" s="29">
        <f aca="true" t="shared" si="5" ref="C40:Y40">+C34+C39</f>
        <v>139136153</v>
      </c>
      <c r="D40" s="29">
        <f>+D34+D39</f>
        <v>139136153</v>
      </c>
      <c r="E40" s="30">
        <f t="shared" si="5"/>
        <v>139104809</v>
      </c>
      <c r="F40" s="31">
        <f t="shared" si="5"/>
        <v>128103189</v>
      </c>
      <c r="G40" s="31">
        <f t="shared" si="5"/>
        <v>162789905</v>
      </c>
      <c r="H40" s="31">
        <f t="shared" si="5"/>
        <v>141868153</v>
      </c>
      <c r="I40" s="31">
        <f t="shared" si="5"/>
        <v>142110316</v>
      </c>
      <c r="J40" s="31">
        <f t="shared" si="5"/>
        <v>142110316</v>
      </c>
      <c r="K40" s="31">
        <f t="shared" si="5"/>
        <v>144992213</v>
      </c>
      <c r="L40" s="31">
        <f t="shared" si="5"/>
        <v>145278407</v>
      </c>
      <c r="M40" s="31">
        <f t="shared" si="5"/>
        <v>148391819</v>
      </c>
      <c r="N40" s="31">
        <f t="shared" si="5"/>
        <v>148391819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148391819</v>
      </c>
      <c r="X40" s="31">
        <f t="shared" si="5"/>
        <v>64051597</v>
      </c>
      <c r="Y40" s="31">
        <f t="shared" si="5"/>
        <v>84340222</v>
      </c>
      <c r="Z40" s="32">
        <f>+IF(X40&lt;&gt;0,+(Y40/X40)*100,0)</f>
        <v>131.67543972400875</v>
      </c>
      <c r="AA40" s="33">
        <f>+AA34+AA39</f>
        <v>128103189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364844048</v>
      </c>
      <c r="D42" s="43">
        <f>+D25-D40</f>
        <v>364844048</v>
      </c>
      <c r="E42" s="44">
        <f t="shared" si="6"/>
        <v>391863343</v>
      </c>
      <c r="F42" s="45">
        <f t="shared" si="6"/>
        <v>399102683</v>
      </c>
      <c r="G42" s="45">
        <f t="shared" si="6"/>
        <v>342965384</v>
      </c>
      <c r="H42" s="45">
        <f t="shared" si="6"/>
        <v>379107807</v>
      </c>
      <c r="I42" s="45">
        <f t="shared" si="6"/>
        <v>375545606</v>
      </c>
      <c r="J42" s="45">
        <f t="shared" si="6"/>
        <v>375545606</v>
      </c>
      <c r="K42" s="45">
        <f t="shared" si="6"/>
        <v>374234907</v>
      </c>
      <c r="L42" s="45">
        <f t="shared" si="6"/>
        <v>368101873</v>
      </c>
      <c r="M42" s="45">
        <f t="shared" si="6"/>
        <v>369823544</v>
      </c>
      <c r="N42" s="45">
        <f t="shared" si="6"/>
        <v>369823544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369823544</v>
      </c>
      <c r="X42" s="45">
        <f t="shared" si="6"/>
        <v>199551341</v>
      </c>
      <c r="Y42" s="45">
        <f t="shared" si="6"/>
        <v>170272203</v>
      </c>
      <c r="Z42" s="46">
        <f>+IF(X42&lt;&gt;0,+(Y42/X42)*100,0)</f>
        <v>85.32751629065724</v>
      </c>
      <c r="AA42" s="47">
        <f>+AA25-AA40</f>
        <v>399102683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364844048</v>
      </c>
      <c r="D45" s="18">
        <v>364844048</v>
      </c>
      <c r="E45" s="19">
        <v>388996343</v>
      </c>
      <c r="F45" s="20">
        <v>398093282</v>
      </c>
      <c r="G45" s="20">
        <v>342965384</v>
      </c>
      <c r="H45" s="20">
        <v>379107807</v>
      </c>
      <c r="I45" s="20">
        <v>375545607</v>
      </c>
      <c r="J45" s="20">
        <v>375545607</v>
      </c>
      <c r="K45" s="20">
        <v>374234908</v>
      </c>
      <c r="L45" s="20">
        <v>368101873</v>
      </c>
      <c r="M45" s="20">
        <v>369823544</v>
      </c>
      <c r="N45" s="20">
        <v>369823544</v>
      </c>
      <c r="O45" s="20"/>
      <c r="P45" s="20"/>
      <c r="Q45" s="20"/>
      <c r="R45" s="20"/>
      <c r="S45" s="20"/>
      <c r="T45" s="20"/>
      <c r="U45" s="20"/>
      <c r="V45" s="20"/>
      <c r="W45" s="20">
        <v>369823544</v>
      </c>
      <c r="X45" s="20">
        <v>199046641</v>
      </c>
      <c r="Y45" s="20">
        <v>170776903</v>
      </c>
      <c r="Z45" s="48">
        <v>85.8</v>
      </c>
      <c r="AA45" s="22">
        <v>398093282</v>
      </c>
    </row>
    <row r="46" spans="1:27" ht="13.5">
      <c r="A46" s="23" t="s">
        <v>67</v>
      </c>
      <c r="B46" s="17"/>
      <c r="C46" s="18"/>
      <c r="D46" s="18"/>
      <c r="E46" s="19">
        <v>2867000</v>
      </c>
      <c r="F46" s="20">
        <v>1009400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504700</v>
      </c>
      <c r="Y46" s="20">
        <v>-504700</v>
      </c>
      <c r="Z46" s="48">
        <v>-100</v>
      </c>
      <c r="AA46" s="22">
        <v>1009400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364844048</v>
      </c>
      <c r="D48" s="51">
        <f>SUM(D45:D47)</f>
        <v>364844048</v>
      </c>
      <c r="E48" s="52">
        <f t="shared" si="7"/>
        <v>391863343</v>
      </c>
      <c r="F48" s="53">
        <f t="shared" si="7"/>
        <v>399102682</v>
      </c>
      <c r="G48" s="53">
        <f t="shared" si="7"/>
        <v>342965384</v>
      </c>
      <c r="H48" s="53">
        <f t="shared" si="7"/>
        <v>379107807</v>
      </c>
      <c r="I48" s="53">
        <f t="shared" si="7"/>
        <v>375545607</v>
      </c>
      <c r="J48" s="53">
        <f t="shared" si="7"/>
        <v>375545607</v>
      </c>
      <c r="K48" s="53">
        <f t="shared" si="7"/>
        <v>374234908</v>
      </c>
      <c r="L48" s="53">
        <f t="shared" si="7"/>
        <v>368101873</v>
      </c>
      <c r="M48" s="53">
        <f t="shared" si="7"/>
        <v>369823544</v>
      </c>
      <c r="N48" s="53">
        <f t="shared" si="7"/>
        <v>369823544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369823544</v>
      </c>
      <c r="X48" s="53">
        <f t="shared" si="7"/>
        <v>199551341</v>
      </c>
      <c r="Y48" s="53">
        <f t="shared" si="7"/>
        <v>170272203</v>
      </c>
      <c r="Z48" s="54">
        <f>+IF(X48&lt;&gt;0,+(Y48/X48)*100,0)</f>
        <v>85.32751629065724</v>
      </c>
      <c r="AA48" s="55">
        <f>SUM(AA45:AA47)</f>
        <v>399102682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2604808</v>
      </c>
      <c r="D6" s="18">
        <v>2604808</v>
      </c>
      <c r="E6" s="19">
        <v>952330</v>
      </c>
      <c r="F6" s="20">
        <v>952330</v>
      </c>
      <c r="G6" s="20">
        <v>12070</v>
      </c>
      <c r="H6" s="20">
        <v>12070</v>
      </c>
      <c r="I6" s="20">
        <v>12070</v>
      </c>
      <c r="J6" s="20">
        <v>12070</v>
      </c>
      <c r="K6" s="20">
        <v>12070</v>
      </c>
      <c r="L6" s="20">
        <v>12270</v>
      </c>
      <c r="M6" s="20">
        <v>12270</v>
      </c>
      <c r="N6" s="20">
        <v>12270</v>
      </c>
      <c r="O6" s="20"/>
      <c r="P6" s="20"/>
      <c r="Q6" s="20"/>
      <c r="R6" s="20"/>
      <c r="S6" s="20"/>
      <c r="T6" s="20"/>
      <c r="U6" s="20"/>
      <c r="V6" s="20"/>
      <c r="W6" s="20">
        <v>12270</v>
      </c>
      <c r="X6" s="20">
        <v>476165</v>
      </c>
      <c r="Y6" s="20">
        <v>-463895</v>
      </c>
      <c r="Z6" s="21">
        <v>-97.42</v>
      </c>
      <c r="AA6" s="22">
        <v>952330</v>
      </c>
    </row>
    <row r="7" spans="1:27" ht="13.5">
      <c r="A7" s="23" t="s">
        <v>34</v>
      </c>
      <c r="B7" s="17"/>
      <c r="C7" s="18">
        <v>9332328</v>
      </c>
      <c r="D7" s="18">
        <v>9332328</v>
      </c>
      <c r="E7" s="19">
        <v>4782529</v>
      </c>
      <c r="F7" s="20">
        <v>4782529</v>
      </c>
      <c r="G7" s="20">
        <v>33786682</v>
      </c>
      <c r="H7" s="20">
        <v>40982241</v>
      </c>
      <c r="I7" s="20">
        <v>37541058</v>
      </c>
      <c r="J7" s="20">
        <v>37541058</v>
      </c>
      <c r="K7" s="20">
        <v>43548839</v>
      </c>
      <c r="L7" s="20">
        <v>31846411</v>
      </c>
      <c r="M7" s="20">
        <v>45884578</v>
      </c>
      <c r="N7" s="20">
        <v>45884578</v>
      </c>
      <c r="O7" s="20"/>
      <c r="P7" s="20"/>
      <c r="Q7" s="20"/>
      <c r="R7" s="20"/>
      <c r="S7" s="20"/>
      <c r="T7" s="20"/>
      <c r="U7" s="20"/>
      <c r="V7" s="20"/>
      <c r="W7" s="20">
        <v>45884578</v>
      </c>
      <c r="X7" s="20">
        <v>2391265</v>
      </c>
      <c r="Y7" s="20">
        <v>43493313</v>
      </c>
      <c r="Z7" s="21">
        <v>1818.84</v>
      </c>
      <c r="AA7" s="22">
        <v>4782529</v>
      </c>
    </row>
    <row r="8" spans="1:27" ht="13.5">
      <c r="A8" s="23" t="s">
        <v>35</v>
      </c>
      <c r="B8" s="17"/>
      <c r="C8" s="18">
        <v>28866396</v>
      </c>
      <c r="D8" s="18">
        <v>28866396</v>
      </c>
      <c r="E8" s="19">
        <v>29617309</v>
      </c>
      <c r="F8" s="20">
        <v>29617309</v>
      </c>
      <c r="G8" s="20">
        <v>80357183</v>
      </c>
      <c r="H8" s="20">
        <v>79000175</v>
      </c>
      <c r="I8" s="20">
        <v>76090930</v>
      </c>
      <c r="J8" s="20">
        <v>76090930</v>
      </c>
      <c r="K8" s="20">
        <v>72022274</v>
      </c>
      <c r="L8" s="20">
        <v>64977043</v>
      </c>
      <c r="M8" s="20">
        <v>62433034</v>
      </c>
      <c r="N8" s="20">
        <v>62433034</v>
      </c>
      <c r="O8" s="20"/>
      <c r="P8" s="20"/>
      <c r="Q8" s="20"/>
      <c r="R8" s="20"/>
      <c r="S8" s="20"/>
      <c r="T8" s="20"/>
      <c r="U8" s="20"/>
      <c r="V8" s="20"/>
      <c r="W8" s="20">
        <v>62433034</v>
      </c>
      <c r="X8" s="20">
        <v>14808655</v>
      </c>
      <c r="Y8" s="20">
        <v>47624379</v>
      </c>
      <c r="Z8" s="21">
        <v>321.6</v>
      </c>
      <c r="AA8" s="22">
        <v>29617309</v>
      </c>
    </row>
    <row r="9" spans="1:27" ht="13.5">
      <c r="A9" s="23" t="s">
        <v>36</v>
      </c>
      <c r="B9" s="17"/>
      <c r="C9" s="18">
        <v>4612400</v>
      </c>
      <c r="D9" s="18">
        <v>4612400</v>
      </c>
      <c r="E9" s="19">
        <v>4500000</v>
      </c>
      <c r="F9" s="20">
        <v>4500000</v>
      </c>
      <c r="G9" s="20">
        <v>37226215</v>
      </c>
      <c r="H9" s="20">
        <v>29685625</v>
      </c>
      <c r="I9" s="20">
        <v>29301884</v>
      </c>
      <c r="J9" s="20">
        <v>29301884</v>
      </c>
      <c r="K9" s="20">
        <v>30208185</v>
      </c>
      <c r="L9" s="20">
        <v>33848787</v>
      </c>
      <c r="M9" s="20">
        <v>37668673</v>
      </c>
      <c r="N9" s="20">
        <v>37668673</v>
      </c>
      <c r="O9" s="20"/>
      <c r="P9" s="20"/>
      <c r="Q9" s="20"/>
      <c r="R9" s="20"/>
      <c r="S9" s="20"/>
      <c r="T9" s="20"/>
      <c r="U9" s="20"/>
      <c r="V9" s="20"/>
      <c r="W9" s="20">
        <v>37668673</v>
      </c>
      <c r="X9" s="20">
        <v>2250000</v>
      </c>
      <c r="Y9" s="20">
        <v>35418673</v>
      </c>
      <c r="Z9" s="21">
        <v>1574.16</v>
      </c>
      <c r="AA9" s="22">
        <v>4500000</v>
      </c>
    </row>
    <row r="10" spans="1:27" ht="13.5">
      <c r="A10" s="23" t="s">
        <v>37</v>
      </c>
      <c r="B10" s="17"/>
      <c r="C10" s="18">
        <v>1221615</v>
      </c>
      <c r="D10" s="18">
        <v>1221615</v>
      </c>
      <c r="E10" s="19"/>
      <c r="F10" s="20"/>
      <c r="G10" s="24">
        <v>97606</v>
      </c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2791450</v>
      </c>
      <c r="D11" s="18">
        <v>2791450</v>
      </c>
      <c r="E11" s="19">
        <v>3400000</v>
      </c>
      <c r="F11" s="20">
        <v>3400000</v>
      </c>
      <c r="G11" s="20">
        <v>2958058</v>
      </c>
      <c r="H11" s="20">
        <v>3050829</v>
      </c>
      <c r="I11" s="20">
        <v>3418784</v>
      </c>
      <c r="J11" s="20">
        <v>3418784</v>
      </c>
      <c r="K11" s="20">
        <v>2872248</v>
      </c>
      <c r="L11" s="20">
        <v>3025148</v>
      </c>
      <c r="M11" s="20">
        <v>2949515</v>
      </c>
      <c r="N11" s="20">
        <v>2949515</v>
      </c>
      <c r="O11" s="20"/>
      <c r="P11" s="20"/>
      <c r="Q11" s="20"/>
      <c r="R11" s="20"/>
      <c r="S11" s="20"/>
      <c r="T11" s="20"/>
      <c r="U11" s="20"/>
      <c r="V11" s="20"/>
      <c r="W11" s="20">
        <v>2949515</v>
      </c>
      <c r="X11" s="20">
        <v>1700000</v>
      </c>
      <c r="Y11" s="20">
        <v>1249515</v>
      </c>
      <c r="Z11" s="21">
        <v>73.5</v>
      </c>
      <c r="AA11" s="22">
        <v>3400000</v>
      </c>
    </row>
    <row r="12" spans="1:27" ht="13.5">
      <c r="A12" s="27" t="s">
        <v>39</v>
      </c>
      <c r="B12" s="28"/>
      <c r="C12" s="29">
        <f aca="true" t="shared" si="0" ref="C12:Y12">SUM(C6:C11)</f>
        <v>49428997</v>
      </c>
      <c r="D12" s="29">
        <f>SUM(D6:D11)</f>
        <v>49428997</v>
      </c>
      <c r="E12" s="30">
        <f t="shared" si="0"/>
        <v>43252168</v>
      </c>
      <c r="F12" s="31">
        <f t="shared" si="0"/>
        <v>43252168</v>
      </c>
      <c r="G12" s="31">
        <f t="shared" si="0"/>
        <v>154437814</v>
      </c>
      <c r="H12" s="31">
        <f t="shared" si="0"/>
        <v>152730940</v>
      </c>
      <c r="I12" s="31">
        <f t="shared" si="0"/>
        <v>146364726</v>
      </c>
      <c r="J12" s="31">
        <f t="shared" si="0"/>
        <v>146364726</v>
      </c>
      <c r="K12" s="31">
        <f t="shared" si="0"/>
        <v>148663616</v>
      </c>
      <c r="L12" s="31">
        <f t="shared" si="0"/>
        <v>133709659</v>
      </c>
      <c r="M12" s="31">
        <f t="shared" si="0"/>
        <v>148948070</v>
      </c>
      <c r="N12" s="31">
        <f t="shared" si="0"/>
        <v>148948070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148948070</v>
      </c>
      <c r="X12" s="31">
        <f t="shared" si="0"/>
        <v>21626085</v>
      </c>
      <c r="Y12" s="31">
        <f t="shared" si="0"/>
        <v>127321985</v>
      </c>
      <c r="Z12" s="32">
        <f>+IF(X12&lt;&gt;0,+(Y12/X12)*100,0)</f>
        <v>588.7426457447107</v>
      </c>
      <c r="AA12" s="33">
        <f>SUM(AA6:AA11)</f>
        <v>43252168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3676587</v>
      </c>
      <c r="D15" s="18">
        <v>3676587</v>
      </c>
      <c r="E15" s="19">
        <v>1150000</v>
      </c>
      <c r="F15" s="20">
        <v>1150000</v>
      </c>
      <c r="G15" s="20">
        <v>1066648</v>
      </c>
      <c r="H15" s="20">
        <v>3165844</v>
      </c>
      <c r="I15" s="20">
        <v>3165844</v>
      </c>
      <c r="J15" s="20">
        <v>3165844</v>
      </c>
      <c r="K15" s="20">
        <v>3165844</v>
      </c>
      <c r="L15" s="20">
        <v>3165844</v>
      </c>
      <c r="M15" s="20">
        <v>3676587</v>
      </c>
      <c r="N15" s="20">
        <v>3676587</v>
      </c>
      <c r="O15" s="20"/>
      <c r="P15" s="20"/>
      <c r="Q15" s="20"/>
      <c r="R15" s="20"/>
      <c r="S15" s="20"/>
      <c r="T15" s="20"/>
      <c r="U15" s="20"/>
      <c r="V15" s="20"/>
      <c r="W15" s="20">
        <v>3676587</v>
      </c>
      <c r="X15" s="20">
        <v>575000</v>
      </c>
      <c r="Y15" s="20">
        <v>3101587</v>
      </c>
      <c r="Z15" s="21">
        <v>539.41</v>
      </c>
      <c r="AA15" s="22">
        <v>1150000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8647603</v>
      </c>
      <c r="D17" s="18">
        <v>8647603</v>
      </c>
      <c r="E17" s="19">
        <v>9057783</v>
      </c>
      <c r="F17" s="20">
        <v>9057783</v>
      </c>
      <c r="G17" s="20">
        <v>9690469</v>
      </c>
      <c r="H17" s="20">
        <v>9411197</v>
      </c>
      <c r="I17" s="20">
        <v>9411197</v>
      </c>
      <c r="J17" s="20">
        <v>9411197</v>
      </c>
      <c r="K17" s="20">
        <v>9411197</v>
      </c>
      <c r="L17" s="20">
        <v>9411197</v>
      </c>
      <c r="M17" s="20">
        <v>8647603</v>
      </c>
      <c r="N17" s="20">
        <v>8647603</v>
      </c>
      <c r="O17" s="20"/>
      <c r="P17" s="20"/>
      <c r="Q17" s="20"/>
      <c r="R17" s="20"/>
      <c r="S17" s="20"/>
      <c r="T17" s="20"/>
      <c r="U17" s="20"/>
      <c r="V17" s="20"/>
      <c r="W17" s="20">
        <v>8647603</v>
      </c>
      <c r="X17" s="20">
        <v>4528892</v>
      </c>
      <c r="Y17" s="20">
        <v>4118711</v>
      </c>
      <c r="Z17" s="21">
        <v>90.94</v>
      </c>
      <c r="AA17" s="22">
        <v>9057783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376304982</v>
      </c>
      <c r="D19" s="18">
        <v>376304982</v>
      </c>
      <c r="E19" s="19">
        <v>398092581</v>
      </c>
      <c r="F19" s="20">
        <v>402713686</v>
      </c>
      <c r="G19" s="20">
        <v>385090468</v>
      </c>
      <c r="H19" s="20">
        <v>382793507</v>
      </c>
      <c r="I19" s="20">
        <v>383167124</v>
      </c>
      <c r="J19" s="20">
        <v>383167124</v>
      </c>
      <c r="K19" s="20">
        <v>385829398</v>
      </c>
      <c r="L19" s="20">
        <v>387859054</v>
      </c>
      <c r="M19" s="20">
        <v>373353457</v>
      </c>
      <c r="N19" s="20">
        <v>373353457</v>
      </c>
      <c r="O19" s="20"/>
      <c r="P19" s="20"/>
      <c r="Q19" s="20"/>
      <c r="R19" s="20"/>
      <c r="S19" s="20"/>
      <c r="T19" s="20"/>
      <c r="U19" s="20"/>
      <c r="V19" s="20"/>
      <c r="W19" s="20">
        <v>373353457</v>
      </c>
      <c r="X19" s="20">
        <v>201356843</v>
      </c>
      <c r="Y19" s="20">
        <v>171996614</v>
      </c>
      <c r="Z19" s="21">
        <v>85.42</v>
      </c>
      <c r="AA19" s="22">
        <v>402713686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268770</v>
      </c>
      <c r="D22" s="18">
        <v>268770</v>
      </c>
      <c r="E22" s="19">
        <v>142059</v>
      </c>
      <c r="F22" s="20">
        <v>142059</v>
      </c>
      <c r="G22" s="20">
        <v>334581</v>
      </c>
      <c r="H22" s="20">
        <v>268770</v>
      </c>
      <c r="I22" s="20">
        <v>268770</v>
      </c>
      <c r="J22" s="20">
        <v>268770</v>
      </c>
      <c r="K22" s="20">
        <v>268770</v>
      </c>
      <c r="L22" s="20">
        <v>268770</v>
      </c>
      <c r="M22" s="20">
        <v>268770</v>
      </c>
      <c r="N22" s="20">
        <v>268770</v>
      </c>
      <c r="O22" s="20"/>
      <c r="P22" s="20"/>
      <c r="Q22" s="20"/>
      <c r="R22" s="20"/>
      <c r="S22" s="20"/>
      <c r="T22" s="20"/>
      <c r="U22" s="20"/>
      <c r="V22" s="20"/>
      <c r="W22" s="20">
        <v>268770</v>
      </c>
      <c r="X22" s="20">
        <v>71030</v>
      </c>
      <c r="Y22" s="20">
        <v>197740</v>
      </c>
      <c r="Z22" s="21">
        <v>278.39</v>
      </c>
      <c r="AA22" s="22">
        <v>142059</v>
      </c>
    </row>
    <row r="23" spans="1:27" ht="13.5">
      <c r="A23" s="23" t="s">
        <v>49</v>
      </c>
      <c r="B23" s="17"/>
      <c r="C23" s="18"/>
      <c r="D23" s="18"/>
      <c r="E23" s="19">
        <v>1149142</v>
      </c>
      <c r="F23" s="20">
        <v>1149142</v>
      </c>
      <c r="G23" s="24">
        <v>1249142</v>
      </c>
      <c r="H23" s="24">
        <v>1664002</v>
      </c>
      <c r="I23" s="24">
        <v>1664002</v>
      </c>
      <c r="J23" s="20">
        <v>1664002</v>
      </c>
      <c r="K23" s="24">
        <v>1664002</v>
      </c>
      <c r="L23" s="24">
        <v>1664002</v>
      </c>
      <c r="M23" s="20">
        <v>1664002</v>
      </c>
      <c r="N23" s="24">
        <v>1664002</v>
      </c>
      <c r="O23" s="24"/>
      <c r="P23" s="24"/>
      <c r="Q23" s="20"/>
      <c r="R23" s="24"/>
      <c r="S23" s="24"/>
      <c r="T23" s="20"/>
      <c r="U23" s="24"/>
      <c r="V23" s="24"/>
      <c r="W23" s="24">
        <v>1664002</v>
      </c>
      <c r="X23" s="20">
        <v>574571</v>
      </c>
      <c r="Y23" s="24">
        <v>1089431</v>
      </c>
      <c r="Z23" s="25">
        <v>189.61</v>
      </c>
      <c r="AA23" s="26">
        <v>1149142</v>
      </c>
    </row>
    <row r="24" spans="1:27" ht="13.5">
      <c r="A24" s="27" t="s">
        <v>50</v>
      </c>
      <c r="B24" s="35"/>
      <c r="C24" s="29">
        <f aca="true" t="shared" si="1" ref="C24:Y24">SUM(C15:C23)</f>
        <v>388897942</v>
      </c>
      <c r="D24" s="29">
        <f>SUM(D15:D23)</f>
        <v>388897942</v>
      </c>
      <c r="E24" s="36">
        <f t="shared" si="1"/>
        <v>409591565</v>
      </c>
      <c r="F24" s="37">
        <f t="shared" si="1"/>
        <v>414212670</v>
      </c>
      <c r="G24" s="37">
        <f t="shared" si="1"/>
        <v>397431308</v>
      </c>
      <c r="H24" s="37">
        <f t="shared" si="1"/>
        <v>397303320</v>
      </c>
      <c r="I24" s="37">
        <f t="shared" si="1"/>
        <v>397676937</v>
      </c>
      <c r="J24" s="37">
        <f t="shared" si="1"/>
        <v>397676937</v>
      </c>
      <c r="K24" s="37">
        <f t="shared" si="1"/>
        <v>400339211</v>
      </c>
      <c r="L24" s="37">
        <f t="shared" si="1"/>
        <v>402368867</v>
      </c>
      <c r="M24" s="37">
        <f t="shared" si="1"/>
        <v>387610419</v>
      </c>
      <c r="N24" s="37">
        <f t="shared" si="1"/>
        <v>387610419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387610419</v>
      </c>
      <c r="X24" s="37">
        <f t="shared" si="1"/>
        <v>207106336</v>
      </c>
      <c r="Y24" s="37">
        <f t="shared" si="1"/>
        <v>180504083</v>
      </c>
      <c r="Z24" s="38">
        <f>+IF(X24&lt;&gt;0,+(Y24/X24)*100,0)</f>
        <v>87.1552683931408</v>
      </c>
      <c r="AA24" s="39">
        <f>SUM(AA15:AA23)</f>
        <v>414212670</v>
      </c>
    </row>
    <row r="25" spans="1:27" ht="13.5">
      <c r="A25" s="27" t="s">
        <v>51</v>
      </c>
      <c r="B25" s="28"/>
      <c r="C25" s="29">
        <f aca="true" t="shared" si="2" ref="C25:Y25">+C12+C24</f>
        <v>438326939</v>
      </c>
      <c r="D25" s="29">
        <f>+D12+D24</f>
        <v>438326939</v>
      </c>
      <c r="E25" s="30">
        <f t="shared" si="2"/>
        <v>452843733</v>
      </c>
      <c r="F25" s="31">
        <f t="shared" si="2"/>
        <v>457464838</v>
      </c>
      <c r="G25" s="31">
        <f t="shared" si="2"/>
        <v>551869122</v>
      </c>
      <c r="H25" s="31">
        <f t="shared" si="2"/>
        <v>550034260</v>
      </c>
      <c r="I25" s="31">
        <f t="shared" si="2"/>
        <v>544041663</v>
      </c>
      <c r="J25" s="31">
        <f t="shared" si="2"/>
        <v>544041663</v>
      </c>
      <c r="K25" s="31">
        <f t="shared" si="2"/>
        <v>549002827</v>
      </c>
      <c r="L25" s="31">
        <f t="shared" si="2"/>
        <v>536078526</v>
      </c>
      <c r="M25" s="31">
        <f t="shared" si="2"/>
        <v>536558489</v>
      </c>
      <c r="N25" s="31">
        <f t="shared" si="2"/>
        <v>536558489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536558489</v>
      </c>
      <c r="X25" s="31">
        <f t="shared" si="2"/>
        <v>228732421</v>
      </c>
      <c r="Y25" s="31">
        <f t="shared" si="2"/>
        <v>307826068</v>
      </c>
      <c r="Z25" s="32">
        <f>+IF(X25&lt;&gt;0,+(Y25/X25)*100,0)</f>
        <v>134.5791150437742</v>
      </c>
      <c r="AA25" s="33">
        <f>+AA12+AA24</f>
        <v>457464838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5089866</v>
      </c>
      <c r="H29" s="20">
        <v>7933916</v>
      </c>
      <c r="I29" s="20">
        <v>7671709</v>
      </c>
      <c r="J29" s="20">
        <v>7671709</v>
      </c>
      <c r="K29" s="20">
        <v>9518046</v>
      </c>
      <c r="L29" s="20">
        <v>6486409</v>
      </c>
      <c r="M29" s="20">
        <v>2472168</v>
      </c>
      <c r="N29" s="20">
        <v>2472168</v>
      </c>
      <c r="O29" s="20"/>
      <c r="P29" s="20"/>
      <c r="Q29" s="20"/>
      <c r="R29" s="20"/>
      <c r="S29" s="20"/>
      <c r="T29" s="20"/>
      <c r="U29" s="20"/>
      <c r="V29" s="20"/>
      <c r="W29" s="20">
        <v>2472168</v>
      </c>
      <c r="X29" s="20"/>
      <c r="Y29" s="20">
        <v>2472168</v>
      </c>
      <c r="Z29" s="21"/>
      <c r="AA29" s="22"/>
    </row>
    <row r="30" spans="1:27" ht="13.5">
      <c r="A30" s="23" t="s">
        <v>55</v>
      </c>
      <c r="B30" s="17"/>
      <c r="C30" s="18">
        <v>3476271</v>
      </c>
      <c r="D30" s="18">
        <v>3476271</v>
      </c>
      <c r="E30" s="19">
        <v>2611000</v>
      </c>
      <c r="F30" s="20">
        <v>2611000</v>
      </c>
      <c r="G30" s="20">
        <v>1877333</v>
      </c>
      <c r="H30" s="20">
        <v>3476269</v>
      </c>
      <c r="I30" s="20">
        <v>3382678</v>
      </c>
      <c r="J30" s="20">
        <v>3382678</v>
      </c>
      <c r="K30" s="20">
        <v>3363411</v>
      </c>
      <c r="L30" s="20">
        <v>3344143</v>
      </c>
      <c r="M30" s="20">
        <v>2856648</v>
      </c>
      <c r="N30" s="20">
        <v>2856648</v>
      </c>
      <c r="O30" s="20"/>
      <c r="P30" s="20"/>
      <c r="Q30" s="20"/>
      <c r="R30" s="20"/>
      <c r="S30" s="20"/>
      <c r="T30" s="20"/>
      <c r="U30" s="20"/>
      <c r="V30" s="20"/>
      <c r="W30" s="20">
        <v>2856648</v>
      </c>
      <c r="X30" s="20">
        <v>1305500</v>
      </c>
      <c r="Y30" s="20">
        <v>1551148</v>
      </c>
      <c r="Z30" s="21">
        <v>118.82</v>
      </c>
      <c r="AA30" s="22">
        <v>2611000</v>
      </c>
    </row>
    <row r="31" spans="1:27" ht="13.5">
      <c r="A31" s="23" t="s">
        <v>56</v>
      </c>
      <c r="B31" s="17"/>
      <c r="C31" s="18">
        <v>1138815</v>
      </c>
      <c r="D31" s="18">
        <v>1138815</v>
      </c>
      <c r="E31" s="19">
        <v>1284000</v>
      </c>
      <c r="F31" s="20">
        <v>1284000</v>
      </c>
      <c r="G31" s="20">
        <v>1145397</v>
      </c>
      <c r="H31" s="20">
        <v>1164434</v>
      </c>
      <c r="I31" s="20">
        <v>1165018</v>
      </c>
      <c r="J31" s="20">
        <v>1165018</v>
      </c>
      <c r="K31" s="20">
        <v>1177106</v>
      </c>
      <c r="L31" s="20">
        <v>1178041</v>
      </c>
      <c r="M31" s="20">
        <v>1146596</v>
      </c>
      <c r="N31" s="20">
        <v>1146596</v>
      </c>
      <c r="O31" s="20"/>
      <c r="P31" s="20"/>
      <c r="Q31" s="20"/>
      <c r="R31" s="20"/>
      <c r="S31" s="20"/>
      <c r="T31" s="20"/>
      <c r="U31" s="20"/>
      <c r="V31" s="20"/>
      <c r="W31" s="20">
        <v>1146596</v>
      </c>
      <c r="X31" s="20">
        <v>642000</v>
      </c>
      <c r="Y31" s="20">
        <v>504596</v>
      </c>
      <c r="Z31" s="21">
        <v>78.6</v>
      </c>
      <c r="AA31" s="22">
        <v>1284000</v>
      </c>
    </row>
    <row r="32" spans="1:27" ht="13.5">
      <c r="A32" s="23" t="s">
        <v>57</v>
      </c>
      <c r="B32" s="17"/>
      <c r="C32" s="18">
        <v>33909416</v>
      </c>
      <c r="D32" s="18">
        <v>33909416</v>
      </c>
      <c r="E32" s="19">
        <v>26674998</v>
      </c>
      <c r="F32" s="20">
        <v>26674998</v>
      </c>
      <c r="G32" s="20">
        <v>33652496</v>
      </c>
      <c r="H32" s="20">
        <v>42561942</v>
      </c>
      <c r="I32" s="20">
        <v>43722528</v>
      </c>
      <c r="J32" s="20">
        <v>43722528</v>
      </c>
      <c r="K32" s="20">
        <v>61797372</v>
      </c>
      <c r="L32" s="20">
        <v>50674171</v>
      </c>
      <c r="M32" s="20">
        <v>61245134</v>
      </c>
      <c r="N32" s="20">
        <v>61245134</v>
      </c>
      <c r="O32" s="20"/>
      <c r="P32" s="20"/>
      <c r="Q32" s="20"/>
      <c r="R32" s="20"/>
      <c r="S32" s="20"/>
      <c r="T32" s="20"/>
      <c r="U32" s="20"/>
      <c r="V32" s="20"/>
      <c r="W32" s="20">
        <v>61245134</v>
      </c>
      <c r="X32" s="20">
        <v>13337499</v>
      </c>
      <c r="Y32" s="20">
        <v>47907635</v>
      </c>
      <c r="Z32" s="21">
        <v>359.2</v>
      </c>
      <c r="AA32" s="22">
        <v>26674998</v>
      </c>
    </row>
    <row r="33" spans="1:27" ht="13.5">
      <c r="A33" s="23" t="s">
        <v>58</v>
      </c>
      <c r="B33" s="17"/>
      <c r="C33" s="18">
        <v>7509143</v>
      </c>
      <c r="D33" s="18">
        <v>7509143</v>
      </c>
      <c r="E33" s="19">
        <v>10533847</v>
      </c>
      <c r="F33" s="20">
        <v>10533847</v>
      </c>
      <c r="G33" s="20">
        <v>69753202</v>
      </c>
      <c r="H33" s="20">
        <v>69194432</v>
      </c>
      <c r="I33" s="20">
        <v>69452317</v>
      </c>
      <c r="J33" s="20">
        <v>69452317</v>
      </c>
      <c r="K33" s="20">
        <v>69697087</v>
      </c>
      <c r="L33" s="20">
        <v>69934526</v>
      </c>
      <c r="M33" s="20">
        <v>65856358</v>
      </c>
      <c r="N33" s="20">
        <v>65856358</v>
      </c>
      <c r="O33" s="20"/>
      <c r="P33" s="20"/>
      <c r="Q33" s="20"/>
      <c r="R33" s="20"/>
      <c r="S33" s="20"/>
      <c r="T33" s="20"/>
      <c r="U33" s="20"/>
      <c r="V33" s="20"/>
      <c r="W33" s="20">
        <v>65856358</v>
      </c>
      <c r="X33" s="20">
        <v>5266924</v>
      </c>
      <c r="Y33" s="20">
        <v>60589434</v>
      </c>
      <c r="Z33" s="21">
        <v>1150.38</v>
      </c>
      <c r="AA33" s="22">
        <v>10533847</v>
      </c>
    </row>
    <row r="34" spans="1:27" ht="13.5">
      <c r="A34" s="27" t="s">
        <v>59</v>
      </c>
      <c r="B34" s="28"/>
      <c r="C34" s="29">
        <f aca="true" t="shared" si="3" ref="C34:Y34">SUM(C29:C33)</f>
        <v>46033645</v>
      </c>
      <c r="D34" s="29">
        <f>SUM(D29:D33)</f>
        <v>46033645</v>
      </c>
      <c r="E34" s="30">
        <f t="shared" si="3"/>
        <v>41103845</v>
      </c>
      <c r="F34" s="31">
        <f t="shared" si="3"/>
        <v>41103845</v>
      </c>
      <c r="G34" s="31">
        <f t="shared" si="3"/>
        <v>111518294</v>
      </c>
      <c r="H34" s="31">
        <f t="shared" si="3"/>
        <v>124330993</v>
      </c>
      <c r="I34" s="31">
        <f t="shared" si="3"/>
        <v>125394250</v>
      </c>
      <c r="J34" s="31">
        <f t="shared" si="3"/>
        <v>125394250</v>
      </c>
      <c r="K34" s="31">
        <f t="shared" si="3"/>
        <v>145553022</v>
      </c>
      <c r="L34" s="31">
        <f t="shared" si="3"/>
        <v>131617290</v>
      </c>
      <c r="M34" s="31">
        <f t="shared" si="3"/>
        <v>133576904</v>
      </c>
      <c r="N34" s="31">
        <f t="shared" si="3"/>
        <v>133576904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133576904</v>
      </c>
      <c r="X34" s="31">
        <f t="shared" si="3"/>
        <v>20551923</v>
      </c>
      <c r="Y34" s="31">
        <f t="shared" si="3"/>
        <v>113024981</v>
      </c>
      <c r="Z34" s="32">
        <f>+IF(X34&lt;&gt;0,+(Y34/X34)*100,0)</f>
        <v>549.9484452136182</v>
      </c>
      <c r="AA34" s="33">
        <f>SUM(AA29:AA33)</f>
        <v>41103845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14602574</v>
      </c>
      <c r="D37" s="18">
        <v>14602574</v>
      </c>
      <c r="E37" s="19">
        <v>17319513</v>
      </c>
      <c r="F37" s="20">
        <v>17319513</v>
      </c>
      <c r="G37" s="20">
        <v>16611175</v>
      </c>
      <c r="H37" s="20">
        <v>14602574</v>
      </c>
      <c r="I37" s="20">
        <v>14602574</v>
      </c>
      <c r="J37" s="20">
        <v>14602574</v>
      </c>
      <c r="K37" s="20">
        <v>14602574</v>
      </c>
      <c r="L37" s="20">
        <v>14602574</v>
      </c>
      <c r="M37" s="20">
        <v>14602574</v>
      </c>
      <c r="N37" s="20">
        <v>14602574</v>
      </c>
      <c r="O37" s="20"/>
      <c r="P37" s="20"/>
      <c r="Q37" s="20"/>
      <c r="R37" s="20"/>
      <c r="S37" s="20"/>
      <c r="T37" s="20"/>
      <c r="U37" s="20"/>
      <c r="V37" s="20"/>
      <c r="W37" s="20">
        <v>14602574</v>
      </c>
      <c r="X37" s="20">
        <v>8659757</v>
      </c>
      <c r="Y37" s="20">
        <v>5942817</v>
      </c>
      <c r="Z37" s="21">
        <v>68.63</v>
      </c>
      <c r="AA37" s="22">
        <v>17319513</v>
      </c>
    </row>
    <row r="38" spans="1:27" ht="13.5">
      <c r="A38" s="23" t="s">
        <v>58</v>
      </c>
      <c r="B38" s="17"/>
      <c r="C38" s="18">
        <v>31558251</v>
      </c>
      <c r="D38" s="18">
        <v>31558251</v>
      </c>
      <c r="E38" s="19">
        <v>29735320</v>
      </c>
      <c r="F38" s="20">
        <v>29735320</v>
      </c>
      <c r="G38" s="20">
        <v>25998985</v>
      </c>
      <c r="H38" s="20">
        <v>31488569</v>
      </c>
      <c r="I38" s="20">
        <v>31488569</v>
      </c>
      <c r="J38" s="20">
        <v>31488569</v>
      </c>
      <c r="K38" s="20">
        <v>31488569</v>
      </c>
      <c r="L38" s="20">
        <v>31488569</v>
      </c>
      <c r="M38" s="20">
        <v>31488569</v>
      </c>
      <c r="N38" s="20">
        <v>31488569</v>
      </c>
      <c r="O38" s="20"/>
      <c r="P38" s="20"/>
      <c r="Q38" s="20"/>
      <c r="R38" s="20"/>
      <c r="S38" s="20"/>
      <c r="T38" s="20"/>
      <c r="U38" s="20"/>
      <c r="V38" s="20"/>
      <c r="W38" s="20">
        <v>31488569</v>
      </c>
      <c r="X38" s="20">
        <v>14867660</v>
      </c>
      <c r="Y38" s="20">
        <v>16620909</v>
      </c>
      <c r="Z38" s="21">
        <v>111.79</v>
      </c>
      <c r="AA38" s="22">
        <v>29735320</v>
      </c>
    </row>
    <row r="39" spans="1:27" ht="13.5">
      <c r="A39" s="27" t="s">
        <v>61</v>
      </c>
      <c r="B39" s="35"/>
      <c r="C39" s="29">
        <f aca="true" t="shared" si="4" ref="C39:Y39">SUM(C37:C38)</f>
        <v>46160825</v>
      </c>
      <c r="D39" s="29">
        <f>SUM(D37:D38)</f>
        <v>46160825</v>
      </c>
      <c r="E39" s="36">
        <f t="shared" si="4"/>
        <v>47054833</v>
      </c>
      <c r="F39" s="37">
        <f t="shared" si="4"/>
        <v>47054833</v>
      </c>
      <c r="G39" s="37">
        <f t="shared" si="4"/>
        <v>42610160</v>
      </c>
      <c r="H39" s="37">
        <f t="shared" si="4"/>
        <v>46091143</v>
      </c>
      <c r="I39" s="37">
        <f t="shared" si="4"/>
        <v>46091143</v>
      </c>
      <c r="J39" s="37">
        <f t="shared" si="4"/>
        <v>46091143</v>
      </c>
      <c r="K39" s="37">
        <f t="shared" si="4"/>
        <v>46091143</v>
      </c>
      <c r="L39" s="37">
        <f t="shared" si="4"/>
        <v>46091143</v>
      </c>
      <c r="M39" s="37">
        <f t="shared" si="4"/>
        <v>46091143</v>
      </c>
      <c r="N39" s="37">
        <f t="shared" si="4"/>
        <v>46091143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46091143</v>
      </c>
      <c r="X39" s="37">
        <f t="shared" si="4"/>
        <v>23527417</v>
      </c>
      <c r="Y39" s="37">
        <f t="shared" si="4"/>
        <v>22563726</v>
      </c>
      <c r="Z39" s="38">
        <f>+IF(X39&lt;&gt;0,+(Y39/X39)*100,0)</f>
        <v>95.90396599847743</v>
      </c>
      <c r="AA39" s="39">
        <f>SUM(AA37:AA38)</f>
        <v>47054833</v>
      </c>
    </row>
    <row r="40" spans="1:27" ht="13.5">
      <c r="A40" s="27" t="s">
        <v>62</v>
      </c>
      <c r="B40" s="28"/>
      <c r="C40" s="29">
        <f aca="true" t="shared" si="5" ref="C40:Y40">+C34+C39</f>
        <v>92194470</v>
      </c>
      <c r="D40" s="29">
        <f>+D34+D39</f>
        <v>92194470</v>
      </c>
      <c r="E40" s="30">
        <f t="shared" si="5"/>
        <v>88158678</v>
      </c>
      <c r="F40" s="31">
        <f t="shared" si="5"/>
        <v>88158678</v>
      </c>
      <c r="G40" s="31">
        <f t="shared" si="5"/>
        <v>154128454</v>
      </c>
      <c r="H40" s="31">
        <f t="shared" si="5"/>
        <v>170422136</v>
      </c>
      <c r="I40" s="31">
        <f t="shared" si="5"/>
        <v>171485393</v>
      </c>
      <c r="J40" s="31">
        <f t="shared" si="5"/>
        <v>171485393</v>
      </c>
      <c r="K40" s="31">
        <f t="shared" si="5"/>
        <v>191644165</v>
      </c>
      <c r="L40" s="31">
        <f t="shared" si="5"/>
        <v>177708433</v>
      </c>
      <c r="M40" s="31">
        <f t="shared" si="5"/>
        <v>179668047</v>
      </c>
      <c r="N40" s="31">
        <f t="shared" si="5"/>
        <v>179668047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179668047</v>
      </c>
      <c r="X40" s="31">
        <f t="shared" si="5"/>
        <v>44079340</v>
      </c>
      <c r="Y40" s="31">
        <f t="shared" si="5"/>
        <v>135588707</v>
      </c>
      <c r="Z40" s="32">
        <f>+IF(X40&lt;&gt;0,+(Y40/X40)*100,0)</f>
        <v>307.601490857168</v>
      </c>
      <c r="AA40" s="33">
        <f>+AA34+AA39</f>
        <v>88158678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346132469</v>
      </c>
      <c r="D42" s="43">
        <f>+D25-D40</f>
        <v>346132469</v>
      </c>
      <c r="E42" s="44">
        <f t="shared" si="6"/>
        <v>364685055</v>
      </c>
      <c r="F42" s="45">
        <f t="shared" si="6"/>
        <v>369306160</v>
      </c>
      <c r="G42" s="45">
        <f t="shared" si="6"/>
        <v>397740668</v>
      </c>
      <c r="H42" s="45">
        <f t="shared" si="6"/>
        <v>379612124</v>
      </c>
      <c r="I42" s="45">
        <f t="shared" si="6"/>
        <v>372556270</v>
      </c>
      <c r="J42" s="45">
        <f t="shared" si="6"/>
        <v>372556270</v>
      </c>
      <c r="K42" s="45">
        <f t="shared" si="6"/>
        <v>357358662</v>
      </c>
      <c r="L42" s="45">
        <f t="shared" si="6"/>
        <v>358370093</v>
      </c>
      <c r="M42" s="45">
        <f t="shared" si="6"/>
        <v>356890442</v>
      </c>
      <c r="N42" s="45">
        <f t="shared" si="6"/>
        <v>356890442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356890442</v>
      </c>
      <c r="X42" s="45">
        <f t="shared" si="6"/>
        <v>184653081</v>
      </c>
      <c r="Y42" s="45">
        <f t="shared" si="6"/>
        <v>172237361</v>
      </c>
      <c r="Z42" s="46">
        <f>+IF(X42&lt;&gt;0,+(Y42/X42)*100,0)</f>
        <v>93.27619125943531</v>
      </c>
      <c r="AA42" s="47">
        <f>+AA25-AA40</f>
        <v>369306160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335966019</v>
      </c>
      <c r="D45" s="18">
        <v>335966019</v>
      </c>
      <c r="E45" s="19">
        <v>356367202</v>
      </c>
      <c r="F45" s="20">
        <v>360988307</v>
      </c>
      <c r="G45" s="20">
        <v>387574219</v>
      </c>
      <c r="H45" s="20">
        <v>369445674</v>
      </c>
      <c r="I45" s="20">
        <v>362389820</v>
      </c>
      <c r="J45" s="20">
        <v>362389820</v>
      </c>
      <c r="K45" s="20">
        <v>347192175</v>
      </c>
      <c r="L45" s="20">
        <v>348203606</v>
      </c>
      <c r="M45" s="20">
        <v>346723938</v>
      </c>
      <c r="N45" s="20">
        <v>346723938</v>
      </c>
      <c r="O45" s="20"/>
      <c r="P45" s="20"/>
      <c r="Q45" s="20"/>
      <c r="R45" s="20"/>
      <c r="S45" s="20"/>
      <c r="T45" s="20"/>
      <c r="U45" s="20"/>
      <c r="V45" s="20"/>
      <c r="W45" s="20">
        <v>346723938</v>
      </c>
      <c r="X45" s="20">
        <v>180494154</v>
      </c>
      <c r="Y45" s="20">
        <v>166229784</v>
      </c>
      <c r="Z45" s="48">
        <v>92.1</v>
      </c>
      <c r="AA45" s="22">
        <v>360988307</v>
      </c>
    </row>
    <row r="46" spans="1:27" ht="13.5">
      <c r="A46" s="23" t="s">
        <v>67</v>
      </c>
      <c r="B46" s="17"/>
      <c r="C46" s="18">
        <v>10166450</v>
      </c>
      <c r="D46" s="18">
        <v>10166450</v>
      </c>
      <c r="E46" s="19">
        <v>8317853</v>
      </c>
      <c r="F46" s="20">
        <v>8317853</v>
      </c>
      <c r="G46" s="20">
        <v>10166449</v>
      </c>
      <c r="H46" s="20">
        <v>10166450</v>
      </c>
      <c r="I46" s="20">
        <v>10166450</v>
      </c>
      <c r="J46" s="20">
        <v>10166450</v>
      </c>
      <c r="K46" s="20">
        <v>10166487</v>
      </c>
      <c r="L46" s="20">
        <v>10166487</v>
      </c>
      <c r="M46" s="20">
        <v>10166504</v>
      </c>
      <c r="N46" s="20">
        <v>10166504</v>
      </c>
      <c r="O46" s="20"/>
      <c r="P46" s="20"/>
      <c r="Q46" s="20"/>
      <c r="R46" s="20"/>
      <c r="S46" s="20"/>
      <c r="T46" s="20"/>
      <c r="U46" s="20"/>
      <c r="V46" s="20"/>
      <c r="W46" s="20">
        <v>10166504</v>
      </c>
      <c r="X46" s="20">
        <v>4158927</v>
      </c>
      <c r="Y46" s="20">
        <v>6007577</v>
      </c>
      <c r="Z46" s="48">
        <v>144.45</v>
      </c>
      <c r="AA46" s="22">
        <v>8317853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346132469</v>
      </c>
      <c r="D48" s="51">
        <f>SUM(D45:D47)</f>
        <v>346132469</v>
      </c>
      <c r="E48" s="52">
        <f t="shared" si="7"/>
        <v>364685055</v>
      </c>
      <c r="F48" s="53">
        <f t="shared" si="7"/>
        <v>369306160</v>
      </c>
      <c r="G48" s="53">
        <f t="shared" si="7"/>
        <v>397740668</v>
      </c>
      <c r="H48" s="53">
        <f t="shared" si="7"/>
        <v>379612124</v>
      </c>
      <c r="I48" s="53">
        <f t="shared" si="7"/>
        <v>372556270</v>
      </c>
      <c r="J48" s="53">
        <f t="shared" si="7"/>
        <v>372556270</v>
      </c>
      <c r="K48" s="53">
        <f t="shared" si="7"/>
        <v>357358662</v>
      </c>
      <c r="L48" s="53">
        <f t="shared" si="7"/>
        <v>358370093</v>
      </c>
      <c r="M48" s="53">
        <f t="shared" si="7"/>
        <v>356890442</v>
      </c>
      <c r="N48" s="53">
        <f t="shared" si="7"/>
        <v>356890442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356890442</v>
      </c>
      <c r="X48" s="53">
        <f t="shared" si="7"/>
        <v>184653081</v>
      </c>
      <c r="Y48" s="53">
        <f t="shared" si="7"/>
        <v>172237361</v>
      </c>
      <c r="Z48" s="54">
        <f>+IF(X48&lt;&gt;0,+(Y48/X48)*100,0)</f>
        <v>93.27619125943531</v>
      </c>
      <c r="AA48" s="55">
        <f>SUM(AA45:AA47)</f>
        <v>369306160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4556048</v>
      </c>
      <c r="D6" s="18">
        <v>4556048</v>
      </c>
      <c r="E6" s="19">
        <v>5091919</v>
      </c>
      <c r="F6" s="20">
        <v>5091919</v>
      </c>
      <c r="G6" s="20">
        <v>1289813</v>
      </c>
      <c r="H6" s="20">
        <v>12751155</v>
      </c>
      <c r="I6" s="20">
        <v>8053334</v>
      </c>
      <c r="J6" s="20">
        <v>8053334</v>
      </c>
      <c r="K6" s="20">
        <v>1294609</v>
      </c>
      <c r="L6" s="20">
        <v>1606308</v>
      </c>
      <c r="M6" s="20">
        <v>8755993</v>
      </c>
      <c r="N6" s="20">
        <v>8755993</v>
      </c>
      <c r="O6" s="20"/>
      <c r="P6" s="20"/>
      <c r="Q6" s="20"/>
      <c r="R6" s="20"/>
      <c r="S6" s="20"/>
      <c r="T6" s="20"/>
      <c r="U6" s="20"/>
      <c r="V6" s="20"/>
      <c r="W6" s="20">
        <v>8755993</v>
      </c>
      <c r="X6" s="20">
        <v>2545960</v>
      </c>
      <c r="Y6" s="20">
        <v>6210033</v>
      </c>
      <c r="Z6" s="21">
        <v>243.92</v>
      </c>
      <c r="AA6" s="22">
        <v>5091919</v>
      </c>
    </row>
    <row r="7" spans="1:27" ht="13.5">
      <c r="A7" s="23" t="s">
        <v>34</v>
      </c>
      <c r="B7" s="17"/>
      <c r="C7" s="18"/>
      <c r="D7" s="18"/>
      <c r="E7" s="19">
        <v>1356000</v>
      </c>
      <c r="F7" s="20">
        <v>1356000</v>
      </c>
      <c r="G7" s="20">
        <v>1356004</v>
      </c>
      <c r="H7" s="20">
        <v>1356004</v>
      </c>
      <c r="I7" s="20">
        <v>1356004</v>
      </c>
      <c r="J7" s="20">
        <v>1356004</v>
      </c>
      <c r="K7" s="20">
        <v>2356004</v>
      </c>
      <c r="L7" s="20">
        <v>3300000</v>
      </c>
      <c r="M7" s="20">
        <v>3300000</v>
      </c>
      <c r="N7" s="20">
        <v>3300000</v>
      </c>
      <c r="O7" s="20"/>
      <c r="P7" s="20"/>
      <c r="Q7" s="20"/>
      <c r="R7" s="20"/>
      <c r="S7" s="20"/>
      <c r="T7" s="20"/>
      <c r="U7" s="20"/>
      <c r="V7" s="20"/>
      <c r="W7" s="20">
        <v>3300000</v>
      </c>
      <c r="X7" s="20">
        <v>678000</v>
      </c>
      <c r="Y7" s="20">
        <v>2622000</v>
      </c>
      <c r="Z7" s="21">
        <v>386.73</v>
      </c>
      <c r="AA7" s="22">
        <v>1356000</v>
      </c>
    </row>
    <row r="8" spans="1:27" ht="13.5">
      <c r="A8" s="23" t="s">
        <v>35</v>
      </c>
      <c r="B8" s="17"/>
      <c r="C8" s="18">
        <v>126543</v>
      </c>
      <c r="D8" s="18">
        <v>126543</v>
      </c>
      <c r="E8" s="19">
        <v>413645</v>
      </c>
      <c r="F8" s="20">
        <v>413645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206823</v>
      </c>
      <c r="Y8" s="20">
        <v>-206823</v>
      </c>
      <c r="Z8" s="21">
        <v>-100</v>
      </c>
      <c r="AA8" s="22">
        <v>413645</v>
      </c>
    </row>
    <row r="9" spans="1:27" ht="13.5">
      <c r="A9" s="23" t="s">
        <v>36</v>
      </c>
      <c r="B9" s="17"/>
      <c r="C9" s="18">
        <v>165383</v>
      </c>
      <c r="D9" s="18">
        <v>165383</v>
      </c>
      <c r="E9" s="19">
        <v>1788308</v>
      </c>
      <c r="F9" s="20">
        <v>1788308</v>
      </c>
      <c r="G9" s="20">
        <v>209070</v>
      </c>
      <c r="H9" s="20">
        <v>33757</v>
      </c>
      <c r="I9" s="20">
        <v>41677</v>
      </c>
      <c r="J9" s="20">
        <v>41677</v>
      </c>
      <c r="K9" s="20">
        <v>608216</v>
      </c>
      <c r="L9" s="20">
        <v>374383</v>
      </c>
      <c r="M9" s="20">
        <v>380754</v>
      </c>
      <c r="N9" s="20">
        <v>380754</v>
      </c>
      <c r="O9" s="20"/>
      <c r="P9" s="20"/>
      <c r="Q9" s="20"/>
      <c r="R9" s="20"/>
      <c r="S9" s="20"/>
      <c r="T9" s="20"/>
      <c r="U9" s="20"/>
      <c r="V9" s="20"/>
      <c r="W9" s="20">
        <v>380754</v>
      </c>
      <c r="X9" s="20">
        <v>894154</v>
      </c>
      <c r="Y9" s="20">
        <v>-513400</v>
      </c>
      <c r="Z9" s="21">
        <v>-57.42</v>
      </c>
      <c r="AA9" s="22">
        <v>1788308</v>
      </c>
    </row>
    <row r="10" spans="1:27" ht="13.5">
      <c r="A10" s="23" t="s">
        <v>37</v>
      </c>
      <c r="B10" s="17"/>
      <c r="C10" s="18">
        <v>501706</v>
      </c>
      <c r="D10" s="18">
        <v>501706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1133984</v>
      </c>
      <c r="D11" s="18">
        <v>1133984</v>
      </c>
      <c r="E11" s="19">
        <v>932011</v>
      </c>
      <c r="F11" s="20">
        <v>932011</v>
      </c>
      <c r="G11" s="20">
        <v>1141767</v>
      </c>
      <c r="H11" s="20">
        <v>1110258</v>
      </c>
      <c r="I11" s="20">
        <v>1013846</v>
      </c>
      <c r="J11" s="20">
        <v>1013846</v>
      </c>
      <c r="K11" s="20">
        <v>977441</v>
      </c>
      <c r="L11" s="20">
        <v>934762</v>
      </c>
      <c r="M11" s="20">
        <v>935317</v>
      </c>
      <c r="N11" s="20">
        <v>935317</v>
      </c>
      <c r="O11" s="20"/>
      <c r="P11" s="20"/>
      <c r="Q11" s="20"/>
      <c r="R11" s="20"/>
      <c r="S11" s="20"/>
      <c r="T11" s="20"/>
      <c r="U11" s="20"/>
      <c r="V11" s="20"/>
      <c r="W11" s="20">
        <v>935317</v>
      </c>
      <c r="X11" s="20">
        <v>466006</v>
      </c>
      <c r="Y11" s="20">
        <v>469311</v>
      </c>
      <c r="Z11" s="21">
        <v>100.71</v>
      </c>
      <c r="AA11" s="22">
        <v>932011</v>
      </c>
    </row>
    <row r="12" spans="1:27" ht="13.5">
      <c r="A12" s="27" t="s">
        <v>39</v>
      </c>
      <c r="B12" s="28"/>
      <c r="C12" s="29">
        <f aca="true" t="shared" si="0" ref="C12:Y12">SUM(C6:C11)</f>
        <v>6483664</v>
      </c>
      <c r="D12" s="29">
        <f>SUM(D6:D11)</f>
        <v>6483664</v>
      </c>
      <c r="E12" s="30">
        <f t="shared" si="0"/>
        <v>9581883</v>
      </c>
      <c r="F12" s="31">
        <f t="shared" si="0"/>
        <v>9581883</v>
      </c>
      <c r="G12" s="31">
        <f t="shared" si="0"/>
        <v>3996654</v>
      </c>
      <c r="H12" s="31">
        <f t="shared" si="0"/>
        <v>15251174</v>
      </c>
      <c r="I12" s="31">
        <f t="shared" si="0"/>
        <v>10464861</v>
      </c>
      <c r="J12" s="31">
        <f t="shared" si="0"/>
        <v>10464861</v>
      </c>
      <c r="K12" s="31">
        <f t="shared" si="0"/>
        <v>5236270</v>
      </c>
      <c r="L12" s="31">
        <f t="shared" si="0"/>
        <v>6215453</v>
      </c>
      <c r="M12" s="31">
        <f t="shared" si="0"/>
        <v>13372064</v>
      </c>
      <c r="N12" s="31">
        <f t="shared" si="0"/>
        <v>13372064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13372064</v>
      </c>
      <c r="X12" s="31">
        <f t="shared" si="0"/>
        <v>4790943</v>
      </c>
      <c r="Y12" s="31">
        <f t="shared" si="0"/>
        <v>8581121</v>
      </c>
      <c r="Z12" s="32">
        <f>+IF(X12&lt;&gt;0,+(Y12/X12)*100,0)</f>
        <v>179.11131482883434</v>
      </c>
      <c r="AA12" s="33">
        <f>SUM(AA6:AA11)</f>
        <v>9581883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8351397</v>
      </c>
      <c r="D15" s="18">
        <v>8351397</v>
      </c>
      <c r="E15" s="19"/>
      <c r="F15" s="20"/>
      <c r="G15" s="20">
        <v>7822284</v>
      </c>
      <c r="H15" s="20">
        <v>8853103</v>
      </c>
      <c r="I15" s="20">
        <v>8853103</v>
      </c>
      <c r="J15" s="20">
        <v>8853103</v>
      </c>
      <c r="K15" s="20">
        <v>8853103</v>
      </c>
      <c r="L15" s="20">
        <v>8853103</v>
      </c>
      <c r="M15" s="20">
        <v>8853103</v>
      </c>
      <c r="N15" s="20">
        <v>8853103</v>
      </c>
      <c r="O15" s="20"/>
      <c r="P15" s="20"/>
      <c r="Q15" s="20"/>
      <c r="R15" s="20"/>
      <c r="S15" s="20"/>
      <c r="T15" s="20"/>
      <c r="U15" s="20"/>
      <c r="V15" s="20"/>
      <c r="W15" s="20">
        <v>8853103</v>
      </c>
      <c r="X15" s="20"/>
      <c r="Y15" s="20">
        <v>8853103</v>
      </c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4061012</v>
      </c>
      <c r="D19" s="18">
        <v>4061012</v>
      </c>
      <c r="E19" s="19">
        <v>3598221</v>
      </c>
      <c r="F19" s="20">
        <v>3598221</v>
      </c>
      <c r="G19" s="20">
        <v>4020361</v>
      </c>
      <c r="H19" s="20">
        <v>4061012</v>
      </c>
      <c r="I19" s="20">
        <v>4061012</v>
      </c>
      <c r="J19" s="20">
        <v>4061012</v>
      </c>
      <c r="K19" s="20">
        <v>4061012</v>
      </c>
      <c r="L19" s="20">
        <v>4061012</v>
      </c>
      <c r="M19" s="20">
        <v>4061012</v>
      </c>
      <c r="N19" s="20">
        <v>4061012</v>
      </c>
      <c r="O19" s="20"/>
      <c r="P19" s="20"/>
      <c r="Q19" s="20"/>
      <c r="R19" s="20"/>
      <c r="S19" s="20"/>
      <c r="T19" s="20"/>
      <c r="U19" s="20"/>
      <c r="V19" s="20"/>
      <c r="W19" s="20">
        <v>4061012</v>
      </c>
      <c r="X19" s="20">
        <v>1799111</v>
      </c>
      <c r="Y19" s="20">
        <v>2261901</v>
      </c>
      <c r="Z19" s="21">
        <v>125.72</v>
      </c>
      <c r="AA19" s="22">
        <v>3598221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48296</v>
      </c>
      <c r="D22" s="18">
        <v>48296</v>
      </c>
      <c r="E22" s="19">
        <v>80429</v>
      </c>
      <c r="F22" s="20">
        <v>80429</v>
      </c>
      <c r="G22" s="20">
        <v>80429</v>
      </c>
      <c r="H22" s="20">
        <v>48295</v>
      </c>
      <c r="I22" s="20">
        <v>48296</v>
      </c>
      <c r="J22" s="20">
        <v>48296</v>
      </c>
      <c r="K22" s="20">
        <v>48295</v>
      </c>
      <c r="L22" s="20">
        <v>48295</v>
      </c>
      <c r="M22" s="20">
        <v>48295</v>
      </c>
      <c r="N22" s="20">
        <v>48295</v>
      </c>
      <c r="O22" s="20"/>
      <c r="P22" s="20"/>
      <c r="Q22" s="20"/>
      <c r="R22" s="20"/>
      <c r="S22" s="20"/>
      <c r="T22" s="20"/>
      <c r="U22" s="20"/>
      <c r="V22" s="20"/>
      <c r="W22" s="20">
        <v>48295</v>
      </c>
      <c r="X22" s="20">
        <v>40215</v>
      </c>
      <c r="Y22" s="20">
        <v>8080</v>
      </c>
      <c r="Z22" s="21">
        <v>20.09</v>
      </c>
      <c r="AA22" s="22">
        <v>80429</v>
      </c>
    </row>
    <row r="23" spans="1:27" ht="13.5">
      <c r="A23" s="23" t="s">
        <v>49</v>
      </c>
      <c r="B23" s="17"/>
      <c r="C23" s="18"/>
      <c r="D23" s="18"/>
      <c r="E23" s="19">
        <v>7717877</v>
      </c>
      <c r="F23" s="20">
        <v>7717877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3858939</v>
      </c>
      <c r="Y23" s="24">
        <v>-3858939</v>
      </c>
      <c r="Z23" s="25">
        <v>-100</v>
      </c>
      <c r="AA23" s="26">
        <v>7717877</v>
      </c>
    </row>
    <row r="24" spans="1:27" ht="13.5">
      <c r="A24" s="27" t="s">
        <v>50</v>
      </c>
      <c r="B24" s="35"/>
      <c r="C24" s="29">
        <f aca="true" t="shared" si="1" ref="C24:Y24">SUM(C15:C23)</f>
        <v>12460705</v>
      </c>
      <c r="D24" s="29">
        <f>SUM(D15:D23)</f>
        <v>12460705</v>
      </c>
      <c r="E24" s="36">
        <f t="shared" si="1"/>
        <v>11396527</v>
      </c>
      <c r="F24" s="37">
        <f t="shared" si="1"/>
        <v>11396527</v>
      </c>
      <c r="G24" s="37">
        <f t="shared" si="1"/>
        <v>11923074</v>
      </c>
      <c r="H24" s="37">
        <f t="shared" si="1"/>
        <v>12962410</v>
      </c>
      <c r="I24" s="37">
        <f t="shared" si="1"/>
        <v>12962411</v>
      </c>
      <c r="J24" s="37">
        <f t="shared" si="1"/>
        <v>12962411</v>
      </c>
      <c r="K24" s="37">
        <f t="shared" si="1"/>
        <v>12962410</v>
      </c>
      <c r="L24" s="37">
        <f t="shared" si="1"/>
        <v>12962410</v>
      </c>
      <c r="M24" s="37">
        <f t="shared" si="1"/>
        <v>12962410</v>
      </c>
      <c r="N24" s="37">
        <f t="shared" si="1"/>
        <v>12962410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12962410</v>
      </c>
      <c r="X24" s="37">
        <f t="shared" si="1"/>
        <v>5698265</v>
      </c>
      <c r="Y24" s="37">
        <f t="shared" si="1"/>
        <v>7264145</v>
      </c>
      <c r="Z24" s="38">
        <f>+IF(X24&lt;&gt;0,+(Y24/X24)*100,0)</f>
        <v>127.47994345647315</v>
      </c>
      <c r="AA24" s="39">
        <f>SUM(AA15:AA23)</f>
        <v>11396527</v>
      </c>
    </row>
    <row r="25" spans="1:27" ht="13.5">
      <c r="A25" s="27" t="s">
        <v>51</v>
      </c>
      <c r="B25" s="28"/>
      <c r="C25" s="29">
        <f aca="true" t="shared" si="2" ref="C25:Y25">+C12+C24</f>
        <v>18944369</v>
      </c>
      <c r="D25" s="29">
        <f>+D12+D24</f>
        <v>18944369</v>
      </c>
      <c r="E25" s="30">
        <f t="shared" si="2"/>
        <v>20978410</v>
      </c>
      <c r="F25" s="31">
        <f t="shared" si="2"/>
        <v>20978410</v>
      </c>
      <c r="G25" s="31">
        <f t="shared" si="2"/>
        <v>15919728</v>
      </c>
      <c r="H25" s="31">
        <f t="shared" si="2"/>
        <v>28213584</v>
      </c>
      <c r="I25" s="31">
        <f t="shared" si="2"/>
        <v>23427272</v>
      </c>
      <c r="J25" s="31">
        <f t="shared" si="2"/>
        <v>23427272</v>
      </c>
      <c r="K25" s="31">
        <f t="shared" si="2"/>
        <v>18198680</v>
      </c>
      <c r="L25" s="31">
        <f t="shared" si="2"/>
        <v>19177863</v>
      </c>
      <c r="M25" s="31">
        <f t="shared" si="2"/>
        <v>26334474</v>
      </c>
      <c r="N25" s="31">
        <f t="shared" si="2"/>
        <v>26334474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26334474</v>
      </c>
      <c r="X25" s="31">
        <f t="shared" si="2"/>
        <v>10489208</v>
      </c>
      <c r="Y25" s="31">
        <f t="shared" si="2"/>
        <v>15845266</v>
      </c>
      <c r="Z25" s="32">
        <f>+IF(X25&lt;&gt;0,+(Y25/X25)*100,0)</f>
        <v>151.0625587746949</v>
      </c>
      <c r="AA25" s="33">
        <f>+AA12+AA24</f>
        <v>20978410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62083</v>
      </c>
      <c r="D30" s="18">
        <v>62083</v>
      </c>
      <c r="E30" s="19">
        <v>50000</v>
      </c>
      <c r="F30" s="20">
        <v>50000</v>
      </c>
      <c r="G30" s="20">
        <v>62083</v>
      </c>
      <c r="H30" s="20">
        <v>62083</v>
      </c>
      <c r="I30" s="20">
        <v>62083</v>
      </c>
      <c r="J30" s="20">
        <v>62083</v>
      </c>
      <c r="K30" s="20">
        <v>62083</v>
      </c>
      <c r="L30" s="20">
        <v>62083</v>
      </c>
      <c r="M30" s="20">
        <v>62083</v>
      </c>
      <c r="N30" s="20">
        <v>62083</v>
      </c>
      <c r="O30" s="20"/>
      <c r="P30" s="20"/>
      <c r="Q30" s="20"/>
      <c r="R30" s="20"/>
      <c r="S30" s="20"/>
      <c r="T30" s="20"/>
      <c r="U30" s="20"/>
      <c r="V30" s="20"/>
      <c r="W30" s="20">
        <v>62083</v>
      </c>
      <c r="X30" s="20">
        <v>25000</v>
      </c>
      <c r="Y30" s="20">
        <v>37083</v>
      </c>
      <c r="Z30" s="21">
        <v>148.33</v>
      </c>
      <c r="AA30" s="22">
        <v>50000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6976848</v>
      </c>
      <c r="D32" s="18">
        <v>6976848</v>
      </c>
      <c r="E32" s="19">
        <v>5300000</v>
      </c>
      <c r="F32" s="20">
        <v>5300000</v>
      </c>
      <c r="G32" s="20">
        <v>7491464</v>
      </c>
      <c r="H32" s="20">
        <v>4628204</v>
      </c>
      <c r="I32" s="20">
        <v>4998701</v>
      </c>
      <c r="J32" s="20">
        <v>4998701</v>
      </c>
      <c r="K32" s="20">
        <v>4266624</v>
      </c>
      <c r="L32" s="20">
        <v>3743262</v>
      </c>
      <c r="M32" s="20">
        <v>3585417</v>
      </c>
      <c r="N32" s="20">
        <v>3585417</v>
      </c>
      <c r="O32" s="20"/>
      <c r="P32" s="20"/>
      <c r="Q32" s="20"/>
      <c r="R32" s="20"/>
      <c r="S32" s="20"/>
      <c r="T32" s="20"/>
      <c r="U32" s="20"/>
      <c r="V32" s="20"/>
      <c r="W32" s="20">
        <v>3585417</v>
      </c>
      <c r="X32" s="20">
        <v>2650000</v>
      </c>
      <c r="Y32" s="20">
        <v>935417</v>
      </c>
      <c r="Z32" s="21">
        <v>35.3</v>
      </c>
      <c r="AA32" s="22">
        <v>5300000</v>
      </c>
    </row>
    <row r="33" spans="1:27" ht="13.5">
      <c r="A33" s="23" t="s">
        <v>58</v>
      </c>
      <c r="B33" s="17"/>
      <c r="C33" s="18">
        <v>2949777</v>
      </c>
      <c r="D33" s="18">
        <v>2949777</v>
      </c>
      <c r="E33" s="19">
        <v>3475300</v>
      </c>
      <c r="F33" s="20">
        <v>3475300</v>
      </c>
      <c r="G33" s="20">
        <v>3278585</v>
      </c>
      <c r="H33" s="20">
        <v>2965917</v>
      </c>
      <c r="I33" s="20">
        <v>2965916</v>
      </c>
      <c r="J33" s="20">
        <v>2965916</v>
      </c>
      <c r="K33" s="20">
        <v>2965917</v>
      </c>
      <c r="L33" s="20">
        <v>2949778</v>
      </c>
      <c r="M33" s="20">
        <v>2949778</v>
      </c>
      <c r="N33" s="20">
        <v>2949778</v>
      </c>
      <c r="O33" s="20"/>
      <c r="P33" s="20"/>
      <c r="Q33" s="20"/>
      <c r="R33" s="20"/>
      <c r="S33" s="20"/>
      <c r="T33" s="20"/>
      <c r="U33" s="20"/>
      <c r="V33" s="20"/>
      <c r="W33" s="20">
        <v>2949778</v>
      </c>
      <c r="X33" s="20">
        <v>1737650</v>
      </c>
      <c r="Y33" s="20">
        <v>1212128</v>
      </c>
      <c r="Z33" s="21">
        <v>69.76</v>
      </c>
      <c r="AA33" s="22">
        <v>3475300</v>
      </c>
    </row>
    <row r="34" spans="1:27" ht="13.5">
      <c r="A34" s="27" t="s">
        <v>59</v>
      </c>
      <c r="B34" s="28"/>
      <c r="C34" s="29">
        <f aca="true" t="shared" si="3" ref="C34:Y34">SUM(C29:C33)</f>
        <v>9988708</v>
      </c>
      <c r="D34" s="29">
        <f>SUM(D29:D33)</f>
        <v>9988708</v>
      </c>
      <c r="E34" s="30">
        <f t="shared" si="3"/>
        <v>8825300</v>
      </c>
      <c r="F34" s="31">
        <f t="shared" si="3"/>
        <v>8825300</v>
      </c>
      <c r="G34" s="31">
        <f t="shared" si="3"/>
        <v>10832132</v>
      </c>
      <c r="H34" s="31">
        <f t="shared" si="3"/>
        <v>7656204</v>
      </c>
      <c r="I34" s="31">
        <f t="shared" si="3"/>
        <v>8026700</v>
      </c>
      <c r="J34" s="31">
        <f t="shared" si="3"/>
        <v>8026700</v>
      </c>
      <c r="K34" s="31">
        <f t="shared" si="3"/>
        <v>7294624</v>
      </c>
      <c r="L34" s="31">
        <f t="shared" si="3"/>
        <v>6755123</v>
      </c>
      <c r="M34" s="31">
        <f t="shared" si="3"/>
        <v>6597278</v>
      </c>
      <c r="N34" s="31">
        <f t="shared" si="3"/>
        <v>6597278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6597278</v>
      </c>
      <c r="X34" s="31">
        <f t="shared" si="3"/>
        <v>4412650</v>
      </c>
      <c r="Y34" s="31">
        <f t="shared" si="3"/>
        <v>2184628</v>
      </c>
      <c r="Z34" s="32">
        <f>+IF(X34&lt;&gt;0,+(Y34/X34)*100,0)</f>
        <v>49.5083000011331</v>
      </c>
      <c r="AA34" s="33">
        <f>SUM(AA29:AA33)</f>
        <v>8825300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42926</v>
      </c>
      <c r="D37" s="18">
        <v>42926</v>
      </c>
      <c r="E37" s="19">
        <v>4711</v>
      </c>
      <c r="F37" s="20">
        <v>4711</v>
      </c>
      <c r="G37" s="20">
        <v>42926</v>
      </c>
      <c r="H37" s="20">
        <v>42926</v>
      </c>
      <c r="I37" s="20">
        <v>42926</v>
      </c>
      <c r="J37" s="20">
        <v>42926</v>
      </c>
      <c r="K37" s="20">
        <v>42926</v>
      </c>
      <c r="L37" s="20">
        <v>42926</v>
      </c>
      <c r="M37" s="20">
        <v>42926</v>
      </c>
      <c r="N37" s="20">
        <v>42926</v>
      </c>
      <c r="O37" s="20"/>
      <c r="P37" s="20"/>
      <c r="Q37" s="20"/>
      <c r="R37" s="20"/>
      <c r="S37" s="20"/>
      <c r="T37" s="20"/>
      <c r="U37" s="20"/>
      <c r="V37" s="20"/>
      <c r="W37" s="20">
        <v>42926</v>
      </c>
      <c r="X37" s="20">
        <v>2356</v>
      </c>
      <c r="Y37" s="20">
        <v>40570</v>
      </c>
      <c r="Z37" s="21">
        <v>1721.99</v>
      </c>
      <c r="AA37" s="22">
        <v>4711</v>
      </c>
    </row>
    <row r="38" spans="1:27" ht="13.5">
      <c r="A38" s="23" t="s">
        <v>58</v>
      </c>
      <c r="B38" s="17"/>
      <c r="C38" s="18">
        <v>15255746</v>
      </c>
      <c r="D38" s="18">
        <v>15255746</v>
      </c>
      <c r="E38" s="19">
        <v>15101714</v>
      </c>
      <c r="F38" s="20">
        <v>15101714</v>
      </c>
      <c r="G38" s="20">
        <v>14132794</v>
      </c>
      <c r="H38" s="20">
        <v>15255746</v>
      </c>
      <c r="I38" s="20">
        <v>15255746</v>
      </c>
      <c r="J38" s="20">
        <v>15255746</v>
      </c>
      <c r="K38" s="20">
        <v>15255746</v>
      </c>
      <c r="L38" s="20">
        <v>15255746</v>
      </c>
      <c r="M38" s="20">
        <v>15255746</v>
      </c>
      <c r="N38" s="20">
        <v>15255746</v>
      </c>
      <c r="O38" s="20"/>
      <c r="P38" s="20"/>
      <c r="Q38" s="20"/>
      <c r="R38" s="20"/>
      <c r="S38" s="20"/>
      <c r="T38" s="20"/>
      <c r="U38" s="20"/>
      <c r="V38" s="20"/>
      <c r="W38" s="20">
        <v>15255746</v>
      </c>
      <c r="X38" s="20">
        <v>7550857</v>
      </c>
      <c r="Y38" s="20">
        <v>7704889</v>
      </c>
      <c r="Z38" s="21">
        <v>102.04</v>
      </c>
      <c r="AA38" s="22">
        <v>15101714</v>
      </c>
    </row>
    <row r="39" spans="1:27" ht="13.5">
      <c r="A39" s="27" t="s">
        <v>61</v>
      </c>
      <c r="B39" s="35"/>
      <c r="C39" s="29">
        <f aca="true" t="shared" si="4" ref="C39:Y39">SUM(C37:C38)</f>
        <v>15298672</v>
      </c>
      <c r="D39" s="29">
        <f>SUM(D37:D38)</f>
        <v>15298672</v>
      </c>
      <c r="E39" s="36">
        <f t="shared" si="4"/>
        <v>15106425</v>
      </c>
      <c r="F39" s="37">
        <f t="shared" si="4"/>
        <v>15106425</v>
      </c>
      <c r="G39" s="37">
        <f t="shared" si="4"/>
        <v>14175720</v>
      </c>
      <c r="H39" s="37">
        <f t="shared" si="4"/>
        <v>15298672</v>
      </c>
      <c r="I39" s="37">
        <f t="shared" si="4"/>
        <v>15298672</v>
      </c>
      <c r="J39" s="37">
        <f t="shared" si="4"/>
        <v>15298672</v>
      </c>
      <c r="K39" s="37">
        <f t="shared" si="4"/>
        <v>15298672</v>
      </c>
      <c r="L39" s="37">
        <f t="shared" si="4"/>
        <v>15298672</v>
      </c>
      <c r="M39" s="37">
        <f t="shared" si="4"/>
        <v>15298672</v>
      </c>
      <c r="N39" s="37">
        <f t="shared" si="4"/>
        <v>15298672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15298672</v>
      </c>
      <c r="X39" s="37">
        <f t="shared" si="4"/>
        <v>7553213</v>
      </c>
      <c r="Y39" s="37">
        <f t="shared" si="4"/>
        <v>7745459</v>
      </c>
      <c r="Z39" s="38">
        <f>+IF(X39&lt;&gt;0,+(Y39/X39)*100,0)</f>
        <v>102.54522148389036</v>
      </c>
      <c r="AA39" s="39">
        <f>SUM(AA37:AA38)</f>
        <v>15106425</v>
      </c>
    </row>
    <row r="40" spans="1:27" ht="13.5">
      <c r="A40" s="27" t="s">
        <v>62</v>
      </c>
      <c r="B40" s="28"/>
      <c r="C40" s="29">
        <f aca="true" t="shared" si="5" ref="C40:Y40">+C34+C39</f>
        <v>25287380</v>
      </c>
      <c r="D40" s="29">
        <f>+D34+D39</f>
        <v>25287380</v>
      </c>
      <c r="E40" s="30">
        <f t="shared" si="5"/>
        <v>23931725</v>
      </c>
      <c r="F40" s="31">
        <f t="shared" si="5"/>
        <v>23931725</v>
      </c>
      <c r="G40" s="31">
        <f t="shared" si="5"/>
        <v>25007852</v>
      </c>
      <c r="H40" s="31">
        <f t="shared" si="5"/>
        <v>22954876</v>
      </c>
      <c r="I40" s="31">
        <f t="shared" si="5"/>
        <v>23325372</v>
      </c>
      <c r="J40" s="31">
        <f t="shared" si="5"/>
        <v>23325372</v>
      </c>
      <c r="K40" s="31">
        <f t="shared" si="5"/>
        <v>22593296</v>
      </c>
      <c r="L40" s="31">
        <f t="shared" si="5"/>
        <v>22053795</v>
      </c>
      <c r="M40" s="31">
        <f t="shared" si="5"/>
        <v>21895950</v>
      </c>
      <c r="N40" s="31">
        <f t="shared" si="5"/>
        <v>21895950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21895950</v>
      </c>
      <c r="X40" s="31">
        <f t="shared" si="5"/>
        <v>11965863</v>
      </c>
      <c r="Y40" s="31">
        <f t="shared" si="5"/>
        <v>9930087</v>
      </c>
      <c r="Z40" s="32">
        <f>+IF(X40&lt;&gt;0,+(Y40/X40)*100,0)</f>
        <v>82.98680170414787</v>
      </c>
      <c r="AA40" s="33">
        <f>+AA34+AA39</f>
        <v>23931725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-6343011</v>
      </c>
      <c r="D42" s="43">
        <f>+D25-D40</f>
        <v>-6343011</v>
      </c>
      <c r="E42" s="44">
        <f t="shared" si="6"/>
        <v>-2953315</v>
      </c>
      <c r="F42" s="45">
        <f t="shared" si="6"/>
        <v>-2953315</v>
      </c>
      <c r="G42" s="45">
        <f t="shared" si="6"/>
        <v>-9088124</v>
      </c>
      <c r="H42" s="45">
        <f t="shared" si="6"/>
        <v>5258708</v>
      </c>
      <c r="I42" s="45">
        <f t="shared" si="6"/>
        <v>101900</v>
      </c>
      <c r="J42" s="45">
        <f t="shared" si="6"/>
        <v>101900</v>
      </c>
      <c r="K42" s="45">
        <f t="shared" si="6"/>
        <v>-4394616</v>
      </c>
      <c r="L42" s="45">
        <f t="shared" si="6"/>
        <v>-2875932</v>
      </c>
      <c r="M42" s="45">
        <f t="shared" si="6"/>
        <v>4438524</v>
      </c>
      <c r="N42" s="45">
        <f t="shared" si="6"/>
        <v>4438524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4438524</v>
      </c>
      <c r="X42" s="45">
        <f t="shared" si="6"/>
        <v>-1476655</v>
      </c>
      <c r="Y42" s="45">
        <f t="shared" si="6"/>
        <v>5915179</v>
      </c>
      <c r="Z42" s="46">
        <f>+IF(X42&lt;&gt;0,+(Y42/X42)*100,0)</f>
        <v>-400.5796208322188</v>
      </c>
      <c r="AA42" s="47">
        <f>+AA25-AA40</f>
        <v>-2953315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-6343011</v>
      </c>
      <c r="D45" s="18">
        <v>-6343011</v>
      </c>
      <c r="E45" s="19">
        <v>-2953315</v>
      </c>
      <c r="F45" s="20">
        <v>-2953315</v>
      </c>
      <c r="G45" s="20">
        <v>-9088124</v>
      </c>
      <c r="H45" s="20">
        <v>5258708</v>
      </c>
      <c r="I45" s="20">
        <v>101900</v>
      </c>
      <c r="J45" s="20">
        <v>101900</v>
      </c>
      <c r="K45" s="20">
        <v>-4394616</v>
      </c>
      <c r="L45" s="20">
        <v>-2875932</v>
      </c>
      <c r="M45" s="20">
        <v>4438524</v>
      </c>
      <c r="N45" s="20">
        <v>4438524</v>
      </c>
      <c r="O45" s="20"/>
      <c r="P45" s="20"/>
      <c r="Q45" s="20"/>
      <c r="R45" s="20"/>
      <c r="S45" s="20"/>
      <c r="T45" s="20"/>
      <c r="U45" s="20"/>
      <c r="V45" s="20"/>
      <c r="W45" s="20">
        <v>4438524</v>
      </c>
      <c r="X45" s="20">
        <v>-1476658</v>
      </c>
      <c r="Y45" s="20">
        <v>5915182</v>
      </c>
      <c r="Z45" s="48">
        <v>-400.58</v>
      </c>
      <c r="AA45" s="22">
        <v>-2953315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-6343011</v>
      </c>
      <c r="D48" s="51">
        <f>SUM(D45:D47)</f>
        <v>-6343011</v>
      </c>
      <c r="E48" s="52">
        <f t="shared" si="7"/>
        <v>-2953315</v>
      </c>
      <c r="F48" s="53">
        <f t="shared" si="7"/>
        <v>-2953315</v>
      </c>
      <c r="G48" s="53">
        <f t="shared" si="7"/>
        <v>-9088124</v>
      </c>
      <c r="H48" s="53">
        <f t="shared" si="7"/>
        <v>5258708</v>
      </c>
      <c r="I48" s="53">
        <f t="shared" si="7"/>
        <v>101900</v>
      </c>
      <c r="J48" s="53">
        <f t="shared" si="7"/>
        <v>101900</v>
      </c>
      <c r="K48" s="53">
        <f t="shared" si="7"/>
        <v>-4394616</v>
      </c>
      <c r="L48" s="53">
        <f t="shared" si="7"/>
        <v>-2875932</v>
      </c>
      <c r="M48" s="53">
        <f t="shared" si="7"/>
        <v>4438524</v>
      </c>
      <c r="N48" s="53">
        <f t="shared" si="7"/>
        <v>4438524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4438524</v>
      </c>
      <c r="X48" s="53">
        <f t="shared" si="7"/>
        <v>-1476658</v>
      </c>
      <c r="Y48" s="53">
        <f t="shared" si="7"/>
        <v>5915182</v>
      </c>
      <c r="Z48" s="54">
        <f>+IF(X48&lt;&gt;0,+(Y48/X48)*100,0)</f>
        <v>-400.57901017026285</v>
      </c>
      <c r="AA48" s="55">
        <f>SUM(AA45:AA47)</f>
        <v>-2953315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4245779</v>
      </c>
      <c r="D6" s="18">
        <v>4245779</v>
      </c>
      <c r="E6" s="19">
        <v>17732000</v>
      </c>
      <c r="F6" s="20">
        <v>17732000</v>
      </c>
      <c r="G6" s="20">
        <v>2160289</v>
      </c>
      <c r="H6" s="20">
        <v>364114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8866000</v>
      </c>
      <c r="Y6" s="20">
        <v>-8866000</v>
      </c>
      <c r="Z6" s="21">
        <v>-100</v>
      </c>
      <c r="AA6" s="22">
        <v>17732000</v>
      </c>
    </row>
    <row r="7" spans="1:27" ht="13.5">
      <c r="A7" s="23" t="s">
        <v>34</v>
      </c>
      <c r="B7" s="17"/>
      <c r="C7" s="18"/>
      <c r="D7" s="18"/>
      <c r="E7" s="19">
        <v>5000000</v>
      </c>
      <c r="F7" s="20">
        <v>5000000</v>
      </c>
      <c r="G7" s="20">
        <v>9000000</v>
      </c>
      <c r="H7" s="20">
        <v>5100000</v>
      </c>
      <c r="I7" s="20">
        <v>3000000</v>
      </c>
      <c r="J7" s="20">
        <v>3000000</v>
      </c>
      <c r="K7" s="20">
        <v>1900000</v>
      </c>
      <c r="L7" s="20">
        <v>8883000</v>
      </c>
      <c r="M7" s="20">
        <v>4033000</v>
      </c>
      <c r="N7" s="20">
        <v>4033000</v>
      </c>
      <c r="O7" s="20"/>
      <c r="P7" s="20"/>
      <c r="Q7" s="20"/>
      <c r="R7" s="20"/>
      <c r="S7" s="20"/>
      <c r="T7" s="20"/>
      <c r="U7" s="20"/>
      <c r="V7" s="20"/>
      <c r="W7" s="20">
        <v>4033000</v>
      </c>
      <c r="X7" s="20">
        <v>2500000</v>
      </c>
      <c r="Y7" s="20">
        <v>1533000</v>
      </c>
      <c r="Z7" s="21">
        <v>61.32</v>
      </c>
      <c r="AA7" s="22">
        <v>5000000</v>
      </c>
    </row>
    <row r="8" spans="1:27" ht="13.5">
      <c r="A8" s="23" t="s">
        <v>35</v>
      </c>
      <c r="B8" s="17"/>
      <c r="C8" s="18">
        <v>26941125</v>
      </c>
      <c r="D8" s="18">
        <v>26941125</v>
      </c>
      <c r="E8" s="19">
        <v>34946000</v>
      </c>
      <c r="F8" s="20">
        <v>34946000</v>
      </c>
      <c r="G8" s="20">
        <v>42317203</v>
      </c>
      <c r="H8" s="20">
        <v>43314139</v>
      </c>
      <c r="I8" s="20">
        <v>42550013</v>
      </c>
      <c r="J8" s="20">
        <v>42550013</v>
      </c>
      <c r="K8" s="20">
        <v>40705875</v>
      </c>
      <c r="L8" s="20">
        <v>40966411</v>
      </c>
      <c r="M8" s="20">
        <v>45545856</v>
      </c>
      <c r="N8" s="20">
        <v>45545856</v>
      </c>
      <c r="O8" s="20"/>
      <c r="P8" s="20"/>
      <c r="Q8" s="20"/>
      <c r="R8" s="20"/>
      <c r="S8" s="20"/>
      <c r="T8" s="20"/>
      <c r="U8" s="20"/>
      <c r="V8" s="20"/>
      <c r="W8" s="20">
        <v>45545856</v>
      </c>
      <c r="X8" s="20">
        <v>17473000</v>
      </c>
      <c r="Y8" s="20">
        <v>28072856</v>
      </c>
      <c r="Z8" s="21">
        <v>160.66</v>
      </c>
      <c r="AA8" s="22">
        <v>34946000</v>
      </c>
    </row>
    <row r="9" spans="1:27" ht="13.5">
      <c r="A9" s="23" t="s">
        <v>36</v>
      </c>
      <c r="B9" s="17"/>
      <c r="C9" s="18">
        <v>457852</v>
      </c>
      <c r="D9" s="18">
        <v>457852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2782092</v>
      </c>
      <c r="D11" s="18">
        <v>2782092</v>
      </c>
      <c r="E11" s="19"/>
      <c r="F11" s="20"/>
      <c r="G11" s="20">
        <v>2765986</v>
      </c>
      <c r="H11" s="20">
        <v>2767627</v>
      </c>
      <c r="I11" s="20">
        <v>2736689</v>
      </c>
      <c r="J11" s="20">
        <v>2736689</v>
      </c>
      <c r="K11" s="20">
        <v>2628960</v>
      </c>
      <c r="L11" s="20">
        <v>2653310</v>
      </c>
      <c r="M11" s="20">
        <v>2593633</v>
      </c>
      <c r="N11" s="20">
        <v>2593633</v>
      </c>
      <c r="O11" s="20"/>
      <c r="P11" s="20"/>
      <c r="Q11" s="20"/>
      <c r="R11" s="20"/>
      <c r="S11" s="20"/>
      <c r="T11" s="20"/>
      <c r="U11" s="20"/>
      <c r="V11" s="20"/>
      <c r="W11" s="20">
        <v>2593633</v>
      </c>
      <c r="X11" s="20"/>
      <c r="Y11" s="20">
        <v>2593633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34426848</v>
      </c>
      <c r="D12" s="29">
        <f>SUM(D6:D11)</f>
        <v>34426848</v>
      </c>
      <c r="E12" s="30">
        <f t="shared" si="0"/>
        <v>57678000</v>
      </c>
      <c r="F12" s="31">
        <f t="shared" si="0"/>
        <v>57678000</v>
      </c>
      <c r="G12" s="31">
        <f t="shared" si="0"/>
        <v>56243478</v>
      </c>
      <c r="H12" s="31">
        <f t="shared" si="0"/>
        <v>51545880</v>
      </c>
      <c r="I12" s="31">
        <f t="shared" si="0"/>
        <v>48286702</v>
      </c>
      <c r="J12" s="31">
        <f t="shared" si="0"/>
        <v>48286702</v>
      </c>
      <c r="K12" s="31">
        <f t="shared" si="0"/>
        <v>45234835</v>
      </c>
      <c r="L12" s="31">
        <f t="shared" si="0"/>
        <v>52502721</v>
      </c>
      <c r="M12" s="31">
        <f t="shared" si="0"/>
        <v>52172489</v>
      </c>
      <c r="N12" s="31">
        <f t="shared" si="0"/>
        <v>52172489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52172489</v>
      </c>
      <c r="X12" s="31">
        <f t="shared" si="0"/>
        <v>28839000</v>
      </c>
      <c r="Y12" s="31">
        <f t="shared" si="0"/>
        <v>23333489</v>
      </c>
      <c r="Z12" s="32">
        <f>+IF(X12&lt;&gt;0,+(Y12/X12)*100,0)</f>
        <v>80.90949408786713</v>
      </c>
      <c r="AA12" s="33">
        <f>SUM(AA6:AA11)</f>
        <v>57678000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67888795</v>
      </c>
      <c r="D17" s="18">
        <v>67888795</v>
      </c>
      <c r="E17" s="19">
        <v>41941000</v>
      </c>
      <c r="F17" s="20">
        <v>41941000</v>
      </c>
      <c r="G17" s="20">
        <v>41941030</v>
      </c>
      <c r="H17" s="20">
        <v>41941030</v>
      </c>
      <c r="I17" s="20">
        <v>41941030</v>
      </c>
      <c r="J17" s="20">
        <v>41941030</v>
      </c>
      <c r="K17" s="20">
        <v>41941030</v>
      </c>
      <c r="L17" s="20">
        <v>41941030</v>
      </c>
      <c r="M17" s="20">
        <v>41941030</v>
      </c>
      <c r="N17" s="20">
        <v>41941030</v>
      </c>
      <c r="O17" s="20"/>
      <c r="P17" s="20"/>
      <c r="Q17" s="20"/>
      <c r="R17" s="20"/>
      <c r="S17" s="20"/>
      <c r="T17" s="20"/>
      <c r="U17" s="20"/>
      <c r="V17" s="20"/>
      <c r="W17" s="20">
        <v>41941030</v>
      </c>
      <c r="X17" s="20">
        <v>20970500</v>
      </c>
      <c r="Y17" s="20">
        <v>20970530</v>
      </c>
      <c r="Z17" s="21">
        <v>100</v>
      </c>
      <c r="AA17" s="22">
        <v>41941000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417781396</v>
      </c>
      <c r="D19" s="18">
        <v>417781396</v>
      </c>
      <c r="E19" s="19">
        <v>496682000</v>
      </c>
      <c r="F19" s="20">
        <v>496682000</v>
      </c>
      <c r="G19" s="20">
        <v>458587873</v>
      </c>
      <c r="H19" s="20">
        <v>457483874</v>
      </c>
      <c r="I19" s="20">
        <v>456379875</v>
      </c>
      <c r="J19" s="20">
        <v>456379875</v>
      </c>
      <c r="K19" s="20">
        <v>455275876</v>
      </c>
      <c r="L19" s="20">
        <v>454171877</v>
      </c>
      <c r="M19" s="20">
        <v>453067878</v>
      </c>
      <c r="N19" s="20">
        <v>453067878</v>
      </c>
      <c r="O19" s="20"/>
      <c r="P19" s="20"/>
      <c r="Q19" s="20"/>
      <c r="R19" s="20"/>
      <c r="S19" s="20"/>
      <c r="T19" s="20"/>
      <c r="U19" s="20"/>
      <c r="V19" s="20"/>
      <c r="W19" s="20">
        <v>453067878</v>
      </c>
      <c r="X19" s="20">
        <v>248341000</v>
      </c>
      <c r="Y19" s="20">
        <v>204726878</v>
      </c>
      <c r="Z19" s="21">
        <v>82.44</v>
      </c>
      <c r="AA19" s="22">
        <v>496682000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239807</v>
      </c>
      <c r="D22" s="18">
        <v>239807</v>
      </c>
      <c r="E22" s="19">
        <v>726000</v>
      </c>
      <c r="F22" s="20">
        <v>726000</v>
      </c>
      <c r="G22" s="20">
        <v>727820</v>
      </c>
      <c r="H22" s="20">
        <v>727820</v>
      </c>
      <c r="I22" s="20">
        <v>727820</v>
      </c>
      <c r="J22" s="20">
        <v>727820</v>
      </c>
      <c r="K22" s="20">
        <v>727820</v>
      </c>
      <c r="L22" s="20">
        <v>727820</v>
      </c>
      <c r="M22" s="20">
        <v>727820</v>
      </c>
      <c r="N22" s="20">
        <v>727820</v>
      </c>
      <c r="O22" s="20"/>
      <c r="P22" s="20"/>
      <c r="Q22" s="20"/>
      <c r="R22" s="20"/>
      <c r="S22" s="20"/>
      <c r="T22" s="20"/>
      <c r="U22" s="20"/>
      <c r="V22" s="20"/>
      <c r="W22" s="20">
        <v>727820</v>
      </c>
      <c r="X22" s="20">
        <v>363000</v>
      </c>
      <c r="Y22" s="20">
        <v>364820</v>
      </c>
      <c r="Z22" s="21">
        <v>100.5</v>
      </c>
      <c r="AA22" s="22">
        <v>726000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485909998</v>
      </c>
      <c r="D24" s="29">
        <f>SUM(D15:D23)</f>
        <v>485909998</v>
      </c>
      <c r="E24" s="36">
        <f t="shared" si="1"/>
        <v>539349000</v>
      </c>
      <c r="F24" s="37">
        <f t="shared" si="1"/>
        <v>539349000</v>
      </c>
      <c r="G24" s="37">
        <f t="shared" si="1"/>
        <v>501256723</v>
      </c>
      <c r="H24" s="37">
        <f t="shared" si="1"/>
        <v>500152724</v>
      </c>
      <c r="I24" s="37">
        <f t="shared" si="1"/>
        <v>499048725</v>
      </c>
      <c r="J24" s="37">
        <f t="shared" si="1"/>
        <v>499048725</v>
      </c>
      <c r="K24" s="37">
        <f t="shared" si="1"/>
        <v>497944726</v>
      </c>
      <c r="L24" s="37">
        <f t="shared" si="1"/>
        <v>496840727</v>
      </c>
      <c r="M24" s="37">
        <f t="shared" si="1"/>
        <v>495736728</v>
      </c>
      <c r="N24" s="37">
        <f t="shared" si="1"/>
        <v>495736728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495736728</v>
      </c>
      <c r="X24" s="37">
        <f t="shared" si="1"/>
        <v>269674500</v>
      </c>
      <c r="Y24" s="37">
        <f t="shared" si="1"/>
        <v>226062228</v>
      </c>
      <c r="Z24" s="38">
        <f>+IF(X24&lt;&gt;0,+(Y24/X24)*100,0)</f>
        <v>83.82781019339983</v>
      </c>
      <c r="AA24" s="39">
        <f>SUM(AA15:AA23)</f>
        <v>539349000</v>
      </c>
    </row>
    <row r="25" spans="1:27" ht="13.5">
      <c r="A25" s="27" t="s">
        <v>51</v>
      </c>
      <c r="B25" s="28"/>
      <c r="C25" s="29">
        <f aca="true" t="shared" si="2" ref="C25:Y25">+C12+C24</f>
        <v>520336846</v>
      </c>
      <c r="D25" s="29">
        <f>+D12+D24</f>
        <v>520336846</v>
      </c>
      <c r="E25" s="30">
        <f t="shared" si="2"/>
        <v>597027000</v>
      </c>
      <c r="F25" s="31">
        <f t="shared" si="2"/>
        <v>597027000</v>
      </c>
      <c r="G25" s="31">
        <f t="shared" si="2"/>
        <v>557500201</v>
      </c>
      <c r="H25" s="31">
        <f t="shared" si="2"/>
        <v>551698604</v>
      </c>
      <c r="I25" s="31">
        <f t="shared" si="2"/>
        <v>547335427</v>
      </c>
      <c r="J25" s="31">
        <f t="shared" si="2"/>
        <v>547335427</v>
      </c>
      <c r="K25" s="31">
        <f t="shared" si="2"/>
        <v>543179561</v>
      </c>
      <c r="L25" s="31">
        <f t="shared" si="2"/>
        <v>549343448</v>
      </c>
      <c r="M25" s="31">
        <f t="shared" si="2"/>
        <v>547909217</v>
      </c>
      <c r="N25" s="31">
        <f t="shared" si="2"/>
        <v>547909217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547909217</v>
      </c>
      <c r="X25" s="31">
        <f t="shared" si="2"/>
        <v>298513500</v>
      </c>
      <c r="Y25" s="31">
        <f t="shared" si="2"/>
        <v>249395717</v>
      </c>
      <c r="Z25" s="32">
        <f>+IF(X25&lt;&gt;0,+(Y25/X25)*100,0)</f>
        <v>83.54587547966842</v>
      </c>
      <c r="AA25" s="33">
        <f>+AA12+AA24</f>
        <v>597027000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>
        <v>4959640</v>
      </c>
      <c r="J29" s="20">
        <v>4959640</v>
      </c>
      <c r="K29" s="20">
        <v>5955596</v>
      </c>
      <c r="L29" s="20">
        <v>3796609</v>
      </c>
      <c r="M29" s="20">
        <v>3046207</v>
      </c>
      <c r="N29" s="20">
        <v>3046207</v>
      </c>
      <c r="O29" s="20"/>
      <c r="P29" s="20"/>
      <c r="Q29" s="20"/>
      <c r="R29" s="20"/>
      <c r="S29" s="20"/>
      <c r="T29" s="20"/>
      <c r="U29" s="20"/>
      <c r="V29" s="20"/>
      <c r="W29" s="20">
        <v>3046207</v>
      </c>
      <c r="X29" s="20"/>
      <c r="Y29" s="20">
        <v>3046207</v>
      </c>
      <c r="Z29" s="21"/>
      <c r="AA29" s="22"/>
    </row>
    <row r="30" spans="1:27" ht="13.5">
      <c r="A30" s="23" t="s">
        <v>55</v>
      </c>
      <c r="B30" s="17"/>
      <c r="C30" s="18">
        <v>3573788</v>
      </c>
      <c r="D30" s="18">
        <v>3573788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1388759</v>
      </c>
      <c r="D31" s="18">
        <v>1388759</v>
      </c>
      <c r="E31" s="19">
        <v>1590000</v>
      </c>
      <c r="F31" s="20">
        <v>1590000</v>
      </c>
      <c r="G31" s="20">
        <v>1402553</v>
      </c>
      <c r="H31" s="20">
        <v>1416412</v>
      </c>
      <c r="I31" s="20">
        <v>1426203</v>
      </c>
      <c r="J31" s="20">
        <v>1426203</v>
      </c>
      <c r="K31" s="20">
        <v>1433810</v>
      </c>
      <c r="L31" s="20">
        <v>1449057</v>
      </c>
      <c r="M31" s="20">
        <v>1445687</v>
      </c>
      <c r="N31" s="20">
        <v>1445687</v>
      </c>
      <c r="O31" s="20"/>
      <c r="P31" s="20"/>
      <c r="Q31" s="20"/>
      <c r="R31" s="20"/>
      <c r="S31" s="20"/>
      <c r="T31" s="20"/>
      <c r="U31" s="20"/>
      <c r="V31" s="20"/>
      <c r="W31" s="20">
        <v>1445687</v>
      </c>
      <c r="X31" s="20">
        <v>795000</v>
      </c>
      <c r="Y31" s="20">
        <v>650687</v>
      </c>
      <c r="Z31" s="21">
        <v>81.85</v>
      </c>
      <c r="AA31" s="22">
        <v>1590000</v>
      </c>
    </row>
    <row r="32" spans="1:27" ht="13.5">
      <c r="A32" s="23" t="s">
        <v>57</v>
      </c>
      <c r="B32" s="17"/>
      <c r="C32" s="18">
        <v>52848980</v>
      </c>
      <c r="D32" s="18">
        <v>52848980</v>
      </c>
      <c r="E32" s="19">
        <v>30421000</v>
      </c>
      <c r="F32" s="20">
        <v>30421000</v>
      </c>
      <c r="G32" s="20">
        <v>19860959</v>
      </c>
      <c r="H32" s="20">
        <v>16822775</v>
      </c>
      <c r="I32" s="20">
        <v>17044143</v>
      </c>
      <c r="J32" s="20">
        <v>17044143</v>
      </c>
      <c r="K32" s="20">
        <v>17201513</v>
      </c>
      <c r="L32" s="20">
        <v>17915440</v>
      </c>
      <c r="M32" s="20">
        <v>16871064</v>
      </c>
      <c r="N32" s="20">
        <v>16871064</v>
      </c>
      <c r="O32" s="20"/>
      <c r="P32" s="20"/>
      <c r="Q32" s="20"/>
      <c r="R32" s="20"/>
      <c r="S32" s="20"/>
      <c r="T32" s="20"/>
      <c r="U32" s="20"/>
      <c r="V32" s="20"/>
      <c r="W32" s="20">
        <v>16871064</v>
      </c>
      <c r="X32" s="20">
        <v>15210500</v>
      </c>
      <c r="Y32" s="20">
        <v>1660564</v>
      </c>
      <c r="Z32" s="21">
        <v>10.92</v>
      </c>
      <c r="AA32" s="22">
        <v>30421000</v>
      </c>
    </row>
    <row r="33" spans="1:27" ht="13.5">
      <c r="A33" s="23" t="s">
        <v>58</v>
      </c>
      <c r="B33" s="17"/>
      <c r="C33" s="18">
        <v>6716152</v>
      </c>
      <c r="D33" s="18">
        <v>6716152</v>
      </c>
      <c r="E33" s="19"/>
      <c r="F33" s="20"/>
      <c r="G33" s="20">
        <v>4221651</v>
      </c>
      <c r="H33" s="20">
        <v>4221651</v>
      </c>
      <c r="I33" s="20">
        <v>4221651</v>
      </c>
      <c r="J33" s="20">
        <v>4221651</v>
      </c>
      <c r="K33" s="20">
        <v>4221651</v>
      </c>
      <c r="L33" s="20">
        <v>4221651</v>
      </c>
      <c r="M33" s="20">
        <v>4221651</v>
      </c>
      <c r="N33" s="20">
        <v>4221651</v>
      </c>
      <c r="O33" s="20"/>
      <c r="P33" s="20"/>
      <c r="Q33" s="20"/>
      <c r="R33" s="20"/>
      <c r="S33" s="20"/>
      <c r="T33" s="20"/>
      <c r="U33" s="20"/>
      <c r="V33" s="20"/>
      <c r="W33" s="20">
        <v>4221651</v>
      </c>
      <c r="X33" s="20"/>
      <c r="Y33" s="20">
        <v>4221651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64527679</v>
      </c>
      <c r="D34" s="29">
        <f>SUM(D29:D33)</f>
        <v>64527679</v>
      </c>
      <c r="E34" s="30">
        <f t="shared" si="3"/>
        <v>32011000</v>
      </c>
      <c r="F34" s="31">
        <f t="shared" si="3"/>
        <v>32011000</v>
      </c>
      <c r="G34" s="31">
        <f t="shared" si="3"/>
        <v>25485163</v>
      </c>
      <c r="H34" s="31">
        <f t="shared" si="3"/>
        <v>22460838</v>
      </c>
      <c r="I34" s="31">
        <f t="shared" si="3"/>
        <v>27651637</v>
      </c>
      <c r="J34" s="31">
        <f t="shared" si="3"/>
        <v>27651637</v>
      </c>
      <c r="K34" s="31">
        <f t="shared" si="3"/>
        <v>28812570</v>
      </c>
      <c r="L34" s="31">
        <f t="shared" si="3"/>
        <v>27382757</v>
      </c>
      <c r="M34" s="31">
        <f t="shared" si="3"/>
        <v>25584609</v>
      </c>
      <c r="N34" s="31">
        <f t="shared" si="3"/>
        <v>25584609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25584609</v>
      </c>
      <c r="X34" s="31">
        <f t="shared" si="3"/>
        <v>16005500</v>
      </c>
      <c r="Y34" s="31">
        <f t="shared" si="3"/>
        <v>9579109</v>
      </c>
      <c r="Z34" s="32">
        <f>+IF(X34&lt;&gt;0,+(Y34/X34)*100,0)</f>
        <v>59.84885820499204</v>
      </c>
      <c r="AA34" s="33">
        <f>SUM(AA29:AA33)</f>
        <v>32011000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14251372</v>
      </c>
      <c r="D37" s="18">
        <v>14251372</v>
      </c>
      <c r="E37" s="19">
        <v>27959000</v>
      </c>
      <c r="F37" s="20">
        <v>27959000</v>
      </c>
      <c r="G37" s="20">
        <v>6144592</v>
      </c>
      <c r="H37" s="20">
        <v>5968114</v>
      </c>
      <c r="I37" s="20">
        <v>5583333</v>
      </c>
      <c r="J37" s="20">
        <v>5583333</v>
      </c>
      <c r="K37" s="20">
        <v>5385724</v>
      </c>
      <c r="L37" s="20">
        <v>5152941</v>
      </c>
      <c r="M37" s="20">
        <v>4959980</v>
      </c>
      <c r="N37" s="20">
        <v>4959980</v>
      </c>
      <c r="O37" s="20"/>
      <c r="P37" s="20"/>
      <c r="Q37" s="20"/>
      <c r="R37" s="20"/>
      <c r="S37" s="20"/>
      <c r="T37" s="20"/>
      <c r="U37" s="20"/>
      <c r="V37" s="20"/>
      <c r="W37" s="20">
        <v>4959980</v>
      </c>
      <c r="X37" s="20">
        <v>13979500</v>
      </c>
      <c r="Y37" s="20">
        <v>-9019520</v>
      </c>
      <c r="Z37" s="21">
        <v>-64.52</v>
      </c>
      <c r="AA37" s="22">
        <v>27959000</v>
      </c>
    </row>
    <row r="38" spans="1:27" ht="13.5">
      <c r="A38" s="23" t="s">
        <v>58</v>
      </c>
      <c r="B38" s="17"/>
      <c r="C38" s="18">
        <v>43410112</v>
      </c>
      <c r="D38" s="18">
        <v>43410112</v>
      </c>
      <c r="E38" s="19">
        <v>12660000</v>
      </c>
      <c r="F38" s="20">
        <v>12660000</v>
      </c>
      <c r="G38" s="20">
        <v>36980161</v>
      </c>
      <c r="H38" s="20">
        <v>36980161</v>
      </c>
      <c r="I38" s="20">
        <v>36980161</v>
      </c>
      <c r="J38" s="20">
        <v>36980161</v>
      </c>
      <c r="K38" s="20">
        <v>36980161</v>
      </c>
      <c r="L38" s="20">
        <v>36980161</v>
      </c>
      <c r="M38" s="20">
        <v>36980161</v>
      </c>
      <c r="N38" s="20">
        <v>36980161</v>
      </c>
      <c r="O38" s="20"/>
      <c r="P38" s="20"/>
      <c r="Q38" s="20"/>
      <c r="R38" s="20"/>
      <c r="S38" s="20"/>
      <c r="T38" s="20"/>
      <c r="U38" s="20"/>
      <c r="V38" s="20"/>
      <c r="W38" s="20">
        <v>36980161</v>
      </c>
      <c r="X38" s="20">
        <v>6330000</v>
      </c>
      <c r="Y38" s="20">
        <v>30650161</v>
      </c>
      <c r="Z38" s="21">
        <v>484.2</v>
      </c>
      <c r="AA38" s="22">
        <v>12660000</v>
      </c>
    </row>
    <row r="39" spans="1:27" ht="13.5">
      <c r="A39" s="27" t="s">
        <v>61</v>
      </c>
      <c r="B39" s="35"/>
      <c r="C39" s="29">
        <f aca="true" t="shared" si="4" ref="C39:Y39">SUM(C37:C38)</f>
        <v>57661484</v>
      </c>
      <c r="D39" s="29">
        <f>SUM(D37:D38)</f>
        <v>57661484</v>
      </c>
      <c r="E39" s="36">
        <f t="shared" si="4"/>
        <v>40619000</v>
      </c>
      <c r="F39" s="37">
        <f t="shared" si="4"/>
        <v>40619000</v>
      </c>
      <c r="G39" s="37">
        <f t="shared" si="4"/>
        <v>43124753</v>
      </c>
      <c r="H39" s="37">
        <f t="shared" si="4"/>
        <v>42948275</v>
      </c>
      <c r="I39" s="37">
        <f t="shared" si="4"/>
        <v>42563494</v>
      </c>
      <c r="J39" s="37">
        <f t="shared" si="4"/>
        <v>42563494</v>
      </c>
      <c r="K39" s="37">
        <f t="shared" si="4"/>
        <v>42365885</v>
      </c>
      <c r="L39" s="37">
        <f t="shared" si="4"/>
        <v>42133102</v>
      </c>
      <c r="M39" s="37">
        <f t="shared" si="4"/>
        <v>41940141</v>
      </c>
      <c r="N39" s="37">
        <f t="shared" si="4"/>
        <v>41940141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41940141</v>
      </c>
      <c r="X39" s="37">
        <f t="shared" si="4"/>
        <v>20309500</v>
      </c>
      <c r="Y39" s="37">
        <f t="shared" si="4"/>
        <v>21630641</v>
      </c>
      <c r="Z39" s="38">
        <f>+IF(X39&lt;&gt;0,+(Y39/X39)*100,0)</f>
        <v>106.50503951352815</v>
      </c>
      <c r="AA39" s="39">
        <f>SUM(AA37:AA38)</f>
        <v>40619000</v>
      </c>
    </row>
    <row r="40" spans="1:27" ht="13.5">
      <c r="A40" s="27" t="s">
        <v>62</v>
      </c>
      <c r="B40" s="28"/>
      <c r="C40" s="29">
        <f aca="true" t="shared" si="5" ref="C40:Y40">+C34+C39</f>
        <v>122189163</v>
      </c>
      <c r="D40" s="29">
        <f>+D34+D39</f>
        <v>122189163</v>
      </c>
      <c r="E40" s="30">
        <f t="shared" si="5"/>
        <v>72630000</v>
      </c>
      <c r="F40" s="31">
        <f t="shared" si="5"/>
        <v>72630000</v>
      </c>
      <c r="G40" s="31">
        <f t="shared" si="5"/>
        <v>68609916</v>
      </c>
      <c r="H40" s="31">
        <f t="shared" si="5"/>
        <v>65409113</v>
      </c>
      <c r="I40" s="31">
        <f t="shared" si="5"/>
        <v>70215131</v>
      </c>
      <c r="J40" s="31">
        <f t="shared" si="5"/>
        <v>70215131</v>
      </c>
      <c r="K40" s="31">
        <f t="shared" si="5"/>
        <v>71178455</v>
      </c>
      <c r="L40" s="31">
        <f t="shared" si="5"/>
        <v>69515859</v>
      </c>
      <c r="M40" s="31">
        <f t="shared" si="5"/>
        <v>67524750</v>
      </c>
      <c r="N40" s="31">
        <f t="shared" si="5"/>
        <v>67524750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67524750</v>
      </c>
      <c r="X40" s="31">
        <f t="shared" si="5"/>
        <v>36315000</v>
      </c>
      <c r="Y40" s="31">
        <f t="shared" si="5"/>
        <v>31209750</v>
      </c>
      <c r="Z40" s="32">
        <f>+IF(X40&lt;&gt;0,+(Y40/X40)*100,0)</f>
        <v>85.94175960346963</v>
      </c>
      <c r="AA40" s="33">
        <f>+AA34+AA39</f>
        <v>72630000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398147683</v>
      </c>
      <c r="D42" s="43">
        <f>+D25-D40</f>
        <v>398147683</v>
      </c>
      <c r="E42" s="44">
        <f t="shared" si="6"/>
        <v>524397000</v>
      </c>
      <c r="F42" s="45">
        <f t="shared" si="6"/>
        <v>524397000</v>
      </c>
      <c r="G42" s="45">
        <f t="shared" si="6"/>
        <v>488890285</v>
      </c>
      <c r="H42" s="45">
        <f t="shared" si="6"/>
        <v>486289491</v>
      </c>
      <c r="I42" s="45">
        <f t="shared" si="6"/>
        <v>477120296</v>
      </c>
      <c r="J42" s="45">
        <f t="shared" si="6"/>
        <v>477120296</v>
      </c>
      <c r="K42" s="45">
        <f t="shared" si="6"/>
        <v>472001106</v>
      </c>
      <c r="L42" s="45">
        <f t="shared" si="6"/>
        <v>479827589</v>
      </c>
      <c r="M42" s="45">
        <f t="shared" si="6"/>
        <v>480384467</v>
      </c>
      <c r="N42" s="45">
        <f t="shared" si="6"/>
        <v>480384467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480384467</v>
      </c>
      <c r="X42" s="45">
        <f t="shared" si="6"/>
        <v>262198500</v>
      </c>
      <c r="Y42" s="45">
        <f t="shared" si="6"/>
        <v>218185967</v>
      </c>
      <c r="Z42" s="46">
        <f>+IF(X42&lt;&gt;0,+(Y42/X42)*100,0)</f>
        <v>83.21404088886854</v>
      </c>
      <c r="AA42" s="47">
        <f>+AA25-AA40</f>
        <v>524397000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396004803</v>
      </c>
      <c r="D45" s="18">
        <v>396004803</v>
      </c>
      <c r="E45" s="19">
        <v>519027000</v>
      </c>
      <c r="F45" s="20">
        <v>519027000</v>
      </c>
      <c r="G45" s="20">
        <v>483890285</v>
      </c>
      <c r="H45" s="20">
        <v>481289491</v>
      </c>
      <c r="I45" s="20">
        <v>472120296</v>
      </c>
      <c r="J45" s="20">
        <v>472120296</v>
      </c>
      <c r="K45" s="20">
        <v>467001106</v>
      </c>
      <c r="L45" s="20">
        <v>474827589</v>
      </c>
      <c r="M45" s="20">
        <v>475384467</v>
      </c>
      <c r="N45" s="20">
        <v>475384467</v>
      </c>
      <c r="O45" s="20"/>
      <c r="P45" s="20"/>
      <c r="Q45" s="20"/>
      <c r="R45" s="20"/>
      <c r="S45" s="20"/>
      <c r="T45" s="20"/>
      <c r="U45" s="20"/>
      <c r="V45" s="20"/>
      <c r="W45" s="20">
        <v>475384467</v>
      </c>
      <c r="X45" s="20">
        <v>259513500</v>
      </c>
      <c r="Y45" s="20">
        <v>215870967</v>
      </c>
      <c r="Z45" s="48">
        <v>83.18</v>
      </c>
      <c r="AA45" s="22">
        <v>519027000</v>
      </c>
    </row>
    <row r="46" spans="1:27" ht="13.5">
      <c r="A46" s="23" t="s">
        <v>67</v>
      </c>
      <c r="B46" s="17"/>
      <c r="C46" s="18">
        <v>2142880</v>
      </c>
      <c r="D46" s="18">
        <v>2142880</v>
      </c>
      <c r="E46" s="19">
        <v>5370000</v>
      </c>
      <c r="F46" s="20">
        <v>5370000</v>
      </c>
      <c r="G46" s="20">
        <v>5000000</v>
      </c>
      <c r="H46" s="20">
        <v>5000000</v>
      </c>
      <c r="I46" s="20">
        <v>5000000</v>
      </c>
      <c r="J46" s="20">
        <v>5000000</v>
      </c>
      <c r="K46" s="20">
        <v>5000000</v>
      </c>
      <c r="L46" s="20">
        <v>5000000</v>
      </c>
      <c r="M46" s="20">
        <v>5000000</v>
      </c>
      <c r="N46" s="20">
        <v>5000000</v>
      </c>
      <c r="O46" s="20"/>
      <c r="P46" s="20"/>
      <c r="Q46" s="20"/>
      <c r="R46" s="20"/>
      <c r="S46" s="20"/>
      <c r="T46" s="20"/>
      <c r="U46" s="20"/>
      <c r="V46" s="20"/>
      <c r="W46" s="20">
        <v>5000000</v>
      </c>
      <c r="X46" s="20">
        <v>2685000</v>
      </c>
      <c r="Y46" s="20">
        <v>2315000</v>
      </c>
      <c r="Z46" s="48">
        <v>86.22</v>
      </c>
      <c r="AA46" s="22">
        <v>5370000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398147683</v>
      </c>
      <c r="D48" s="51">
        <f>SUM(D45:D47)</f>
        <v>398147683</v>
      </c>
      <c r="E48" s="52">
        <f t="shared" si="7"/>
        <v>524397000</v>
      </c>
      <c r="F48" s="53">
        <f t="shared" si="7"/>
        <v>524397000</v>
      </c>
      <c r="G48" s="53">
        <f t="shared" si="7"/>
        <v>488890285</v>
      </c>
      <c r="H48" s="53">
        <f t="shared" si="7"/>
        <v>486289491</v>
      </c>
      <c r="I48" s="53">
        <f t="shared" si="7"/>
        <v>477120296</v>
      </c>
      <c r="J48" s="53">
        <f t="shared" si="7"/>
        <v>477120296</v>
      </c>
      <c r="K48" s="53">
        <f t="shared" si="7"/>
        <v>472001106</v>
      </c>
      <c r="L48" s="53">
        <f t="shared" si="7"/>
        <v>479827589</v>
      </c>
      <c r="M48" s="53">
        <f t="shared" si="7"/>
        <v>480384467</v>
      </c>
      <c r="N48" s="53">
        <f t="shared" si="7"/>
        <v>480384467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480384467</v>
      </c>
      <c r="X48" s="53">
        <f t="shared" si="7"/>
        <v>262198500</v>
      </c>
      <c r="Y48" s="53">
        <f t="shared" si="7"/>
        <v>218185967</v>
      </c>
      <c r="Z48" s="54">
        <f>+IF(X48&lt;&gt;0,+(Y48/X48)*100,0)</f>
        <v>83.21404088886854</v>
      </c>
      <c r="AA48" s="55">
        <f>SUM(AA45:AA47)</f>
        <v>524397000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33716137</v>
      </c>
      <c r="D6" s="18">
        <v>33716137</v>
      </c>
      <c r="E6" s="19">
        <v>26213427</v>
      </c>
      <c r="F6" s="20">
        <v>26213427</v>
      </c>
      <c r="G6" s="20">
        <v>15299769</v>
      </c>
      <c r="H6" s="20">
        <v>-4150033</v>
      </c>
      <c r="I6" s="20">
        <v>2118945</v>
      </c>
      <c r="J6" s="20">
        <v>2118945</v>
      </c>
      <c r="K6" s="20">
        <v>3384826</v>
      </c>
      <c r="L6" s="20">
        <v>8787643</v>
      </c>
      <c r="M6" s="20">
        <v>-9813405</v>
      </c>
      <c r="N6" s="20">
        <v>-9813405</v>
      </c>
      <c r="O6" s="20"/>
      <c r="P6" s="20"/>
      <c r="Q6" s="20"/>
      <c r="R6" s="20"/>
      <c r="S6" s="20"/>
      <c r="T6" s="20"/>
      <c r="U6" s="20"/>
      <c r="V6" s="20"/>
      <c r="W6" s="20">
        <v>-9813405</v>
      </c>
      <c r="X6" s="20">
        <v>13106714</v>
      </c>
      <c r="Y6" s="20">
        <v>-22920119</v>
      </c>
      <c r="Z6" s="21">
        <v>-174.87</v>
      </c>
      <c r="AA6" s="22">
        <v>26213427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54525260</v>
      </c>
      <c r="D8" s="18">
        <v>54525260</v>
      </c>
      <c r="E8" s="19">
        <v>43065000</v>
      </c>
      <c r="F8" s="20">
        <v>43065000</v>
      </c>
      <c r="G8" s="20">
        <v>9640210</v>
      </c>
      <c r="H8" s="20">
        <v>157607</v>
      </c>
      <c r="I8" s="20">
        <v>-3337885</v>
      </c>
      <c r="J8" s="20">
        <v>-3337885</v>
      </c>
      <c r="K8" s="20">
        <v>-2670280</v>
      </c>
      <c r="L8" s="20">
        <v>1740994</v>
      </c>
      <c r="M8" s="20">
        <v>2536927</v>
      </c>
      <c r="N8" s="20">
        <v>2536927</v>
      </c>
      <c r="O8" s="20"/>
      <c r="P8" s="20"/>
      <c r="Q8" s="20"/>
      <c r="R8" s="20"/>
      <c r="S8" s="20"/>
      <c r="T8" s="20"/>
      <c r="U8" s="20"/>
      <c r="V8" s="20"/>
      <c r="W8" s="20">
        <v>2536927</v>
      </c>
      <c r="X8" s="20">
        <v>21532500</v>
      </c>
      <c r="Y8" s="20">
        <v>-18995573</v>
      </c>
      <c r="Z8" s="21">
        <v>-88.22</v>
      </c>
      <c r="AA8" s="22">
        <v>43065000</v>
      </c>
    </row>
    <row r="9" spans="1:27" ht="13.5">
      <c r="A9" s="23" t="s">
        <v>36</v>
      </c>
      <c r="B9" s="17"/>
      <c r="C9" s="18">
        <v>2571942</v>
      </c>
      <c r="D9" s="18">
        <v>2571942</v>
      </c>
      <c r="E9" s="19">
        <v>524000</v>
      </c>
      <c r="F9" s="20">
        <v>524000</v>
      </c>
      <c r="G9" s="20">
        <v>-4425279</v>
      </c>
      <c r="H9" s="20">
        <v>2241891</v>
      </c>
      <c r="I9" s="20">
        <v>-425595</v>
      </c>
      <c r="J9" s="20">
        <v>-425595</v>
      </c>
      <c r="K9" s="20">
        <v>167810</v>
      </c>
      <c r="L9" s="20">
        <v>58094</v>
      </c>
      <c r="M9" s="20">
        <v>-599133</v>
      </c>
      <c r="N9" s="20">
        <v>-599133</v>
      </c>
      <c r="O9" s="20"/>
      <c r="P9" s="20"/>
      <c r="Q9" s="20"/>
      <c r="R9" s="20"/>
      <c r="S9" s="20"/>
      <c r="T9" s="20"/>
      <c r="U9" s="20"/>
      <c r="V9" s="20"/>
      <c r="W9" s="20">
        <v>-599133</v>
      </c>
      <c r="X9" s="20">
        <v>262000</v>
      </c>
      <c r="Y9" s="20">
        <v>-861133</v>
      </c>
      <c r="Z9" s="21">
        <v>-328.68</v>
      </c>
      <c r="AA9" s="22">
        <v>524000</v>
      </c>
    </row>
    <row r="10" spans="1:27" ht="13.5">
      <c r="A10" s="23" t="s">
        <v>37</v>
      </c>
      <c r="B10" s="17"/>
      <c r="C10" s="18">
        <v>2415418</v>
      </c>
      <c r="D10" s="18">
        <v>2415418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1912110</v>
      </c>
      <c r="D11" s="18">
        <v>1912110</v>
      </c>
      <c r="E11" s="19">
        <v>1406119</v>
      </c>
      <c r="F11" s="20">
        <v>1406119</v>
      </c>
      <c r="G11" s="20">
        <v>84088</v>
      </c>
      <c r="H11" s="20">
        <v>89635</v>
      </c>
      <c r="I11" s="20">
        <v>-66335</v>
      </c>
      <c r="J11" s="20">
        <v>-66335</v>
      </c>
      <c r="K11" s="20">
        <v>28222</v>
      </c>
      <c r="L11" s="20">
        <v>31610</v>
      </c>
      <c r="M11" s="20">
        <v>-87152</v>
      </c>
      <c r="N11" s="20">
        <v>-87152</v>
      </c>
      <c r="O11" s="20"/>
      <c r="P11" s="20"/>
      <c r="Q11" s="20"/>
      <c r="R11" s="20"/>
      <c r="S11" s="20"/>
      <c r="T11" s="20"/>
      <c r="U11" s="20"/>
      <c r="V11" s="20"/>
      <c r="W11" s="20">
        <v>-87152</v>
      </c>
      <c r="X11" s="20">
        <v>703060</v>
      </c>
      <c r="Y11" s="20">
        <v>-790212</v>
      </c>
      <c r="Z11" s="21">
        <v>-112.4</v>
      </c>
      <c r="AA11" s="22">
        <v>1406119</v>
      </c>
    </row>
    <row r="12" spans="1:27" ht="13.5">
      <c r="A12" s="27" t="s">
        <v>39</v>
      </c>
      <c r="B12" s="28"/>
      <c r="C12" s="29">
        <f aca="true" t="shared" si="0" ref="C12:Y12">SUM(C6:C11)</f>
        <v>95140867</v>
      </c>
      <c r="D12" s="29">
        <f>SUM(D6:D11)</f>
        <v>95140867</v>
      </c>
      <c r="E12" s="30">
        <f t="shared" si="0"/>
        <v>71208546</v>
      </c>
      <c r="F12" s="31">
        <f t="shared" si="0"/>
        <v>71208546</v>
      </c>
      <c r="G12" s="31">
        <f t="shared" si="0"/>
        <v>20598788</v>
      </c>
      <c r="H12" s="31">
        <f t="shared" si="0"/>
        <v>-1660900</v>
      </c>
      <c r="I12" s="31">
        <f t="shared" si="0"/>
        <v>-1710870</v>
      </c>
      <c r="J12" s="31">
        <f t="shared" si="0"/>
        <v>-1710870</v>
      </c>
      <c r="K12" s="31">
        <f t="shared" si="0"/>
        <v>910578</v>
      </c>
      <c r="L12" s="31">
        <f t="shared" si="0"/>
        <v>10618341</v>
      </c>
      <c r="M12" s="31">
        <f t="shared" si="0"/>
        <v>-7962763</v>
      </c>
      <c r="N12" s="31">
        <f t="shared" si="0"/>
        <v>-7962763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-7962763</v>
      </c>
      <c r="X12" s="31">
        <f t="shared" si="0"/>
        <v>35604274</v>
      </c>
      <c r="Y12" s="31">
        <f t="shared" si="0"/>
        <v>-43567037</v>
      </c>
      <c r="Z12" s="32">
        <f>+IF(X12&lt;&gt;0,+(Y12/X12)*100,0)</f>
        <v>-122.36462678609877</v>
      </c>
      <c r="AA12" s="33">
        <f>SUM(AA6:AA11)</f>
        <v>71208546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1414322</v>
      </c>
      <c r="D15" s="18">
        <v>1414322</v>
      </c>
      <c r="E15" s="19">
        <v>5899000</v>
      </c>
      <c r="F15" s="20">
        <v>5899000</v>
      </c>
      <c r="G15" s="20">
        <v>-79688</v>
      </c>
      <c r="H15" s="20">
        <v>-143784</v>
      </c>
      <c r="I15" s="20">
        <v>-142935</v>
      </c>
      <c r="J15" s="20">
        <v>-142935</v>
      </c>
      <c r="K15" s="20">
        <v>48668</v>
      </c>
      <c r="L15" s="20">
        <v>-165208</v>
      </c>
      <c r="M15" s="20">
        <v>-163489</v>
      </c>
      <c r="N15" s="20">
        <v>-163489</v>
      </c>
      <c r="O15" s="20"/>
      <c r="P15" s="20"/>
      <c r="Q15" s="20"/>
      <c r="R15" s="20"/>
      <c r="S15" s="20"/>
      <c r="T15" s="20"/>
      <c r="U15" s="20"/>
      <c r="V15" s="20"/>
      <c r="W15" s="20">
        <v>-163489</v>
      </c>
      <c r="X15" s="20">
        <v>2949500</v>
      </c>
      <c r="Y15" s="20">
        <v>-3112989</v>
      </c>
      <c r="Z15" s="21">
        <v>-105.54</v>
      </c>
      <c r="AA15" s="22">
        <v>5899000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13728760</v>
      </c>
      <c r="D17" s="18">
        <v>13728760</v>
      </c>
      <c r="E17" s="19">
        <v>14437967</v>
      </c>
      <c r="F17" s="20">
        <v>14437967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7218984</v>
      </c>
      <c r="Y17" s="20">
        <v>-7218984</v>
      </c>
      <c r="Z17" s="21">
        <v>-100</v>
      </c>
      <c r="AA17" s="22">
        <v>14437967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274152676</v>
      </c>
      <c r="D19" s="18">
        <v>274152676</v>
      </c>
      <c r="E19" s="19">
        <v>290957925</v>
      </c>
      <c r="F19" s="20">
        <v>290957925</v>
      </c>
      <c r="G19" s="20">
        <v>-1963952</v>
      </c>
      <c r="H19" s="20">
        <v>66551</v>
      </c>
      <c r="I19" s="20">
        <v>-184210</v>
      </c>
      <c r="J19" s="20">
        <v>-184210</v>
      </c>
      <c r="K19" s="20">
        <v>-729139</v>
      </c>
      <c r="L19" s="20">
        <v>12819</v>
      </c>
      <c r="M19" s="20">
        <v>126219</v>
      </c>
      <c r="N19" s="20">
        <v>126219</v>
      </c>
      <c r="O19" s="20"/>
      <c r="P19" s="20"/>
      <c r="Q19" s="20"/>
      <c r="R19" s="20"/>
      <c r="S19" s="20"/>
      <c r="T19" s="20"/>
      <c r="U19" s="20"/>
      <c r="V19" s="20"/>
      <c r="W19" s="20">
        <v>126219</v>
      </c>
      <c r="X19" s="20">
        <v>145478963</v>
      </c>
      <c r="Y19" s="20">
        <v>-145352744</v>
      </c>
      <c r="Z19" s="21">
        <v>-99.91</v>
      </c>
      <c r="AA19" s="22">
        <v>290957925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806129</v>
      </c>
      <c r="D22" s="18">
        <v>806129</v>
      </c>
      <c r="E22" s="19">
        <v>2234694</v>
      </c>
      <c r="F22" s="20">
        <v>2234694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1117347</v>
      </c>
      <c r="Y22" s="20">
        <v>-1117347</v>
      </c>
      <c r="Z22" s="21">
        <v>-100</v>
      </c>
      <c r="AA22" s="22">
        <v>2234694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290101887</v>
      </c>
      <c r="D24" s="29">
        <f>SUM(D15:D23)</f>
        <v>290101887</v>
      </c>
      <c r="E24" s="36">
        <f t="shared" si="1"/>
        <v>313529586</v>
      </c>
      <c r="F24" s="37">
        <f t="shared" si="1"/>
        <v>313529586</v>
      </c>
      <c r="G24" s="37">
        <f t="shared" si="1"/>
        <v>-2043640</v>
      </c>
      <c r="H24" s="37">
        <f t="shared" si="1"/>
        <v>-77233</v>
      </c>
      <c r="I24" s="37">
        <f t="shared" si="1"/>
        <v>-327145</v>
      </c>
      <c r="J24" s="37">
        <f t="shared" si="1"/>
        <v>-327145</v>
      </c>
      <c r="K24" s="37">
        <f t="shared" si="1"/>
        <v>-680471</v>
      </c>
      <c r="L24" s="37">
        <f t="shared" si="1"/>
        <v>-152389</v>
      </c>
      <c r="M24" s="37">
        <f t="shared" si="1"/>
        <v>-37270</v>
      </c>
      <c r="N24" s="37">
        <f t="shared" si="1"/>
        <v>-37270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-37270</v>
      </c>
      <c r="X24" s="37">
        <f t="shared" si="1"/>
        <v>156764794</v>
      </c>
      <c r="Y24" s="37">
        <f t="shared" si="1"/>
        <v>-156802064</v>
      </c>
      <c r="Z24" s="38">
        <f>+IF(X24&lt;&gt;0,+(Y24/X24)*100,0)</f>
        <v>-100.02377447068886</v>
      </c>
      <c r="AA24" s="39">
        <f>SUM(AA15:AA23)</f>
        <v>313529586</v>
      </c>
    </row>
    <row r="25" spans="1:27" ht="13.5">
      <c r="A25" s="27" t="s">
        <v>51</v>
      </c>
      <c r="B25" s="28"/>
      <c r="C25" s="29">
        <f aca="true" t="shared" si="2" ref="C25:Y25">+C12+C24</f>
        <v>385242754</v>
      </c>
      <c r="D25" s="29">
        <f>+D12+D24</f>
        <v>385242754</v>
      </c>
      <c r="E25" s="30">
        <f t="shared" si="2"/>
        <v>384738132</v>
      </c>
      <c r="F25" s="31">
        <f t="shared" si="2"/>
        <v>384738132</v>
      </c>
      <c r="G25" s="31">
        <f t="shared" si="2"/>
        <v>18555148</v>
      </c>
      <c r="H25" s="31">
        <f t="shared" si="2"/>
        <v>-1738133</v>
      </c>
      <c r="I25" s="31">
        <f t="shared" si="2"/>
        <v>-2038015</v>
      </c>
      <c r="J25" s="31">
        <f t="shared" si="2"/>
        <v>-2038015</v>
      </c>
      <c r="K25" s="31">
        <f t="shared" si="2"/>
        <v>230107</v>
      </c>
      <c r="L25" s="31">
        <f t="shared" si="2"/>
        <v>10465952</v>
      </c>
      <c r="M25" s="31">
        <f t="shared" si="2"/>
        <v>-8000033</v>
      </c>
      <c r="N25" s="31">
        <f t="shared" si="2"/>
        <v>-8000033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-8000033</v>
      </c>
      <c r="X25" s="31">
        <f t="shared" si="2"/>
        <v>192369068</v>
      </c>
      <c r="Y25" s="31">
        <f t="shared" si="2"/>
        <v>-200369101</v>
      </c>
      <c r="Z25" s="32">
        <f>+IF(X25&lt;&gt;0,+(Y25/X25)*100,0)</f>
        <v>-104.1586898991474</v>
      </c>
      <c r="AA25" s="33">
        <f>+AA12+AA24</f>
        <v>384738132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4082654</v>
      </c>
      <c r="D30" s="18">
        <v>4082654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2678978</v>
      </c>
      <c r="D31" s="18">
        <v>2678978</v>
      </c>
      <c r="E31" s="19">
        <v>2659036</v>
      </c>
      <c r="F31" s="20">
        <v>2659036</v>
      </c>
      <c r="G31" s="20">
        <v>12407</v>
      </c>
      <c r="H31" s="20">
        <v>23436</v>
      </c>
      <c r="I31" s="20">
        <v>4960</v>
      </c>
      <c r="J31" s="20">
        <v>4960</v>
      </c>
      <c r="K31" s="20">
        <v>26998</v>
      </c>
      <c r="L31" s="20">
        <v>9319</v>
      </c>
      <c r="M31" s="20">
        <v>10708</v>
      </c>
      <c r="N31" s="20">
        <v>10708</v>
      </c>
      <c r="O31" s="20"/>
      <c r="P31" s="20"/>
      <c r="Q31" s="20"/>
      <c r="R31" s="20"/>
      <c r="S31" s="20"/>
      <c r="T31" s="20"/>
      <c r="U31" s="20"/>
      <c r="V31" s="20"/>
      <c r="W31" s="20">
        <v>10708</v>
      </c>
      <c r="X31" s="20">
        <v>1329518</v>
      </c>
      <c r="Y31" s="20">
        <v>-1318810</v>
      </c>
      <c r="Z31" s="21">
        <v>-99.19</v>
      </c>
      <c r="AA31" s="22">
        <v>2659036</v>
      </c>
    </row>
    <row r="32" spans="1:27" ht="13.5">
      <c r="A32" s="23" t="s">
        <v>57</v>
      </c>
      <c r="B32" s="17"/>
      <c r="C32" s="18">
        <v>26578109</v>
      </c>
      <c r="D32" s="18">
        <v>26578109</v>
      </c>
      <c r="E32" s="19">
        <v>18408500</v>
      </c>
      <c r="F32" s="20">
        <v>18408500</v>
      </c>
      <c r="G32" s="20">
        <v>4135398</v>
      </c>
      <c r="H32" s="20">
        <v>-7582822</v>
      </c>
      <c r="I32" s="20">
        <v>7674638</v>
      </c>
      <c r="J32" s="20">
        <v>7674638</v>
      </c>
      <c r="K32" s="20">
        <v>-2799421</v>
      </c>
      <c r="L32" s="20">
        <v>7614937</v>
      </c>
      <c r="M32" s="20">
        <v>1216581</v>
      </c>
      <c r="N32" s="20">
        <v>1216581</v>
      </c>
      <c r="O32" s="20"/>
      <c r="P32" s="20"/>
      <c r="Q32" s="20"/>
      <c r="R32" s="20"/>
      <c r="S32" s="20"/>
      <c r="T32" s="20"/>
      <c r="U32" s="20"/>
      <c r="V32" s="20"/>
      <c r="W32" s="20">
        <v>1216581</v>
      </c>
      <c r="X32" s="20">
        <v>9204250</v>
      </c>
      <c r="Y32" s="20">
        <v>-7987669</v>
      </c>
      <c r="Z32" s="21">
        <v>-86.78</v>
      </c>
      <c r="AA32" s="22">
        <v>18408500</v>
      </c>
    </row>
    <row r="33" spans="1:27" ht="13.5">
      <c r="A33" s="23" t="s">
        <v>58</v>
      </c>
      <c r="B33" s="17"/>
      <c r="C33" s="18">
        <v>7398238</v>
      </c>
      <c r="D33" s="18">
        <v>7398238</v>
      </c>
      <c r="E33" s="19">
        <v>6186346</v>
      </c>
      <c r="F33" s="20">
        <v>6186346</v>
      </c>
      <c r="G33" s="20">
        <v>34022</v>
      </c>
      <c r="H33" s="20"/>
      <c r="I33" s="20">
        <v>15183</v>
      </c>
      <c r="J33" s="20">
        <v>15183</v>
      </c>
      <c r="K33" s="20">
        <v>41083</v>
      </c>
      <c r="L33" s="20">
        <v>-11640</v>
      </c>
      <c r="M33" s="20">
        <v>41083</v>
      </c>
      <c r="N33" s="20">
        <v>41083</v>
      </c>
      <c r="O33" s="20"/>
      <c r="P33" s="20"/>
      <c r="Q33" s="20"/>
      <c r="R33" s="20"/>
      <c r="S33" s="20"/>
      <c r="T33" s="20"/>
      <c r="U33" s="20"/>
      <c r="V33" s="20"/>
      <c r="W33" s="20">
        <v>41083</v>
      </c>
      <c r="X33" s="20">
        <v>3093173</v>
      </c>
      <c r="Y33" s="20">
        <v>-3052090</v>
      </c>
      <c r="Z33" s="21">
        <v>-98.67</v>
      </c>
      <c r="AA33" s="22">
        <v>6186346</v>
      </c>
    </row>
    <row r="34" spans="1:27" ht="13.5">
      <c r="A34" s="27" t="s">
        <v>59</v>
      </c>
      <c r="B34" s="28"/>
      <c r="C34" s="29">
        <f aca="true" t="shared" si="3" ref="C34:Y34">SUM(C29:C33)</f>
        <v>40737979</v>
      </c>
      <c r="D34" s="29">
        <f>SUM(D29:D33)</f>
        <v>40737979</v>
      </c>
      <c r="E34" s="30">
        <f t="shared" si="3"/>
        <v>27253882</v>
      </c>
      <c r="F34" s="31">
        <f t="shared" si="3"/>
        <v>27253882</v>
      </c>
      <c r="G34" s="31">
        <f t="shared" si="3"/>
        <v>4181827</v>
      </c>
      <c r="H34" s="31">
        <f t="shared" si="3"/>
        <v>-7559386</v>
      </c>
      <c r="I34" s="31">
        <f t="shared" si="3"/>
        <v>7694781</v>
      </c>
      <c r="J34" s="31">
        <f t="shared" si="3"/>
        <v>7694781</v>
      </c>
      <c r="K34" s="31">
        <f t="shared" si="3"/>
        <v>-2731340</v>
      </c>
      <c r="L34" s="31">
        <f t="shared" si="3"/>
        <v>7612616</v>
      </c>
      <c r="M34" s="31">
        <f t="shared" si="3"/>
        <v>1268372</v>
      </c>
      <c r="N34" s="31">
        <f t="shared" si="3"/>
        <v>1268372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1268372</v>
      </c>
      <c r="X34" s="31">
        <f t="shared" si="3"/>
        <v>13626941</v>
      </c>
      <c r="Y34" s="31">
        <f t="shared" si="3"/>
        <v>-12358569</v>
      </c>
      <c r="Z34" s="32">
        <f>+IF(X34&lt;&gt;0,+(Y34/X34)*100,0)</f>
        <v>-90.69217368740351</v>
      </c>
      <c r="AA34" s="33">
        <f>SUM(AA29:AA33)</f>
        <v>27253882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55417515</v>
      </c>
      <c r="D37" s="18">
        <v>55417515</v>
      </c>
      <c r="E37" s="19">
        <v>49950000</v>
      </c>
      <c r="F37" s="20">
        <v>49950000</v>
      </c>
      <c r="G37" s="20"/>
      <c r="H37" s="20"/>
      <c r="I37" s="20">
        <v>-155753</v>
      </c>
      <c r="J37" s="20">
        <v>-155753</v>
      </c>
      <c r="K37" s="20"/>
      <c r="L37" s="20"/>
      <c r="M37" s="20">
        <v>-1543572</v>
      </c>
      <c r="N37" s="20">
        <v>-1543572</v>
      </c>
      <c r="O37" s="20"/>
      <c r="P37" s="20"/>
      <c r="Q37" s="20"/>
      <c r="R37" s="20"/>
      <c r="S37" s="20"/>
      <c r="T37" s="20"/>
      <c r="U37" s="20"/>
      <c r="V37" s="20"/>
      <c r="W37" s="20">
        <v>-1543572</v>
      </c>
      <c r="X37" s="20">
        <v>24975000</v>
      </c>
      <c r="Y37" s="20">
        <v>-26518572</v>
      </c>
      <c r="Z37" s="21">
        <v>-106.18</v>
      </c>
      <c r="AA37" s="22">
        <v>49950000</v>
      </c>
    </row>
    <row r="38" spans="1:27" ht="13.5">
      <c r="A38" s="23" t="s">
        <v>58</v>
      </c>
      <c r="B38" s="17"/>
      <c r="C38" s="18">
        <v>59622021</v>
      </c>
      <c r="D38" s="18">
        <v>59622021</v>
      </c>
      <c r="E38" s="19">
        <v>62400000</v>
      </c>
      <c r="F38" s="20">
        <v>62400000</v>
      </c>
      <c r="G38" s="20">
        <v>935743</v>
      </c>
      <c r="H38" s="20"/>
      <c r="I38" s="20">
        <v>467873</v>
      </c>
      <c r="J38" s="20">
        <v>467873</v>
      </c>
      <c r="K38" s="20">
        <v>467872</v>
      </c>
      <c r="L38" s="20">
        <v>467872</v>
      </c>
      <c r="M38" s="20">
        <v>467872</v>
      </c>
      <c r="N38" s="20">
        <v>467872</v>
      </c>
      <c r="O38" s="20"/>
      <c r="P38" s="20"/>
      <c r="Q38" s="20"/>
      <c r="R38" s="20"/>
      <c r="S38" s="20"/>
      <c r="T38" s="20"/>
      <c r="U38" s="20"/>
      <c r="V38" s="20"/>
      <c r="W38" s="20">
        <v>467872</v>
      </c>
      <c r="X38" s="20">
        <v>31200000</v>
      </c>
      <c r="Y38" s="20">
        <v>-30732128</v>
      </c>
      <c r="Z38" s="21">
        <v>-98.5</v>
      </c>
      <c r="AA38" s="22">
        <v>62400000</v>
      </c>
    </row>
    <row r="39" spans="1:27" ht="13.5">
      <c r="A39" s="27" t="s">
        <v>61</v>
      </c>
      <c r="B39" s="35"/>
      <c r="C39" s="29">
        <f aca="true" t="shared" si="4" ref="C39:Y39">SUM(C37:C38)</f>
        <v>115039536</v>
      </c>
      <c r="D39" s="29">
        <f>SUM(D37:D38)</f>
        <v>115039536</v>
      </c>
      <c r="E39" s="36">
        <f t="shared" si="4"/>
        <v>112350000</v>
      </c>
      <c r="F39" s="37">
        <f t="shared" si="4"/>
        <v>112350000</v>
      </c>
      <c r="G39" s="37">
        <f t="shared" si="4"/>
        <v>935743</v>
      </c>
      <c r="H39" s="37">
        <f t="shared" si="4"/>
        <v>0</v>
      </c>
      <c r="I39" s="37">
        <f t="shared" si="4"/>
        <v>312120</v>
      </c>
      <c r="J39" s="37">
        <f t="shared" si="4"/>
        <v>312120</v>
      </c>
      <c r="K39" s="37">
        <f t="shared" si="4"/>
        <v>467872</v>
      </c>
      <c r="L39" s="37">
        <f t="shared" si="4"/>
        <v>467872</v>
      </c>
      <c r="M39" s="37">
        <f t="shared" si="4"/>
        <v>-1075700</v>
      </c>
      <c r="N39" s="37">
        <f t="shared" si="4"/>
        <v>-1075700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-1075700</v>
      </c>
      <c r="X39" s="37">
        <f t="shared" si="4"/>
        <v>56175000</v>
      </c>
      <c r="Y39" s="37">
        <f t="shared" si="4"/>
        <v>-57250700</v>
      </c>
      <c r="Z39" s="38">
        <f>+IF(X39&lt;&gt;0,+(Y39/X39)*100,0)</f>
        <v>-101.91490876724521</v>
      </c>
      <c r="AA39" s="39">
        <f>SUM(AA37:AA38)</f>
        <v>112350000</v>
      </c>
    </row>
    <row r="40" spans="1:27" ht="13.5">
      <c r="A40" s="27" t="s">
        <v>62</v>
      </c>
      <c r="B40" s="28"/>
      <c r="C40" s="29">
        <f aca="true" t="shared" si="5" ref="C40:Y40">+C34+C39</f>
        <v>155777515</v>
      </c>
      <c r="D40" s="29">
        <f>+D34+D39</f>
        <v>155777515</v>
      </c>
      <c r="E40" s="30">
        <f t="shared" si="5"/>
        <v>139603882</v>
      </c>
      <c r="F40" s="31">
        <f t="shared" si="5"/>
        <v>139603882</v>
      </c>
      <c r="G40" s="31">
        <f t="shared" si="5"/>
        <v>5117570</v>
      </c>
      <c r="H40" s="31">
        <f t="shared" si="5"/>
        <v>-7559386</v>
      </c>
      <c r="I40" s="31">
        <f t="shared" si="5"/>
        <v>8006901</v>
      </c>
      <c r="J40" s="31">
        <f t="shared" si="5"/>
        <v>8006901</v>
      </c>
      <c r="K40" s="31">
        <f t="shared" si="5"/>
        <v>-2263468</v>
      </c>
      <c r="L40" s="31">
        <f t="shared" si="5"/>
        <v>8080488</v>
      </c>
      <c r="M40" s="31">
        <f t="shared" si="5"/>
        <v>192672</v>
      </c>
      <c r="N40" s="31">
        <f t="shared" si="5"/>
        <v>192672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192672</v>
      </c>
      <c r="X40" s="31">
        <f t="shared" si="5"/>
        <v>69801941</v>
      </c>
      <c r="Y40" s="31">
        <f t="shared" si="5"/>
        <v>-69609269</v>
      </c>
      <c r="Z40" s="32">
        <f>+IF(X40&lt;&gt;0,+(Y40/X40)*100,0)</f>
        <v>-99.72397329180286</v>
      </c>
      <c r="AA40" s="33">
        <f>+AA34+AA39</f>
        <v>139603882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229465239</v>
      </c>
      <c r="D42" s="43">
        <f>+D25-D40</f>
        <v>229465239</v>
      </c>
      <c r="E42" s="44">
        <f t="shared" si="6"/>
        <v>245134250</v>
      </c>
      <c r="F42" s="45">
        <f t="shared" si="6"/>
        <v>245134250</v>
      </c>
      <c r="G42" s="45">
        <f t="shared" si="6"/>
        <v>13437578</v>
      </c>
      <c r="H42" s="45">
        <f t="shared" si="6"/>
        <v>5821253</v>
      </c>
      <c r="I42" s="45">
        <f t="shared" si="6"/>
        <v>-10044916</v>
      </c>
      <c r="J42" s="45">
        <f t="shared" si="6"/>
        <v>-10044916</v>
      </c>
      <c r="K42" s="45">
        <f t="shared" si="6"/>
        <v>2493575</v>
      </c>
      <c r="L42" s="45">
        <f t="shared" si="6"/>
        <v>2385464</v>
      </c>
      <c r="M42" s="45">
        <f t="shared" si="6"/>
        <v>-8192705</v>
      </c>
      <c r="N42" s="45">
        <f t="shared" si="6"/>
        <v>-8192705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-8192705</v>
      </c>
      <c r="X42" s="45">
        <f t="shared" si="6"/>
        <v>122567127</v>
      </c>
      <c r="Y42" s="45">
        <f t="shared" si="6"/>
        <v>-130759832</v>
      </c>
      <c r="Z42" s="46">
        <f>+IF(X42&lt;&gt;0,+(Y42/X42)*100,0)</f>
        <v>-106.6842596383939</v>
      </c>
      <c r="AA42" s="47">
        <f>+AA25-AA40</f>
        <v>245134250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219344883</v>
      </c>
      <c r="D45" s="18">
        <v>219344883</v>
      </c>
      <c r="E45" s="19">
        <v>231611596</v>
      </c>
      <c r="F45" s="20">
        <v>231611596</v>
      </c>
      <c r="G45" s="20">
        <v>13437578</v>
      </c>
      <c r="H45" s="20">
        <v>5821253</v>
      </c>
      <c r="I45" s="20">
        <v>-10044916</v>
      </c>
      <c r="J45" s="20">
        <v>-10044916</v>
      </c>
      <c r="K45" s="20">
        <v>2493575</v>
      </c>
      <c r="L45" s="20">
        <v>2385464</v>
      </c>
      <c r="M45" s="20">
        <v>-8192705</v>
      </c>
      <c r="N45" s="20">
        <v>-8192705</v>
      </c>
      <c r="O45" s="20"/>
      <c r="P45" s="20"/>
      <c r="Q45" s="20"/>
      <c r="R45" s="20"/>
      <c r="S45" s="20"/>
      <c r="T45" s="20"/>
      <c r="U45" s="20"/>
      <c r="V45" s="20"/>
      <c r="W45" s="20">
        <v>-8192705</v>
      </c>
      <c r="X45" s="20">
        <v>115805798</v>
      </c>
      <c r="Y45" s="20">
        <v>-123998503</v>
      </c>
      <c r="Z45" s="48">
        <v>-107.07</v>
      </c>
      <c r="AA45" s="22">
        <v>231611596</v>
      </c>
    </row>
    <row r="46" spans="1:27" ht="13.5">
      <c r="A46" s="23" t="s">
        <v>67</v>
      </c>
      <c r="B46" s="17"/>
      <c r="C46" s="18">
        <v>10120356</v>
      </c>
      <c r="D46" s="18">
        <v>10120356</v>
      </c>
      <c r="E46" s="19">
        <v>13522654</v>
      </c>
      <c r="F46" s="20">
        <v>13522654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6761327</v>
      </c>
      <c r="Y46" s="20">
        <v>-6761327</v>
      </c>
      <c r="Z46" s="48">
        <v>-100</v>
      </c>
      <c r="AA46" s="22">
        <v>13522654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229465239</v>
      </c>
      <c r="D48" s="51">
        <f>SUM(D45:D47)</f>
        <v>229465239</v>
      </c>
      <c r="E48" s="52">
        <f t="shared" si="7"/>
        <v>245134250</v>
      </c>
      <c r="F48" s="53">
        <f t="shared" si="7"/>
        <v>245134250</v>
      </c>
      <c r="G48" s="53">
        <f t="shared" si="7"/>
        <v>13437578</v>
      </c>
      <c r="H48" s="53">
        <f t="shared" si="7"/>
        <v>5821253</v>
      </c>
      <c r="I48" s="53">
        <f t="shared" si="7"/>
        <v>-10044916</v>
      </c>
      <c r="J48" s="53">
        <f t="shared" si="7"/>
        <v>-10044916</v>
      </c>
      <c r="K48" s="53">
        <f t="shared" si="7"/>
        <v>2493575</v>
      </c>
      <c r="L48" s="53">
        <f t="shared" si="7"/>
        <v>2385464</v>
      </c>
      <c r="M48" s="53">
        <f t="shared" si="7"/>
        <v>-8192705</v>
      </c>
      <c r="N48" s="53">
        <f t="shared" si="7"/>
        <v>-8192705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-8192705</v>
      </c>
      <c r="X48" s="53">
        <f t="shared" si="7"/>
        <v>122567125</v>
      </c>
      <c r="Y48" s="53">
        <f t="shared" si="7"/>
        <v>-130759830</v>
      </c>
      <c r="Z48" s="54">
        <f>+IF(X48&lt;&gt;0,+(Y48/X48)*100,0)</f>
        <v>-106.68425974746492</v>
      </c>
      <c r="AA48" s="55">
        <f>SUM(AA45:AA47)</f>
        <v>245134250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69005261</v>
      </c>
      <c r="D6" s="18">
        <v>69005261</v>
      </c>
      <c r="E6" s="19">
        <v>57811000</v>
      </c>
      <c r="F6" s="20">
        <v>57810880</v>
      </c>
      <c r="G6" s="20">
        <v>47609383</v>
      </c>
      <c r="H6" s="20">
        <v>68030085</v>
      </c>
      <c r="I6" s="20">
        <v>51782374</v>
      </c>
      <c r="J6" s="20">
        <v>51782374</v>
      </c>
      <c r="K6" s="20">
        <v>60210237</v>
      </c>
      <c r="L6" s="20">
        <v>14452875</v>
      </c>
      <c r="M6" s="20">
        <v>42955422</v>
      </c>
      <c r="N6" s="20">
        <v>42955422</v>
      </c>
      <c r="O6" s="20"/>
      <c r="P6" s="20"/>
      <c r="Q6" s="20"/>
      <c r="R6" s="20"/>
      <c r="S6" s="20"/>
      <c r="T6" s="20"/>
      <c r="U6" s="20"/>
      <c r="V6" s="20"/>
      <c r="W6" s="20">
        <v>42955422</v>
      </c>
      <c r="X6" s="20">
        <v>28905440</v>
      </c>
      <c r="Y6" s="20">
        <v>14049982</v>
      </c>
      <c r="Z6" s="21">
        <v>48.61</v>
      </c>
      <c r="AA6" s="22">
        <v>57810880</v>
      </c>
    </row>
    <row r="7" spans="1:27" ht="13.5">
      <c r="A7" s="23" t="s">
        <v>34</v>
      </c>
      <c r="B7" s="17"/>
      <c r="C7" s="18">
        <v>351422450</v>
      </c>
      <c r="D7" s="18">
        <v>351422450</v>
      </c>
      <c r="E7" s="19">
        <v>220000000</v>
      </c>
      <c r="F7" s="20">
        <v>220000000</v>
      </c>
      <c r="G7" s="20">
        <v>382316483</v>
      </c>
      <c r="H7" s="20">
        <v>363306434</v>
      </c>
      <c r="I7" s="20">
        <v>368906264</v>
      </c>
      <c r="J7" s="20">
        <v>368906264</v>
      </c>
      <c r="K7" s="20">
        <v>375230788</v>
      </c>
      <c r="L7" s="20">
        <v>411317203</v>
      </c>
      <c r="M7" s="20">
        <v>380318123</v>
      </c>
      <c r="N7" s="20">
        <v>380318123</v>
      </c>
      <c r="O7" s="20"/>
      <c r="P7" s="20"/>
      <c r="Q7" s="20"/>
      <c r="R7" s="20"/>
      <c r="S7" s="20"/>
      <c r="T7" s="20"/>
      <c r="U7" s="20"/>
      <c r="V7" s="20"/>
      <c r="W7" s="20">
        <v>380318123</v>
      </c>
      <c r="X7" s="20">
        <v>110000000</v>
      </c>
      <c r="Y7" s="20">
        <v>270318123</v>
      </c>
      <c r="Z7" s="21">
        <v>245.74</v>
      </c>
      <c r="AA7" s="22">
        <v>220000000</v>
      </c>
    </row>
    <row r="8" spans="1:27" ht="13.5">
      <c r="A8" s="23" t="s">
        <v>35</v>
      </c>
      <c r="B8" s="17"/>
      <c r="C8" s="18">
        <v>82624119</v>
      </c>
      <c r="D8" s="18">
        <v>82624119</v>
      </c>
      <c r="E8" s="19">
        <v>80000000</v>
      </c>
      <c r="F8" s="20">
        <v>80000000</v>
      </c>
      <c r="G8" s="20">
        <v>82429909</v>
      </c>
      <c r="H8" s="20">
        <v>121752622</v>
      </c>
      <c r="I8" s="20">
        <v>104436186</v>
      </c>
      <c r="J8" s="20">
        <v>104436186</v>
      </c>
      <c r="K8" s="20">
        <v>107289665</v>
      </c>
      <c r="L8" s="20">
        <v>96543732</v>
      </c>
      <c r="M8" s="20">
        <v>88871297</v>
      </c>
      <c r="N8" s="20">
        <v>88871297</v>
      </c>
      <c r="O8" s="20"/>
      <c r="P8" s="20"/>
      <c r="Q8" s="20"/>
      <c r="R8" s="20"/>
      <c r="S8" s="20"/>
      <c r="T8" s="20"/>
      <c r="U8" s="20"/>
      <c r="V8" s="20"/>
      <c r="W8" s="20">
        <v>88871297</v>
      </c>
      <c r="X8" s="20">
        <v>40000000</v>
      </c>
      <c r="Y8" s="20">
        <v>48871297</v>
      </c>
      <c r="Z8" s="21">
        <v>122.18</v>
      </c>
      <c r="AA8" s="22">
        <v>80000000</v>
      </c>
    </row>
    <row r="9" spans="1:27" ht="13.5">
      <c r="A9" s="23" t="s">
        <v>36</v>
      </c>
      <c r="B9" s="17"/>
      <c r="C9" s="18">
        <v>27675039</v>
      </c>
      <c r="D9" s="18">
        <v>27675039</v>
      </c>
      <c r="E9" s="19">
        <v>35000000</v>
      </c>
      <c r="F9" s="20">
        <v>35000000</v>
      </c>
      <c r="G9" s="20">
        <v>18267937</v>
      </c>
      <c r="H9" s="20">
        <v>17937242</v>
      </c>
      <c r="I9" s="20">
        <v>18403717</v>
      </c>
      <c r="J9" s="20">
        <v>18403717</v>
      </c>
      <c r="K9" s="20">
        <v>18345866</v>
      </c>
      <c r="L9" s="20">
        <v>18395859</v>
      </c>
      <c r="M9" s="20">
        <v>18392712</v>
      </c>
      <c r="N9" s="20">
        <v>18392712</v>
      </c>
      <c r="O9" s="20"/>
      <c r="P9" s="20"/>
      <c r="Q9" s="20"/>
      <c r="R9" s="20"/>
      <c r="S9" s="20"/>
      <c r="T9" s="20"/>
      <c r="U9" s="20"/>
      <c r="V9" s="20"/>
      <c r="W9" s="20">
        <v>18392712</v>
      </c>
      <c r="X9" s="20">
        <v>17500000</v>
      </c>
      <c r="Y9" s="20">
        <v>892712</v>
      </c>
      <c r="Z9" s="21">
        <v>5.1</v>
      </c>
      <c r="AA9" s="22">
        <v>35000000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10066976</v>
      </c>
      <c r="D11" s="18">
        <v>10066976</v>
      </c>
      <c r="E11" s="19">
        <v>44726000</v>
      </c>
      <c r="F11" s="20">
        <v>44726340</v>
      </c>
      <c r="G11" s="20">
        <v>8686205</v>
      </c>
      <c r="H11" s="20">
        <v>8946920</v>
      </c>
      <c r="I11" s="20">
        <v>9101937</v>
      </c>
      <c r="J11" s="20">
        <v>9101937</v>
      </c>
      <c r="K11" s="20">
        <v>8086741</v>
      </c>
      <c r="L11" s="20">
        <v>8788539</v>
      </c>
      <c r="M11" s="20">
        <v>9759773</v>
      </c>
      <c r="N11" s="20">
        <v>9759773</v>
      </c>
      <c r="O11" s="20"/>
      <c r="P11" s="20"/>
      <c r="Q11" s="20"/>
      <c r="R11" s="20"/>
      <c r="S11" s="20"/>
      <c r="T11" s="20"/>
      <c r="U11" s="20"/>
      <c r="V11" s="20"/>
      <c r="W11" s="20">
        <v>9759773</v>
      </c>
      <c r="X11" s="20">
        <v>22363170</v>
      </c>
      <c r="Y11" s="20">
        <v>-12603397</v>
      </c>
      <c r="Z11" s="21">
        <v>-56.36</v>
      </c>
      <c r="AA11" s="22">
        <v>44726340</v>
      </c>
    </row>
    <row r="12" spans="1:27" ht="13.5">
      <c r="A12" s="27" t="s">
        <v>39</v>
      </c>
      <c r="B12" s="28"/>
      <c r="C12" s="29">
        <f aca="true" t="shared" si="0" ref="C12:Y12">SUM(C6:C11)</f>
        <v>540793845</v>
      </c>
      <c r="D12" s="29">
        <f>SUM(D6:D11)</f>
        <v>540793845</v>
      </c>
      <c r="E12" s="30">
        <f t="shared" si="0"/>
        <v>437537000</v>
      </c>
      <c r="F12" s="31">
        <f t="shared" si="0"/>
        <v>437537220</v>
      </c>
      <c r="G12" s="31">
        <f t="shared" si="0"/>
        <v>539309917</v>
      </c>
      <c r="H12" s="31">
        <f t="shared" si="0"/>
        <v>579973303</v>
      </c>
      <c r="I12" s="31">
        <f t="shared" si="0"/>
        <v>552630478</v>
      </c>
      <c r="J12" s="31">
        <f t="shared" si="0"/>
        <v>552630478</v>
      </c>
      <c r="K12" s="31">
        <f t="shared" si="0"/>
        <v>569163297</v>
      </c>
      <c r="L12" s="31">
        <f t="shared" si="0"/>
        <v>549498208</v>
      </c>
      <c r="M12" s="31">
        <f t="shared" si="0"/>
        <v>540297327</v>
      </c>
      <c r="N12" s="31">
        <f t="shared" si="0"/>
        <v>540297327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540297327</v>
      </c>
      <c r="X12" s="31">
        <f t="shared" si="0"/>
        <v>218768610</v>
      </c>
      <c r="Y12" s="31">
        <f t="shared" si="0"/>
        <v>321528717</v>
      </c>
      <c r="Z12" s="32">
        <f>+IF(X12&lt;&gt;0,+(Y12/X12)*100,0)</f>
        <v>146.9720528004452</v>
      </c>
      <c r="AA12" s="33">
        <f>SUM(AA6:AA11)</f>
        <v>437537220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4000000</v>
      </c>
      <c r="D16" s="18">
        <v>4000000</v>
      </c>
      <c r="E16" s="19"/>
      <c r="F16" s="20"/>
      <c r="G16" s="24"/>
      <c r="H16" s="24"/>
      <c r="I16" s="24"/>
      <c r="J16" s="20"/>
      <c r="K16" s="24">
        <v>4000000</v>
      </c>
      <c r="L16" s="24">
        <v>4000000</v>
      </c>
      <c r="M16" s="20">
        <v>4000000</v>
      </c>
      <c r="N16" s="24">
        <v>4000000</v>
      </c>
      <c r="O16" s="24"/>
      <c r="P16" s="24"/>
      <c r="Q16" s="20"/>
      <c r="R16" s="24"/>
      <c r="S16" s="24"/>
      <c r="T16" s="20"/>
      <c r="U16" s="24"/>
      <c r="V16" s="24"/>
      <c r="W16" s="24">
        <v>4000000</v>
      </c>
      <c r="X16" s="20"/>
      <c r="Y16" s="24">
        <v>4000000</v>
      </c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3860000</v>
      </c>
      <c r="F17" s="20">
        <v>3860000</v>
      </c>
      <c r="G17" s="20">
        <v>4000000</v>
      </c>
      <c r="H17" s="20">
        <v>4000000</v>
      </c>
      <c r="I17" s="20">
        <v>4000000</v>
      </c>
      <c r="J17" s="20">
        <v>4000000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1930000</v>
      </c>
      <c r="Y17" s="20">
        <v>-1930000</v>
      </c>
      <c r="Z17" s="21">
        <v>-100</v>
      </c>
      <c r="AA17" s="22">
        <v>3860000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2059891786</v>
      </c>
      <c r="D19" s="18">
        <v>2059891786</v>
      </c>
      <c r="E19" s="19">
        <v>2289505000</v>
      </c>
      <c r="F19" s="20">
        <v>2289505057</v>
      </c>
      <c r="G19" s="20">
        <v>2065269965</v>
      </c>
      <c r="H19" s="20">
        <v>2065331326</v>
      </c>
      <c r="I19" s="20">
        <v>2091626197</v>
      </c>
      <c r="J19" s="20">
        <v>2091626197</v>
      </c>
      <c r="K19" s="20">
        <v>2081957470</v>
      </c>
      <c r="L19" s="20">
        <v>2095478086</v>
      </c>
      <c r="M19" s="20">
        <v>2104978885</v>
      </c>
      <c r="N19" s="20">
        <v>2104978885</v>
      </c>
      <c r="O19" s="20"/>
      <c r="P19" s="20"/>
      <c r="Q19" s="20"/>
      <c r="R19" s="20"/>
      <c r="S19" s="20"/>
      <c r="T19" s="20"/>
      <c r="U19" s="20"/>
      <c r="V19" s="20"/>
      <c r="W19" s="20">
        <v>2104978885</v>
      </c>
      <c r="X19" s="20">
        <v>1144752529</v>
      </c>
      <c r="Y19" s="20">
        <v>960226356</v>
      </c>
      <c r="Z19" s="21">
        <v>83.88</v>
      </c>
      <c r="AA19" s="22">
        <v>2289505057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3260075</v>
      </c>
      <c r="D22" s="18">
        <v>3260075</v>
      </c>
      <c r="E22" s="19">
        <v>1668000</v>
      </c>
      <c r="F22" s="20">
        <v>1668377</v>
      </c>
      <c r="G22" s="20"/>
      <c r="H22" s="20"/>
      <c r="I22" s="20">
        <v>3260075</v>
      </c>
      <c r="J22" s="20">
        <v>3260075</v>
      </c>
      <c r="K22" s="20">
        <v>3260075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834189</v>
      </c>
      <c r="Y22" s="20">
        <v>-834189</v>
      </c>
      <c r="Z22" s="21">
        <v>-100</v>
      </c>
      <c r="AA22" s="22">
        <v>1668377</v>
      </c>
    </row>
    <row r="23" spans="1:27" ht="13.5">
      <c r="A23" s="23" t="s">
        <v>49</v>
      </c>
      <c r="B23" s="17"/>
      <c r="C23" s="18">
        <v>1074302</v>
      </c>
      <c r="D23" s="18">
        <v>1074302</v>
      </c>
      <c r="E23" s="19">
        <v>45000</v>
      </c>
      <c r="F23" s="20">
        <v>45000</v>
      </c>
      <c r="G23" s="24"/>
      <c r="H23" s="24"/>
      <c r="I23" s="24">
        <v>24176</v>
      </c>
      <c r="J23" s="20">
        <v>24176</v>
      </c>
      <c r="K23" s="24">
        <v>24176</v>
      </c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22500</v>
      </c>
      <c r="Y23" s="24">
        <v>-22500</v>
      </c>
      <c r="Z23" s="25">
        <v>-100</v>
      </c>
      <c r="AA23" s="26">
        <v>45000</v>
      </c>
    </row>
    <row r="24" spans="1:27" ht="13.5">
      <c r="A24" s="27" t="s">
        <v>50</v>
      </c>
      <c r="B24" s="35"/>
      <c r="C24" s="29">
        <f aca="true" t="shared" si="1" ref="C24:Y24">SUM(C15:C23)</f>
        <v>2068226163</v>
      </c>
      <c r="D24" s="29">
        <f>SUM(D15:D23)</f>
        <v>2068226163</v>
      </c>
      <c r="E24" s="36">
        <f t="shared" si="1"/>
        <v>2295078000</v>
      </c>
      <c r="F24" s="37">
        <f t="shared" si="1"/>
        <v>2295078434</v>
      </c>
      <c r="G24" s="37">
        <f t="shared" si="1"/>
        <v>2069269965</v>
      </c>
      <c r="H24" s="37">
        <f t="shared" si="1"/>
        <v>2069331326</v>
      </c>
      <c r="I24" s="37">
        <f t="shared" si="1"/>
        <v>2098910448</v>
      </c>
      <c r="J24" s="37">
        <f t="shared" si="1"/>
        <v>2098910448</v>
      </c>
      <c r="K24" s="37">
        <f t="shared" si="1"/>
        <v>2089241721</v>
      </c>
      <c r="L24" s="37">
        <f t="shared" si="1"/>
        <v>2099478086</v>
      </c>
      <c r="M24" s="37">
        <f t="shared" si="1"/>
        <v>2108978885</v>
      </c>
      <c r="N24" s="37">
        <f t="shared" si="1"/>
        <v>2108978885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2108978885</v>
      </c>
      <c r="X24" s="37">
        <f t="shared" si="1"/>
        <v>1147539218</v>
      </c>
      <c r="Y24" s="37">
        <f t="shared" si="1"/>
        <v>961439667</v>
      </c>
      <c r="Z24" s="38">
        <f>+IF(X24&lt;&gt;0,+(Y24/X24)*100,0)</f>
        <v>83.78272846096316</v>
      </c>
      <c r="AA24" s="39">
        <f>SUM(AA15:AA23)</f>
        <v>2295078434</v>
      </c>
    </row>
    <row r="25" spans="1:27" ht="13.5">
      <c r="A25" s="27" t="s">
        <v>51</v>
      </c>
      <c r="B25" s="28"/>
      <c r="C25" s="29">
        <f aca="true" t="shared" si="2" ref="C25:Y25">+C12+C24</f>
        <v>2609020008</v>
      </c>
      <c r="D25" s="29">
        <f>+D12+D24</f>
        <v>2609020008</v>
      </c>
      <c r="E25" s="30">
        <f t="shared" si="2"/>
        <v>2732615000</v>
      </c>
      <c r="F25" s="31">
        <f t="shared" si="2"/>
        <v>2732615654</v>
      </c>
      <c r="G25" s="31">
        <f t="shared" si="2"/>
        <v>2608579882</v>
      </c>
      <c r="H25" s="31">
        <f t="shared" si="2"/>
        <v>2649304629</v>
      </c>
      <c r="I25" s="31">
        <f t="shared" si="2"/>
        <v>2651540926</v>
      </c>
      <c r="J25" s="31">
        <f t="shared" si="2"/>
        <v>2651540926</v>
      </c>
      <c r="K25" s="31">
        <f t="shared" si="2"/>
        <v>2658405018</v>
      </c>
      <c r="L25" s="31">
        <f t="shared" si="2"/>
        <v>2648976294</v>
      </c>
      <c r="M25" s="31">
        <f t="shared" si="2"/>
        <v>2649276212</v>
      </c>
      <c r="N25" s="31">
        <f t="shared" si="2"/>
        <v>2649276212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2649276212</v>
      </c>
      <c r="X25" s="31">
        <f t="shared" si="2"/>
        <v>1366307828</v>
      </c>
      <c r="Y25" s="31">
        <f t="shared" si="2"/>
        <v>1282968384</v>
      </c>
      <c r="Z25" s="32">
        <f>+IF(X25&lt;&gt;0,+(Y25/X25)*100,0)</f>
        <v>93.90039035917754</v>
      </c>
      <c r="AA25" s="33">
        <f>+AA12+AA24</f>
        <v>2732615654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11117571</v>
      </c>
      <c r="D30" s="18">
        <v>11117571</v>
      </c>
      <c r="E30" s="19">
        <v>9162000</v>
      </c>
      <c r="F30" s="20">
        <v>9162374</v>
      </c>
      <c r="G30" s="20">
        <v>11117571</v>
      </c>
      <c r="H30" s="20">
        <v>11088152</v>
      </c>
      <c r="I30" s="20">
        <v>11045658</v>
      </c>
      <c r="J30" s="20">
        <v>11045658</v>
      </c>
      <c r="K30" s="20">
        <v>12277874</v>
      </c>
      <c r="L30" s="20">
        <v>12277874</v>
      </c>
      <c r="M30" s="20">
        <v>6457183</v>
      </c>
      <c r="N30" s="20">
        <v>6457183</v>
      </c>
      <c r="O30" s="20"/>
      <c r="P30" s="20"/>
      <c r="Q30" s="20"/>
      <c r="R30" s="20"/>
      <c r="S30" s="20"/>
      <c r="T30" s="20"/>
      <c r="U30" s="20"/>
      <c r="V30" s="20"/>
      <c r="W30" s="20">
        <v>6457183</v>
      </c>
      <c r="X30" s="20">
        <v>4581187</v>
      </c>
      <c r="Y30" s="20">
        <v>1875996</v>
      </c>
      <c r="Z30" s="21">
        <v>40.95</v>
      </c>
      <c r="AA30" s="22">
        <v>9162374</v>
      </c>
    </row>
    <row r="31" spans="1:27" ht="13.5">
      <c r="A31" s="23" t="s">
        <v>56</v>
      </c>
      <c r="B31" s="17"/>
      <c r="C31" s="18">
        <v>14230114</v>
      </c>
      <c r="D31" s="18">
        <v>14230114</v>
      </c>
      <c r="E31" s="19">
        <v>13800000</v>
      </c>
      <c r="F31" s="20">
        <v>13800000</v>
      </c>
      <c r="G31" s="20">
        <v>14361997</v>
      </c>
      <c r="H31" s="20">
        <v>14453156</v>
      </c>
      <c r="I31" s="20">
        <v>14561183</v>
      </c>
      <c r="J31" s="20">
        <v>14561183</v>
      </c>
      <c r="K31" s="20">
        <v>14776982</v>
      </c>
      <c r="L31" s="20">
        <v>14900824</v>
      </c>
      <c r="M31" s="20">
        <v>14876266</v>
      </c>
      <c r="N31" s="20">
        <v>14876266</v>
      </c>
      <c r="O31" s="20"/>
      <c r="P31" s="20"/>
      <c r="Q31" s="20"/>
      <c r="R31" s="20"/>
      <c r="S31" s="20"/>
      <c r="T31" s="20"/>
      <c r="U31" s="20"/>
      <c r="V31" s="20"/>
      <c r="W31" s="20">
        <v>14876266</v>
      </c>
      <c r="X31" s="20">
        <v>6900000</v>
      </c>
      <c r="Y31" s="20">
        <v>7976266</v>
      </c>
      <c r="Z31" s="21">
        <v>115.6</v>
      </c>
      <c r="AA31" s="22">
        <v>13800000</v>
      </c>
    </row>
    <row r="32" spans="1:27" ht="13.5">
      <c r="A32" s="23" t="s">
        <v>57</v>
      </c>
      <c r="B32" s="17"/>
      <c r="C32" s="18">
        <v>111959001</v>
      </c>
      <c r="D32" s="18">
        <v>111959001</v>
      </c>
      <c r="E32" s="19">
        <v>101610000</v>
      </c>
      <c r="F32" s="20">
        <v>99149476</v>
      </c>
      <c r="G32" s="20">
        <v>78286478</v>
      </c>
      <c r="H32" s="20">
        <v>79413323</v>
      </c>
      <c r="I32" s="20">
        <v>92023369</v>
      </c>
      <c r="J32" s="20">
        <v>92023369</v>
      </c>
      <c r="K32" s="20">
        <v>110196767</v>
      </c>
      <c r="L32" s="20">
        <v>109822979</v>
      </c>
      <c r="M32" s="20">
        <v>104774388</v>
      </c>
      <c r="N32" s="20">
        <v>104774388</v>
      </c>
      <c r="O32" s="20"/>
      <c r="P32" s="20"/>
      <c r="Q32" s="20"/>
      <c r="R32" s="20"/>
      <c r="S32" s="20"/>
      <c r="T32" s="20"/>
      <c r="U32" s="20"/>
      <c r="V32" s="20"/>
      <c r="W32" s="20">
        <v>104774388</v>
      </c>
      <c r="X32" s="20">
        <v>49574738</v>
      </c>
      <c r="Y32" s="20">
        <v>55199650</v>
      </c>
      <c r="Z32" s="21">
        <v>111.35</v>
      </c>
      <c r="AA32" s="22">
        <v>99149476</v>
      </c>
    </row>
    <row r="33" spans="1:27" ht="13.5">
      <c r="A33" s="23" t="s">
        <v>58</v>
      </c>
      <c r="B33" s="17"/>
      <c r="C33" s="18">
        <v>4017000</v>
      </c>
      <c r="D33" s="18">
        <v>4017000</v>
      </c>
      <c r="E33" s="19">
        <v>2675000</v>
      </c>
      <c r="F33" s="20">
        <v>2675000</v>
      </c>
      <c r="G33" s="20">
        <v>2546267</v>
      </c>
      <c r="H33" s="20">
        <v>2337368</v>
      </c>
      <c r="I33" s="20">
        <v>2128546</v>
      </c>
      <c r="J33" s="20">
        <v>2128546</v>
      </c>
      <c r="K33" s="20">
        <v>1919443</v>
      </c>
      <c r="L33" s="20">
        <v>1713858</v>
      </c>
      <c r="M33" s="20">
        <v>1506513</v>
      </c>
      <c r="N33" s="20">
        <v>1506513</v>
      </c>
      <c r="O33" s="20"/>
      <c r="P33" s="20"/>
      <c r="Q33" s="20"/>
      <c r="R33" s="20"/>
      <c r="S33" s="20"/>
      <c r="T33" s="20"/>
      <c r="U33" s="20"/>
      <c r="V33" s="20"/>
      <c r="W33" s="20">
        <v>1506513</v>
      </c>
      <c r="X33" s="20">
        <v>1337500</v>
      </c>
      <c r="Y33" s="20">
        <v>169013</v>
      </c>
      <c r="Z33" s="21">
        <v>12.64</v>
      </c>
      <c r="AA33" s="22">
        <v>2675000</v>
      </c>
    </row>
    <row r="34" spans="1:27" ht="13.5">
      <c r="A34" s="27" t="s">
        <v>59</v>
      </c>
      <c r="B34" s="28"/>
      <c r="C34" s="29">
        <f aca="true" t="shared" si="3" ref="C34:Y34">SUM(C29:C33)</f>
        <v>141323686</v>
      </c>
      <c r="D34" s="29">
        <f>SUM(D29:D33)</f>
        <v>141323686</v>
      </c>
      <c r="E34" s="30">
        <f t="shared" si="3"/>
        <v>127247000</v>
      </c>
      <c r="F34" s="31">
        <f t="shared" si="3"/>
        <v>124786850</v>
      </c>
      <c r="G34" s="31">
        <f t="shared" si="3"/>
        <v>106312313</v>
      </c>
      <c r="H34" s="31">
        <f t="shared" si="3"/>
        <v>107291999</v>
      </c>
      <c r="I34" s="31">
        <f t="shared" si="3"/>
        <v>119758756</v>
      </c>
      <c r="J34" s="31">
        <f t="shared" si="3"/>
        <v>119758756</v>
      </c>
      <c r="K34" s="31">
        <f t="shared" si="3"/>
        <v>139171066</v>
      </c>
      <c r="L34" s="31">
        <f t="shared" si="3"/>
        <v>138715535</v>
      </c>
      <c r="M34" s="31">
        <f t="shared" si="3"/>
        <v>127614350</v>
      </c>
      <c r="N34" s="31">
        <f t="shared" si="3"/>
        <v>127614350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127614350</v>
      </c>
      <c r="X34" s="31">
        <f t="shared" si="3"/>
        <v>62393425</v>
      </c>
      <c r="Y34" s="31">
        <f t="shared" si="3"/>
        <v>65220925</v>
      </c>
      <c r="Z34" s="32">
        <f>+IF(X34&lt;&gt;0,+(Y34/X34)*100,0)</f>
        <v>104.53172750173596</v>
      </c>
      <c r="AA34" s="33">
        <f>SUM(AA29:AA33)</f>
        <v>124786850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43289513</v>
      </c>
      <c r="D37" s="18">
        <v>43289513</v>
      </c>
      <c r="E37" s="19">
        <v>46535000</v>
      </c>
      <c r="F37" s="20">
        <v>46535024</v>
      </c>
      <c r="G37" s="20">
        <v>43289513</v>
      </c>
      <c r="H37" s="20">
        <v>43289513</v>
      </c>
      <c r="I37" s="20">
        <v>43289513</v>
      </c>
      <c r="J37" s="20">
        <v>43289513</v>
      </c>
      <c r="K37" s="20">
        <v>43289513</v>
      </c>
      <c r="L37" s="20">
        <v>53289513</v>
      </c>
      <c r="M37" s="20">
        <v>53289513</v>
      </c>
      <c r="N37" s="20">
        <v>53289513</v>
      </c>
      <c r="O37" s="20"/>
      <c r="P37" s="20"/>
      <c r="Q37" s="20"/>
      <c r="R37" s="20"/>
      <c r="S37" s="20"/>
      <c r="T37" s="20"/>
      <c r="U37" s="20"/>
      <c r="V37" s="20"/>
      <c r="W37" s="20">
        <v>53289513</v>
      </c>
      <c r="X37" s="20">
        <v>23267512</v>
      </c>
      <c r="Y37" s="20">
        <v>30022001</v>
      </c>
      <c r="Z37" s="21">
        <v>129.03</v>
      </c>
      <c r="AA37" s="22">
        <v>46535024</v>
      </c>
    </row>
    <row r="38" spans="1:27" ht="13.5">
      <c r="A38" s="23" t="s">
        <v>58</v>
      </c>
      <c r="B38" s="17"/>
      <c r="C38" s="18">
        <v>139384328</v>
      </c>
      <c r="D38" s="18">
        <v>139384328</v>
      </c>
      <c r="E38" s="19">
        <v>140450000</v>
      </c>
      <c r="F38" s="20">
        <v>140450000</v>
      </c>
      <c r="G38" s="20">
        <v>127133328</v>
      </c>
      <c r="H38" s="20">
        <v>129432515</v>
      </c>
      <c r="I38" s="20">
        <v>130582108</v>
      </c>
      <c r="J38" s="20">
        <v>130582108</v>
      </c>
      <c r="K38" s="20">
        <v>131731702</v>
      </c>
      <c r="L38" s="20">
        <v>132606702</v>
      </c>
      <c r="M38" s="20">
        <v>134065035</v>
      </c>
      <c r="N38" s="20">
        <v>134065035</v>
      </c>
      <c r="O38" s="20"/>
      <c r="P38" s="20"/>
      <c r="Q38" s="20"/>
      <c r="R38" s="20"/>
      <c r="S38" s="20"/>
      <c r="T38" s="20"/>
      <c r="U38" s="20"/>
      <c r="V38" s="20"/>
      <c r="W38" s="20">
        <v>134065035</v>
      </c>
      <c r="X38" s="20">
        <v>70225000</v>
      </c>
      <c r="Y38" s="20">
        <v>63840035</v>
      </c>
      <c r="Z38" s="21">
        <v>90.91</v>
      </c>
      <c r="AA38" s="22">
        <v>140450000</v>
      </c>
    </row>
    <row r="39" spans="1:27" ht="13.5">
      <c r="A39" s="27" t="s">
        <v>61</v>
      </c>
      <c r="B39" s="35"/>
      <c r="C39" s="29">
        <f aca="true" t="shared" si="4" ref="C39:Y39">SUM(C37:C38)</f>
        <v>182673841</v>
      </c>
      <c r="D39" s="29">
        <f>SUM(D37:D38)</f>
        <v>182673841</v>
      </c>
      <c r="E39" s="36">
        <f t="shared" si="4"/>
        <v>186985000</v>
      </c>
      <c r="F39" s="37">
        <f t="shared" si="4"/>
        <v>186985024</v>
      </c>
      <c r="G39" s="37">
        <f t="shared" si="4"/>
        <v>170422841</v>
      </c>
      <c r="H39" s="37">
        <f t="shared" si="4"/>
        <v>172722028</v>
      </c>
      <c r="I39" s="37">
        <f t="shared" si="4"/>
        <v>173871621</v>
      </c>
      <c r="J39" s="37">
        <f t="shared" si="4"/>
        <v>173871621</v>
      </c>
      <c r="K39" s="37">
        <f t="shared" si="4"/>
        <v>175021215</v>
      </c>
      <c r="L39" s="37">
        <f t="shared" si="4"/>
        <v>185896215</v>
      </c>
      <c r="M39" s="37">
        <f t="shared" si="4"/>
        <v>187354548</v>
      </c>
      <c r="N39" s="37">
        <f t="shared" si="4"/>
        <v>187354548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187354548</v>
      </c>
      <c r="X39" s="37">
        <f t="shared" si="4"/>
        <v>93492512</v>
      </c>
      <c r="Y39" s="37">
        <f t="shared" si="4"/>
        <v>93862036</v>
      </c>
      <c r="Z39" s="38">
        <f>+IF(X39&lt;&gt;0,+(Y39/X39)*100,0)</f>
        <v>100.3952444876013</v>
      </c>
      <c r="AA39" s="39">
        <f>SUM(AA37:AA38)</f>
        <v>186985024</v>
      </c>
    </row>
    <row r="40" spans="1:27" ht="13.5">
      <c r="A40" s="27" t="s">
        <v>62</v>
      </c>
      <c r="B40" s="28"/>
      <c r="C40" s="29">
        <f aca="true" t="shared" si="5" ref="C40:Y40">+C34+C39</f>
        <v>323997527</v>
      </c>
      <c r="D40" s="29">
        <f>+D34+D39</f>
        <v>323997527</v>
      </c>
      <c r="E40" s="30">
        <f t="shared" si="5"/>
        <v>314232000</v>
      </c>
      <c r="F40" s="31">
        <f t="shared" si="5"/>
        <v>311771874</v>
      </c>
      <c r="G40" s="31">
        <f t="shared" si="5"/>
        <v>276735154</v>
      </c>
      <c r="H40" s="31">
        <f t="shared" si="5"/>
        <v>280014027</v>
      </c>
      <c r="I40" s="31">
        <f t="shared" si="5"/>
        <v>293630377</v>
      </c>
      <c r="J40" s="31">
        <f t="shared" si="5"/>
        <v>293630377</v>
      </c>
      <c r="K40" s="31">
        <f t="shared" si="5"/>
        <v>314192281</v>
      </c>
      <c r="L40" s="31">
        <f t="shared" si="5"/>
        <v>324611750</v>
      </c>
      <c r="M40" s="31">
        <f t="shared" si="5"/>
        <v>314968898</v>
      </c>
      <c r="N40" s="31">
        <f t="shared" si="5"/>
        <v>314968898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314968898</v>
      </c>
      <c r="X40" s="31">
        <f t="shared" si="5"/>
        <v>155885937</v>
      </c>
      <c r="Y40" s="31">
        <f t="shared" si="5"/>
        <v>159082961</v>
      </c>
      <c r="Z40" s="32">
        <f>+IF(X40&lt;&gt;0,+(Y40/X40)*100,0)</f>
        <v>102.05087390275622</v>
      </c>
      <c r="AA40" s="33">
        <f>+AA34+AA39</f>
        <v>311771874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2285022481</v>
      </c>
      <c r="D42" s="43">
        <f>+D25-D40</f>
        <v>2285022481</v>
      </c>
      <c r="E42" s="44">
        <f t="shared" si="6"/>
        <v>2418383000</v>
      </c>
      <c r="F42" s="45">
        <f t="shared" si="6"/>
        <v>2420843780</v>
      </c>
      <c r="G42" s="45">
        <f t="shared" si="6"/>
        <v>2331844728</v>
      </c>
      <c r="H42" s="45">
        <f t="shared" si="6"/>
        <v>2369290602</v>
      </c>
      <c r="I42" s="45">
        <f t="shared" si="6"/>
        <v>2357910549</v>
      </c>
      <c r="J42" s="45">
        <f t="shared" si="6"/>
        <v>2357910549</v>
      </c>
      <c r="K42" s="45">
        <f t="shared" si="6"/>
        <v>2344212737</v>
      </c>
      <c r="L42" s="45">
        <f t="shared" si="6"/>
        <v>2324364544</v>
      </c>
      <c r="M42" s="45">
        <f t="shared" si="6"/>
        <v>2334307314</v>
      </c>
      <c r="N42" s="45">
        <f t="shared" si="6"/>
        <v>2334307314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2334307314</v>
      </c>
      <c r="X42" s="45">
        <f t="shared" si="6"/>
        <v>1210421891</v>
      </c>
      <c r="Y42" s="45">
        <f t="shared" si="6"/>
        <v>1123885423</v>
      </c>
      <c r="Z42" s="46">
        <f>+IF(X42&lt;&gt;0,+(Y42/X42)*100,0)</f>
        <v>92.85071852686775</v>
      </c>
      <c r="AA42" s="47">
        <f>+AA25-AA40</f>
        <v>2420843780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2273120858</v>
      </c>
      <c r="D45" s="18">
        <v>2273120858</v>
      </c>
      <c r="E45" s="19">
        <v>2322329000</v>
      </c>
      <c r="F45" s="20">
        <v>2324789460</v>
      </c>
      <c r="G45" s="20">
        <v>2318881042</v>
      </c>
      <c r="H45" s="20">
        <v>2357372649</v>
      </c>
      <c r="I45" s="20">
        <v>2345984560</v>
      </c>
      <c r="J45" s="20">
        <v>2345984560</v>
      </c>
      <c r="K45" s="20">
        <v>2332278763</v>
      </c>
      <c r="L45" s="20">
        <v>2312423222</v>
      </c>
      <c r="M45" s="20">
        <v>2322358697</v>
      </c>
      <c r="N45" s="20">
        <v>2322358697</v>
      </c>
      <c r="O45" s="20"/>
      <c r="P45" s="20"/>
      <c r="Q45" s="20"/>
      <c r="R45" s="20"/>
      <c r="S45" s="20"/>
      <c r="T45" s="20"/>
      <c r="U45" s="20"/>
      <c r="V45" s="20"/>
      <c r="W45" s="20">
        <v>2322358697</v>
      </c>
      <c r="X45" s="20">
        <v>1162394730</v>
      </c>
      <c r="Y45" s="20">
        <v>1159963967</v>
      </c>
      <c r="Z45" s="48">
        <v>99.79</v>
      </c>
      <c r="AA45" s="22">
        <v>2324789460</v>
      </c>
    </row>
    <row r="46" spans="1:27" ht="13.5">
      <c r="A46" s="23" t="s">
        <v>67</v>
      </c>
      <c r="B46" s="17"/>
      <c r="C46" s="18">
        <v>11901623</v>
      </c>
      <c r="D46" s="18">
        <v>11901623</v>
      </c>
      <c r="E46" s="19">
        <v>96054000</v>
      </c>
      <c r="F46" s="20">
        <v>96054320</v>
      </c>
      <c r="G46" s="20">
        <v>12963686</v>
      </c>
      <c r="H46" s="20">
        <v>11917953</v>
      </c>
      <c r="I46" s="20">
        <v>11925989</v>
      </c>
      <c r="J46" s="20">
        <v>11925989</v>
      </c>
      <c r="K46" s="20">
        <v>11933974</v>
      </c>
      <c r="L46" s="20">
        <v>11941322</v>
      </c>
      <c r="M46" s="20">
        <v>11948617</v>
      </c>
      <c r="N46" s="20">
        <v>11948617</v>
      </c>
      <c r="O46" s="20"/>
      <c r="P46" s="20"/>
      <c r="Q46" s="20"/>
      <c r="R46" s="20"/>
      <c r="S46" s="20"/>
      <c r="T46" s="20"/>
      <c r="U46" s="20"/>
      <c r="V46" s="20"/>
      <c r="W46" s="20">
        <v>11948617</v>
      </c>
      <c r="X46" s="20">
        <v>48027160</v>
      </c>
      <c r="Y46" s="20">
        <v>-36078543</v>
      </c>
      <c r="Z46" s="48">
        <v>-75.12</v>
      </c>
      <c r="AA46" s="22">
        <v>96054320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2285022481</v>
      </c>
      <c r="D48" s="51">
        <f>SUM(D45:D47)</f>
        <v>2285022481</v>
      </c>
      <c r="E48" s="52">
        <f t="shared" si="7"/>
        <v>2418383000</v>
      </c>
      <c r="F48" s="53">
        <f t="shared" si="7"/>
        <v>2420843780</v>
      </c>
      <c r="G48" s="53">
        <f t="shared" si="7"/>
        <v>2331844728</v>
      </c>
      <c r="H48" s="53">
        <f t="shared" si="7"/>
        <v>2369290602</v>
      </c>
      <c r="I48" s="53">
        <f t="shared" si="7"/>
        <v>2357910549</v>
      </c>
      <c r="J48" s="53">
        <f t="shared" si="7"/>
        <v>2357910549</v>
      </c>
      <c r="K48" s="53">
        <f t="shared" si="7"/>
        <v>2344212737</v>
      </c>
      <c r="L48" s="53">
        <f t="shared" si="7"/>
        <v>2324364544</v>
      </c>
      <c r="M48" s="53">
        <f t="shared" si="7"/>
        <v>2334307314</v>
      </c>
      <c r="N48" s="53">
        <f t="shared" si="7"/>
        <v>2334307314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2334307314</v>
      </c>
      <c r="X48" s="53">
        <f t="shared" si="7"/>
        <v>1210421890</v>
      </c>
      <c r="Y48" s="53">
        <f t="shared" si="7"/>
        <v>1123885424</v>
      </c>
      <c r="Z48" s="54">
        <f>+IF(X48&lt;&gt;0,+(Y48/X48)*100,0)</f>
        <v>92.85071868619296</v>
      </c>
      <c r="AA48" s="55">
        <f>SUM(AA45:AA47)</f>
        <v>2420843780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222994961</v>
      </c>
      <c r="D6" s="18">
        <v>222994961</v>
      </c>
      <c r="E6" s="19">
        <v>177980396</v>
      </c>
      <c r="F6" s="20">
        <v>177980396</v>
      </c>
      <c r="G6" s="20">
        <v>9492102</v>
      </c>
      <c r="H6" s="20">
        <v>514683</v>
      </c>
      <c r="I6" s="20">
        <v>2086138</v>
      </c>
      <c r="J6" s="20">
        <v>2086138</v>
      </c>
      <c r="K6" s="20">
        <v>-7213217</v>
      </c>
      <c r="L6" s="20">
        <v>43724604</v>
      </c>
      <c r="M6" s="20">
        <v>-21555502</v>
      </c>
      <c r="N6" s="20">
        <v>-21555502</v>
      </c>
      <c r="O6" s="20"/>
      <c r="P6" s="20"/>
      <c r="Q6" s="20"/>
      <c r="R6" s="20"/>
      <c r="S6" s="20"/>
      <c r="T6" s="20"/>
      <c r="U6" s="20"/>
      <c r="V6" s="20"/>
      <c r="W6" s="20">
        <v>-21555502</v>
      </c>
      <c r="X6" s="20">
        <v>88990198</v>
      </c>
      <c r="Y6" s="20">
        <v>-110545700</v>
      </c>
      <c r="Z6" s="21">
        <v>-124.22</v>
      </c>
      <c r="AA6" s="22">
        <v>177980396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39539916</v>
      </c>
      <c r="D8" s="18">
        <v>39539916</v>
      </c>
      <c r="E8" s="19">
        <v>60350190</v>
      </c>
      <c r="F8" s="20">
        <v>60350190</v>
      </c>
      <c r="G8" s="20">
        <v>18947477</v>
      </c>
      <c r="H8" s="20">
        <v>519962</v>
      </c>
      <c r="I8" s="20">
        <v>-1899823</v>
      </c>
      <c r="J8" s="20">
        <v>-1899823</v>
      </c>
      <c r="K8" s="20">
        <v>-4123333</v>
      </c>
      <c r="L8" s="20">
        <v>-4216846</v>
      </c>
      <c r="M8" s="20">
        <v>3396718</v>
      </c>
      <c r="N8" s="20">
        <v>3396718</v>
      </c>
      <c r="O8" s="20"/>
      <c r="P8" s="20"/>
      <c r="Q8" s="20"/>
      <c r="R8" s="20"/>
      <c r="S8" s="20"/>
      <c r="T8" s="20"/>
      <c r="U8" s="20"/>
      <c r="V8" s="20"/>
      <c r="W8" s="20">
        <v>3396718</v>
      </c>
      <c r="X8" s="20">
        <v>30175095</v>
      </c>
      <c r="Y8" s="20">
        <v>-26778377</v>
      </c>
      <c r="Z8" s="21">
        <v>-88.74</v>
      </c>
      <c r="AA8" s="22">
        <v>60350190</v>
      </c>
    </row>
    <row r="9" spans="1:27" ht="13.5">
      <c r="A9" s="23" t="s">
        <v>36</v>
      </c>
      <c r="B9" s="17"/>
      <c r="C9" s="18">
        <v>17231613</v>
      </c>
      <c r="D9" s="18">
        <v>17231613</v>
      </c>
      <c r="E9" s="19">
        <v>2131596</v>
      </c>
      <c r="F9" s="20">
        <v>2131596</v>
      </c>
      <c r="G9" s="20">
        <v>-4942517</v>
      </c>
      <c r="H9" s="20">
        <v>639849</v>
      </c>
      <c r="I9" s="20">
        <v>1362180</v>
      </c>
      <c r="J9" s="20">
        <v>1362180</v>
      </c>
      <c r="K9" s="20">
        <v>-2040227</v>
      </c>
      <c r="L9" s="20">
        <v>-15790507</v>
      </c>
      <c r="M9" s="20">
        <v>-3622892</v>
      </c>
      <c r="N9" s="20">
        <v>-3622892</v>
      </c>
      <c r="O9" s="20"/>
      <c r="P9" s="20"/>
      <c r="Q9" s="20"/>
      <c r="R9" s="20"/>
      <c r="S9" s="20"/>
      <c r="T9" s="20"/>
      <c r="U9" s="20"/>
      <c r="V9" s="20"/>
      <c r="W9" s="20">
        <v>-3622892</v>
      </c>
      <c r="X9" s="20">
        <v>1065798</v>
      </c>
      <c r="Y9" s="20">
        <v>-4688690</v>
      </c>
      <c r="Z9" s="21">
        <v>-439.92</v>
      </c>
      <c r="AA9" s="22">
        <v>2131596</v>
      </c>
    </row>
    <row r="10" spans="1:27" ht="13.5">
      <c r="A10" s="23" t="s">
        <v>37</v>
      </c>
      <c r="B10" s="17"/>
      <c r="C10" s="18">
        <v>15023</v>
      </c>
      <c r="D10" s="18">
        <v>15023</v>
      </c>
      <c r="E10" s="19">
        <v>23500</v>
      </c>
      <c r="F10" s="20">
        <v>23500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11750</v>
      </c>
      <c r="Y10" s="24">
        <v>-11750</v>
      </c>
      <c r="Z10" s="25">
        <v>-100</v>
      </c>
      <c r="AA10" s="26">
        <v>23500</v>
      </c>
    </row>
    <row r="11" spans="1:27" ht="13.5">
      <c r="A11" s="23" t="s">
        <v>38</v>
      </c>
      <c r="B11" s="17"/>
      <c r="C11" s="18">
        <v>9118181</v>
      </c>
      <c r="D11" s="18">
        <v>9118181</v>
      </c>
      <c r="E11" s="19">
        <v>7540419</v>
      </c>
      <c r="F11" s="20">
        <v>7540419</v>
      </c>
      <c r="G11" s="20">
        <v>-309634</v>
      </c>
      <c r="H11" s="20">
        <v>206262</v>
      </c>
      <c r="I11" s="20">
        <v>-211395</v>
      </c>
      <c r="J11" s="20">
        <v>-211395</v>
      </c>
      <c r="K11" s="20">
        <v>-346014</v>
      </c>
      <c r="L11" s="20">
        <v>180252</v>
      </c>
      <c r="M11" s="20">
        <v>510841</v>
      </c>
      <c r="N11" s="20">
        <v>510841</v>
      </c>
      <c r="O11" s="20"/>
      <c r="P11" s="20"/>
      <c r="Q11" s="20"/>
      <c r="R11" s="20"/>
      <c r="S11" s="20"/>
      <c r="T11" s="20"/>
      <c r="U11" s="20"/>
      <c r="V11" s="20"/>
      <c r="W11" s="20">
        <v>510841</v>
      </c>
      <c r="X11" s="20">
        <v>3770210</v>
      </c>
      <c r="Y11" s="20">
        <v>-3259369</v>
      </c>
      <c r="Z11" s="21">
        <v>-86.45</v>
      </c>
      <c r="AA11" s="22">
        <v>7540419</v>
      </c>
    </row>
    <row r="12" spans="1:27" ht="13.5">
      <c r="A12" s="27" t="s">
        <v>39</v>
      </c>
      <c r="B12" s="28"/>
      <c r="C12" s="29">
        <f aca="true" t="shared" si="0" ref="C12:Y12">SUM(C6:C11)</f>
        <v>288899694</v>
      </c>
      <c r="D12" s="29">
        <f>SUM(D6:D11)</f>
        <v>288899694</v>
      </c>
      <c r="E12" s="30">
        <f t="shared" si="0"/>
        <v>248026101</v>
      </c>
      <c r="F12" s="31">
        <f t="shared" si="0"/>
        <v>248026101</v>
      </c>
      <c r="G12" s="31">
        <f t="shared" si="0"/>
        <v>23187428</v>
      </c>
      <c r="H12" s="31">
        <f t="shared" si="0"/>
        <v>1880756</v>
      </c>
      <c r="I12" s="31">
        <f t="shared" si="0"/>
        <v>1337100</v>
      </c>
      <c r="J12" s="31">
        <f t="shared" si="0"/>
        <v>1337100</v>
      </c>
      <c r="K12" s="31">
        <f t="shared" si="0"/>
        <v>-13722791</v>
      </c>
      <c r="L12" s="31">
        <f t="shared" si="0"/>
        <v>23897503</v>
      </c>
      <c r="M12" s="31">
        <f t="shared" si="0"/>
        <v>-21270835</v>
      </c>
      <c r="N12" s="31">
        <f t="shared" si="0"/>
        <v>-21270835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-21270835</v>
      </c>
      <c r="X12" s="31">
        <f t="shared" si="0"/>
        <v>124013051</v>
      </c>
      <c r="Y12" s="31">
        <f t="shared" si="0"/>
        <v>-145283886</v>
      </c>
      <c r="Z12" s="32">
        <f>+IF(X12&lt;&gt;0,+(Y12/X12)*100,0)</f>
        <v>-117.15209393566167</v>
      </c>
      <c r="AA12" s="33">
        <f>SUM(AA6:AA11)</f>
        <v>248026101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213875</v>
      </c>
      <c r="D15" s="18">
        <v>213875</v>
      </c>
      <c r="E15" s="19">
        <v>350415</v>
      </c>
      <c r="F15" s="20">
        <v>350415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175208</v>
      </c>
      <c r="Y15" s="20">
        <v>-175208</v>
      </c>
      <c r="Z15" s="21">
        <v>-100</v>
      </c>
      <c r="AA15" s="22">
        <v>350415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28541839</v>
      </c>
      <c r="D17" s="18">
        <v>28541839</v>
      </c>
      <c r="E17" s="19">
        <v>31777536</v>
      </c>
      <c r="F17" s="20">
        <v>31777536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15888768</v>
      </c>
      <c r="Y17" s="20">
        <v>-15888768</v>
      </c>
      <c r="Z17" s="21">
        <v>-100</v>
      </c>
      <c r="AA17" s="22">
        <v>31777536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1761129677</v>
      </c>
      <c r="D19" s="18">
        <v>1761129677</v>
      </c>
      <c r="E19" s="19">
        <v>1766048814</v>
      </c>
      <c r="F19" s="20">
        <v>1766048814</v>
      </c>
      <c r="G19" s="20">
        <v>608724</v>
      </c>
      <c r="H19" s="20">
        <v>-3591598</v>
      </c>
      <c r="I19" s="20">
        <v>-1940419</v>
      </c>
      <c r="J19" s="20">
        <v>-1940419</v>
      </c>
      <c r="K19" s="20">
        <v>7883411</v>
      </c>
      <c r="L19" s="20">
        <v>-39872</v>
      </c>
      <c r="M19" s="20">
        <v>4022142</v>
      </c>
      <c r="N19" s="20">
        <v>4022142</v>
      </c>
      <c r="O19" s="20"/>
      <c r="P19" s="20"/>
      <c r="Q19" s="20"/>
      <c r="R19" s="20"/>
      <c r="S19" s="20"/>
      <c r="T19" s="20"/>
      <c r="U19" s="20"/>
      <c r="V19" s="20"/>
      <c r="W19" s="20">
        <v>4022142</v>
      </c>
      <c r="X19" s="20">
        <v>883024407</v>
      </c>
      <c r="Y19" s="20">
        <v>-879002265</v>
      </c>
      <c r="Z19" s="21">
        <v>-99.54</v>
      </c>
      <c r="AA19" s="22">
        <v>1766048814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1159776</v>
      </c>
      <c r="D22" s="18">
        <v>1159776</v>
      </c>
      <c r="E22" s="19">
        <v>489825</v>
      </c>
      <c r="F22" s="20">
        <v>489825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244913</v>
      </c>
      <c r="Y22" s="20">
        <v>-244913</v>
      </c>
      <c r="Z22" s="21">
        <v>-100</v>
      </c>
      <c r="AA22" s="22">
        <v>489825</v>
      </c>
    </row>
    <row r="23" spans="1:27" ht="13.5">
      <c r="A23" s="23" t="s">
        <v>49</v>
      </c>
      <c r="B23" s="17"/>
      <c r="C23" s="18">
        <v>785808</v>
      </c>
      <c r="D23" s="18">
        <v>785808</v>
      </c>
      <c r="E23" s="19">
        <v>767266</v>
      </c>
      <c r="F23" s="20">
        <v>767266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383633</v>
      </c>
      <c r="Y23" s="24">
        <v>-383633</v>
      </c>
      <c r="Z23" s="25">
        <v>-100</v>
      </c>
      <c r="AA23" s="26">
        <v>767266</v>
      </c>
    </row>
    <row r="24" spans="1:27" ht="13.5">
      <c r="A24" s="27" t="s">
        <v>50</v>
      </c>
      <c r="B24" s="35"/>
      <c r="C24" s="29">
        <f aca="true" t="shared" si="1" ref="C24:Y24">SUM(C15:C23)</f>
        <v>1791830975</v>
      </c>
      <c r="D24" s="29">
        <f>SUM(D15:D23)</f>
        <v>1791830975</v>
      </c>
      <c r="E24" s="36">
        <f t="shared" si="1"/>
        <v>1799433856</v>
      </c>
      <c r="F24" s="37">
        <f t="shared" si="1"/>
        <v>1799433856</v>
      </c>
      <c r="G24" s="37">
        <f t="shared" si="1"/>
        <v>608724</v>
      </c>
      <c r="H24" s="37">
        <f t="shared" si="1"/>
        <v>-3591598</v>
      </c>
      <c r="I24" s="37">
        <f t="shared" si="1"/>
        <v>-1940419</v>
      </c>
      <c r="J24" s="37">
        <f t="shared" si="1"/>
        <v>-1940419</v>
      </c>
      <c r="K24" s="37">
        <f t="shared" si="1"/>
        <v>7883411</v>
      </c>
      <c r="L24" s="37">
        <f t="shared" si="1"/>
        <v>-39872</v>
      </c>
      <c r="M24" s="37">
        <f t="shared" si="1"/>
        <v>4022142</v>
      </c>
      <c r="N24" s="37">
        <f t="shared" si="1"/>
        <v>4022142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4022142</v>
      </c>
      <c r="X24" s="37">
        <f t="shared" si="1"/>
        <v>899716929</v>
      </c>
      <c r="Y24" s="37">
        <f t="shared" si="1"/>
        <v>-895694787</v>
      </c>
      <c r="Z24" s="38">
        <f>+IF(X24&lt;&gt;0,+(Y24/X24)*100,0)</f>
        <v>-99.55295472716396</v>
      </c>
      <c r="AA24" s="39">
        <f>SUM(AA15:AA23)</f>
        <v>1799433856</v>
      </c>
    </row>
    <row r="25" spans="1:27" ht="13.5">
      <c r="A25" s="27" t="s">
        <v>51</v>
      </c>
      <c r="B25" s="28"/>
      <c r="C25" s="29">
        <f aca="true" t="shared" si="2" ref="C25:Y25">+C12+C24</f>
        <v>2080730669</v>
      </c>
      <c r="D25" s="29">
        <f>+D12+D24</f>
        <v>2080730669</v>
      </c>
      <c r="E25" s="30">
        <f t="shared" si="2"/>
        <v>2047459957</v>
      </c>
      <c r="F25" s="31">
        <f t="shared" si="2"/>
        <v>2047459957</v>
      </c>
      <c r="G25" s="31">
        <f t="shared" si="2"/>
        <v>23796152</v>
      </c>
      <c r="H25" s="31">
        <f t="shared" si="2"/>
        <v>-1710842</v>
      </c>
      <c r="I25" s="31">
        <f t="shared" si="2"/>
        <v>-603319</v>
      </c>
      <c r="J25" s="31">
        <f t="shared" si="2"/>
        <v>-603319</v>
      </c>
      <c r="K25" s="31">
        <f t="shared" si="2"/>
        <v>-5839380</v>
      </c>
      <c r="L25" s="31">
        <f t="shared" si="2"/>
        <v>23857631</v>
      </c>
      <c r="M25" s="31">
        <f t="shared" si="2"/>
        <v>-17248693</v>
      </c>
      <c r="N25" s="31">
        <f t="shared" si="2"/>
        <v>-17248693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-17248693</v>
      </c>
      <c r="X25" s="31">
        <f t="shared" si="2"/>
        <v>1023729980</v>
      </c>
      <c r="Y25" s="31">
        <f t="shared" si="2"/>
        <v>-1040978673</v>
      </c>
      <c r="Z25" s="32">
        <f>+IF(X25&lt;&gt;0,+(Y25/X25)*100,0)</f>
        <v>-101.68488696599469</v>
      </c>
      <c r="AA25" s="33">
        <f>+AA12+AA24</f>
        <v>2047459957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3799396</v>
      </c>
      <c r="D30" s="18">
        <v>3799396</v>
      </c>
      <c r="E30" s="19">
        <v>4093622</v>
      </c>
      <c r="F30" s="20">
        <v>4093622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2046811</v>
      </c>
      <c r="Y30" s="20">
        <v>-2046811</v>
      </c>
      <c r="Z30" s="21">
        <v>-100</v>
      </c>
      <c r="AA30" s="22">
        <v>4093622</v>
      </c>
    </row>
    <row r="31" spans="1:27" ht="13.5">
      <c r="A31" s="23" t="s">
        <v>56</v>
      </c>
      <c r="B31" s="17"/>
      <c r="C31" s="18">
        <v>7963228</v>
      </c>
      <c r="D31" s="18">
        <v>7963228</v>
      </c>
      <c r="E31" s="19">
        <v>7717366</v>
      </c>
      <c r="F31" s="20">
        <v>7717366</v>
      </c>
      <c r="G31" s="20">
        <v>44188</v>
      </c>
      <c r="H31" s="20">
        <v>37065</v>
      </c>
      <c r="I31" s="20">
        <v>32747</v>
      </c>
      <c r="J31" s="20">
        <v>32747</v>
      </c>
      <c r="K31" s="20">
        <v>264216</v>
      </c>
      <c r="L31" s="20">
        <v>49415</v>
      </c>
      <c r="M31" s="20">
        <v>54220</v>
      </c>
      <c r="N31" s="20">
        <v>54220</v>
      </c>
      <c r="O31" s="20"/>
      <c r="P31" s="20"/>
      <c r="Q31" s="20"/>
      <c r="R31" s="20"/>
      <c r="S31" s="20"/>
      <c r="T31" s="20"/>
      <c r="U31" s="20"/>
      <c r="V31" s="20"/>
      <c r="W31" s="20">
        <v>54220</v>
      </c>
      <c r="X31" s="20">
        <v>3858683</v>
      </c>
      <c r="Y31" s="20">
        <v>-3804463</v>
      </c>
      <c r="Z31" s="21">
        <v>-98.59</v>
      </c>
      <c r="AA31" s="22">
        <v>7717366</v>
      </c>
    </row>
    <row r="32" spans="1:27" ht="13.5">
      <c r="A32" s="23" t="s">
        <v>57</v>
      </c>
      <c r="B32" s="17"/>
      <c r="C32" s="18">
        <v>57404503</v>
      </c>
      <c r="D32" s="18">
        <v>57404503</v>
      </c>
      <c r="E32" s="19">
        <v>81768272</v>
      </c>
      <c r="F32" s="20">
        <v>81768272</v>
      </c>
      <c r="G32" s="20">
        <v>-11431103</v>
      </c>
      <c r="H32" s="20">
        <v>7138401</v>
      </c>
      <c r="I32" s="20">
        <v>6233367</v>
      </c>
      <c r="J32" s="20">
        <v>6233367</v>
      </c>
      <c r="K32" s="20">
        <v>-4679642</v>
      </c>
      <c r="L32" s="20">
        <v>18167949</v>
      </c>
      <c r="M32" s="20">
        <v>2710351</v>
      </c>
      <c r="N32" s="20">
        <v>2710351</v>
      </c>
      <c r="O32" s="20"/>
      <c r="P32" s="20"/>
      <c r="Q32" s="20"/>
      <c r="R32" s="20"/>
      <c r="S32" s="20"/>
      <c r="T32" s="20"/>
      <c r="U32" s="20"/>
      <c r="V32" s="20"/>
      <c r="W32" s="20">
        <v>2710351</v>
      </c>
      <c r="X32" s="20">
        <v>40884136</v>
      </c>
      <c r="Y32" s="20">
        <v>-38173785</v>
      </c>
      <c r="Z32" s="21">
        <v>-93.37</v>
      </c>
      <c r="AA32" s="22">
        <v>81768272</v>
      </c>
    </row>
    <row r="33" spans="1:27" ht="13.5">
      <c r="A33" s="23" t="s">
        <v>58</v>
      </c>
      <c r="B33" s="17"/>
      <c r="C33" s="18">
        <v>6172493</v>
      </c>
      <c r="D33" s="18">
        <v>6172493</v>
      </c>
      <c r="E33" s="19">
        <v>6121500</v>
      </c>
      <c r="F33" s="20">
        <v>6121500</v>
      </c>
      <c r="G33" s="20">
        <v>-144350</v>
      </c>
      <c r="H33" s="20">
        <v>-1134753</v>
      </c>
      <c r="I33" s="20">
        <v>-154265</v>
      </c>
      <c r="J33" s="20">
        <v>-154265</v>
      </c>
      <c r="K33" s="20">
        <v>-263400</v>
      </c>
      <c r="L33" s="20">
        <v>-70704</v>
      </c>
      <c r="M33" s="20">
        <v>-165870</v>
      </c>
      <c r="N33" s="20">
        <v>-165870</v>
      </c>
      <c r="O33" s="20"/>
      <c r="P33" s="20"/>
      <c r="Q33" s="20"/>
      <c r="R33" s="20"/>
      <c r="S33" s="20"/>
      <c r="T33" s="20"/>
      <c r="U33" s="20"/>
      <c r="V33" s="20"/>
      <c r="W33" s="20">
        <v>-165870</v>
      </c>
      <c r="X33" s="20">
        <v>3060750</v>
      </c>
      <c r="Y33" s="20">
        <v>-3226620</v>
      </c>
      <c r="Z33" s="21">
        <v>-105.42</v>
      </c>
      <c r="AA33" s="22">
        <v>6121500</v>
      </c>
    </row>
    <row r="34" spans="1:27" ht="13.5">
      <c r="A34" s="27" t="s">
        <v>59</v>
      </c>
      <c r="B34" s="28"/>
      <c r="C34" s="29">
        <f aca="true" t="shared" si="3" ref="C34:Y34">SUM(C29:C33)</f>
        <v>75339620</v>
      </c>
      <c r="D34" s="29">
        <f>SUM(D29:D33)</f>
        <v>75339620</v>
      </c>
      <c r="E34" s="30">
        <f t="shared" si="3"/>
        <v>99700760</v>
      </c>
      <c r="F34" s="31">
        <f t="shared" si="3"/>
        <v>99700760</v>
      </c>
      <c r="G34" s="31">
        <f t="shared" si="3"/>
        <v>-11531265</v>
      </c>
      <c r="H34" s="31">
        <f t="shared" si="3"/>
        <v>6040713</v>
      </c>
      <c r="I34" s="31">
        <f t="shared" si="3"/>
        <v>6111849</v>
      </c>
      <c r="J34" s="31">
        <f t="shared" si="3"/>
        <v>6111849</v>
      </c>
      <c r="K34" s="31">
        <f t="shared" si="3"/>
        <v>-4678826</v>
      </c>
      <c r="L34" s="31">
        <f t="shared" si="3"/>
        <v>18146660</v>
      </c>
      <c r="M34" s="31">
        <f t="shared" si="3"/>
        <v>2598701</v>
      </c>
      <c r="N34" s="31">
        <f t="shared" si="3"/>
        <v>2598701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2598701</v>
      </c>
      <c r="X34" s="31">
        <f t="shared" si="3"/>
        <v>49850380</v>
      </c>
      <c r="Y34" s="31">
        <f t="shared" si="3"/>
        <v>-47251679</v>
      </c>
      <c r="Z34" s="32">
        <f>+IF(X34&lt;&gt;0,+(Y34/X34)*100,0)</f>
        <v>-94.7869986146545</v>
      </c>
      <c r="AA34" s="33">
        <f>SUM(AA29:AA33)</f>
        <v>99700760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137630817</v>
      </c>
      <c r="D37" s="18">
        <v>137630817</v>
      </c>
      <c r="E37" s="19">
        <v>133550650</v>
      </c>
      <c r="F37" s="20">
        <v>133550650</v>
      </c>
      <c r="G37" s="20"/>
      <c r="H37" s="20">
        <v>-9464</v>
      </c>
      <c r="I37" s="20">
        <v>-9540</v>
      </c>
      <c r="J37" s="20">
        <v>-9540</v>
      </c>
      <c r="K37" s="20">
        <v>-9618</v>
      </c>
      <c r="L37" s="20">
        <v>-9696</v>
      </c>
      <c r="M37" s="20">
        <v>-1732352</v>
      </c>
      <c r="N37" s="20">
        <v>-1732352</v>
      </c>
      <c r="O37" s="20"/>
      <c r="P37" s="20"/>
      <c r="Q37" s="20"/>
      <c r="R37" s="20"/>
      <c r="S37" s="20"/>
      <c r="T37" s="20"/>
      <c r="U37" s="20"/>
      <c r="V37" s="20"/>
      <c r="W37" s="20">
        <v>-1732352</v>
      </c>
      <c r="X37" s="20">
        <v>66775325</v>
      </c>
      <c r="Y37" s="20">
        <v>-68507677</v>
      </c>
      <c r="Z37" s="21">
        <v>-102.59</v>
      </c>
      <c r="AA37" s="22">
        <v>133550650</v>
      </c>
    </row>
    <row r="38" spans="1:27" ht="13.5">
      <c r="A38" s="23" t="s">
        <v>58</v>
      </c>
      <c r="B38" s="17"/>
      <c r="C38" s="18">
        <v>51043000</v>
      </c>
      <c r="D38" s="18">
        <v>51043000</v>
      </c>
      <c r="E38" s="19">
        <v>52754108</v>
      </c>
      <c r="F38" s="20">
        <v>52754108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26377054</v>
      </c>
      <c r="Y38" s="20">
        <v>-26377054</v>
      </c>
      <c r="Z38" s="21">
        <v>-100</v>
      </c>
      <c r="AA38" s="22">
        <v>52754108</v>
      </c>
    </row>
    <row r="39" spans="1:27" ht="13.5">
      <c r="A39" s="27" t="s">
        <v>61</v>
      </c>
      <c r="B39" s="35"/>
      <c r="C39" s="29">
        <f aca="true" t="shared" si="4" ref="C39:Y39">SUM(C37:C38)</f>
        <v>188673817</v>
      </c>
      <c r="D39" s="29">
        <f>SUM(D37:D38)</f>
        <v>188673817</v>
      </c>
      <c r="E39" s="36">
        <f t="shared" si="4"/>
        <v>186304758</v>
      </c>
      <c r="F39" s="37">
        <f t="shared" si="4"/>
        <v>186304758</v>
      </c>
      <c r="G39" s="37">
        <f t="shared" si="4"/>
        <v>0</v>
      </c>
      <c r="H39" s="37">
        <f t="shared" si="4"/>
        <v>-9464</v>
      </c>
      <c r="I39" s="37">
        <f t="shared" si="4"/>
        <v>-9540</v>
      </c>
      <c r="J39" s="37">
        <f t="shared" si="4"/>
        <v>-9540</v>
      </c>
      <c r="K39" s="37">
        <f t="shared" si="4"/>
        <v>-9618</v>
      </c>
      <c r="L39" s="37">
        <f t="shared" si="4"/>
        <v>-9696</v>
      </c>
      <c r="M39" s="37">
        <f t="shared" si="4"/>
        <v>-1732352</v>
      </c>
      <c r="N39" s="37">
        <f t="shared" si="4"/>
        <v>-1732352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-1732352</v>
      </c>
      <c r="X39" s="37">
        <f t="shared" si="4"/>
        <v>93152379</v>
      </c>
      <c r="Y39" s="37">
        <f t="shared" si="4"/>
        <v>-94884731</v>
      </c>
      <c r="Z39" s="38">
        <f>+IF(X39&lt;&gt;0,+(Y39/X39)*100,0)</f>
        <v>-101.85969700247806</v>
      </c>
      <c r="AA39" s="39">
        <f>SUM(AA37:AA38)</f>
        <v>186304758</v>
      </c>
    </row>
    <row r="40" spans="1:27" ht="13.5">
      <c r="A40" s="27" t="s">
        <v>62</v>
      </c>
      <c r="B40" s="28"/>
      <c r="C40" s="29">
        <f aca="true" t="shared" si="5" ref="C40:Y40">+C34+C39</f>
        <v>264013437</v>
      </c>
      <c r="D40" s="29">
        <f>+D34+D39</f>
        <v>264013437</v>
      </c>
      <c r="E40" s="30">
        <f t="shared" si="5"/>
        <v>286005518</v>
      </c>
      <c r="F40" s="31">
        <f t="shared" si="5"/>
        <v>286005518</v>
      </c>
      <c r="G40" s="31">
        <f t="shared" si="5"/>
        <v>-11531265</v>
      </c>
      <c r="H40" s="31">
        <f t="shared" si="5"/>
        <v>6031249</v>
      </c>
      <c r="I40" s="31">
        <f t="shared" si="5"/>
        <v>6102309</v>
      </c>
      <c r="J40" s="31">
        <f t="shared" si="5"/>
        <v>6102309</v>
      </c>
      <c r="K40" s="31">
        <f t="shared" si="5"/>
        <v>-4688444</v>
      </c>
      <c r="L40" s="31">
        <f t="shared" si="5"/>
        <v>18136964</v>
      </c>
      <c r="M40" s="31">
        <f t="shared" si="5"/>
        <v>866349</v>
      </c>
      <c r="N40" s="31">
        <f t="shared" si="5"/>
        <v>866349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866349</v>
      </c>
      <c r="X40" s="31">
        <f t="shared" si="5"/>
        <v>143002759</v>
      </c>
      <c r="Y40" s="31">
        <f t="shared" si="5"/>
        <v>-142136410</v>
      </c>
      <c r="Z40" s="32">
        <f>+IF(X40&lt;&gt;0,+(Y40/X40)*100,0)</f>
        <v>-99.39417322710537</v>
      </c>
      <c r="AA40" s="33">
        <f>+AA34+AA39</f>
        <v>286005518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1816717232</v>
      </c>
      <c r="D42" s="43">
        <f>+D25-D40</f>
        <v>1816717232</v>
      </c>
      <c r="E42" s="44">
        <f t="shared" si="6"/>
        <v>1761454439</v>
      </c>
      <c r="F42" s="45">
        <f t="shared" si="6"/>
        <v>1761454439</v>
      </c>
      <c r="G42" s="45">
        <f t="shared" si="6"/>
        <v>35327417</v>
      </c>
      <c r="H42" s="45">
        <f t="shared" si="6"/>
        <v>-7742091</v>
      </c>
      <c r="I42" s="45">
        <f t="shared" si="6"/>
        <v>-6705628</v>
      </c>
      <c r="J42" s="45">
        <f t="shared" si="6"/>
        <v>-6705628</v>
      </c>
      <c r="K42" s="45">
        <f t="shared" si="6"/>
        <v>-1150936</v>
      </c>
      <c r="L42" s="45">
        <f t="shared" si="6"/>
        <v>5720667</v>
      </c>
      <c r="M42" s="45">
        <f t="shared" si="6"/>
        <v>-18115042</v>
      </c>
      <c r="N42" s="45">
        <f t="shared" si="6"/>
        <v>-18115042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-18115042</v>
      </c>
      <c r="X42" s="45">
        <f t="shared" si="6"/>
        <v>880727221</v>
      </c>
      <c r="Y42" s="45">
        <f t="shared" si="6"/>
        <v>-898842263</v>
      </c>
      <c r="Z42" s="46">
        <f>+IF(X42&lt;&gt;0,+(Y42/X42)*100,0)</f>
        <v>-102.0568277632468</v>
      </c>
      <c r="AA42" s="47">
        <f>+AA25-AA40</f>
        <v>1761454439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1729461243</v>
      </c>
      <c r="D45" s="18">
        <v>1729461243</v>
      </c>
      <c r="E45" s="19">
        <v>1761032667</v>
      </c>
      <c r="F45" s="20">
        <v>1761032667</v>
      </c>
      <c r="G45" s="20">
        <v>35327417</v>
      </c>
      <c r="H45" s="20">
        <v>-7742091</v>
      </c>
      <c r="I45" s="20">
        <v>-6705628</v>
      </c>
      <c r="J45" s="20">
        <v>-6705628</v>
      </c>
      <c r="K45" s="20">
        <v>-1150936</v>
      </c>
      <c r="L45" s="20">
        <v>5720667</v>
      </c>
      <c r="M45" s="20">
        <v>-18115042</v>
      </c>
      <c r="N45" s="20">
        <v>-18115042</v>
      </c>
      <c r="O45" s="20"/>
      <c r="P45" s="20"/>
      <c r="Q45" s="20"/>
      <c r="R45" s="20"/>
      <c r="S45" s="20"/>
      <c r="T45" s="20"/>
      <c r="U45" s="20"/>
      <c r="V45" s="20"/>
      <c r="W45" s="20">
        <v>-18115042</v>
      </c>
      <c r="X45" s="20">
        <v>880516334</v>
      </c>
      <c r="Y45" s="20">
        <v>-898631376</v>
      </c>
      <c r="Z45" s="48">
        <v>-102.06</v>
      </c>
      <c r="AA45" s="22">
        <v>1761032667</v>
      </c>
    </row>
    <row r="46" spans="1:27" ht="13.5">
      <c r="A46" s="23" t="s">
        <v>67</v>
      </c>
      <c r="B46" s="17"/>
      <c r="C46" s="18">
        <v>87255989</v>
      </c>
      <c r="D46" s="18">
        <v>87255989</v>
      </c>
      <c r="E46" s="19">
        <v>421772</v>
      </c>
      <c r="F46" s="20">
        <v>421772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210886</v>
      </c>
      <c r="Y46" s="20">
        <v>-210886</v>
      </c>
      <c r="Z46" s="48">
        <v>-100</v>
      </c>
      <c r="AA46" s="22">
        <v>421772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1816717232</v>
      </c>
      <c r="D48" s="51">
        <f>SUM(D45:D47)</f>
        <v>1816717232</v>
      </c>
      <c r="E48" s="52">
        <f t="shared" si="7"/>
        <v>1761454439</v>
      </c>
      <c r="F48" s="53">
        <f t="shared" si="7"/>
        <v>1761454439</v>
      </c>
      <c r="G48" s="53">
        <f t="shared" si="7"/>
        <v>35327417</v>
      </c>
      <c r="H48" s="53">
        <f t="shared" si="7"/>
        <v>-7742091</v>
      </c>
      <c r="I48" s="53">
        <f t="shared" si="7"/>
        <v>-6705628</v>
      </c>
      <c r="J48" s="53">
        <f t="shared" si="7"/>
        <v>-6705628</v>
      </c>
      <c r="K48" s="53">
        <f t="shared" si="7"/>
        <v>-1150936</v>
      </c>
      <c r="L48" s="53">
        <f t="shared" si="7"/>
        <v>5720667</v>
      </c>
      <c r="M48" s="53">
        <f t="shared" si="7"/>
        <v>-18115042</v>
      </c>
      <c r="N48" s="53">
        <f t="shared" si="7"/>
        <v>-18115042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-18115042</v>
      </c>
      <c r="X48" s="53">
        <f t="shared" si="7"/>
        <v>880727220</v>
      </c>
      <c r="Y48" s="53">
        <f t="shared" si="7"/>
        <v>-898842262</v>
      </c>
      <c r="Z48" s="54">
        <f>+IF(X48&lt;&gt;0,+(Y48/X48)*100,0)</f>
        <v>-102.05682776558218</v>
      </c>
      <c r="AA48" s="55">
        <f>SUM(AA45:AA47)</f>
        <v>1761454439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169038492</v>
      </c>
      <c r="D6" s="18">
        <v>169038492</v>
      </c>
      <c r="E6" s="19">
        <v>168844677</v>
      </c>
      <c r="F6" s="20">
        <v>168844677</v>
      </c>
      <c r="G6" s="20">
        <v>188375625</v>
      </c>
      <c r="H6" s="20">
        <v>188274861</v>
      </c>
      <c r="I6" s="20">
        <v>190348017</v>
      </c>
      <c r="J6" s="20">
        <v>190348017</v>
      </c>
      <c r="K6" s="20">
        <v>187358591</v>
      </c>
      <c r="L6" s="20">
        <v>179465042</v>
      </c>
      <c r="M6" s="20">
        <v>189725527</v>
      </c>
      <c r="N6" s="20">
        <v>189725527</v>
      </c>
      <c r="O6" s="20"/>
      <c r="P6" s="20"/>
      <c r="Q6" s="20"/>
      <c r="R6" s="20"/>
      <c r="S6" s="20"/>
      <c r="T6" s="20"/>
      <c r="U6" s="20"/>
      <c r="V6" s="20"/>
      <c r="W6" s="20">
        <v>189725527</v>
      </c>
      <c r="X6" s="20">
        <v>84422339</v>
      </c>
      <c r="Y6" s="20">
        <v>105303188</v>
      </c>
      <c r="Z6" s="21">
        <v>124.73</v>
      </c>
      <c r="AA6" s="22">
        <v>168844677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7637980</v>
      </c>
      <c r="D8" s="18">
        <v>7637980</v>
      </c>
      <c r="E8" s="19">
        <v>10932038</v>
      </c>
      <c r="F8" s="20">
        <v>10932038</v>
      </c>
      <c r="G8" s="20">
        <v>8426430</v>
      </c>
      <c r="H8" s="20">
        <v>8521484</v>
      </c>
      <c r="I8" s="20">
        <v>8347930</v>
      </c>
      <c r="J8" s="20">
        <v>8347930</v>
      </c>
      <c r="K8" s="20">
        <v>9472597</v>
      </c>
      <c r="L8" s="20">
        <v>10642990</v>
      </c>
      <c r="M8" s="20">
        <v>11427969</v>
      </c>
      <c r="N8" s="20">
        <v>11427969</v>
      </c>
      <c r="O8" s="20"/>
      <c r="P8" s="20"/>
      <c r="Q8" s="20"/>
      <c r="R8" s="20"/>
      <c r="S8" s="20"/>
      <c r="T8" s="20"/>
      <c r="U8" s="20"/>
      <c r="V8" s="20"/>
      <c r="W8" s="20">
        <v>11427969</v>
      </c>
      <c r="X8" s="20">
        <v>5466019</v>
      </c>
      <c r="Y8" s="20">
        <v>5961950</v>
      </c>
      <c r="Z8" s="21">
        <v>109.07</v>
      </c>
      <c r="AA8" s="22">
        <v>10932038</v>
      </c>
    </row>
    <row r="9" spans="1:27" ht="13.5">
      <c r="A9" s="23" t="s">
        <v>36</v>
      </c>
      <c r="B9" s="17"/>
      <c r="C9" s="18">
        <v>12394247</v>
      </c>
      <c r="D9" s="18">
        <v>12394247</v>
      </c>
      <c r="E9" s="19"/>
      <c r="F9" s="20"/>
      <c r="G9" s="20">
        <v>3853633</v>
      </c>
      <c r="H9" s="20">
        <v>9026352</v>
      </c>
      <c r="I9" s="20">
        <v>8776390</v>
      </c>
      <c r="J9" s="20">
        <v>8776390</v>
      </c>
      <c r="K9" s="20">
        <v>9110039</v>
      </c>
      <c r="L9" s="20">
        <v>6244719</v>
      </c>
      <c r="M9" s="20">
        <v>6863492</v>
      </c>
      <c r="N9" s="20">
        <v>6863492</v>
      </c>
      <c r="O9" s="20"/>
      <c r="P9" s="20"/>
      <c r="Q9" s="20"/>
      <c r="R9" s="20"/>
      <c r="S9" s="20"/>
      <c r="T9" s="20"/>
      <c r="U9" s="20"/>
      <c r="V9" s="20"/>
      <c r="W9" s="20">
        <v>6863492</v>
      </c>
      <c r="X9" s="20"/>
      <c r="Y9" s="20">
        <v>6863492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1618708</v>
      </c>
      <c r="D11" s="18">
        <v>1618708</v>
      </c>
      <c r="E11" s="19">
        <v>1572263</v>
      </c>
      <c r="F11" s="20">
        <v>1572263</v>
      </c>
      <c r="G11" s="20">
        <v>1469260</v>
      </c>
      <c r="H11" s="20">
        <v>1711805</v>
      </c>
      <c r="I11" s="20">
        <v>1608960</v>
      </c>
      <c r="J11" s="20">
        <v>1608960</v>
      </c>
      <c r="K11" s="20">
        <v>1566070</v>
      </c>
      <c r="L11" s="20">
        <v>1771805</v>
      </c>
      <c r="M11" s="20">
        <v>1857477</v>
      </c>
      <c r="N11" s="20">
        <v>1857477</v>
      </c>
      <c r="O11" s="20"/>
      <c r="P11" s="20"/>
      <c r="Q11" s="20"/>
      <c r="R11" s="20"/>
      <c r="S11" s="20"/>
      <c r="T11" s="20"/>
      <c r="U11" s="20"/>
      <c r="V11" s="20"/>
      <c r="W11" s="20">
        <v>1857477</v>
      </c>
      <c r="X11" s="20">
        <v>786132</v>
      </c>
      <c r="Y11" s="20">
        <v>1071345</v>
      </c>
      <c r="Z11" s="21">
        <v>136.28</v>
      </c>
      <c r="AA11" s="22">
        <v>1572263</v>
      </c>
    </row>
    <row r="12" spans="1:27" ht="13.5">
      <c r="A12" s="27" t="s">
        <v>39</v>
      </c>
      <c r="B12" s="28"/>
      <c r="C12" s="29">
        <f aca="true" t="shared" si="0" ref="C12:Y12">SUM(C6:C11)</f>
        <v>190689427</v>
      </c>
      <c r="D12" s="29">
        <f>SUM(D6:D11)</f>
        <v>190689427</v>
      </c>
      <c r="E12" s="30">
        <f t="shared" si="0"/>
        <v>181348978</v>
      </c>
      <c r="F12" s="31">
        <f t="shared" si="0"/>
        <v>181348978</v>
      </c>
      <c r="G12" s="31">
        <f t="shared" si="0"/>
        <v>202124948</v>
      </c>
      <c r="H12" s="31">
        <f t="shared" si="0"/>
        <v>207534502</v>
      </c>
      <c r="I12" s="31">
        <f t="shared" si="0"/>
        <v>209081297</v>
      </c>
      <c r="J12" s="31">
        <f t="shared" si="0"/>
        <v>209081297</v>
      </c>
      <c r="K12" s="31">
        <f t="shared" si="0"/>
        <v>207507297</v>
      </c>
      <c r="L12" s="31">
        <f t="shared" si="0"/>
        <v>198124556</v>
      </c>
      <c r="M12" s="31">
        <f t="shared" si="0"/>
        <v>209874465</v>
      </c>
      <c r="N12" s="31">
        <f t="shared" si="0"/>
        <v>209874465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209874465</v>
      </c>
      <c r="X12" s="31">
        <f t="shared" si="0"/>
        <v>90674490</v>
      </c>
      <c r="Y12" s="31">
        <f t="shared" si="0"/>
        <v>119199975</v>
      </c>
      <c r="Z12" s="32">
        <f>+IF(X12&lt;&gt;0,+(Y12/X12)*100,0)</f>
        <v>131.45921747119834</v>
      </c>
      <c r="AA12" s="33">
        <f>SUM(AA6:AA11)</f>
        <v>181348978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4673357</v>
      </c>
      <c r="D17" s="18">
        <v>4673357</v>
      </c>
      <c r="E17" s="19">
        <v>4534430</v>
      </c>
      <c r="F17" s="20">
        <v>4534430</v>
      </c>
      <c r="G17" s="20">
        <v>4673357</v>
      </c>
      <c r="H17" s="20">
        <v>4661592</v>
      </c>
      <c r="I17" s="20">
        <v>4649830</v>
      </c>
      <c r="J17" s="20">
        <v>4649830</v>
      </c>
      <c r="K17" s="20">
        <v>4638451</v>
      </c>
      <c r="L17" s="20">
        <v>4626689</v>
      </c>
      <c r="M17" s="20">
        <v>4615311</v>
      </c>
      <c r="N17" s="20">
        <v>4615311</v>
      </c>
      <c r="O17" s="20"/>
      <c r="P17" s="20"/>
      <c r="Q17" s="20"/>
      <c r="R17" s="20"/>
      <c r="S17" s="20"/>
      <c r="T17" s="20"/>
      <c r="U17" s="20"/>
      <c r="V17" s="20"/>
      <c r="W17" s="20">
        <v>4615311</v>
      </c>
      <c r="X17" s="20">
        <v>2267215</v>
      </c>
      <c r="Y17" s="20">
        <v>2348096</v>
      </c>
      <c r="Z17" s="21">
        <v>103.57</v>
      </c>
      <c r="AA17" s="22">
        <v>4534430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351236928</v>
      </c>
      <c r="D19" s="18">
        <v>351236928</v>
      </c>
      <c r="E19" s="19">
        <v>361050824</v>
      </c>
      <c r="F19" s="20">
        <v>355964824</v>
      </c>
      <c r="G19" s="20">
        <v>342338453</v>
      </c>
      <c r="H19" s="20">
        <v>340639131</v>
      </c>
      <c r="I19" s="20">
        <v>339696653</v>
      </c>
      <c r="J19" s="20">
        <v>339696653</v>
      </c>
      <c r="K19" s="20">
        <v>338957396</v>
      </c>
      <c r="L19" s="20">
        <v>350012947</v>
      </c>
      <c r="M19" s="20">
        <v>348986430</v>
      </c>
      <c r="N19" s="20">
        <v>348986430</v>
      </c>
      <c r="O19" s="20"/>
      <c r="P19" s="20"/>
      <c r="Q19" s="20"/>
      <c r="R19" s="20"/>
      <c r="S19" s="20"/>
      <c r="T19" s="20"/>
      <c r="U19" s="20"/>
      <c r="V19" s="20"/>
      <c r="W19" s="20">
        <v>348986430</v>
      </c>
      <c r="X19" s="20">
        <v>177982412</v>
      </c>
      <c r="Y19" s="20">
        <v>171004018</v>
      </c>
      <c r="Z19" s="21">
        <v>96.08</v>
      </c>
      <c r="AA19" s="22">
        <v>355964824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226753</v>
      </c>
      <c r="D22" s="18">
        <v>226753</v>
      </c>
      <c r="E22" s="19">
        <v>26042</v>
      </c>
      <c r="F22" s="20">
        <v>26042</v>
      </c>
      <c r="G22" s="20">
        <v>226753</v>
      </c>
      <c r="H22" s="20">
        <v>212942</v>
      </c>
      <c r="I22" s="20">
        <v>199153</v>
      </c>
      <c r="J22" s="20">
        <v>199153</v>
      </c>
      <c r="K22" s="20">
        <v>185829</v>
      </c>
      <c r="L22" s="20">
        <v>172042</v>
      </c>
      <c r="M22" s="20">
        <v>158727</v>
      </c>
      <c r="N22" s="20">
        <v>158727</v>
      </c>
      <c r="O22" s="20"/>
      <c r="P22" s="20"/>
      <c r="Q22" s="20"/>
      <c r="R22" s="20"/>
      <c r="S22" s="20"/>
      <c r="T22" s="20"/>
      <c r="U22" s="20"/>
      <c r="V22" s="20"/>
      <c r="W22" s="20">
        <v>158727</v>
      </c>
      <c r="X22" s="20">
        <v>13021</v>
      </c>
      <c r="Y22" s="20">
        <v>145706</v>
      </c>
      <c r="Z22" s="21">
        <v>1119.01</v>
      </c>
      <c r="AA22" s="22">
        <v>26042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356137038</v>
      </c>
      <c r="D24" s="29">
        <f>SUM(D15:D23)</f>
        <v>356137038</v>
      </c>
      <c r="E24" s="36">
        <f t="shared" si="1"/>
        <v>365611296</v>
      </c>
      <c r="F24" s="37">
        <f t="shared" si="1"/>
        <v>360525296</v>
      </c>
      <c r="G24" s="37">
        <f t="shared" si="1"/>
        <v>347238563</v>
      </c>
      <c r="H24" s="37">
        <f t="shared" si="1"/>
        <v>345513665</v>
      </c>
      <c r="I24" s="37">
        <f t="shared" si="1"/>
        <v>344545636</v>
      </c>
      <c r="J24" s="37">
        <f t="shared" si="1"/>
        <v>344545636</v>
      </c>
      <c r="K24" s="37">
        <f t="shared" si="1"/>
        <v>343781676</v>
      </c>
      <c r="L24" s="37">
        <f t="shared" si="1"/>
        <v>354811678</v>
      </c>
      <c r="M24" s="37">
        <f t="shared" si="1"/>
        <v>353760468</v>
      </c>
      <c r="N24" s="37">
        <f t="shared" si="1"/>
        <v>353760468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353760468</v>
      </c>
      <c r="X24" s="37">
        <f t="shared" si="1"/>
        <v>180262648</v>
      </c>
      <c r="Y24" s="37">
        <f t="shared" si="1"/>
        <v>173497820</v>
      </c>
      <c r="Z24" s="38">
        <f>+IF(X24&lt;&gt;0,+(Y24/X24)*100,0)</f>
        <v>96.24723808561826</v>
      </c>
      <c r="AA24" s="39">
        <f>SUM(AA15:AA23)</f>
        <v>360525296</v>
      </c>
    </row>
    <row r="25" spans="1:27" ht="13.5">
      <c r="A25" s="27" t="s">
        <v>51</v>
      </c>
      <c r="B25" s="28"/>
      <c r="C25" s="29">
        <f aca="true" t="shared" si="2" ref="C25:Y25">+C12+C24</f>
        <v>546826465</v>
      </c>
      <c r="D25" s="29">
        <f>+D12+D24</f>
        <v>546826465</v>
      </c>
      <c r="E25" s="30">
        <f t="shared" si="2"/>
        <v>546960274</v>
      </c>
      <c r="F25" s="31">
        <f t="shared" si="2"/>
        <v>541874274</v>
      </c>
      <c r="G25" s="31">
        <f t="shared" si="2"/>
        <v>549363511</v>
      </c>
      <c r="H25" s="31">
        <f t="shared" si="2"/>
        <v>553048167</v>
      </c>
      <c r="I25" s="31">
        <f t="shared" si="2"/>
        <v>553626933</v>
      </c>
      <c r="J25" s="31">
        <f t="shared" si="2"/>
        <v>553626933</v>
      </c>
      <c r="K25" s="31">
        <f t="shared" si="2"/>
        <v>551288973</v>
      </c>
      <c r="L25" s="31">
        <f t="shared" si="2"/>
        <v>552936234</v>
      </c>
      <c r="M25" s="31">
        <f t="shared" si="2"/>
        <v>563634933</v>
      </c>
      <c r="N25" s="31">
        <f t="shared" si="2"/>
        <v>563634933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563634933</v>
      </c>
      <c r="X25" s="31">
        <f t="shared" si="2"/>
        <v>270937138</v>
      </c>
      <c r="Y25" s="31">
        <f t="shared" si="2"/>
        <v>292697795</v>
      </c>
      <c r="Z25" s="32">
        <f>+IF(X25&lt;&gt;0,+(Y25/X25)*100,0)</f>
        <v>108.03162577143632</v>
      </c>
      <c r="AA25" s="33">
        <f>+AA12+AA24</f>
        <v>541874274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12944312</v>
      </c>
      <c r="D30" s="18">
        <v>12944312</v>
      </c>
      <c r="E30" s="19">
        <v>14127443</v>
      </c>
      <c r="F30" s="20">
        <v>14127443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7063722</v>
      </c>
      <c r="Y30" s="20">
        <v>-7063722</v>
      </c>
      <c r="Z30" s="21">
        <v>-100</v>
      </c>
      <c r="AA30" s="22">
        <v>14127443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23375615</v>
      </c>
      <c r="D32" s="18">
        <v>23375615</v>
      </c>
      <c r="E32" s="19">
        <v>18726152</v>
      </c>
      <c r="F32" s="20">
        <v>18726152</v>
      </c>
      <c r="G32" s="20">
        <v>19377806</v>
      </c>
      <c r="H32" s="20">
        <v>27746400</v>
      </c>
      <c r="I32" s="20">
        <v>23940332</v>
      </c>
      <c r="J32" s="20">
        <v>23940332</v>
      </c>
      <c r="K32" s="20">
        <v>34229800</v>
      </c>
      <c r="L32" s="20">
        <v>21328134</v>
      </c>
      <c r="M32" s="20">
        <v>19343891</v>
      </c>
      <c r="N32" s="20">
        <v>19343891</v>
      </c>
      <c r="O32" s="20"/>
      <c r="P32" s="20"/>
      <c r="Q32" s="20"/>
      <c r="R32" s="20"/>
      <c r="S32" s="20"/>
      <c r="T32" s="20"/>
      <c r="U32" s="20"/>
      <c r="V32" s="20"/>
      <c r="W32" s="20">
        <v>19343891</v>
      </c>
      <c r="X32" s="20">
        <v>9363076</v>
      </c>
      <c r="Y32" s="20">
        <v>9980815</v>
      </c>
      <c r="Z32" s="21">
        <v>106.6</v>
      </c>
      <c r="AA32" s="22">
        <v>18726152</v>
      </c>
    </row>
    <row r="33" spans="1:27" ht="13.5">
      <c r="A33" s="23" t="s">
        <v>58</v>
      </c>
      <c r="B33" s="17"/>
      <c r="C33" s="18">
        <v>7022837</v>
      </c>
      <c r="D33" s="18">
        <v>7022837</v>
      </c>
      <c r="E33" s="19">
        <v>4795676</v>
      </c>
      <c r="F33" s="20">
        <v>4795676</v>
      </c>
      <c r="G33" s="20">
        <v>6246262</v>
      </c>
      <c r="H33" s="20">
        <v>6246262</v>
      </c>
      <c r="I33" s="20">
        <v>6246262</v>
      </c>
      <c r="J33" s="20">
        <v>6246262</v>
      </c>
      <c r="K33" s="20">
        <v>6201371</v>
      </c>
      <c r="L33" s="20">
        <v>9900371</v>
      </c>
      <c r="M33" s="20">
        <v>9900371</v>
      </c>
      <c r="N33" s="20">
        <v>9900371</v>
      </c>
      <c r="O33" s="20"/>
      <c r="P33" s="20"/>
      <c r="Q33" s="20"/>
      <c r="R33" s="20"/>
      <c r="S33" s="20"/>
      <c r="T33" s="20"/>
      <c r="U33" s="20"/>
      <c r="V33" s="20"/>
      <c r="W33" s="20">
        <v>9900371</v>
      </c>
      <c r="X33" s="20">
        <v>2397838</v>
      </c>
      <c r="Y33" s="20">
        <v>7502533</v>
      </c>
      <c r="Z33" s="21">
        <v>312.89</v>
      </c>
      <c r="AA33" s="22">
        <v>4795676</v>
      </c>
    </row>
    <row r="34" spans="1:27" ht="13.5">
      <c r="A34" s="27" t="s">
        <v>59</v>
      </c>
      <c r="B34" s="28"/>
      <c r="C34" s="29">
        <f aca="true" t="shared" si="3" ref="C34:Y34">SUM(C29:C33)</f>
        <v>43342764</v>
      </c>
      <c r="D34" s="29">
        <f>SUM(D29:D33)</f>
        <v>43342764</v>
      </c>
      <c r="E34" s="30">
        <f t="shared" si="3"/>
        <v>37649271</v>
      </c>
      <c r="F34" s="31">
        <f t="shared" si="3"/>
        <v>37649271</v>
      </c>
      <c r="G34" s="31">
        <f t="shared" si="3"/>
        <v>25624068</v>
      </c>
      <c r="H34" s="31">
        <f t="shared" si="3"/>
        <v>33992662</v>
      </c>
      <c r="I34" s="31">
        <f t="shared" si="3"/>
        <v>30186594</v>
      </c>
      <c r="J34" s="31">
        <f t="shared" si="3"/>
        <v>30186594</v>
      </c>
      <c r="K34" s="31">
        <f t="shared" si="3"/>
        <v>40431171</v>
      </c>
      <c r="L34" s="31">
        <f t="shared" si="3"/>
        <v>31228505</v>
      </c>
      <c r="M34" s="31">
        <f t="shared" si="3"/>
        <v>29244262</v>
      </c>
      <c r="N34" s="31">
        <f t="shared" si="3"/>
        <v>29244262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29244262</v>
      </c>
      <c r="X34" s="31">
        <f t="shared" si="3"/>
        <v>18824636</v>
      </c>
      <c r="Y34" s="31">
        <f t="shared" si="3"/>
        <v>10419626</v>
      </c>
      <c r="Z34" s="32">
        <f>+IF(X34&lt;&gt;0,+(Y34/X34)*100,0)</f>
        <v>55.35100917754797</v>
      </c>
      <c r="AA34" s="33">
        <f>SUM(AA29:AA33)</f>
        <v>37649271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86865986</v>
      </c>
      <c r="D37" s="18">
        <v>86865986</v>
      </c>
      <c r="E37" s="19">
        <v>86530558</v>
      </c>
      <c r="F37" s="20">
        <v>86530558</v>
      </c>
      <c r="G37" s="20">
        <v>98409282</v>
      </c>
      <c r="H37" s="20">
        <v>98409282</v>
      </c>
      <c r="I37" s="20">
        <v>98409282</v>
      </c>
      <c r="J37" s="20">
        <v>98409282</v>
      </c>
      <c r="K37" s="20">
        <v>98409282</v>
      </c>
      <c r="L37" s="20">
        <v>98409282</v>
      </c>
      <c r="M37" s="20">
        <v>93489211</v>
      </c>
      <c r="N37" s="20">
        <v>93489211</v>
      </c>
      <c r="O37" s="20"/>
      <c r="P37" s="20"/>
      <c r="Q37" s="20"/>
      <c r="R37" s="20"/>
      <c r="S37" s="20"/>
      <c r="T37" s="20"/>
      <c r="U37" s="20"/>
      <c r="V37" s="20"/>
      <c r="W37" s="20">
        <v>93489211</v>
      </c>
      <c r="X37" s="20">
        <v>43265279</v>
      </c>
      <c r="Y37" s="20">
        <v>50223932</v>
      </c>
      <c r="Z37" s="21">
        <v>116.08</v>
      </c>
      <c r="AA37" s="22">
        <v>86530558</v>
      </c>
    </row>
    <row r="38" spans="1:27" ht="13.5">
      <c r="A38" s="23" t="s">
        <v>58</v>
      </c>
      <c r="B38" s="17"/>
      <c r="C38" s="18">
        <v>61931911</v>
      </c>
      <c r="D38" s="18">
        <v>61931911</v>
      </c>
      <c r="E38" s="19">
        <v>69270340</v>
      </c>
      <c r="F38" s="20">
        <v>69270340</v>
      </c>
      <c r="G38" s="20">
        <v>65058518</v>
      </c>
      <c r="H38" s="20">
        <v>64389474</v>
      </c>
      <c r="I38" s="20">
        <v>63764406</v>
      </c>
      <c r="J38" s="20">
        <v>63764406</v>
      </c>
      <c r="K38" s="20">
        <v>63198377</v>
      </c>
      <c r="L38" s="20">
        <v>59190909</v>
      </c>
      <c r="M38" s="20">
        <v>60588542</v>
      </c>
      <c r="N38" s="20">
        <v>60588542</v>
      </c>
      <c r="O38" s="20"/>
      <c r="P38" s="20"/>
      <c r="Q38" s="20"/>
      <c r="R38" s="20"/>
      <c r="S38" s="20"/>
      <c r="T38" s="20"/>
      <c r="U38" s="20"/>
      <c r="V38" s="20"/>
      <c r="W38" s="20">
        <v>60588542</v>
      </c>
      <c r="X38" s="20">
        <v>34635170</v>
      </c>
      <c r="Y38" s="20">
        <v>25953372</v>
      </c>
      <c r="Z38" s="21">
        <v>74.93</v>
      </c>
      <c r="AA38" s="22">
        <v>69270340</v>
      </c>
    </row>
    <row r="39" spans="1:27" ht="13.5">
      <c r="A39" s="27" t="s">
        <v>61</v>
      </c>
      <c r="B39" s="35"/>
      <c r="C39" s="29">
        <f aca="true" t="shared" si="4" ref="C39:Y39">SUM(C37:C38)</f>
        <v>148797897</v>
      </c>
      <c r="D39" s="29">
        <f>SUM(D37:D38)</f>
        <v>148797897</v>
      </c>
      <c r="E39" s="36">
        <f t="shared" si="4"/>
        <v>155800898</v>
      </c>
      <c r="F39" s="37">
        <f t="shared" si="4"/>
        <v>155800898</v>
      </c>
      <c r="G39" s="37">
        <f t="shared" si="4"/>
        <v>163467800</v>
      </c>
      <c r="H39" s="37">
        <f t="shared" si="4"/>
        <v>162798756</v>
      </c>
      <c r="I39" s="37">
        <f t="shared" si="4"/>
        <v>162173688</v>
      </c>
      <c r="J39" s="37">
        <f t="shared" si="4"/>
        <v>162173688</v>
      </c>
      <c r="K39" s="37">
        <f t="shared" si="4"/>
        <v>161607659</v>
      </c>
      <c r="L39" s="37">
        <f t="shared" si="4"/>
        <v>157600191</v>
      </c>
      <c r="M39" s="37">
        <f t="shared" si="4"/>
        <v>154077753</v>
      </c>
      <c r="N39" s="37">
        <f t="shared" si="4"/>
        <v>154077753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154077753</v>
      </c>
      <c r="X39" s="37">
        <f t="shared" si="4"/>
        <v>77900449</v>
      </c>
      <c r="Y39" s="37">
        <f t="shared" si="4"/>
        <v>76177304</v>
      </c>
      <c r="Z39" s="38">
        <f>+IF(X39&lt;&gt;0,+(Y39/X39)*100,0)</f>
        <v>97.78801660052049</v>
      </c>
      <c r="AA39" s="39">
        <f>SUM(AA37:AA38)</f>
        <v>155800898</v>
      </c>
    </row>
    <row r="40" spans="1:27" ht="13.5">
      <c r="A40" s="27" t="s">
        <v>62</v>
      </c>
      <c r="B40" s="28"/>
      <c r="C40" s="29">
        <f aca="true" t="shared" si="5" ref="C40:Y40">+C34+C39</f>
        <v>192140661</v>
      </c>
      <c r="D40" s="29">
        <f>+D34+D39</f>
        <v>192140661</v>
      </c>
      <c r="E40" s="30">
        <f t="shared" si="5"/>
        <v>193450169</v>
      </c>
      <c r="F40" s="31">
        <f t="shared" si="5"/>
        <v>193450169</v>
      </c>
      <c r="G40" s="31">
        <f t="shared" si="5"/>
        <v>189091868</v>
      </c>
      <c r="H40" s="31">
        <f t="shared" si="5"/>
        <v>196791418</v>
      </c>
      <c r="I40" s="31">
        <f t="shared" si="5"/>
        <v>192360282</v>
      </c>
      <c r="J40" s="31">
        <f t="shared" si="5"/>
        <v>192360282</v>
      </c>
      <c r="K40" s="31">
        <f t="shared" si="5"/>
        <v>202038830</v>
      </c>
      <c r="L40" s="31">
        <f t="shared" si="5"/>
        <v>188828696</v>
      </c>
      <c r="M40" s="31">
        <f t="shared" si="5"/>
        <v>183322015</v>
      </c>
      <c r="N40" s="31">
        <f t="shared" si="5"/>
        <v>183322015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183322015</v>
      </c>
      <c r="X40" s="31">
        <f t="shared" si="5"/>
        <v>96725085</v>
      </c>
      <c r="Y40" s="31">
        <f t="shared" si="5"/>
        <v>86596930</v>
      </c>
      <c r="Z40" s="32">
        <f>+IF(X40&lt;&gt;0,+(Y40/X40)*100,0)</f>
        <v>89.5289262345957</v>
      </c>
      <c r="AA40" s="33">
        <f>+AA34+AA39</f>
        <v>193450169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354685804</v>
      </c>
      <c r="D42" s="43">
        <f>+D25-D40</f>
        <v>354685804</v>
      </c>
      <c r="E42" s="44">
        <f t="shared" si="6"/>
        <v>353510105</v>
      </c>
      <c r="F42" s="45">
        <f t="shared" si="6"/>
        <v>348424105</v>
      </c>
      <c r="G42" s="45">
        <f t="shared" si="6"/>
        <v>360271643</v>
      </c>
      <c r="H42" s="45">
        <f t="shared" si="6"/>
        <v>356256749</v>
      </c>
      <c r="I42" s="45">
        <f t="shared" si="6"/>
        <v>361266651</v>
      </c>
      <c r="J42" s="45">
        <f t="shared" si="6"/>
        <v>361266651</v>
      </c>
      <c r="K42" s="45">
        <f t="shared" si="6"/>
        <v>349250143</v>
      </c>
      <c r="L42" s="45">
        <f t="shared" si="6"/>
        <v>364107538</v>
      </c>
      <c r="M42" s="45">
        <f t="shared" si="6"/>
        <v>380312918</v>
      </c>
      <c r="N42" s="45">
        <f t="shared" si="6"/>
        <v>380312918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380312918</v>
      </c>
      <c r="X42" s="45">
        <f t="shared" si="6"/>
        <v>174212053</v>
      </c>
      <c r="Y42" s="45">
        <f t="shared" si="6"/>
        <v>206100865</v>
      </c>
      <c r="Z42" s="46">
        <f>+IF(X42&lt;&gt;0,+(Y42/X42)*100,0)</f>
        <v>118.30459572162897</v>
      </c>
      <c r="AA42" s="47">
        <f>+AA25-AA40</f>
        <v>348424105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354685804</v>
      </c>
      <c r="D45" s="18">
        <v>354685804</v>
      </c>
      <c r="E45" s="19">
        <v>353510105</v>
      </c>
      <c r="F45" s="20">
        <v>348424105</v>
      </c>
      <c r="G45" s="20">
        <v>360271643</v>
      </c>
      <c r="H45" s="20">
        <v>356256749</v>
      </c>
      <c r="I45" s="20">
        <v>361266651</v>
      </c>
      <c r="J45" s="20">
        <v>361266651</v>
      </c>
      <c r="K45" s="20">
        <v>349250143</v>
      </c>
      <c r="L45" s="20">
        <v>364107538</v>
      </c>
      <c r="M45" s="20">
        <v>380312918</v>
      </c>
      <c r="N45" s="20">
        <v>380312918</v>
      </c>
      <c r="O45" s="20"/>
      <c r="P45" s="20"/>
      <c r="Q45" s="20"/>
      <c r="R45" s="20"/>
      <c r="S45" s="20"/>
      <c r="T45" s="20"/>
      <c r="U45" s="20"/>
      <c r="V45" s="20"/>
      <c r="W45" s="20">
        <v>380312918</v>
      </c>
      <c r="X45" s="20">
        <v>174212053</v>
      </c>
      <c r="Y45" s="20">
        <v>206100865</v>
      </c>
      <c r="Z45" s="48">
        <v>118.3</v>
      </c>
      <c r="AA45" s="22">
        <v>348424105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354685804</v>
      </c>
      <c r="D48" s="51">
        <f>SUM(D45:D47)</f>
        <v>354685804</v>
      </c>
      <c r="E48" s="52">
        <f t="shared" si="7"/>
        <v>353510105</v>
      </c>
      <c r="F48" s="53">
        <f t="shared" si="7"/>
        <v>348424105</v>
      </c>
      <c r="G48" s="53">
        <f t="shared" si="7"/>
        <v>360271643</v>
      </c>
      <c r="H48" s="53">
        <f t="shared" si="7"/>
        <v>356256749</v>
      </c>
      <c r="I48" s="53">
        <f t="shared" si="7"/>
        <v>361266651</v>
      </c>
      <c r="J48" s="53">
        <f t="shared" si="7"/>
        <v>361266651</v>
      </c>
      <c r="K48" s="53">
        <f t="shared" si="7"/>
        <v>349250143</v>
      </c>
      <c r="L48" s="53">
        <f t="shared" si="7"/>
        <v>364107538</v>
      </c>
      <c r="M48" s="53">
        <f t="shared" si="7"/>
        <v>380312918</v>
      </c>
      <c r="N48" s="53">
        <f t="shared" si="7"/>
        <v>380312918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380312918</v>
      </c>
      <c r="X48" s="53">
        <f t="shared" si="7"/>
        <v>174212053</v>
      </c>
      <c r="Y48" s="53">
        <f t="shared" si="7"/>
        <v>206100865</v>
      </c>
      <c r="Z48" s="54">
        <f>+IF(X48&lt;&gt;0,+(Y48/X48)*100,0)</f>
        <v>118.30459572162897</v>
      </c>
      <c r="AA48" s="55">
        <f>SUM(AA45:AA47)</f>
        <v>348424105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33062877</v>
      </c>
      <c r="D6" s="18">
        <v>33062877</v>
      </c>
      <c r="E6" s="19">
        <v>29357509</v>
      </c>
      <c r="F6" s="20">
        <v>29357509</v>
      </c>
      <c r="G6" s="20">
        <v>59041935</v>
      </c>
      <c r="H6" s="20">
        <v>16562293</v>
      </c>
      <c r="I6" s="20">
        <v>29399192</v>
      </c>
      <c r="J6" s="20">
        <v>29399192</v>
      </c>
      <c r="K6" s="20">
        <v>42596058</v>
      </c>
      <c r="L6" s="20">
        <v>42356188</v>
      </c>
      <c r="M6" s="20">
        <v>9005460</v>
      </c>
      <c r="N6" s="20">
        <v>9005460</v>
      </c>
      <c r="O6" s="20"/>
      <c r="P6" s="20"/>
      <c r="Q6" s="20"/>
      <c r="R6" s="20"/>
      <c r="S6" s="20"/>
      <c r="T6" s="20"/>
      <c r="U6" s="20"/>
      <c r="V6" s="20"/>
      <c r="W6" s="20">
        <v>9005460</v>
      </c>
      <c r="X6" s="20">
        <v>14678755</v>
      </c>
      <c r="Y6" s="20">
        <v>-5673295</v>
      </c>
      <c r="Z6" s="21">
        <v>-38.65</v>
      </c>
      <c r="AA6" s="22">
        <v>29357509</v>
      </c>
    </row>
    <row r="7" spans="1:27" ht="13.5">
      <c r="A7" s="23" t="s">
        <v>34</v>
      </c>
      <c r="B7" s="17"/>
      <c r="C7" s="18"/>
      <c r="D7" s="18"/>
      <c r="E7" s="19">
        <v>18076435</v>
      </c>
      <c r="F7" s="20">
        <v>18076435</v>
      </c>
      <c r="G7" s="20"/>
      <c r="H7" s="20">
        <v>44000000</v>
      </c>
      <c r="I7" s="20">
        <v>33964978</v>
      </c>
      <c r="J7" s="20">
        <v>33964978</v>
      </c>
      <c r="K7" s="20">
        <v>23895874</v>
      </c>
      <c r="L7" s="20">
        <v>12721727</v>
      </c>
      <c r="M7" s="20">
        <v>72721727</v>
      </c>
      <c r="N7" s="20">
        <v>72721727</v>
      </c>
      <c r="O7" s="20"/>
      <c r="P7" s="20"/>
      <c r="Q7" s="20"/>
      <c r="R7" s="20"/>
      <c r="S7" s="20"/>
      <c r="T7" s="20"/>
      <c r="U7" s="20"/>
      <c r="V7" s="20"/>
      <c r="W7" s="20">
        <v>72721727</v>
      </c>
      <c r="X7" s="20">
        <v>9038218</v>
      </c>
      <c r="Y7" s="20">
        <v>63683509</v>
      </c>
      <c r="Z7" s="21">
        <v>704.6</v>
      </c>
      <c r="AA7" s="22">
        <v>18076435</v>
      </c>
    </row>
    <row r="8" spans="1:27" ht="13.5">
      <c r="A8" s="23" t="s">
        <v>35</v>
      </c>
      <c r="B8" s="17"/>
      <c r="C8" s="18">
        <v>49805297</v>
      </c>
      <c r="D8" s="18">
        <v>49805297</v>
      </c>
      <c r="E8" s="19">
        <v>38117999</v>
      </c>
      <c r="F8" s="20">
        <v>38117999</v>
      </c>
      <c r="G8" s="20">
        <v>76986023</v>
      </c>
      <c r="H8" s="20">
        <v>94084168</v>
      </c>
      <c r="I8" s="20">
        <v>77960029</v>
      </c>
      <c r="J8" s="20">
        <v>77960029</v>
      </c>
      <c r="K8" s="20">
        <v>78106044</v>
      </c>
      <c r="L8" s="20">
        <v>75919241</v>
      </c>
      <c r="M8" s="20">
        <v>74649958</v>
      </c>
      <c r="N8" s="20">
        <v>74649958</v>
      </c>
      <c r="O8" s="20"/>
      <c r="P8" s="20"/>
      <c r="Q8" s="20"/>
      <c r="R8" s="20"/>
      <c r="S8" s="20"/>
      <c r="T8" s="20"/>
      <c r="U8" s="20"/>
      <c r="V8" s="20"/>
      <c r="W8" s="20">
        <v>74649958</v>
      </c>
      <c r="X8" s="20">
        <v>19059000</v>
      </c>
      <c r="Y8" s="20">
        <v>55590958</v>
      </c>
      <c r="Z8" s="21">
        <v>291.68</v>
      </c>
      <c r="AA8" s="22">
        <v>38117999</v>
      </c>
    </row>
    <row r="9" spans="1:27" ht="13.5">
      <c r="A9" s="23" t="s">
        <v>36</v>
      </c>
      <c r="B9" s="17"/>
      <c r="C9" s="18">
        <v>4969219</v>
      </c>
      <c r="D9" s="18">
        <v>4969219</v>
      </c>
      <c r="E9" s="19">
        <v>6873186</v>
      </c>
      <c r="F9" s="20">
        <v>6873186</v>
      </c>
      <c r="G9" s="20">
        <v>2917573</v>
      </c>
      <c r="H9" s="20">
        <v>4969219</v>
      </c>
      <c r="I9" s="20">
        <v>4969219</v>
      </c>
      <c r="J9" s="20">
        <v>4969219</v>
      </c>
      <c r="K9" s="20">
        <v>4969219</v>
      </c>
      <c r="L9" s="20">
        <v>4969219</v>
      </c>
      <c r="M9" s="20">
        <v>4969219</v>
      </c>
      <c r="N9" s="20">
        <v>4969219</v>
      </c>
      <c r="O9" s="20"/>
      <c r="P9" s="20"/>
      <c r="Q9" s="20"/>
      <c r="R9" s="20"/>
      <c r="S9" s="20"/>
      <c r="T9" s="20"/>
      <c r="U9" s="20"/>
      <c r="V9" s="20"/>
      <c r="W9" s="20">
        <v>4969219</v>
      </c>
      <c r="X9" s="20">
        <v>3436593</v>
      </c>
      <c r="Y9" s="20">
        <v>1532626</v>
      </c>
      <c r="Z9" s="21">
        <v>44.6</v>
      </c>
      <c r="AA9" s="22">
        <v>6873186</v>
      </c>
    </row>
    <row r="10" spans="1:27" ht="13.5">
      <c r="A10" s="23" t="s">
        <v>37</v>
      </c>
      <c r="B10" s="17"/>
      <c r="C10" s="18"/>
      <c r="D10" s="18"/>
      <c r="E10" s="19">
        <v>28000</v>
      </c>
      <c r="F10" s="20">
        <v>28000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14000</v>
      </c>
      <c r="Y10" s="24">
        <v>-14000</v>
      </c>
      <c r="Z10" s="25">
        <v>-100</v>
      </c>
      <c r="AA10" s="26">
        <v>28000</v>
      </c>
    </row>
    <row r="11" spans="1:27" ht="13.5">
      <c r="A11" s="23" t="s">
        <v>38</v>
      </c>
      <c r="B11" s="17"/>
      <c r="C11" s="18">
        <v>6574750</v>
      </c>
      <c r="D11" s="18">
        <v>6574750</v>
      </c>
      <c r="E11" s="19">
        <v>5752212</v>
      </c>
      <c r="F11" s="20">
        <v>5752212</v>
      </c>
      <c r="G11" s="20">
        <v>6289735</v>
      </c>
      <c r="H11" s="20">
        <v>6330535</v>
      </c>
      <c r="I11" s="20">
        <v>6073537</v>
      </c>
      <c r="J11" s="20">
        <v>6073537</v>
      </c>
      <c r="K11" s="20">
        <v>5636088</v>
      </c>
      <c r="L11" s="20">
        <v>5624890</v>
      </c>
      <c r="M11" s="20">
        <v>5581701</v>
      </c>
      <c r="N11" s="20">
        <v>5581701</v>
      </c>
      <c r="O11" s="20"/>
      <c r="P11" s="20"/>
      <c r="Q11" s="20"/>
      <c r="R11" s="20"/>
      <c r="S11" s="20"/>
      <c r="T11" s="20"/>
      <c r="U11" s="20"/>
      <c r="V11" s="20"/>
      <c r="W11" s="20">
        <v>5581701</v>
      </c>
      <c r="X11" s="20">
        <v>2876106</v>
      </c>
      <c r="Y11" s="20">
        <v>2705595</v>
      </c>
      <c r="Z11" s="21">
        <v>94.07</v>
      </c>
      <c r="AA11" s="22">
        <v>5752212</v>
      </c>
    </row>
    <row r="12" spans="1:27" ht="13.5">
      <c r="A12" s="27" t="s">
        <v>39</v>
      </c>
      <c r="B12" s="28"/>
      <c r="C12" s="29">
        <f aca="true" t="shared" si="0" ref="C12:Y12">SUM(C6:C11)</f>
        <v>94412143</v>
      </c>
      <c r="D12" s="29">
        <f>SUM(D6:D11)</f>
        <v>94412143</v>
      </c>
      <c r="E12" s="30">
        <f t="shared" si="0"/>
        <v>98205341</v>
      </c>
      <c r="F12" s="31">
        <f t="shared" si="0"/>
        <v>98205341</v>
      </c>
      <c r="G12" s="31">
        <f t="shared" si="0"/>
        <v>145235266</v>
      </c>
      <c r="H12" s="31">
        <f t="shared" si="0"/>
        <v>165946215</v>
      </c>
      <c r="I12" s="31">
        <f t="shared" si="0"/>
        <v>152366955</v>
      </c>
      <c r="J12" s="31">
        <f t="shared" si="0"/>
        <v>152366955</v>
      </c>
      <c r="K12" s="31">
        <f t="shared" si="0"/>
        <v>155203283</v>
      </c>
      <c r="L12" s="31">
        <f t="shared" si="0"/>
        <v>141591265</v>
      </c>
      <c r="M12" s="31">
        <f t="shared" si="0"/>
        <v>166928065</v>
      </c>
      <c r="N12" s="31">
        <f t="shared" si="0"/>
        <v>166928065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166928065</v>
      </c>
      <c r="X12" s="31">
        <f t="shared" si="0"/>
        <v>49102672</v>
      </c>
      <c r="Y12" s="31">
        <f t="shared" si="0"/>
        <v>117825393</v>
      </c>
      <c r="Z12" s="32">
        <f>+IF(X12&lt;&gt;0,+(Y12/X12)*100,0)</f>
        <v>239.95719214628483</v>
      </c>
      <c r="AA12" s="33">
        <f>SUM(AA6:AA11)</f>
        <v>98205341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174699</v>
      </c>
      <c r="D15" s="18">
        <v>174699</v>
      </c>
      <c r="E15" s="19">
        <v>248852</v>
      </c>
      <c r="F15" s="20">
        <v>248852</v>
      </c>
      <c r="G15" s="20">
        <v>197423</v>
      </c>
      <c r="H15" s="20">
        <v>172893</v>
      </c>
      <c r="I15" s="20">
        <v>172165</v>
      </c>
      <c r="J15" s="20">
        <v>172165</v>
      </c>
      <c r="K15" s="20">
        <v>171278</v>
      </c>
      <c r="L15" s="20">
        <v>170566</v>
      </c>
      <c r="M15" s="20">
        <v>164315</v>
      </c>
      <c r="N15" s="20">
        <v>164315</v>
      </c>
      <c r="O15" s="20"/>
      <c r="P15" s="20"/>
      <c r="Q15" s="20"/>
      <c r="R15" s="20"/>
      <c r="S15" s="20"/>
      <c r="T15" s="20"/>
      <c r="U15" s="20"/>
      <c r="V15" s="20"/>
      <c r="W15" s="20">
        <v>164315</v>
      </c>
      <c r="X15" s="20">
        <v>124426</v>
      </c>
      <c r="Y15" s="20">
        <v>39889</v>
      </c>
      <c r="Z15" s="21">
        <v>32.06</v>
      </c>
      <c r="AA15" s="22">
        <v>248852</v>
      </c>
    </row>
    <row r="16" spans="1:27" ht="13.5">
      <c r="A16" s="23" t="s">
        <v>42</v>
      </c>
      <c r="B16" s="17"/>
      <c r="C16" s="18">
        <v>45290053</v>
      </c>
      <c r="D16" s="18">
        <v>45290053</v>
      </c>
      <c r="E16" s="19"/>
      <c r="F16" s="20"/>
      <c r="G16" s="24">
        <v>47828403</v>
      </c>
      <c r="H16" s="24">
        <v>45290053</v>
      </c>
      <c r="I16" s="24">
        <v>45290053</v>
      </c>
      <c r="J16" s="20">
        <v>45290053</v>
      </c>
      <c r="K16" s="24">
        <v>45290053</v>
      </c>
      <c r="L16" s="24">
        <v>45290053</v>
      </c>
      <c r="M16" s="20">
        <v>45290053</v>
      </c>
      <c r="N16" s="24">
        <v>45290053</v>
      </c>
      <c r="O16" s="24"/>
      <c r="P16" s="24"/>
      <c r="Q16" s="20"/>
      <c r="R16" s="24"/>
      <c r="S16" s="24"/>
      <c r="T16" s="20"/>
      <c r="U16" s="24"/>
      <c r="V16" s="24"/>
      <c r="W16" s="24">
        <v>45290053</v>
      </c>
      <c r="X16" s="20"/>
      <c r="Y16" s="24">
        <v>45290053</v>
      </c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48299923</v>
      </c>
      <c r="F17" s="20">
        <v>48299923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24149962</v>
      </c>
      <c r="Y17" s="20">
        <v>-24149962</v>
      </c>
      <c r="Z17" s="21">
        <v>-100</v>
      </c>
      <c r="AA17" s="22">
        <v>48299923</v>
      </c>
    </row>
    <row r="18" spans="1:27" ht="13.5">
      <c r="A18" s="23" t="s">
        <v>44</v>
      </c>
      <c r="B18" s="17"/>
      <c r="C18" s="18"/>
      <c r="D18" s="18"/>
      <c r="E18" s="19">
        <v>105062</v>
      </c>
      <c r="F18" s="20">
        <v>105062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>
        <v>52531</v>
      </c>
      <c r="Y18" s="20">
        <v>-52531</v>
      </c>
      <c r="Z18" s="21">
        <v>-100</v>
      </c>
      <c r="AA18" s="22">
        <v>105062</v>
      </c>
    </row>
    <row r="19" spans="1:27" ht="13.5">
      <c r="A19" s="23" t="s">
        <v>45</v>
      </c>
      <c r="B19" s="17"/>
      <c r="C19" s="18">
        <v>532155892</v>
      </c>
      <c r="D19" s="18">
        <v>532155892</v>
      </c>
      <c r="E19" s="19">
        <v>649175782</v>
      </c>
      <c r="F19" s="20">
        <v>649175782</v>
      </c>
      <c r="G19" s="20">
        <v>533559624</v>
      </c>
      <c r="H19" s="20">
        <v>532344552</v>
      </c>
      <c r="I19" s="20">
        <v>535083122</v>
      </c>
      <c r="J19" s="20">
        <v>535083122</v>
      </c>
      <c r="K19" s="20">
        <v>537602985</v>
      </c>
      <c r="L19" s="20">
        <v>539261845</v>
      </c>
      <c r="M19" s="20">
        <v>545818980</v>
      </c>
      <c r="N19" s="20">
        <v>545818980</v>
      </c>
      <c r="O19" s="20"/>
      <c r="P19" s="20"/>
      <c r="Q19" s="20"/>
      <c r="R19" s="20"/>
      <c r="S19" s="20"/>
      <c r="T19" s="20"/>
      <c r="U19" s="20"/>
      <c r="V19" s="20"/>
      <c r="W19" s="20">
        <v>545818980</v>
      </c>
      <c r="X19" s="20">
        <v>324587891</v>
      </c>
      <c r="Y19" s="20">
        <v>221231089</v>
      </c>
      <c r="Z19" s="21">
        <v>68.16</v>
      </c>
      <c r="AA19" s="22">
        <v>649175782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1757002</v>
      </c>
      <c r="F22" s="20">
        <v>1757002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878501</v>
      </c>
      <c r="Y22" s="20">
        <v>-878501</v>
      </c>
      <c r="Z22" s="21">
        <v>-100</v>
      </c>
      <c r="AA22" s="22">
        <v>1757002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577620644</v>
      </c>
      <c r="D24" s="29">
        <f>SUM(D15:D23)</f>
        <v>577620644</v>
      </c>
      <c r="E24" s="36">
        <f t="shared" si="1"/>
        <v>699586621</v>
      </c>
      <c r="F24" s="37">
        <f t="shared" si="1"/>
        <v>699586621</v>
      </c>
      <c r="G24" s="37">
        <f t="shared" si="1"/>
        <v>581585450</v>
      </c>
      <c r="H24" s="37">
        <f t="shared" si="1"/>
        <v>577807498</v>
      </c>
      <c r="I24" s="37">
        <f t="shared" si="1"/>
        <v>580545340</v>
      </c>
      <c r="J24" s="37">
        <f t="shared" si="1"/>
        <v>580545340</v>
      </c>
      <c r="K24" s="37">
        <f t="shared" si="1"/>
        <v>583064316</v>
      </c>
      <c r="L24" s="37">
        <f t="shared" si="1"/>
        <v>584722464</v>
      </c>
      <c r="M24" s="37">
        <f t="shared" si="1"/>
        <v>591273348</v>
      </c>
      <c r="N24" s="37">
        <f t="shared" si="1"/>
        <v>591273348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591273348</v>
      </c>
      <c r="X24" s="37">
        <f t="shared" si="1"/>
        <v>349793311</v>
      </c>
      <c r="Y24" s="37">
        <f t="shared" si="1"/>
        <v>241480037</v>
      </c>
      <c r="Z24" s="38">
        <f>+IF(X24&lt;&gt;0,+(Y24/X24)*100,0)</f>
        <v>69.03506425255799</v>
      </c>
      <c r="AA24" s="39">
        <f>SUM(AA15:AA23)</f>
        <v>699586621</v>
      </c>
    </row>
    <row r="25" spans="1:27" ht="13.5">
      <c r="A25" s="27" t="s">
        <v>51</v>
      </c>
      <c r="B25" s="28"/>
      <c r="C25" s="29">
        <f aca="true" t="shared" si="2" ref="C25:Y25">+C12+C24</f>
        <v>672032787</v>
      </c>
      <c r="D25" s="29">
        <f>+D12+D24</f>
        <v>672032787</v>
      </c>
      <c r="E25" s="30">
        <f t="shared" si="2"/>
        <v>797791962</v>
      </c>
      <c r="F25" s="31">
        <f t="shared" si="2"/>
        <v>797791962</v>
      </c>
      <c r="G25" s="31">
        <f t="shared" si="2"/>
        <v>726820716</v>
      </c>
      <c r="H25" s="31">
        <f t="shared" si="2"/>
        <v>743753713</v>
      </c>
      <c r="I25" s="31">
        <f t="shared" si="2"/>
        <v>732912295</v>
      </c>
      <c r="J25" s="31">
        <f t="shared" si="2"/>
        <v>732912295</v>
      </c>
      <c r="K25" s="31">
        <f t="shared" si="2"/>
        <v>738267599</v>
      </c>
      <c r="L25" s="31">
        <f t="shared" si="2"/>
        <v>726313729</v>
      </c>
      <c r="M25" s="31">
        <f t="shared" si="2"/>
        <v>758201413</v>
      </c>
      <c r="N25" s="31">
        <f t="shared" si="2"/>
        <v>758201413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758201413</v>
      </c>
      <c r="X25" s="31">
        <f t="shared" si="2"/>
        <v>398895983</v>
      </c>
      <c r="Y25" s="31">
        <f t="shared" si="2"/>
        <v>359305430</v>
      </c>
      <c r="Z25" s="32">
        <f>+IF(X25&lt;&gt;0,+(Y25/X25)*100,0)</f>
        <v>90.07496824053001</v>
      </c>
      <c r="AA25" s="33">
        <f>+AA12+AA24</f>
        <v>797791962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7200000</v>
      </c>
      <c r="F30" s="20">
        <v>7200000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3600000</v>
      </c>
      <c r="Y30" s="20">
        <v>-3600000</v>
      </c>
      <c r="Z30" s="21">
        <v>-100</v>
      </c>
      <c r="AA30" s="22">
        <v>7200000</v>
      </c>
    </row>
    <row r="31" spans="1:27" ht="13.5">
      <c r="A31" s="23" t="s">
        <v>56</v>
      </c>
      <c r="B31" s="17"/>
      <c r="C31" s="18">
        <v>2040705</v>
      </c>
      <c r="D31" s="18">
        <v>2040705</v>
      </c>
      <c r="E31" s="19">
        <v>2090239</v>
      </c>
      <c r="F31" s="20">
        <v>2090239</v>
      </c>
      <c r="G31" s="20">
        <v>2077727</v>
      </c>
      <c r="H31" s="20">
        <v>2199784</v>
      </c>
      <c r="I31" s="20">
        <v>2247228</v>
      </c>
      <c r="J31" s="20">
        <v>2247228</v>
      </c>
      <c r="K31" s="20">
        <v>2309266</v>
      </c>
      <c r="L31" s="20">
        <v>2384639</v>
      </c>
      <c r="M31" s="20">
        <v>2396191</v>
      </c>
      <c r="N31" s="20">
        <v>2396191</v>
      </c>
      <c r="O31" s="20"/>
      <c r="P31" s="20"/>
      <c r="Q31" s="20"/>
      <c r="R31" s="20"/>
      <c r="S31" s="20"/>
      <c r="T31" s="20"/>
      <c r="U31" s="20"/>
      <c r="V31" s="20"/>
      <c r="W31" s="20">
        <v>2396191</v>
      </c>
      <c r="X31" s="20">
        <v>1045120</v>
      </c>
      <c r="Y31" s="20">
        <v>1351071</v>
      </c>
      <c r="Z31" s="21">
        <v>129.27</v>
      </c>
      <c r="AA31" s="22">
        <v>2090239</v>
      </c>
    </row>
    <row r="32" spans="1:27" ht="13.5">
      <c r="A32" s="23" t="s">
        <v>57</v>
      </c>
      <c r="B32" s="17"/>
      <c r="C32" s="18">
        <v>26452040</v>
      </c>
      <c r="D32" s="18">
        <v>26452040</v>
      </c>
      <c r="E32" s="19">
        <v>66509609</v>
      </c>
      <c r="F32" s="20">
        <v>66509609</v>
      </c>
      <c r="G32" s="20">
        <v>33661241</v>
      </c>
      <c r="H32" s="20">
        <v>33654136</v>
      </c>
      <c r="I32" s="20">
        <v>26603268</v>
      </c>
      <c r="J32" s="20">
        <v>26603268</v>
      </c>
      <c r="K32" s="20">
        <v>22250889</v>
      </c>
      <c r="L32" s="20">
        <v>14740415</v>
      </c>
      <c r="M32" s="20">
        <v>41051479</v>
      </c>
      <c r="N32" s="20">
        <v>41051479</v>
      </c>
      <c r="O32" s="20"/>
      <c r="P32" s="20"/>
      <c r="Q32" s="20"/>
      <c r="R32" s="20"/>
      <c r="S32" s="20"/>
      <c r="T32" s="20"/>
      <c r="U32" s="20"/>
      <c r="V32" s="20"/>
      <c r="W32" s="20">
        <v>41051479</v>
      </c>
      <c r="X32" s="20">
        <v>33254805</v>
      </c>
      <c r="Y32" s="20">
        <v>7796674</v>
      </c>
      <c r="Z32" s="21">
        <v>23.45</v>
      </c>
      <c r="AA32" s="22">
        <v>66509609</v>
      </c>
    </row>
    <row r="33" spans="1:27" ht="13.5">
      <c r="A33" s="23" t="s">
        <v>58</v>
      </c>
      <c r="B33" s="17"/>
      <c r="C33" s="18">
        <v>10269380</v>
      </c>
      <c r="D33" s="18">
        <v>10269380</v>
      </c>
      <c r="E33" s="19">
        <v>2765271</v>
      </c>
      <c r="F33" s="20">
        <v>2765271</v>
      </c>
      <c r="G33" s="20">
        <v>10754969</v>
      </c>
      <c r="H33" s="20">
        <v>11259837</v>
      </c>
      <c r="I33" s="20">
        <v>11754172</v>
      </c>
      <c r="J33" s="20">
        <v>11754172</v>
      </c>
      <c r="K33" s="20">
        <v>12350216</v>
      </c>
      <c r="L33" s="20">
        <v>13452916</v>
      </c>
      <c r="M33" s="20">
        <v>12731783</v>
      </c>
      <c r="N33" s="20">
        <v>12731783</v>
      </c>
      <c r="O33" s="20"/>
      <c r="P33" s="20"/>
      <c r="Q33" s="20"/>
      <c r="R33" s="20"/>
      <c r="S33" s="20"/>
      <c r="T33" s="20"/>
      <c r="U33" s="20"/>
      <c r="V33" s="20"/>
      <c r="W33" s="20">
        <v>12731783</v>
      </c>
      <c r="X33" s="20">
        <v>1382636</v>
      </c>
      <c r="Y33" s="20">
        <v>11349147</v>
      </c>
      <c r="Z33" s="21">
        <v>820.83</v>
      </c>
      <c r="AA33" s="22">
        <v>2765271</v>
      </c>
    </row>
    <row r="34" spans="1:27" ht="13.5">
      <c r="A34" s="27" t="s">
        <v>59</v>
      </c>
      <c r="B34" s="28"/>
      <c r="C34" s="29">
        <f aca="true" t="shared" si="3" ref="C34:Y34">SUM(C29:C33)</f>
        <v>38762125</v>
      </c>
      <c r="D34" s="29">
        <f>SUM(D29:D33)</f>
        <v>38762125</v>
      </c>
      <c r="E34" s="30">
        <f t="shared" si="3"/>
        <v>78565119</v>
      </c>
      <c r="F34" s="31">
        <f t="shared" si="3"/>
        <v>78565119</v>
      </c>
      <c r="G34" s="31">
        <f t="shared" si="3"/>
        <v>46493937</v>
      </c>
      <c r="H34" s="31">
        <f t="shared" si="3"/>
        <v>47113757</v>
      </c>
      <c r="I34" s="31">
        <f t="shared" si="3"/>
        <v>40604668</v>
      </c>
      <c r="J34" s="31">
        <f t="shared" si="3"/>
        <v>40604668</v>
      </c>
      <c r="K34" s="31">
        <f t="shared" si="3"/>
        <v>36910371</v>
      </c>
      <c r="L34" s="31">
        <f t="shared" si="3"/>
        <v>30577970</v>
      </c>
      <c r="M34" s="31">
        <f t="shared" si="3"/>
        <v>56179453</v>
      </c>
      <c r="N34" s="31">
        <f t="shared" si="3"/>
        <v>56179453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56179453</v>
      </c>
      <c r="X34" s="31">
        <f t="shared" si="3"/>
        <v>39282561</v>
      </c>
      <c r="Y34" s="31">
        <f t="shared" si="3"/>
        <v>16896892</v>
      </c>
      <c r="Z34" s="32">
        <f>+IF(X34&lt;&gt;0,+(Y34/X34)*100,0)</f>
        <v>43.01372306148777</v>
      </c>
      <c r="AA34" s="33">
        <f>SUM(AA29:AA33)</f>
        <v>78565119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33999371</v>
      </c>
      <c r="D37" s="18">
        <v>33999371</v>
      </c>
      <c r="E37" s="19">
        <v>17607423</v>
      </c>
      <c r="F37" s="20">
        <v>17607423</v>
      </c>
      <c r="G37" s="20">
        <v>32519620</v>
      </c>
      <c r="H37" s="20">
        <v>33999371</v>
      </c>
      <c r="I37" s="20">
        <v>30772813</v>
      </c>
      <c r="J37" s="20">
        <v>30772813</v>
      </c>
      <c r="K37" s="20">
        <v>30772813</v>
      </c>
      <c r="L37" s="20">
        <v>30437637</v>
      </c>
      <c r="M37" s="20">
        <v>30112673</v>
      </c>
      <c r="N37" s="20">
        <v>30112673</v>
      </c>
      <c r="O37" s="20"/>
      <c r="P37" s="20"/>
      <c r="Q37" s="20"/>
      <c r="R37" s="20"/>
      <c r="S37" s="20"/>
      <c r="T37" s="20"/>
      <c r="U37" s="20"/>
      <c r="V37" s="20"/>
      <c r="W37" s="20">
        <v>30112673</v>
      </c>
      <c r="X37" s="20">
        <v>8803712</v>
      </c>
      <c r="Y37" s="20">
        <v>21308961</v>
      </c>
      <c r="Z37" s="21">
        <v>242.05</v>
      </c>
      <c r="AA37" s="22">
        <v>17607423</v>
      </c>
    </row>
    <row r="38" spans="1:27" ht="13.5">
      <c r="A38" s="23" t="s">
        <v>58</v>
      </c>
      <c r="B38" s="17"/>
      <c r="C38" s="18">
        <v>88895222</v>
      </c>
      <c r="D38" s="18">
        <v>88895222</v>
      </c>
      <c r="E38" s="19">
        <v>93580366</v>
      </c>
      <c r="F38" s="20">
        <v>93580366</v>
      </c>
      <c r="G38" s="20">
        <v>89218432</v>
      </c>
      <c r="H38" s="20">
        <v>89889294</v>
      </c>
      <c r="I38" s="20">
        <v>90455570</v>
      </c>
      <c r="J38" s="20">
        <v>90455570</v>
      </c>
      <c r="K38" s="20">
        <v>91011293</v>
      </c>
      <c r="L38" s="20">
        <v>91581839</v>
      </c>
      <c r="M38" s="20">
        <v>92095389</v>
      </c>
      <c r="N38" s="20">
        <v>92095389</v>
      </c>
      <c r="O38" s="20"/>
      <c r="P38" s="20"/>
      <c r="Q38" s="20"/>
      <c r="R38" s="20"/>
      <c r="S38" s="20"/>
      <c r="T38" s="20"/>
      <c r="U38" s="20"/>
      <c r="V38" s="20"/>
      <c r="W38" s="20">
        <v>92095389</v>
      </c>
      <c r="X38" s="20">
        <v>46790183</v>
      </c>
      <c r="Y38" s="20">
        <v>45305206</v>
      </c>
      <c r="Z38" s="21">
        <v>96.83</v>
      </c>
      <c r="AA38" s="22">
        <v>93580366</v>
      </c>
    </row>
    <row r="39" spans="1:27" ht="13.5">
      <c r="A39" s="27" t="s">
        <v>61</v>
      </c>
      <c r="B39" s="35"/>
      <c r="C39" s="29">
        <f aca="true" t="shared" si="4" ref="C39:Y39">SUM(C37:C38)</f>
        <v>122894593</v>
      </c>
      <c r="D39" s="29">
        <f>SUM(D37:D38)</f>
        <v>122894593</v>
      </c>
      <c r="E39" s="36">
        <f t="shared" si="4"/>
        <v>111187789</v>
      </c>
      <c r="F39" s="37">
        <f t="shared" si="4"/>
        <v>111187789</v>
      </c>
      <c r="G39" s="37">
        <f t="shared" si="4"/>
        <v>121738052</v>
      </c>
      <c r="H39" s="37">
        <f t="shared" si="4"/>
        <v>123888665</v>
      </c>
      <c r="I39" s="37">
        <f t="shared" si="4"/>
        <v>121228383</v>
      </c>
      <c r="J39" s="37">
        <f t="shared" si="4"/>
        <v>121228383</v>
      </c>
      <c r="K39" s="37">
        <f t="shared" si="4"/>
        <v>121784106</v>
      </c>
      <c r="L39" s="37">
        <f t="shared" si="4"/>
        <v>122019476</v>
      </c>
      <c r="M39" s="37">
        <f t="shared" si="4"/>
        <v>122208062</v>
      </c>
      <c r="N39" s="37">
        <f t="shared" si="4"/>
        <v>122208062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122208062</v>
      </c>
      <c r="X39" s="37">
        <f t="shared" si="4"/>
        <v>55593895</v>
      </c>
      <c r="Y39" s="37">
        <f t="shared" si="4"/>
        <v>66614167</v>
      </c>
      <c r="Z39" s="38">
        <f>+IF(X39&lt;&gt;0,+(Y39/X39)*100,0)</f>
        <v>119.82280968081118</v>
      </c>
      <c r="AA39" s="39">
        <f>SUM(AA37:AA38)</f>
        <v>111187789</v>
      </c>
    </row>
    <row r="40" spans="1:27" ht="13.5">
      <c r="A40" s="27" t="s">
        <v>62</v>
      </c>
      <c r="B40" s="28"/>
      <c r="C40" s="29">
        <f aca="true" t="shared" si="5" ref="C40:Y40">+C34+C39</f>
        <v>161656718</v>
      </c>
      <c r="D40" s="29">
        <f>+D34+D39</f>
        <v>161656718</v>
      </c>
      <c r="E40" s="30">
        <f t="shared" si="5"/>
        <v>189752908</v>
      </c>
      <c r="F40" s="31">
        <f t="shared" si="5"/>
        <v>189752908</v>
      </c>
      <c r="G40" s="31">
        <f t="shared" si="5"/>
        <v>168231989</v>
      </c>
      <c r="H40" s="31">
        <f t="shared" si="5"/>
        <v>171002422</v>
      </c>
      <c r="I40" s="31">
        <f t="shared" si="5"/>
        <v>161833051</v>
      </c>
      <c r="J40" s="31">
        <f t="shared" si="5"/>
        <v>161833051</v>
      </c>
      <c r="K40" s="31">
        <f t="shared" si="5"/>
        <v>158694477</v>
      </c>
      <c r="L40" s="31">
        <f t="shared" si="5"/>
        <v>152597446</v>
      </c>
      <c r="M40" s="31">
        <f t="shared" si="5"/>
        <v>178387515</v>
      </c>
      <c r="N40" s="31">
        <f t="shared" si="5"/>
        <v>178387515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178387515</v>
      </c>
      <c r="X40" s="31">
        <f t="shared" si="5"/>
        <v>94876456</v>
      </c>
      <c r="Y40" s="31">
        <f t="shared" si="5"/>
        <v>83511059</v>
      </c>
      <c r="Z40" s="32">
        <f>+IF(X40&lt;&gt;0,+(Y40/X40)*100,0)</f>
        <v>88.02084576177677</v>
      </c>
      <c r="AA40" s="33">
        <f>+AA34+AA39</f>
        <v>189752908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510376069</v>
      </c>
      <c r="D42" s="43">
        <f>+D25-D40</f>
        <v>510376069</v>
      </c>
      <c r="E42" s="44">
        <f t="shared" si="6"/>
        <v>608039054</v>
      </c>
      <c r="F42" s="45">
        <f t="shared" si="6"/>
        <v>608039054</v>
      </c>
      <c r="G42" s="45">
        <f t="shared" si="6"/>
        <v>558588727</v>
      </c>
      <c r="H42" s="45">
        <f t="shared" si="6"/>
        <v>572751291</v>
      </c>
      <c r="I42" s="45">
        <f t="shared" si="6"/>
        <v>571079244</v>
      </c>
      <c r="J42" s="45">
        <f t="shared" si="6"/>
        <v>571079244</v>
      </c>
      <c r="K42" s="45">
        <f t="shared" si="6"/>
        <v>579573122</v>
      </c>
      <c r="L42" s="45">
        <f t="shared" si="6"/>
        <v>573716283</v>
      </c>
      <c r="M42" s="45">
        <f t="shared" si="6"/>
        <v>579813898</v>
      </c>
      <c r="N42" s="45">
        <f t="shared" si="6"/>
        <v>579813898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579813898</v>
      </c>
      <c r="X42" s="45">
        <f t="shared" si="6"/>
        <v>304019527</v>
      </c>
      <c r="Y42" s="45">
        <f t="shared" si="6"/>
        <v>275794371</v>
      </c>
      <c r="Z42" s="46">
        <f>+IF(X42&lt;&gt;0,+(Y42/X42)*100,0)</f>
        <v>90.71600555447216</v>
      </c>
      <c r="AA42" s="47">
        <f>+AA25-AA40</f>
        <v>608039054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501157148</v>
      </c>
      <c r="D45" s="18">
        <v>501157148</v>
      </c>
      <c r="E45" s="19">
        <v>601624541</v>
      </c>
      <c r="F45" s="20">
        <v>601624541</v>
      </c>
      <c r="G45" s="20">
        <v>562542379</v>
      </c>
      <c r="H45" s="20">
        <v>563524966</v>
      </c>
      <c r="I45" s="20">
        <v>561852920</v>
      </c>
      <c r="J45" s="20">
        <v>561852920</v>
      </c>
      <c r="K45" s="20">
        <v>570338161</v>
      </c>
      <c r="L45" s="20">
        <v>564480089</v>
      </c>
      <c r="M45" s="20">
        <v>570567894</v>
      </c>
      <c r="N45" s="20">
        <v>570567894</v>
      </c>
      <c r="O45" s="20"/>
      <c r="P45" s="20"/>
      <c r="Q45" s="20"/>
      <c r="R45" s="20"/>
      <c r="S45" s="20"/>
      <c r="T45" s="20"/>
      <c r="U45" s="20"/>
      <c r="V45" s="20"/>
      <c r="W45" s="20">
        <v>570567894</v>
      </c>
      <c r="X45" s="20">
        <v>300812271</v>
      </c>
      <c r="Y45" s="20">
        <v>269755623</v>
      </c>
      <c r="Z45" s="48">
        <v>89.68</v>
      </c>
      <c r="AA45" s="22">
        <v>601624541</v>
      </c>
    </row>
    <row r="46" spans="1:27" ht="13.5">
      <c r="A46" s="23" t="s">
        <v>67</v>
      </c>
      <c r="B46" s="17"/>
      <c r="C46" s="18">
        <v>9218922</v>
      </c>
      <c r="D46" s="18">
        <v>9218922</v>
      </c>
      <c r="E46" s="19">
        <v>6414513</v>
      </c>
      <c r="F46" s="20">
        <v>6414513</v>
      </c>
      <c r="G46" s="20">
        <v>-3953652</v>
      </c>
      <c r="H46" s="20">
        <v>9226325</v>
      </c>
      <c r="I46" s="20">
        <v>9226324</v>
      </c>
      <c r="J46" s="20">
        <v>9226324</v>
      </c>
      <c r="K46" s="20">
        <v>9234961</v>
      </c>
      <c r="L46" s="20">
        <v>9236194</v>
      </c>
      <c r="M46" s="20">
        <v>9246004</v>
      </c>
      <c r="N46" s="20">
        <v>9246004</v>
      </c>
      <c r="O46" s="20"/>
      <c r="P46" s="20"/>
      <c r="Q46" s="20"/>
      <c r="R46" s="20"/>
      <c r="S46" s="20"/>
      <c r="T46" s="20"/>
      <c r="U46" s="20"/>
      <c r="V46" s="20"/>
      <c r="W46" s="20">
        <v>9246004</v>
      </c>
      <c r="X46" s="20">
        <v>3207257</v>
      </c>
      <c r="Y46" s="20">
        <v>6038747</v>
      </c>
      <c r="Z46" s="48">
        <v>188.28</v>
      </c>
      <c r="AA46" s="22">
        <v>6414513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510376070</v>
      </c>
      <c r="D48" s="51">
        <f>SUM(D45:D47)</f>
        <v>510376070</v>
      </c>
      <c r="E48" s="52">
        <f t="shared" si="7"/>
        <v>608039054</v>
      </c>
      <c r="F48" s="53">
        <f t="shared" si="7"/>
        <v>608039054</v>
      </c>
      <c r="G48" s="53">
        <f t="shared" si="7"/>
        <v>558588727</v>
      </c>
      <c r="H48" s="53">
        <f t="shared" si="7"/>
        <v>572751291</v>
      </c>
      <c r="I48" s="53">
        <f t="shared" si="7"/>
        <v>571079244</v>
      </c>
      <c r="J48" s="53">
        <f t="shared" si="7"/>
        <v>571079244</v>
      </c>
      <c r="K48" s="53">
        <f t="shared" si="7"/>
        <v>579573122</v>
      </c>
      <c r="L48" s="53">
        <f t="shared" si="7"/>
        <v>573716283</v>
      </c>
      <c r="M48" s="53">
        <f t="shared" si="7"/>
        <v>579813898</v>
      </c>
      <c r="N48" s="53">
        <f t="shared" si="7"/>
        <v>579813898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579813898</v>
      </c>
      <c r="X48" s="53">
        <f t="shared" si="7"/>
        <v>304019528</v>
      </c>
      <c r="Y48" s="53">
        <f t="shared" si="7"/>
        <v>275794370</v>
      </c>
      <c r="Z48" s="54">
        <f>+IF(X48&lt;&gt;0,+(Y48/X48)*100,0)</f>
        <v>90.71600492715717</v>
      </c>
      <c r="AA48" s="55">
        <f>SUM(AA45:AA47)</f>
        <v>608039054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2015-02-03T07:02:23Z</dcterms:created>
  <dcterms:modified xsi:type="dcterms:W3CDTF">2015-02-16T09:55:24Z</dcterms:modified>
  <cp:category/>
  <cp:version/>
  <cp:contentType/>
  <cp:contentStatus/>
</cp:coreProperties>
</file>