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2" sheetId="12" r:id="rId12"/>
    <sheet name="NC091" sheetId="13" r:id="rId13"/>
    <sheet name="NW372" sheetId="14" r:id="rId14"/>
    <sheet name="NW373" sheetId="15" r:id="rId15"/>
    <sheet name="NW402" sheetId="16" r:id="rId16"/>
    <sheet name="NW403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'FS184'!$A$1:$AA$54</definedName>
    <definedName name="_xlnm.Print_Area" localSheetId="2">'GT421'!$A$1:$AA$54</definedName>
    <definedName name="_xlnm.Print_Area" localSheetId="3">'GT481'!$A$1:$AA$54</definedName>
    <definedName name="_xlnm.Print_Area" localSheetId="4">'KZN225'!$A$1:$AA$54</definedName>
    <definedName name="_xlnm.Print_Area" localSheetId="5">'KZN252'!$A$1:$AA$54</definedName>
    <definedName name="_xlnm.Print_Area" localSheetId="6">'KZN282'!$A$1:$AA$54</definedName>
    <definedName name="_xlnm.Print_Area" localSheetId="7">'LIM354'!$A$1:$AA$54</definedName>
    <definedName name="_xlnm.Print_Area" localSheetId="8">'MP307'!$A$1:$AA$54</definedName>
    <definedName name="_xlnm.Print_Area" localSheetId="9">'MP312'!$A$1:$AA$54</definedName>
    <definedName name="_xlnm.Print_Area" localSheetId="10">'MP313'!$A$1:$AA$54</definedName>
    <definedName name="_xlnm.Print_Area" localSheetId="11">'MP322'!$A$1:$AA$54</definedName>
    <definedName name="_xlnm.Print_Area" localSheetId="12">'NC091'!$A$1:$AA$54</definedName>
    <definedName name="_xlnm.Print_Area" localSheetId="13">'NW372'!$A$1:$AA$54</definedName>
    <definedName name="_xlnm.Print_Area" localSheetId="14">'NW373'!$A$1:$AA$54</definedName>
    <definedName name="_xlnm.Print_Area" localSheetId="15">'NW402'!$A$1:$AA$54</definedName>
    <definedName name="_xlnm.Print_Area" localSheetId="16">'NW403'!$A$1:$AA$54</definedName>
    <definedName name="_xlnm.Print_Area" localSheetId="0">'Summary'!$A$1:$AA$54</definedName>
    <definedName name="_xlnm.Print_Area" localSheetId="17">'WC023'!$A$1:$AA$54</definedName>
    <definedName name="_xlnm.Print_Area" localSheetId="18">'WC024'!$A$1:$AA$54</definedName>
    <definedName name="_xlnm.Print_Area" localSheetId="19">'WC044'!$A$1:$AA$54</definedName>
  </definedNames>
  <calcPr calcMode="manual" fullCalcOnLoad="1"/>
</workbook>
</file>

<file path=xl/sharedStrings.xml><?xml version="1.0" encoding="utf-8"?>
<sst xmlns="http://schemas.openxmlformats.org/spreadsheetml/2006/main" count="1560" uniqueCount="93">
  <si>
    <t>Free State: Matjhabeng(FS184) - Table C6 Quarterly Budget Statement - Financial Position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</si>
  <si>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</si>
  <si>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</si>
  <si>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</si>
  <si>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</si>
  <si>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</si>
  <si>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</si>
  <si>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</si>
  <si>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</si>
  <si>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</si>
  <si>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</si>
  <si>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</si>
  <si>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</si>
  <si>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</si>
  <si>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</si>
  <si>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</si>
  <si>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</si>
  <si>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</si>
  <si>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</si>
  <si>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</si>
  <si>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</si>
  <si>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</si>
  <si>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</si>
  <si>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</si>
  <si>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</si>
  <si>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</si>
  <si>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</si>
  <si>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</si>
  <si>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</si>
  <si>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</si>
  <si>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</si>
  <si>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</si>
  <si>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</si>
  <si>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</si>
  <si>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</si>
  <si>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</si>
  <si>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</si>
  <si>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</si>
  <si>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</si>
  <si>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</si>
  <si>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</si>
  <si>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</si>
  <si>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</si>
  <si>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</si>
  <si>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</si>
  <si>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</si>
  <si>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</si>
  <si>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</si>
  <si>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</si>
  <si>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</si>
  <si>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</si>
  <si>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</si>
  <si>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</si>
  <si>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</si>
  <si>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</si>
  <si>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</si>
  <si>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</si>
  <si>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</si>
  <si>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</si>
  <si>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</si>
  <si>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</si>
  <si>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</si>
  <si>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</si>
  <si>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</si>
  <si>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</si>
  <si>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</si>
  <si>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</si>
  <si>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</si>
  <si>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</si>
  <si>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</si>
  <si>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Emfuleni(GT421) - Table C6 Quarterly Budget Statement - Financial Position for 2nd Quarter ended 31 December 2014 (Figures Finalised as at 2015/01/31)</t>
  </si>
  <si>
    <t>Gauteng: Mogale City(GT481) - Table C6 Quarterly Budget Statement - Financial Position for 2nd Quarter ended 31 December 2014 (Figures Finalised as at 2015/01/31)</t>
  </si>
  <si>
    <t>Kwazulu-Natal: Msunduzi(KZN225) - Table C6 Quarterly Budget Statement - Financial Position for 2nd Quarter ended 31 December 2014 (Figures Finalised as at 2015/01/31)</t>
  </si>
  <si>
    <t>Kwazulu-Natal: Newcastle(KZN252) - Table C6 Quarterly Budget Statement - Financial Position for 2nd Quarter ended 31 December 2014 (Figures Finalised as at 2015/01/31)</t>
  </si>
  <si>
    <t>Kwazulu-Natal: uMhlathuze(KZN282) - Table C6 Quarterly Budget Statement - Financial Position for 2nd Quarter ended 31 December 2014 (Figures Finalised as at 2015/01/31)</t>
  </si>
  <si>
    <t>Limpopo: Polokwane(LIM354) - Table C6 Quarterly Budget Statement - Financial Position for 2nd Quarter ended 31 December 2014 (Figures Finalised as at 2015/01/31)</t>
  </si>
  <si>
    <t>Mpumalanga: Govan Mbeki(MP307) - Table C6 Quarterly Budget Statement - Financial Position for 2nd Quarter ended 31 December 2014 (Figures Finalised as at 2015/01/31)</t>
  </si>
  <si>
    <t>Mpumalanga: Emalahleni (Mp)(MP312) - Table C6 Quarterly Budget Statement - Financial Position for 2nd Quarter ended 31 December 2014 (Figures Finalised as at 2015/01/31)</t>
  </si>
  <si>
    <t>Mpumalanga: Steve Tshwete(MP313) - Table C6 Quarterly Budget Statement - Financial Position for 2nd Quarter ended 31 December 2014 (Figures Finalised as at 2015/01/31)</t>
  </si>
  <si>
    <t>Mpumalanga: Mbombela(MP322) - Table C6 Quarterly Budget Statement - Financial Position for 2nd Quarter ended 31 December 2014 (Figures Finalised as at 2015/01/31)</t>
  </si>
  <si>
    <t>Northern Cape: Sol Plaatje(NC091) - Table C6 Quarterly Budget Statement - Financial Position for 2nd Quarter ended 31 December 2014 (Figures Finalised as at 2015/01/31)</t>
  </si>
  <si>
    <t>North West: Madibeng(NW372) - Table C6 Quarterly Budget Statement - Financial Position for 2nd Quarter ended 31 December 2014 (Figures Finalised as at 2015/01/31)</t>
  </si>
  <si>
    <t>North West: Rustenburg(NW373) - Table C6 Quarterly Budget Statement - Financial Position for 2nd Quarter ended 31 December 2014 (Figures Finalised as at 2015/01/31)</t>
  </si>
  <si>
    <t>North West: Tlokwe(NW402) - Table C6 Quarterly Budget Statement - Financial Position for 2nd Quarter ended 31 December 2014 (Figures Finalised as at 2015/01/31)</t>
  </si>
  <si>
    <t>North West: City Of Matlosana(NW403) - Table C6 Quarterly Budget Statement - Financial Position for 2nd Quarter ended 31 December 2014 (Figures Finalised as at 2015/01/31)</t>
  </si>
  <si>
    <t>Western Cape: Drakenstein(WC023) - Table C6 Quarterly Budget Statement - Financial Position for 2nd Quarter ended 31 December 2014 (Figures Finalised as at 2015/01/31)</t>
  </si>
  <si>
    <t>Western Cape: Stellenbosch(WC024) - Table C6 Quarterly Budget Statement - Financial Position for 2nd Quarter ended 31 December 2014 (Figures Finalised as at 2015/01/31)</t>
  </si>
  <si>
    <t>Western Cape: George(WC044) - Table C6 Quarterly Budget Statement - Financial Position for 2nd Quarter ended 31 December 2014 (Figures Finalised as at 2015/01/31)</t>
  </si>
  <si>
    <t>Summary - Table C6 Quarterly Budget Statement - Financial Position for 2nd Quarter ended 31 December 2014 (Figures Finalised as at 2015/01/31)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</si>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</sst>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1" fontId="3" fillId="0" borderId="23" xfId="0" applyNumberFormat="1" applyFont="1" applyFill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73" fontId="3" fillId="0" borderId="23" xfId="42" applyNumberFormat="1" applyFont="1" applyFill="1" applyBorder="1" applyAlignment="1" applyProtection="1">
      <alignment/>
      <protection/>
    </xf>
    <xf numFmtId="171" fontId="3" fillId="0" borderId="23" xfId="42" applyNumberFormat="1" applyFont="1" applyFill="1" applyBorder="1" applyAlignment="1" applyProtection="1">
      <alignment/>
      <protection/>
    </xf>
    <xf numFmtId="173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/>
      <protection/>
    </xf>
    <xf numFmtId="173" fontId="2" fillId="0" borderId="30" xfId="0" applyNumberFormat="1" applyFont="1" applyFill="1" applyBorder="1" applyAlignment="1" applyProtection="1">
      <alignment/>
      <protection/>
    </xf>
    <xf numFmtId="173" fontId="2" fillId="0" borderId="28" xfId="0" applyNumberFormat="1" applyFont="1" applyFill="1" applyBorder="1" applyAlignment="1" applyProtection="1">
      <alignment/>
      <protection/>
    </xf>
    <xf numFmtId="171" fontId="2" fillId="0" borderId="28" xfId="0" applyNumberFormat="1" applyFont="1" applyFill="1" applyBorder="1" applyAlignment="1" applyProtection="1">
      <alignment/>
      <protection/>
    </xf>
    <xf numFmtId="173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/>
      <protection/>
    </xf>
    <xf numFmtId="173" fontId="2" fillId="0" borderId="34" xfId="0" applyNumberFormat="1" applyFont="1" applyFill="1" applyBorder="1" applyAlignment="1" applyProtection="1">
      <alignment/>
      <protection/>
    </xf>
    <xf numFmtId="171" fontId="2" fillId="0" borderId="34" xfId="0" applyNumberFormat="1" applyFont="1" applyFill="1" applyBorder="1" applyAlignment="1" applyProtection="1">
      <alignment/>
      <protection/>
    </xf>
    <xf numFmtId="173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/>
      <protection/>
    </xf>
    <xf numFmtId="173" fontId="2" fillId="0" borderId="36" xfId="0" applyNumberFormat="1" applyFont="1" applyFill="1" applyBorder="1" applyAlignment="1" applyProtection="1">
      <alignment/>
      <protection/>
    </xf>
    <xf numFmtId="173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3" fontId="2" fillId="0" borderId="37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/>
      <protection/>
    </xf>
    <xf numFmtId="173" fontId="2" fillId="0" borderId="39" xfId="0" applyNumberFormat="1" applyFont="1" applyFill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3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1945938516</v>
      </c>
      <c r="D6" s="18"/>
      <c r="E6" s="19">
        <v>1753652590</v>
      </c>
      <c r="F6" s="20">
        <v>1781950208</v>
      </c>
      <c r="G6" s="20">
        <v>2608675002</v>
      </c>
      <c r="H6" s="20">
        <v>2202981121</v>
      </c>
      <c r="I6" s="20">
        <v>1713447160</v>
      </c>
      <c r="J6" s="20">
        <v>1713447160</v>
      </c>
      <c r="K6" s="20">
        <v>1994357902</v>
      </c>
      <c r="L6" s="20">
        <v>2317446247</v>
      </c>
      <c r="M6" s="20">
        <v>2072614411</v>
      </c>
      <c r="N6" s="20">
        <v>2139410901</v>
      </c>
      <c r="O6" s="20"/>
      <c r="P6" s="20"/>
      <c r="Q6" s="20"/>
      <c r="R6" s="20"/>
      <c r="S6" s="20"/>
      <c r="T6" s="20"/>
      <c r="U6" s="20"/>
      <c r="V6" s="20"/>
      <c r="W6" s="20">
        <v>2139410901</v>
      </c>
      <c r="X6" s="20">
        <v>890975107</v>
      </c>
      <c r="Y6" s="20">
        <v>1248435794</v>
      </c>
      <c r="Z6" s="21">
        <v>140.12</v>
      </c>
      <c r="AA6" s="22">
        <v>1781950208</v>
      </c>
    </row>
    <row r="7" spans="1:27" ht="13.5">
      <c r="A7" s="23" t="s">
        <v>34</v>
      </c>
      <c r="B7" s="17"/>
      <c r="C7" s="18">
        <v>2281943280</v>
      </c>
      <c r="D7" s="18"/>
      <c r="E7" s="19">
        <v>3740548592</v>
      </c>
      <c r="F7" s="20">
        <v>3740548592</v>
      </c>
      <c r="G7" s="20">
        <v>2641113390</v>
      </c>
      <c r="H7" s="20">
        <v>2650813655</v>
      </c>
      <c r="I7" s="20">
        <v>2464212393</v>
      </c>
      <c r="J7" s="20">
        <v>2464212393</v>
      </c>
      <c r="K7" s="20">
        <v>2560617773</v>
      </c>
      <c r="L7" s="20">
        <v>2539177219</v>
      </c>
      <c r="M7" s="20">
        <v>2656573816</v>
      </c>
      <c r="N7" s="20">
        <v>2682631674</v>
      </c>
      <c r="O7" s="20"/>
      <c r="P7" s="20"/>
      <c r="Q7" s="20"/>
      <c r="R7" s="20"/>
      <c r="S7" s="20"/>
      <c r="T7" s="20"/>
      <c r="U7" s="20"/>
      <c r="V7" s="20"/>
      <c r="W7" s="20">
        <v>2682631674</v>
      </c>
      <c r="X7" s="20">
        <v>1870274297</v>
      </c>
      <c r="Y7" s="20">
        <v>812357377</v>
      </c>
      <c r="Z7" s="21">
        <v>43.44</v>
      </c>
      <c r="AA7" s="22">
        <v>3740548592</v>
      </c>
    </row>
    <row r="8" spans="1:27" ht="13.5">
      <c r="A8" s="23" t="s">
        <v>35</v>
      </c>
      <c r="B8" s="17"/>
      <c r="C8" s="18">
        <v>4123663642</v>
      </c>
      <c r="D8" s="18"/>
      <c r="E8" s="19">
        <v>4952517375</v>
      </c>
      <c r="F8" s="20">
        <v>4952517375</v>
      </c>
      <c r="G8" s="20">
        <v>5576447457</v>
      </c>
      <c r="H8" s="20">
        <v>4181712219</v>
      </c>
      <c r="I8" s="20">
        <v>4298144446</v>
      </c>
      <c r="J8" s="20">
        <v>4298144446</v>
      </c>
      <c r="K8" s="20">
        <v>5154552161</v>
      </c>
      <c r="L8" s="20">
        <v>5054229300</v>
      </c>
      <c r="M8" s="20">
        <v>4348221147</v>
      </c>
      <c r="N8" s="20">
        <v>4977145298</v>
      </c>
      <c r="O8" s="20"/>
      <c r="P8" s="20"/>
      <c r="Q8" s="20"/>
      <c r="R8" s="20"/>
      <c r="S8" s="20"/>
      <c r="T8" s="20"/>
      <c r="U8" s="20"/>
      <c r="V8" s="20"/>
      <c r="W8" s="20">
        <v>4977145298</v>
      </c>
      <c r="X8" s="20">
        <v>2476258692</v>
      </c>
      <c r="Y8" s="20">
        <v>2500886606</v>
      </c>
      <c r="Z8" s="21">
        <v>100.99</v>
      </c>
      <c r="AA8" s="22">
        <v>4952517375</v>
      </c>
    </row>
    <row r="9" spans="1:27" ht="13.5">
      <c r="A9" s="23" t="s">
        <v>36</v>
      </c>
      <c r="B9" s="17"/>
      <c r="C9" s="18">
        <v>1877761039</v>
      </c>
      <c r="D9" s="18"/>
      <c r="E9" s="19">
        <v>1099321729</v>
      </c>
      <c r="F9" s="20">
        <v>1099321729</v>
      </c>
      <c r="G9" s="20">
        <v>1517812202</v>
      </c>
      <c r="H9" s="20">
        <v>1801889187</v>
      </c>
      <c r="I9" s="20">
        <v>1556206063</v>
      </c>
      <c r="J9" s="20">
        <v>1556206063</v>
      </c>
      <c r="K9" s="20">
        <v>1647681683</v>
      </c>
      <c r="L9" s="20">
        <v>1566883285</v>
      </c>
      <c r="M9" s="20">
        <v>1854583376</v>
      </c>
      <c r="N9" s="20">
        <v>2028656131</v>
      </c>
      <c r="O9" s="20"/>
      <c r="P9" s="20"/>
      <c r="Q9" s="20"/>
      <c r="R9" s="20"/>
      <c r="S9" s="20"/>
      <c r="T9" s="20"/>
      <c r="U9" s="20"/>
      <c r="V9" s="20"/>
      <c r="W9" s="20">
        <v>2028656131</v>
      </c>
      <c r="X9" s="20">
        <v>549660867</v>
      </c>
      <c r="Y9" s="20">
        <v>1478995264</v>
      </c>
      <c r="Z9" s="21">
        <v>269.07</v>
      </c>
      <c r="AA9" s="22">
        <v>1099321729</v>
      </c>
    </row>
    <row r="10" spans="1:27" ht="13.5">
      <c r="A10" s="23" t="s">
        <v>37</v>
      </c>
      <c r="B10" s="17"/>
      <c r="C10" s="18">
        <v>57547117</v>
      </c>
      <c r="D10" s="18"/>
      <c r="E10" s="19">
        <v>81531520</v>
      </c>
      <c r="F10" s="20">
        <v>81531520</v>
      </c>
      <c r="G10" s="24">
        <v>4724725</v>
      </c>
      <c r="H10" s="24">
        <v>387413513</v>
      </c>
      <c r="I10" s="24">
        <v>371227</v>
      </c>
      <c r="J10" s="20">
        <v>371227</v>
      </c>
      <c r="K10" s="24">
        <v>397246</v>
      </c>
      <c r="L10" s="24">
        <v>394498</v>
      </c>
      <c r="M10" s="20">
        <v>11504934</v>
      </c>
      <c r="N10" s="24">
        <v>11504934</v>
      </c>
      <c r="O10" s="24"/>
      <c r="P10" s="24"/>
      <c r="Q10" s="20"/>
      <c r="R10" s="24"/>
      <c r="S10" s="24"/>
      <c r="T10" s="20"/>
      <c r="U10" s="24"/>
      <c r="V10" s="24"/>
      <c r="W10" s="24">
        <v>11504934</v>
      </c>
      <c r="X10" s="20">
        <v>40765761</v>
      </c>
      <c r="Y10" s="24">
        <v>-29260827</v>
      </c>
      <c r="Z10" s="25">
        <v>-71.78</v>
      </c>
      <c r="AA10" s="26">
        <v>81531520</v>
      </c>
    </row>
    <row r="11" spans="1:27" ht="13.5">
      <c r="A11" s="23" t="s">
        <v>38</v>
      </c>
      <c r="B11" s="17"/>
      <c r="C11" s="18">
        <v>1784900586</v>
      </c>
      <c r="D11" s="18"/>
      <c r="E11" s="19">
        <v>2563533500</v>
      </c>
      <c r="F11" s="20">
        <v>2563533500</v>
      </c>
      <c r="G11" s="20">
        <v>1750040333</v>
      </c>
      <c r="H11" s="20">
        <v>1507692925</v>
      </c>
      <c r="I11" s="20">
        <v>1471119419</v>
      </c>
      <c r="J11" s="20">
        <v>1471119419</v>
      </c>
      <c r="K11" s="20">
        <v>1523136050</v>
      </c>
      <c r="L11" s="20">
        <v>1494116510</v>
      </c>
      <c r="M11" s="20">
        <v>1374993311</v>
      </c>
      <c r="N11" s="20">
        <v>1486828539</v>
      </c>
      <c r="O11" s="20"/>
      <c r="P11" s="20"/>
      <c r="Q11" s="20"/>
      <c r="R11" s="20"/>
      <c r="S11" s="20"/>
      <c r="T11" s="20"/>
      <c r="U11" s="20"/>
      <c r="V11" s="20"/>
      <c r="W11" s="20">
        <v>1486828539</v>
      </c>
      <c r="X11" s="20">
        <v>1281766751</v>
      </c>
      <c r="Y11" s="20">
        <v>205061788</v>
      </c>
      <c r="Z11" s="21">
        <v>16</v>
      </c>
      <c r="AA11" s="22">
        <v>2563533500</v>
      </c>
    </row>
    <row r="12" spans="1:27" ht="13.5">
      <c r="A12" s="27" t="s">
        <v>39</v>
      </c>
      <c r="B12" s="28"/>
      <c r="C12" s="29">
        <f aca="true" t="shared" si="0" ref="C12:Y12">SUM(C6:C11)</f>
        <v>12071754180</v>
      </c>
      <c r="D12" s="29">
        <f>SUM(D6:D11)</f>
        <v>0</v>
      </c>
      <c r="E12" s="30">
        <f t="shared" si="0"/>
        <v>14191105306</v>
      </c>
      <c r="F12" s="31">
        <f t="shared" si="0"/>
        <v>14219402924</v>
      </c>
      <c r="G12" s="31">
        <f t="shared" si="0"/>
        <v>14098813109</v>
      </c>
      <c r="H12" s="31">
        <f t="shared" si="0"/>
        <v>12732502620</v>
      </c>
      <c r="I12" s="31">
        <f t="shared" si="0"/>
        <v>11503500708</v>
      </c>
      <c r="J12" s="31">
        <f t="shared" si="0"/>
        <v>11503500708</v>
      </c>
      <c r="K12" s="31">
        <f t="shared" si="0"/>
        <v>12880742815</v>
      </c>
      <c r="L12" s="31">
        <f t="shared" si="0"/>
        <v>12972247059</v>
      </c>
      <c r="M12" s="31">
        <f t="shared" si="0"/>
        <v>12318490995</v>
      </c>
      <c r="N12" s="31">
        <f t="shared" si="0"/>
        <v>13326177477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13326177477</v>
      </c>
      <c r="X12" s="31">
        <f t="shared" si="0"/>
        <v>7109701475</v>
      </c>
      <c r="Y12" s="31">
        <f t="shared" si="0"/>
        <v>6216476002</v>
      </c>
      <c r="Z12" s="32">
        <f>+IF(X12&lt;&gt;0,+(Y12/X12)*100,0)</f>
        <v>87.4365263275699</v>
      </c>
      <c r="AA12" s="33">
        <f>SUM(AA6:AA11)</f>
        <v>14219402924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44782495</v>
      </c>
      <c r="D15" s="18"/>
      <c r="E15" s="19">
        <v>68067576</v>
      </c>
      <c r="F15" s="20">
        <v>68067576</v>
      </c>
      <c r="G15" s="20">
        <v>46992867</v>
      </c>
      <c r="H15" s="20">
        <v>50114614</v>
      </c>
      <c r="I15" s="20">
        <v>47906747</v>
      </c>
      <c r="J15" s="20">
        <v>47906747</v>
      </c>
      <c r="K15" s="20">
        <v>47947219</v>
      </c>
      <c r="L15" s="20">
        <v>50496130</v>
      </c>
      <c r="M15" s="20">
        <v>40476381</v>
      </c>
      <c r="N15" s="20">
        <v>40676547</v>
      </c>
      <c r="O15" s="20"/>
      <c r="P15" s="20"/>
      <c r="Q15" s="20"/>
      <c r="R15" s="20"/>
      <c r="S15" s="20"/>
      <c r="T15" s="20"/>
      <c r="U15" s="20"/>
      <c r="V15" s="20"/>
      <c r="W15" s="20">
        <v>40676547</v>
      </c>
      <c r="X15" s="20">
        <v>34033790</v>
      </c>
      <c r="Y15" s="20">
        <v>6642757</v>
      </c>
      <c r="Z15" s="21">
        <v>19.52</v>
      </c>
      <c r="AA15" s="22">
        <v>68067576</v>
      </c>
    </row>
    <row r="16" spans="1:27" ht="13.5">
      <c r="A16" s="23" t="s">
        <v>42</v>
      </c>
      <c r="B16" s="17"/>
      <c r="C16" s="18">
        <v>166140172</v>
      </c>
      <c r="D16" s="18"/>
      <c r="E16" s="19">
        <v>231480912</v>
      </c>
      <c r="F16" s="20">
        <v>231480912</v>
      </c>
      <c r="G16" s="24">
        <v>320832717</v>
      </c>
      <c r="H16" s="24">
        <v>466302660</v>
      </c>
      <c r="I16" s="24">
        <v>282930685</v>
      </c>
      <c r="J16" s="20">
        <v>282930685</v>
      </c>
      <c r="K16" s="24">
        <v>319676123</v>
      </c>
      <c r="L16" s="24">
        <v>321168062</v>
      </c>
      <c r="M16" s="20">
        <v>158114758</v>
      </c>
      <c r="N16" s="24">
        <v>182130799</v>
      </c>
      <c r="O16" s="24"/>
      <c r="P16" s="24"/>
      <c r="Q16" s="20"/>
      <c r="R16" s="24"/>
      <c r="S16" s="24"/>
      <c r="T16" s="20"/>
      <c r="U16" s="24"/>
      <c r="V16" s="24"/>
      <c r="W16" s="24">
        <v>182130799</v>
      </c>
      <c r="X16" s="20">
        <v>115740458</v>
      </c>
      <c r="Y16" s="24">
        <v>66390341</v>
      </c>
      <c r="Z16" s="25">
        <v>57.36</v>
      </c>
      <c r="AA16" s="26">
        <v>231480912</v>
      </c>
    </row>
    <row r="17" spans="1:27" ht="13.5">
      <c r="A17" s="23" t="s">
        <v>43</v>
      </c>
      <c r="B17" s="17"/>
      <c r="C17" s="18">
        <v>5741500737</v>
      </c>
      <c r="D17" s="18"/>
      <c r="E17" s="19">
        <v>5990383646</v>
      </c>
      <c r="F17" s="20">
        <v>5992758489</v>
      </c>
      <c r="G17" s="20">
        <v>4525612988</v>
      </c>
      <c r="H17" s="20">
        <v>5054720135</v>
      </c>
      <c r="I17" s="20">
        <v>4460448168</v>
      </c>
      <c r="J17" s="20">
        <v>4460448168</v>
      </c>
      <c r="K17" s="20">
        <v>4798430886</v>
      </c>
      <c r="L17" s="20">
        <v>3633108241</v>
      </c>
      <c r="M17" s="20">
        <v>4775717421</v>
      </c>
      <c r="N17" s="20">
        <v>4778739641</v>
      </c>
      <c r="O17" s="20"/>
      <c r="P17" s="20"/>
      <c r="Q17" s="20"/>
      <c r="R17" s="20"/>
      <c r="S17" s="20"/>
      <c r="T17" s="20"/>
      <c r="U17" s="20"/>
      <c r="V17" s="20"/>
      <c r="W17" s="20">
        <v>4778739641</v>
      </c>
      <c r="X17" s="20">
        <v>2996379247</v>
      </c>
      <c r="Y17" s="20">
        <v>1782360394</v>
      </c>
      <c r="Z17" s="21">
        <v>59.48</v>
      </c>
      <c r="AA17" s="22">
        <v>5992758489</v>
      </c>
    </row>
    <row r="18" spans="1:27" ht="13.5">
      <c r="A18" s="23" t="s">
        <v>44</v>
      </c>
      <c r="B18" s="17"/>
      <c r="C18" s="18">
        <v>448751950</v>
      </c>
      <c r="D18" s="18"/>
      <c r="E18" s="19">
        <v>1118441142</v>
      </c>
      <c r="F18" s="20">
        <v>1118441142</v>
      </c>
      <c r="G18" s="20">
        <v>997752727</v>
      </c>
      <c r="H18" s="20">
        <v>475518911</v>
      </c>
      <c r="I18" s="20">
        <v>471167956</v>
      </c>
      <c r="J18" s="20">
        <v>471167956</v>
      </c>
      <c r="K18" s="20">
        <v>466062844</v>
      </c>
      <c r="L18" s="20">
        <v>172133193</v>
      </c>
      <c r="M18" s="20">
        <v>177821698</v>
      </c>
      <c r="N18" s="20">
        <v>186915203</v>
      </c>
      <c r="O18" s="20"/>
      <c r="P18" s="20"/>
      <c r="Q18" s="20"/>
      <c r="R18" s="20"/>
      <c r="S18" s="20"/>
      <c r="T18" s="20"/>
      <c r="U18" s="20"/>
      <c r="V18" s="20"/>
      <c r="W18" s="20">
        <v>186915203</v>
      </c>
      <c r="X18" s="20">
        <v>559220572</v>
      </c>
      <c r="Y18" s="20">
        <v>-372305369</v>
      </c>
      <c r="Z18" s="21">
        <v>-66.58</v>
      </c>
      <c r="AA18" s="22">
        <v>1118441142</v>
      </c>
    </row>
    <row r="19" spans="1:27" ht="13.5">
      <c r="A19" s="23" t="s">
        <v>45</v>
      </c>
      <c r="B19" s="17"/>
      <c r="C19" s="18">
        <v>73861778760</v>
      </c>
      <c r="D19" s="18"/>
      <c r="E19" s="19">
        <v>90514368531</v>
      </c>
      <c r="F19" s="20">
        <v>90490875047</v>
      </c>
      <c r="G19" s="20">
        <v>71407404619</v>
      </c>
      <c r="H19" s="20">
        <v>70247425884</v>
      </c>
      <c r="I19" s="20">
        <v>62636134744</v>
      </c>
      <c r="J19" s="20">
        <v>62636134744</v>
      </c>
      <c r="K19" s="20">
        <v>70174824405</v>
      </c>
      <c r="L19" s="20">
        <v>66822996434</v>
      </c>
      <c r="M19" s="20">
        <v>61825369382</v>
      </c>
      <c r="N19" s="20">
        <v>70275186242</v>
      </c>
      <c r="O19" s="20"/>
      <c r="P19" s="20"/>
      <c r="Q19" s="20"/>
      <c r="R19" s="20"/>
      <c r="S19" s="20"/>
      <c r="T19" s="20"/>
      <c r="U19" s="20"/>
      <c r="V19" s="20"/>
      <c r="W19" s="20">
        <v>70275186242</v>
      </c>
      <c r="X19" s="20">
        <v>45245437529</v>
      </c>
      <c r="Y19" s="20">
        <v>25029748713</v>
      </c>
      <c r="Z19" s="21">
        <v>55.32</v>
      </c>
      <c r="AA19" s="22">
        <v>90490875047</v>
      </c>
    </row>
    <row r="20" spans="1:27" ht="13.5">
      <c r="A20" s="23" t="s">
        <v>46</v>
      </c>
      <c r="B20" s="17"/>
      <c r="C20" s="18">
        <v>46520046</v>
      </c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30509862</v>
      </c>
      <c r="D21" s="18"/>
      <c r="E21" s="19">
        <v>29775139</v>
      </c>
      <c r="F21" s="20">
        <v>29775139</v>
      </c>
      <c r="G21" s="20">
        <v>14394151</v>
      </c>
      <c r="H21" s="20">
        <v>10808106</v>
      </c>
      <c r="I21" s="20">
        <v>10808106</v>
      </c>
      <c r="J21" s="20">
        <v>10808106</v>
      </c>
      <c r="K21" s="20">
        <v>10808106</v>
      </c>
      <c r="L21" s="20">
        <v>10808106</v>
      </c>
      <c r="M21" s="20">
        <v>27441106</v>
      </c>
      <c r="N21" s="20">
        <v>27441106</v>
      </c>
      <c r="O21" s="20"/>
      <c r="P21" s="20"/>
      <c r="Q21" s="20"/>
      <c r="R21" s="20"/>
      <c r="S21" s="20"/>
      <c r="T21" s="20"/>
      <c r="U21" s="20"/>
      <c r="V21" s="20"/>
      <c r="W21" s="20">
        <v>27441106</v>
      </c>
      <c r="X21" s="20">
        <v>14887570</v>
      </c>
      <c r="Y21" s="20">
        <v>12553536</v>
      </c>
      <c r="Z21" s="21">
        <v>84.32</v>
      </c>
      <c r="AA21" s="22">
        <v>29775139</v>
      </c>
    </row>
    <row r="22" spans="1:27" ht="13.5">
      <c r="A22" s="23" t="s">
        <v>48</v>
      </c>
      <c r="B22" s="17"/>
      <c r="C22" s="18">
        <v>60376818</v>
      </c>
      <c r="D22" s="18"/>
      <c r="E22" s="19">
        <v>111913427</v>
      </c>
      <c r="F22" s="20">
        <v>111437556</v>
      </c>
      <c r="G22" s="20">
        <v>73784671</v>
      </c>
      <c r="H22" s="20">
        <v>63298719</v>
      </c>
      <c r="I22" s="20">
        <v>57760034</v>
      </c>
      <c r="J22" s="20">
        <v>57760034</v>
      </c>
      <c r="K22" s="20">
        <v>62159137</v>
      </c>
      <c r="L22" s="20">
        <v>56985219</v>
      </c>
      <c r="M22" s="20">
        <v>75130151</v>
      </c>
      <c r="N22" s="20">
        <v>75130151</v>
      </c>
      <c r="O22" s="20"/>
      <c r="P22" s="20"/>
      <c r="Q22" s="20"/>
      <c r="R22" s="20"/>
      <c r="S22" s="20"/>
      <c r="T22" s="20"/>
      <c r="U22" s="20"/>
      <c r="V22" s="20"/>
      <c r="W22" s="20">
        <v>75130151</v>
      </c>
      <c r="X22" s="20">
        <v>55718780</v>
      </c>
      <c r="Y22" s="20">
        <v>19411371</v>
      </c>
      <c r="Z22" s="21">
        <v>34.84</v>
      </c>
      <c r="AA22" s="22">
        <v>111437556</v>
      </c>
    </row>
    <row r="23" spans="1:27" ht="13.5">
      <c r="A23" s="23" t="s">
        <v>49</v>
      </c>
      <c r="B23" s="17"/>
      <c r="C23" s="18">
        <v>45609866</v>
      </c>
      <c r="D23" s="18"/>
      <c r="E23" s="19">
        <v>66629472</v>
      </c>
      <c r="F23" s="20">
        <v>66629472</v>
      </c>
      <c r="G23" s="24">
        <v>6139042</v>
      </c>
      <c r="H23" s="24">
        <v>4787162</v>
      </c>
      <c r="I23" s="24">
        <v>4787162</v>
      </c>
      <c r="J23" s="20">
        <v>4787162</v>
      </c>
      <c r="K23" s="24">
        <v>4787162</v>
      </c>
      <c r="L23" s="24">
        <v>4308586</v>
      </c>
      <c r="M23" s="20">
        <v>8355009</v>
      </c>
      <c r="N23" s="24">
        <v>8355009</v>
      </c>
      <c r="O23" s="24"/>
      <c r="P23" s="24"/>
      <c r="Q23" s="20"/>
      <c r="R23" s="24"/>
      <c r="S23" s="24"/>
      <c r="T23" s="20"/>
      <c r="U23" s="24"/>
      <c r="V23" s="24"/>
      <c r="W23" s="24">
        <v>8355009</v>
      </c>
      <c r="X23" s="20">
        <v>33314739</v>
      </c>
      <c r="Y23" s="24">
        <v>-24959730</v>
      </c>
      <c r="Z23" s="25">
        <v>-74.92</v>
      </c>
      <c r="AA23" s="26">
        <v>66629472</v>
      </c>
    </row>
    <row r="24" spans="1:27" ht="13.5">
      <c r="A24" s="27" t="s">
        <v>50</v>
      </c>
      <c r="B24" s="35"/>
      <c r="C24" s="29">
        <f aca="true" t="shared" si="1" ref="C24:Y24">SUM(C15:C23)</f>
        <v>80445970706</v>
      </c>
      <c r="D24" s="29">
        <f>SUM(D15:D23)</f>
        <v>0</v>
      </c>
      <c r="E24" s="36">
        <f t="shared" si="1"/>
        <v>98131059845</v>
      </c>
      <c r="F24" s="37">
        <f t="shared" si="1"/>
        <v>98109465333</v>
      </c>
      <c r="G24" s="37">
        <f t="shared" si="1"/>
        <v>77392913782</v>
      </c>
      <c r="H24" s="37">
        <f t="shared" si="1"/>
        <v>76372976191</v>
      </c>
      <c r="I24" s="37">
        <f t="shared" si="1"/>
        <v>67971943602</v>
      </c>
      <c r="J24" s="37">
        <f t="shared" si="1"/>
        <v>67971943602</v>
      </c>
      <c r="K24" s="37">
        <f t="shared" si="1"/>
        <v>75884695882</v>
      </c>
      <c r="L24" s="37">
        <f t="shared" si="1"/>
        <v>71072003971</v>
      </c>
      <c r="M24" s="37">
        <f t="shared" si="1"/>
        <v>67088425906</v>
      </c>
      <c r="N24" s="37">
        <f t="shared" si="1"/>
        <v>75574574698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75574574698</v>
      </c>
      <c r="X24" s="37">
        <f t="shared" si="1"/>
        <v>49054732685</v>
      </c>
      <c r="Y24" s="37">
        <f t="shared" si="1"/>
        <v>26519842013</v>
      </c>
      <c r="Z24" s="38">
        <f>+IF(X24&lt;&gt;0,+(Y24/X24)*100,0)</f>
        <v>54.06173994116833</v>
      </c>
      <c r="AA24" s="39">
        <f>SUM(AA15:AA23)</f>
        <v>98109465333</v>
      </c>
    </row>
    <row r="25" spans="1:27" ht="13.5">
      <c r="A25" s="27" t="s">
        <v>51</v>
      </c>
      <c r="B25" s="28"/>
      <c r="C25" s="29">
        <f aca="true" t="shared" si="2" ref="C25:Y25">+C12+C24</f>
        <v>92517724886</v>
      </c>
      <c r="D25" s="29">
        <f>+D12+D24</f>
        <v>0</v>
      </c>
      <c r="E25" s="30">
        <f t="shared" si="2"/>
        <v>112322165151</v>
      </c>
      <c r="F25" s="31">
        <f t="shared" si="2"/>
        <v>112328868257</v>
      </c>
      <c r="G25" s="31">
        <f t="shared" si="2"/>
        <v>91491726891</v>
      </c>
      <c r="H25" s="31">
        <f t="shared" si="2"/>
        <v>89105478811</v>
      </c>
      <c r="I25" s="31">
        <f t="shared" si="2"/>
        <v>79475444310</v>
      </c>
      <c r="J25" s="31">
        <f t="shared" si="2"/>
        <v>79475444310</v>
      </c>
      <c r="K25" s="31">
        <f t="shared" si="2"/>
        <v>88765438697</v>
      </c>
      <c r="L25" s="31">
        <f t="shared" si="2"/>
        <v>84044251030</v>
      </c>
      <c r="M25" s="31">
        <f t="shared" si="2"/>
        <v>79406916901</v>
      </c>
      <c r="N25" s="31">
        <f t="shared" si="2"/>
        <v>88900752175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88900752175</v>
      </c>
      <c r="X25" s="31">
        <f t="shared" si="2"/>
        <v>56164434160</v>
      </c>
      <c r="Y25" s="31">
        <f t="shared" si="2"/>
        <v>32736318015</v>
      </c>
      <c r="Z25" s="32">
        <f>+IF(X25&lt;&gt;0,+(Y25/X25)*100,0)</f>
        <v>58.286562492095086</v>
      </c>
      <c r="AA25" s="33">
        <f>+AA12+AA24</f>
        <v>112328868257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50897251</v>
      </c>
      <c r="D29" s="18"/>
      <c r="E29" s="19">
        <v>12444224</v>
      </c>
      <c r="F29" s="20">
        <v>12444224</v>
      </c>
      <c r="G29" s="20">
        <v>119712138</v>
      </c>
      <c r="H29" s="20">
        <v>271564529</v>
      </c>
      <c r="I29" s="20">
        <v>150869947</v>
      </c>
      <c r="J29" s="20">
        <v>150869947</v>
      </c>
      <c r="K29" s="20">
        <v>148279576</v>
      </c>
      <c r="L29" s="20">
        <v>25724537</v>
      </c>
      <c r="M29" s="20">
        <v>241730228</v>
      </c>
      <c r="N29" s="20">
        <v>242034217</v>
      </c>
      <c r="O29" s="20"/>
      <c r="P29" s="20"/>
      <c r="Q29" s="20"/>
      <c r="R29" s="20"/>
      <c r="S29" s="20"/>
      <c r="T29" s="20"/>
      <c r="U29" s="20"/>
      <c r="V29" s="20"/>
      <c r="W29" s="20">
        <v>242034217</v>
      </c>
      <c r="X29" s="20">
        <v>6222112</v>
      </c>
      <c r="Y29" s="20">
        <v>235812105</v>
      </c>
      <c r="Z29" s="21">
        <v>3789.9</v>
      </c>
      <c r="AA29" s="22">
        <v>12444224</v>
      </c>
    </row>
    <row r="30" spans="1:27" ht="13.5">
      <c r="A30" s="23" t="s">
        <v>55</v>
      </c>
      <c r="B30" s="17"/>
      <c r="C30" s="18">
        <v>518387213</v>
      </c>
      <c r="D30" s="18"/>
      <c r="E30" s="19">
        <v>575659606</v>
      </c>
      <c r="F30" s="20">
        <v>575659606</v>
      </c>
      <c r="G30" s="20">
        <v>292099812</v>
      </c>
      <c r="H30" s="20">
        <v>407557242</v>
      </c>
      <c r="I30" s="20">
        <v>333061061</v>
      </c>
      <c r="J30" s="20">
        <v>333061061</v>
      </c>
      <c r="K30" s="20">
        <v>390303525</v>
      </c>
      <c r="L30" s="20">
        <v>424071012</v>
      </c>
      <c r="M30" s="20">
        <v>238145537</v>
      </c>
      <c r="N30" s="20">
        <v>280476683</v>
      </c>
      <c r="O30" s="20"/>
      <c r="P30" s="20"/>
      <c r="Q30" s="20"/>
      <c r="R30" s="20"/>
      <c r="S30" s="20"/>
      <c r="T30" s="20"/>
      <c r="U30" s="20"/>
      <c r="V30" s="20"/>
      <c r="W30" s="20">
        <v>280476683</v>
      </c>
      <c r="X30" s="20">
        <v>287829805</v>
      </c>
      <c r="Y30" s="20">
        <v>-7353122</v>
      </c>
      <c r="Z30" s="21">
        <v>-2.55</v>
      </c>
      <c r="AA30" s="22">
        <v>575659606</v>
      </c>
    </row>
    <row r="31" spans="1:27" ht="13.5">
      <c r="A31" s="23" t="s">
        <v>56</v>
      </c>
      <c r="B31" s="17"/>
      <c r="C31" s="18">
        <v>595577406</v>
      </c>
      <c r="D31" s="18"/>
      <c r="E31" s="19">
        <v>681382328</v>
      </c>
      <c r="F31" s="20">
        <v>681382328</v>
      </c>
      <c r="G31" s="20">
        <v>603452028</v>
      </c>
      <c r="H31" s="20">
        <v>619618346</v>
      </c>
      <c r="I31" s="20">
        <v>498509627</v>
      </c>
      <c r="J31" s="20">
        <v>498509627</v>
      </c>
      <c r="K31" s="20">
        <v>640993303</v>
      </c>
      <c r="L31" s="20">
        <v>617531090</v>
      </c>
      <c r="M31" s="20">
        <v>503441284</v>
      </c>
      <c r="N31" s="20">
        <v>630140518</v>
      </c>
      <c r="O31" s="20"/>
      <c r="P31" s="20"/>
      <c r="Q31" s="20"/>
      <c r="R31" s="20"/>
      <c r="S31" s="20"/>
      <c r="T31" s="20"/>
      <c r="U31" s="20"/>
      <c r="V31" s="20"/>
      <c r="W31" s="20">
        <v>630140518</v>
      </c>
      <c r="X31" s="20">
        <v>340691167</v>
      </c>
      <c r="Y31" s="20">
        <v>289449351</v>
      </c>
      <c r="Z31" s="21">
        <v>84.96</v>
      </c>
      <c r="AA31" s="22">
        <v>681382328</v>
      </c>
    </row>
    <row r="32" spans="1:27" ht="13.5">
      <c r="A32" s="23" t="s">
        <v>57</v>
      </c>
      <c r="B32" s="17"/>
      <c r="C32" s="18">
        <v>7646334641</v>
      </c>
      <c r="D32" s="18"/>
      <c r="E32" s="19">
        <v>6209181668</v>
      </c>
      <c r="F32" s="20">
        <v>6217433422</v>
      </c>
      <c r="G32" s="20">
        <v>5871126702</v>
      </c>
      <c r="H32" s="20">
        <v>5888140212</v>
      </c>
      <c r="I32" s="20">
        <v>4424941003</v>
      </c>
      <c r="J32" s="20">
        <v>4424941003</v>
      </c>
      <c r="K32" s="20">
        <v>5857682321</v>
      </c>
      <c r="L32" s="20">
        <v>6636618494</v>
      </c>
      <c r="M32" s="20">
        <v>5088908219</v>
      </c>
      <c r="N32" s="20">
        <v>6346303873</v>
      </c>
      <c r="O32" s="20"/>
      <c r="P32" s="20"/>
      <c r="Q32" s="20"/>
      <c r="R32" s="20"/>
      <c r="S32" s="20"/>
      <c r="T32" s="20"/>
      <c r="U32" s="20"/>
      <c r="V32" s="20"/>
      <c r="W32" s="20">
        <v>6346303873</v>
      </c>
      <c r="X32" s="20">
        <v>3108716713</v>
      </c>
      <c r="Y32" s="20">
        <v>3237587160</v>
      </c>
      <c r="Z32" s="21">
        <v>104.15</v>
      </c>
      <c r="AA32" s="22">
        <v>6217433422</v>
      </c>
    </row>
    <row r="33" spans="1:27" ht="13.5">
      <c r="A33" s="23" t="s">
        <v>58</v>
      </c>
      <c r="B33" s="17"/>
      <c r="C33" s="18">
        <v>288781252</v>
      </c>
      <c r="D33" s="18"/>
      <c r="E33" s="19">
        <v>336838239</v>
      </c>
      <c r="F33" s="20">
        <v>336838239</v>
      </c>
      <c r="G33" s="20">
        <v>476169020</v>
      </c>
      <c r="H33" s="20">
        <v>526757677</v>
      </c>
      <c r="I33" s="20">
        <v>712393133</v>
      </c>
      <c r="J33" s="20">
        <v>712393133</v>
      </c>
      <c r="K33" s="20">
        <v>555349651</v>
      </c>
      <c r="L33" s="20">
        <v>605789934</v>
      </c>
      <c r="M33" s="20">
        <v>198286173</v>
      </c>
      <c r="N33" s="20">
        <v>560137728</v>
      </c>
      <c r="O33" s="20"/>
      <c r="P33" s="20"/>
      <c r="Q33" s="20"/>
      <c r="R33" s="20"/>
      <c r="S33" s="20"/>
      <c r="T33" s="20"/>
      <c r="U33" s="20"/>
      <c r="V33" s="20"/>
      <c r="W33" s="20">
        <v>560137728</v>
      </c>
      <c r="X33" s="20">
        <v>168419123</v>
      </c>
      <c r="Y33" s="20">
        <v>391718605</v>
      </c>
      <c r="Z33" s="21">
        <v>232.59</v>
      </c>
      <c r="AA33" s="22">
        <v>336838239</v>
      </c>
    </row>
    <row r="34" spans="1:27" ht="13.5">
      <c r="A34" s="27" t="s">
        <v>59</v>
      </c>
      <c r="B34" s="28"/>
      <c r="C34" s="29">
        <f aca="true" t="shared" si="3" ref="C34:Y34">SUM(C29:C33)</f>
        <v>9099977763</v>
      </c>
      <c r="D34" s="29">
        <f>SUM(D29:D33)</f>
        <v>0</v>
      </c>
      <c r="E34" s="30">
        <f t="shared" si="3"/>
        <v>7815506065</v>
      </c>
      <c r="F34" s="31">
        <f t="shared" si="3"/>
        <v>7823757819</v>
      </c>
      <c r="G34" s="31">
        <f t="shared" si="3"/>
        <v>7362559700</v>
      </c>
      <c r="H34" s="31">
        <f t="shared" si="3"/>
        <v>7713638006</v>
      </c>
      <c r="I34" s="31">
        <f t="shared" si="3"/>
        <v>6119774771</v>
      </c>
      <c r="J34" s="31">
        <f t="shared" si="3"/>
        <v>6119774771</v>
      </c>
      <c r="K34" s="31">
        <f t="shared" si="3"/>
        <v>7592608376</v>
      </c>
      <c r="L34" s="31">
        <f t="shared" si="3"/>
        <v>8309735067</v>
      </c>
      <c r="M34" s="31">
        <f t="shared" si="3"/>
        <v>6270511441</v>
      </c>
      <c r="N34" s="31">
        <f t="shared" si="3"/>
        <v>8059093019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8059093019</v>
      </c>
      <c r="X34" s="31">
        <f t="shared" si="3"/>
        <v>3911878920</v>
      </c>
      <c r="Y34" s="31">
        <f t="shared" si="3"/>
        <v>4147214099</v>
      </c>
      <c r="Z34" s="32">
        <f>+IF(X34&lt;&gt;0,+(Y34/X34)*100,0)</f>
        <v>106.01591163256148</v>
      </c>
      <c r="AA34" s="33">
        <f>SUM(AA29:AA33)</f>
        <v>7823757819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4646178805</v>
      </c>
      <c r="D37" s="18"/>
      <c r="E37" s="19">
        <v>5576319237</v>
      </c>
      <c r="F37" s="20">
        <v>5576319237</v>
      </c>
      <c r="G37" s="20">
        <v>4009858743</v>
      </c>
      <c r="H37" s="20">
        <v>3974415363</v>
      </c>
      <c r="I37" s="20">
        <v>3473235127</v>
      </c>
      <c r="J37" s="20">
        <v>3473235127</v>
      </c>
      <c r="K37" s="20">
        <v>3924179205</v>
      </c>
      <c r="L37" s="20">
        <v>4402498486</v>
      </c>
      <c r="M37" s="20">
        <v>3892386179</v>
      </c>
      <c r="N37" s="20">
        <v>4112246949</v>
      </c>
      <c r="O37" s="20"/>
      <c r="P37" s="20"/>
      <c r="Q37" s="20"/>
      <c r="R37" s="20"/>
      <c r="S37" s="20"/>
      <c r="T37" s="20"/>
      <c r="U37" s="20"/>
      <c r="V37" s="20"/>
      <c r="W37" s="20">
        <v>4112246949</v>
      </c>
      <c r="X37" s="20">
        <v>2788159621</v>
      </c>
      <c r="Y37" s="20">
        <v>1324087328</v>
      </c>
      <c r="Z37" s="21">
        <v>47.49</v>
      </c>
      <c r="AA37" s="22">
        <v>5576319237</v>
      </c>
    </row>
    <row r="38" spans="1:27" ht="13.5">
      <c r="A38" s="23" t="s">
        <v>58</v>
      </c>
      <c r="B38" s="17"/>
      <c r="C38" s="18">
        <v>3125539974</v>
      </c>
      <c r="D38" s="18"/>
      <c r="E38" s="19">
        <v>4147301200</v>
      </c>
      <c r="F38" s="20">
        <v>4147301200</v>
      </c>
      <c r="G38" s="20">
        <v>3435844776</v>
      </c>
      <c r="H38" s="20">
        <v>3413040289</v>
      </c>
      <c r="I38" s="20">
        <v>2680418949</v>
      </c>
      <c r="J38" s="20">
        <v>2680418949</v>
      </c>
      <c r="K38" s="20">
        <v>3377857890</v>
      </c>
      <c r="L38" s="20">
        <v>2990794802</v>
      </c>
      <c r="M38" s="20">
        <v>3147815685</v>
      </c>
      <c r="N38" s="20">
        <v>3347972515</v>
      </c>
      <c r="O38" s="20"/>
      <c r="P38" s="20"/>
      <c r="Q38" s="20"/>
      <c r="R38" s="20"/>
      <c r="S38" s="20"/>
      <c r="T38" s="20"/>
      <c r="U38" s="20"/>
      <c r="V38" s="20"/>
      <c r="W38" s="20">
        <v>3347972515</v>
      </c>
      <c r="X38" s="20">
        <v>2073650604</v>
      </c>
      <c r="Y38" s="20">
        <v>1274321911</v>
      </c>
      <c r="Z38" s="21">
        <v>61.45</v>
      </c>
      <c r="AA38" s="22">
        <v>4147301200</v>
      </c>
    </row>
    <row r="39" spans="1:27" ht="13.5">
      <c r="A39" s="27" t="s">
        <v>61</v>
      </c>
      <c r="B39" s="35"/>
      <c r="C39" s="29">
        <f aca="true" t="shared" si="4" ref="C39:Y39">SUM(C37:C38)</f>
        <v>7771718779</v>
      </c>
      <c r="D39" s="29">
        <f>SUM(D37:D38)</f>
        <v>0</v>
      </c>
      <c r="E39" s="36">
        <f t="shared" si="4"/>
        <v>9723620437</v>
      </c>
      <c r="F39" s="37">
        <f t="shared" si="4"/>
        <v>9723620437</v>
      </c>
      <c r="G39" s="37">
        <f t="shared" si="4"/>
        <v>7445703519</v>
      </c>
      <c r="H39" s="37">
        <f t="shared" si="4"/>
        <v>7387455652</v>
      </c>
      <c r="I39" s="37">
        <f t="shared" si="4"/>
        <v>6153654076</v>
      </c>
      <c r="J39" s="37">
        <f t="shared" si="4"/>
        <v>6153654076</v>
      </c>
      <c r="K39" s="37">
        <f t="shared" si="4"/>
        <v>7302037095</v>
      </c>
      <c r="L39" s="37">
        <f t="shared" si="4"/>
        <v>7393293288</v>
      </c>
      <c r="M39" s="37">
        <f t="shared" si="4"/>
        <v>7040201864</v>
      </c>
      <c r="N39" s="37">
        <f t="shared" si="4"/>
        <v>7460219464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7460219464</v>
      </c>
      <c r="X39" s="37">
        <f t="shared" si="4"/>
        <v>4861810225</v>
      </c>
      <c r="Y39" s="37">
        <f t="shared" si="4"/>
        <v>2598409239</v>
      </c>
      <c r="Z39" s="38">
        <f>+IF(X39&lt;&gt;0,+(Y39/X39)*100,0)</f>
        <v>53.44530367801429</v>
      </c>
      <c r="AA39" s="39">
        <f>SUM(AA37:AA38)</f>
        <v>9723620437</v>
      </c>
    </row>
    <row r="40" spans="1:27" ht="13.5">
      <c r="A40" s="27" t="s">
        <v>62</v>
      </c>
      <c r="B40" s="28"/>
      <c r="C40" s="29">
        <f aca="true" t="shared" si="5" ref="C40:Y40">+C34+C39</f>
        <v>16871696542</v>
      </c>
      <c r="D40" s="29">
        <f>+D34+D39</f>
        <v>0</v>
      </c>
      <c r="E40" s="30">
        <f t="shared" si="5"/>
        <v>17539126502</v>
      </c>
      <c r="F40" s="31">
        <f t="shared" si="5"/>
        <v>17547378256</v>
      </c>
      <c r="G40" s="31">
        <f t="shared" si="5"/>
        <v>14808263219</v>
      </c>
      <c r="H40" s="31">
        <f t="shared" si="5"/>
        <v>15101093658</v>
      </c>
      <c r="I40" s="31">
        <f t="shared" si="5"/>
        <v>12273428847</v>
      </c>
      <c r="J40" s="31">
        <f t="shared" si="5"/>
        <v>12273428847</v>
      </c>
      <c r="K40" s="31">
        <f t="shared" si="5"/>
        <v>14894645471</v>
      </c>
      <c r="L40" s="31">
        <f t="shared" si="5"/>
        <v>15703028355</v>
      </c>
      <c r="M40" s="31">
        <f t="shared" si="5"/>
        <v>13310713305</v>
      </c>
      <c r="N40" s="31">
        <f t="shared" si="5"/>
        <v>15519312483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15519312483</v>
      </c>
      <c r="X40" s="31">
        <f t="shared" si="5"/>
        <v>8773689145</v>
      </c>
      <c r="Y40" s="31">
        <f t="shared" si="5"/>
        <v>6745623338</v>
      </c>
      <c r="Z40" s="32">
        <f>+IF(X40&lt;&gt;0,+(Y40/X40)*100,0)</f>
        <v>76.88468586608444</v>
      </c>
      <c r="AA40" s="33">
        <f>+AA34+AA39</f>
        <v>17547378256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75646028344</v>
      </c>
      <c r="D42" s="43">
        <f>+D25-D40</f>
        <v>0</v>
      </c>
      <c r="E42" s="44">
        <f t="shared" si="6"/>
        <v>94783038649</v>
      </c>
      <c r="F42" s="45">
        <f t="shared" si="6"/>
        <v>94781490001</v>
      </c>
      <c r="G42" s="45">
        <f t="shared" si="6"/>
        <v>76683463672</v>
      </c>
      <c r="H42" s="45">
        <f t="shared" si="6"/>
        <v>74004385153</v>
      </c>
      <c r="I42" s="45">
        <f t="shared" si="6"/>
        <v>67202015463</v>
      </c>
      <c r="J42" s="45">
        <f t="shared" si="6"/>
        <v>67202015463</v>
      </c>
      <c r="K42" s="45">
        <f t="shared" si="6"/>
        <v>73870793226</v>
      </c>
      <c r="L42" s="45">
        <f t="shared" si="6"/>
        <v>68341222675</v>
      </c>
      <c r="M42" s="45">
        <f t="shared" si="6"/>
        <v>66096203596</v>
      </c>
      <c r="N42" s="45">
        <f t="shared" si="6"/>
        <v>73381439692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73381439692</v>
      </c>
      <c r="X42" s="45">
        <f t="shared" si="6"/>
        <v>47390745015</v>
      </c>
      <c r="Y42" s="45">
        <f t="shared" si="6"/>
        <v>25990694677</v>
      </c>
      <c r="Z42" s="46">
        <f>+IF(X42&lt;&gt;0,+(Y42/X42)*100,0)</f>
        <v>54.84339752154875</v>
      </c>
      <c r="AA42" s="47">
        <f>+AA25-AA40</f>
        <v>94781490001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70838617496</v>
      </c>
      <c r="D45" s="18"/>
      <c r="E45" s="19">
        <v>88231951033</v>
      </c>
      <c r="F45" s="20">
        <v>88211820464</v>
      </c>
      <c r="G45" s="20">
        <v>72481442948</v>
      </c>
      <c r="H45" s="20">
        <v>65117534154</v>
      </c>
      <c r="I45" s="20">
        <v>57923714195</v>
      </c>
      <c r="J45" s="20">
        <v>57923714195</v>
      </c>
      <c r="K45" s="20">
        <v>68757300830</v>
      </c>
      <c r="L45" s="20">
        <v>63312139002</v>
      </c>
      <c r="M45" s="20">
        <v>60984383672</v>
      </c>
      <c r="N45" s="20">
        <v>68264489340</v>
      </c>
      <c r="O45" s="20"/>
      <c r="P45" s="20"/>
      <c r="Q45" s="20"/>
      <c r="R45" s="20"/>
      <c r="S45" s="20"/>
      <c r="T45" s="20"/>
      <c r="U45" s="20"/>
      <c r="V45" s="20"/>
      <c r="W45" s="20">
        <v>68264489340</v>
      </c>
      <c r="X45" s="20">
        <v>44105910237</v>
      </c>
      <c r="Y45" s="20">
        <v>24158579103</v>
      </c>
      <c r="Z45" s="48">
        <v>54.77</v>
      </c>
      <c r="AA45" s="22">
        <v>88211820464</v>
      </c>
    </row>
    <row r="46" spans="1:27" ht="13.5">
      <c r="A46" s="23" t="s">
        <v>67</v>
      </c>
      <c r="B46" s="17"/>
      <c r="C46" s="18">
        <v>4807410848</v>
      </c>
      <c r="D46" s="18"/>
      <c r="E46" s="19">
        <v>6545961616</v>
      </c>
      <c r="F46" s="20">
        <v>6564543536</v>
      </c>
      <c r="G46" s="20">
        <v>4202020721</v>
      </c>
      <c r="H46" s="20">
        <v>4654153381</v>
      </c>
      <c r="I46" s="20">
        <v>5065214910</v>
      </c>
      <c r="J46" s="20">
        <v>5065214910</v>
      </c>
      <c r="K46" s="20">
        <v>5113492395</v>
      </c>
      <c r="L46" s="20">
        <v>5029083672</v>
      </c>
      <c r="M46" s="20">
        <v>5111819923</v>
      </c>
      <c r="N46" s="20">
        <v>5116950351</v>
      </c>
      <c r="O46" s="20"/>
      <c r="P46" s="20"/>
      <c r="Q46" s="20"/>
      <c r="R46" s="20"/>
      <c r="S46" s="20"/>
      <c r="T46" s="20"/>
      <c r="U46" s="20"/>
      <c r="V46" s="20"/>
      <c r="W46" s="20">
        <v>5116950351</v>
      </c>
      <c r="X46" s="20">
        <v>3282271770</v>
      </c>
      <c r="Y46" s="20">
        <v>1834678581</v>
      </c>
      <c r="Z46" s="48">
        <v>55.9</v>
      </c>
      <c r="AA46" s="22">
        <v>6564543536</v>
      </c>
    </row>
    <row r="47" spans="1:27" ht="13.5">
      <c r="A47" s="23" t="s">
        <v>68</v>
      </c>
      <c r="B47" s="17"/>
      <c r="C47" s="18"/>
      <c r="D47" s="18"/>
      <c r="E47" s="19">
        <v>5126000</v>
      </c>
      <c r="F47" s="20">
        <v>5126000</v>
      </c>
      <c r="G47" s="20"/>
      <c r="H47" s="20">
        <v>4232697616</v>
      </c>
      <c r="I47" s="20">
        <v>4213086357</v>
      </c>
      <c r="J47" s="20">
        <v>4213086357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>
        <v>2563000</v>
      </c>
      <c r="Y47" s="20">
        <v>-2563000</v>
      </c>
      <c r="Z47" s="48">
        <v>-100</v>
      </c>
      <c r="AA47" s="22">
        <v>5126000</v>
      </c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75646028344</v>
      </c>
      <c r="D48" s="51">
        <f>SUM(D45:D47)</f>
        <v>0</v>
      </c>
      <c r="E48" s="52">
        <f t="shared" si="7"/>
        <v>94783038649</v>
      </c>
      <c r="F48" s="53">
        <f t="shared" si="7"/>
        <v>94781490000</v>
      </c>
      <c r="G48" s="53">
        <f t="shared" si="7"/>
        <v>76683463669</v>
      </c>
      <c r="H48" s="53">
        <f t="shared" si="7"/>
        <v>74004385151</v>
      </c>
      <c r="I48" s="53">
        <f t="shared" si="7"/>
        <v>67202015462</v>
      </c>
      <c r="J48" s="53">
        <f t="shared" si="7"/>
        <v>67202015462</v>
      </c>
      <c r="K48" s="53">
        <f t="shared" si="7"/>
        <v>73870793225</v>
      </c>
      <c r="L48" s="53">
        <f t="shared" si="7"/>
        <v>68341222674</v>
      </c>
      <c r="M48" s="53">
        <f t="shared" si="7"/>
        <v>66096203595</v>
      </c>
      <c r="N48" s="53">
        <f t="shared" si="7"/>
        <v>73381439691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73381439691</v>
      </c>
      <c r="X48" s="53">
        <f t="shared" si="7"/>
        <v>47390745007</v>
      </c>
      <c r="Y48" s="53">
        <f t="shared" si="7"/>
        <v>25990694684</v>
      </c>
      <c r="Z48" s="54">
        <f>+IF(X48&lt;&gt;0,+(Y48/X48)*100,0)</f>
        <v>54.843397545577645</v>
      </c>
      <c r="AA48" s="55">
        <f>SUM(AA45:AA47)</f>
        <v>94781490000</v>
      </c>
    </row>
    <row r="49" spans="1:27" ht="13.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20305</v>
      </c>
      <c r="D6" s="18">
        <v>20305</v>
      </c>
      <c r="E6" s="19">
        <v>20305</v>
      </c>
      <c r="F6" s="20">
        <v>20305</v>
      </c>
      <c r="G6" s="20">
        <v>20305</v>
      </c>
      <c r="H6" s="20">
        <v>1199827</v>
      </c>
      <c r="I6" s="20"/>
      <c r="J6" s="20"/>
      <c r="K6" s="20">
        <v>20305</v>
      </c>
      <c r="L6" s="20">
        <v>20305</v>
      </c>
      <c r="M6" s="20"/>
      <c r="N6" s="20">
        <v>20305</v>
      </c>
      <c r="O6" s="20"/>
      <c r="P6" s="20"/>
      <c r="Q6" s="20"/>
      <c r="R6" s="20"/>
      <c r="S6" s="20"/>
      <c r="T6" s="20"/>
      <c r="U6" s="20"/>
      <c r="V6" s="20"/>
      <c r="W6" s="20">
        <v>20305</v>
      </c>
      <c r="X6" s="20">
        <v>10153</v>
      </c>
      <c r="Y6" s="20">
        <v>10152</v>
      </c>
      <c r="Z6" s="21">
        <v>99.99</v>
      </c>
      <c r="AA6" s="22">
        <v>20305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15000000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168244000</v>
      </c>
      <c r="D8" s="18">
        <v>168244000</v>
      </c>
      <c r="E8" s="19">
        <v>161535721</v>
      </c>
      <c r="F8" s="20">
        <v>161535721</v>
      </c>
      <c r="G8" s="20">
        <v>489522029</v>
      </c>
      <c r="H8" s="20">
        <v>545127939</v>
      </c>
      <c r="I8" s="20"/>
      <c r="J8" s="20"/>
      <c r="K8" s="20">
        <v>554301148</v>
      </c>
      <c r="L8" s="20">
        <v>604279824</v>
      </c>
      <c r="M8" s="20"/>
      <c r="N8" s="20">
        <v>604279824</v>
      </c>
      <c r="O8" s="20"/>
      <c r="P8" s="20"/>
      <c r="Q8" s="20"/>
      <c r="R8" s="20"/>
      <c r="S8" s="20"/>
      <c r="T8" s="20"/>
      <c r="U8" s="20"/>
      <c r="V8" s="20"/>
      <c r="W8" s="20">
        <v>604279824</v>
      </c>
      <c r="X8" s="20">
        <v>80767861</v>
      </c>
      <c r="Y8" s="20">
        <v>523511963</v>
      </c>
      <c r="Z8" s="21">
        <v>648.17</v>
      </c>
      <c r="AA8" s="22">
        <v>161535721</v>
      </c>
    </row>
    <row r="9" spans="1:27" ht="13.5">
      <c r="A9" s="23" t="s">
        <v>36</v>
      </c>
      <c r="B9" s="17"/>
      <c r="C9" s="18">
        <v>87892000</v>
      </c>
      <c r="D9" s="18">
        <v>87892000</v>
      </c>
      <c r="E9" s="19">
        <v>90186945</v>
      </c>
      <c r="F9" s="20">
        <v>90186945</v>
      </c>
      <c r="G9" s="20">
        <v>42027472</v>
      </c>
      <c r="H9" s="20">
        <v>121768333</v>
      </c>
      <c r="I9" s="20"/>
      <c r="J9" s="20"/>
      <c r="K9" s="20">
        <v>198208075</v>
      </c>
      <c r="L9" s="20">
        <v>177254001</v>
      </c>
      <c r="M9" s="20"/>
      <c r="N9" s="20">
        <v>177254001</v>
      </c>
      <c r="O9" s="20"/>
      <c r="P9" s="20"/>
      <c r="Q9" s="20"/>
      <c r="R9" s="20"/>
      <c r="S9" s="20"/>
      <c r="T9" s="20"/>
      <c r="U9" s="20"/>
      <c r="V9" s="20"/>
      <c r="W9" s="20">
        <v>177254001</v>
      </c>
      <c r="X9" s="20">
        <v>45093473</v>
      </c>
      <c r="Y9" s="20">
        <v>132160528</v>
      </c>
      <c r="Z9" s="21">
        <v>293.08</v>
      </c>
      <c r="AA9" s="22">
        <v>90186945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16500000</v>
      </c>
      <c r="D11" s="18">
        <v>16500000</v>
      </c>
      <c r="E11" s="19">
        <v>17000000</v>
      </c>
      <c r="F11" s="20">
        <v>17000000</v>
      </c>
      <c r="G11" s="20">
        <v>24876831</v>
      </c>
      <c r="H11" s="20">
        <v>26028057</v>
      </c>
      <c r="I11" s="20"/>
      <c r="J11" s="20"/>
      <c r="K11" s="20">
        <v>27208512</v>
      </c>
      <c r="L11" s="20">
        <v>28482842</v>
      </c>
      <c r="M11" s="20"/>
      <c r="N11" s="20">
        <v>28482842</v>
      </c>
      <c r="O11" s="20"/>
      <c r="P11" s="20"/>
      <c r="Q11" s="20"/>
      <c r="R11" s="20"/>
      <c r="S11" s="20"/>
      <c r="T11" s="20"/>
      <c r="U11" s="20"/>
      <c r="V11" s="20"/>
      <c r="W11" s="20">
        <v>28482842</v>
      </c>
      <c r="X11" s="20">
        <v>8500000</v>
      </c>
      <c r="Y11" s="20">
        <v>19982842</v>
      </c>
      <c r="Z11" s="21">
        <v>235.09</v>
      </c>
      <c r="AA11" s="22">
        <v>17000000</v>
      </c>
    </row>
    <row r="12" spans="1:27" ht="13.5">
      <c r="A12" s="27" t="s">
        <v>39</v>
      </c>
      <c r="B12" s="28"/>
      <c r="C12" s="29">
        <f aca="true" t="shared" si="0" ref="C12:Y12">SUM(C6:C11)</f>
        <v>272656305</v>
      </c>
      <c r="D12" s="29">
        <f>SUM(D6:D11)</f>
        <v>272656305</v>
      </c>
      <c r="E12" s="30">
        <f t="shared" si="0"/>
        <v>268742971</v>
      </c>
      <c r="F12" s="31">
        <f t="shared" si="0"/>
        <v>268742971</v>
      </c>
      <c r="G12" s="31">
        <f t="shared" si="0"/>
        <v>571446637</v>
      </c>
      <c r="H12" s="31">
        <f t="shared" si="0"/>
        <v>694124156</v>
      </c>
      <c r="I12" s="31">
        <f t="shared" si="0"/>
        <v>0</v>
      </c>
      <c r="J12" s="31">
        <f t="shared" si="0"/>
        <v>0</v>
      </c>
      <c r="K12" s="31">
        <f t="shared" si="0"/>
        <v>779738040</v>
      </c>
      <c r="L12" s="31">
        <f t="shared" si="0"/>
        <v>810036972</v>
      </c>
      <c r="M12" s="31">
        <f t="shared" si="0"/>
        <v>0</v>
      </c>
      <c r="N12" s="31">
        <f t="shared" si="0"/>
        <v>810036972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810036972</v>
      </c>
      <c r="X12" s="31">
        <f t="shared" si="0"/>
        <v>134371487</v>
      </c>
      <c r="Y12" s="31">
        <f t="shared" si="0"/>
        <v>675665485</v>
      </c>
      <c r="Z12" s="32">
        <f>+IF(X12&lt;&gt;0,+(Y12/X12)*100,0)</f>
        <v>502.83397176366736</v>
      </c>
      <c r="AA12" s="33">
        <f>SUM(AA6:AA11)</f>
        <v>268742971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3022220</v>
      </c>
      <c r="D17" s="18">
        <v>3022220</v>
      </c>
      <c r="E17" s="19">
        <v>3022220</v>
      </c>
      <c r="F17" s="20">
        <v>3022220</v>
      </c>
      <c r="G17" s="20">
        <v>3022220</v>
      </c>
      <c r="H17" s="20">
        <v>3022220</v>
      </c>
      <c r="I17" s="20"/>
      <c r="J17" s="20"/>
      <c r="K17" s="20">
        <v>3022220</v>
      </c>
      <c r="L17" s="20">
        <v>3022220</v>
      </c>
      <c r="M17" s="20"/>
      <c r="N17" s="20">
        <v>3022220</v>
      </c>
      <c r="O17" s="20"/>
      <c r="P17" s="20"/>
      <c r="Q17" s="20"/>
      <c r="R17" s="20"/>
      <c r="S17" s="20"/>
      <c r="T17" s="20"/>
      <c r="U17" s="20"/>
      <c r="V17" s="20"/>
      <c r="W17" s="20">
        <v>3022220</v>
      </c>
      <c r="X17" s="20">
        <v>1511110</v>
      </c>
      <c r="Y17" s="20">
        <v>1511110</v>
      </c>
      <c r="Z17" s="21">
        <v>100</v>
      </c>
      <c r="AA17" s="22">
        <v>3022220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>
        <v>9093505</v>
      </c>
      <c r="H18" s="20">
        <v>9093505</v>
      </c>
      <c r="I18" s="20"/>
      <c r="J18" s="20"/>
      <c r="K18" s="20">
        <v>9093505</v>
      </c>
      <c r="L18" s="20">
        <v>9093505</v>
      </c>
      <c r="M18" s="20"/>
      <c r="N18" s="20">
        <v>9093505</v>
      </c>
      <c r="O18" s="20"/>
      <c r="P18" s="20"/>
      <c r="Q18" s="20"/>
      <c r="R18" s="20"/>
      <c r="S18" s="20"/>
      <c r="T18" s="20"/>
      <c r="U18" s="20"/>
      <c r="V18" s="20"/>
      <c r="W18" s="20">
        <v>9093505</v>
      </c>
      <c r="X18" s="20"/>
      <c r="Y18" s="20">
        <v>9093505</v>
      </c>
      <c r="Z18" s="21"/>
      <c r="AA18" s="22"/>
    </row>
    <row r="19" spans="1:27" ht="13.5">
      <c r="A19" s="23" t="s">
        <v>45</v>
      </c>
      <c r="B19" s="17"/>
      <c r="C19" s="18">
        <v>2128996475</v>
      </c>
      <c r="D19" s="18">
        <v>2128996475</v>
      </c>
      <c r="E19" s="19">
        <v>2143297660</v>
      </c>
      <c r="F19" s="20">
        <v>2143297660</v>
      </c>
      <c r="G19" s="20">
        <v>2198126009</v>
      </c>
      <c r="H19" s="20">
        <v>2237022761</v>
      </c>
      <c r="I19" s="20"/>
      <c r="J19" s="20"/>
      <c r="K19" s="20">
        <v>2240962444</v>
      </c>
      <c r="L19" s="20">
        <v>2232575389</v>
      </c>
      <c r="M19" s="20"/>
      <c r="N19" s="20">
        <v>2232575389</v>
      </c>
      <c r="O19" s="20"/>
      <c r="P19" s="20"/>
      <c r="Q19" s="20"/>
      <c r="R19" s="20"/>
      <c r="S19" s="20"/>
      <c r="T19" s="20"/>
      <c r="U19" s="20"/>
      <c r="V19" s="20"/>
      <c r="W19" s="20">
        <v>2232575389</v>
      </c>
      <c r="X19" s="20">
        <v>1071648830</v>
      </c>
      <c r="Y19" s="20">
        <v>1160926559</v>
      </c>
      <c r="Z19" s="21">
        <v>108.33</v>
      </c>
      <c r="AA19" s="22">
        <v>2143297660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2132018695</v>
      </c>
      <c r="D24" s="29">
        <f>SUM(D15:D23)</f>
        <v>2132018695</v>
      </c>
      <c r="E24" s="36">
        <f t="shared" si="1"/>
        <v>2146319880</v>
      </c>
      <c r="F24" s="37">
        <f t="shared" si="1"/>
        <v>2146319880</v>
      </c>
      <c r="G24" s="37">
        <f t="shared" si="1"/>
        <v>2210241734</v>
      </c>
      <c r="H24" s="37">
        <f t="shared" si="1"/>
        <v>2249138486</v>
      </c>
      <c r="I24" s="37">
        <f t="shared" si="1"/>
        <v>0</v>
      </c>
      <c r="J24" s="37">
        <f t="shared" si="1"/>
        <v>0</v>
      </c>
      <c r="K24" s="37">
        <f t="shared" si="1"/>
        <v>2253078169</v>
      </c>
      <c r="L24" s="37">
        <f t="shared" si="1"/>
        <v>2244691114</v>
      </c>
      <c r="M24" s="37">
        <f t="shared" si="1"/>
        <v>0</v>
      </c>
      <c r="N24" s="37">
        <f t="shared" si="1"/>
        <v>2244691114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2244691114</v>
      </c>
      <c r="X24" s="37">
        <f t="shared" si="1"/>
        <v>1073159940</v>
      </c>
      <c r="Y24" s="37">
        <f t="shared" si="1"/>
        <v>1171531174</v>
      </c>
      <c r="Z24" s="38">
        <f>+IF(X24&lt;&gt;0,+(Y24/X24)*100,0)</f>
        <v>109.16650261842611</v>
      </c>
      <c r="AA24" s="39">
        <f>SUM(AA15:AA23)</f>
        <v>2146319880</v>
      </c>
    </row>
    <row r="25" spans="1:27" ht="13.5">
      <c r="A25" s="27" t="s">
        <v>51</v>
      </c>
      <c r="B25" s="28"/>
      <c r="C25" s="29">
        <f aca="true" t="shared" si="2" ref="C25:Y25">+C12+C24</f>
        <v>2404675000</v>
      </c>
      <c r="D25" s="29">
        <f>+D12+D24</f>
        <v>2404675000</v>
      </c>
      <c r="E25" s="30">
        <f t="shared" si="2"/>
        <v>2415062851</v>
      </c>
      <c r="F25" s="31">
        <f t="shared" si="2"/>
        <v>2415062851</v>
      </c>
      <c r="G25" s="31">
        <f t="shared" si="2"/>
        <v>2781688371</v>
      </c>
      <c r="H25" s="31">
        <f t="shared" si="2"/>
        <v>2943262642</v>
      </c>
      <c r="I25" s="31">
        <f t="shared" si="2"/>
        <v>0</v>
      </c>
      <c r="J25" s="31">
        <f t="shared" si="2"/>
        <v>0</v>
      </c>
      <c r="K25" s="31">
        <f t="shared" si="2"/>
        <v>3032816209</v>
      </c>
      <c r="L25" s="31">
        <f t="shared" si="2"/>
        <v>3054728086</v>
      </c>
      <c r="M25" s="31">
        <f t="shared" si="2"/>
        <v>0</v>
      </c>
      <c r="N25" s="31">
        <f t="shared" si="2"/>
        <v>3054728086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3054728086</v>
      </c>
      <c r="X25" s="31">
        <f t="shared" si="2"/>
        <v>1207531427</v>
      </c>
      <c r="Y25" s="31">
        <f t="shared" si="2"/>
        <v>1847196659</v>
      </c>
      <c r="Z25" s="32">
        <f>+IF(X25&lt;&gt;0,+(Y25/X25)*100,0)</f>
        <v>152.97296763440676</v>
      </c>
      <c r="AA25" s="33">
        <f>+AA12+AA24</f>
        <v>2415062851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3265608</v>
      </c>
      <c r="H29" s="20"/>
      <c r="I29" s="20"/>
      <c r="J29" s="20"/>
      <c r="K29" s="20">
        <v>1944540</v>
      </c>
      <c r="L29" s="20">
        <v>303989</v>
      </c>
      <c r="M29" s="20"/>
      <c r="N29" s="20">
        <v>303989</v>
      </c>
      <c r="O29" s="20"/>
      <c r="P29" s="20"/>
      <c r="Q29" s="20"/>
      <c r="R29" s="20"/>
      <c r="S29" s="20"/>
      <c r="T29" s="20"/>
      <c r="U29" s="20"/>
      <c r="V29" s="20"/>
      <c r="W29" s="20">
        <v>303989</v>
      </c>
      <c r="X29" s="20"/>
      <c r="Y29" s="20">
        <v>303989</v>
      </c>
      <c r="Z29" s="21"/>
      <c r="AA29" s="22"/>
    </row>
    <row r="30" spans="1:27" ht="13.5">
      <c r="A30" s="23" t="s">
        <v>55</v>
      </c>
      <c r="B30" s="17"/>
      <c r="C30" s="18">
        <v>22462000</v>
      </c>
      <c r="D30" s="18">
        <v>22462000</v>
      </c>
      <c r="E30" s="19">
        <v>21797864</v>
      </c>
      <c r="F30" s="20">
        <v>21797864</v>
      </c>
      <c r="G30" s="20">
        <v>21797864</v>
      </c>
      <c r="H30" s="20">
        <v>43595728</v>
      </c>
      <c r="I30" s="20"/>
      <c r="J30" s="20"/>
      <c r="K30" s="20">
        <v>42331146</v>
      </c>
      <c r="L30" s="20">
        <v>42331146</v>
      </c>
      <c r="M30" s="20"/>
      <c r="N30" s="20">
        <v>42331146</v>
      </c>
      <c r="O30" s="20"/>
      <c r="P30" s="20"/>
      <c r="Q30" s="20"/>
      <c r="R30" s="20"/>
      <c r="S30" s="20"/>
      <c r="T30" s="20"/>
      <c r="U30" s="20"/>
      <c r="V30" s="20"/>
      <c r="W30" s="20">
        <v>42331146</v>
      </c>
      <c r="X30" s="20">
        <v>10898932</v>
      </c>
      <c r="Y30" s="20">
        <v>31432214</v>
      </c>
      <c r="Z30" s="21">
        <v>288.4</v>
      </c>
      <c r="AA30" s="22">
        <v>21797864</v>
      </c>
    </row>
    <row r="31" spans="1:27" ht="13.5">
      <c r="A31" s="23" t="s">
        <v>56</v>
      </c>
      <c r="B31" s="17"/>
      <c r="C31" s="18">
        <v>75000000</v>
      </c>
      <c r="D31" s="18">
        <v>75000000</v>
      </c>
      <c r="E31" s="19">
        <v>80000000</v>
      </c>
      <c r="F31" s="20">
        <v>80000000</v>
      </c>
      <c r="G31" s="20">
        <v>105277811</v>
      </c>
      <c r="H31" s="20">
        <v>105051091</v>
      </c>
      <c r="I31" s="20"/>
      <c r="J31" s="20"/>
      <c r="K31" s="20">
        <v>105192208</v>
      </c>
      <c r="L31" s="20">
        <v>105171444</v>
      </c>
      <c r="M31" s="20"/>
      <c r="N31" s="20">
        <v>105171444</v>
      </c>
      <c r="O31" s="20"/>
      <c r="P31" s="20"/>
      <c r="Q31" s="20"/>
      <c r="R31" s="20"/>
      <c r="S31" s="20"/>
      <c r="T31" s="20"/>
      <c r="U31" s="20"/>
      <c r="V31" s="20"/>
      <c r="W31" s="20">
        <v>105171444</v>
      </c>
      <c r="X31" s="20">
        <v>40000000</v>
      </c>
      <c r="Y31" s="20">
        <v>65171444</v>
      </c>
      <c r="Z31" s="21">
        <v>162.93</v>
      </c>
      <c r="AA31" s="22">
        <v>80000000</v>
      </c>
    </row>
    <row r="32" spans="1:27" ht="13.5">
      <c r="A32" s="23" t="s">
        <v>57</v>
      </c>
      <c r="B32" s="17"/>
      <c r="C32" s="18">
        <v>325000000</v>
      </c>
      <c r="D32" s="18">
        <v>325000000</v>
      </c>
      <c r="E32" s="19">
        <v>485000000</v>
      </c>
      <c r="F32" s="20">
        <v>485000000</v>
      </c>
      <c r="G32" s="20">
        <v>460219679</v>
      </c>
      <c r="H32" s="20">
        <v>806554249</v>
      </c>
      <c r="I32" s="20"/>
      <c r="J32" s="20"/>
      <c r="K32" s="20">
        <v>901287484</v>
      </c>
      <c r="L32" s="20">
        <v>893539456</v>
      </c>
      <c r="M32" s="20"/>
      <c r="N32" s="20">
        <v>893539456</v>
      </c>
      <c r="O32" s="20"/>
      <c r="P32" s="20"/>
      <c r="Q32" s="20"/>
      <c r="R32" s="20"/>
      <c r="S32" s="20"/>
      <c r="T32" s="20"/>
      <c r="U32" s="20"/>
      <c r="V32" s="20"/>
      <c r="W32" s="20">
        <v>893539456</v>
      </c>
      <c r="X32" s="20">
        <v>242500000</v>
      </c>
      <c r="Y32" s="20">
        <v>651039456</v>
      </c>
      <c r="Z32" s="21">
        <v>268.47</v>
      </c>
      <c r="AA32" s="22">
        <v>485000000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>
        <v>31248737</v>
      </c>
      <c r="L33" s="20">
        <v>31248737</v>
      </c>
      <c r="M33" s="20"/>
      <c r="N33" s="20">
        <v>31248737</v>
      </c>
      <c r="O33" s="20"/>
      <c r="P33" s="20"/>
      <c r="Q33" s="20"/>
      <c r="R33" s="20"/>
      <c r="S33" s="20"/>
      <c r="T33" s="20"/>
      <c r="U33" s="20"/>
      <c r="V33" s="20"/>
      <c r="W33" s="20">
        <v>31248737</v>
      </c>
      <c r="X33" s="20"/>
      <c r="Y33" s="20">
        <v>31248737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422462000</v>
      </c>
      <c r="D34" s="29">
        <f>SUM(D29:D33)</f>
        <v>422462000</v>
      </c>
      <c r="E34" s="30">
        <f t="shared" si="3"/>
        <v>586797864</v>
      </c>
      <c r="F34" s="31">
        <f t="shared" si="3"/>
        <v>586797864</v>
      </c>
      <c r="G34" s="31">
        <f t="shared" si="3"/>
        <v>590560962</v>
      </c>
      <c r="H34" s="31">
        <f t="shared" si="3"/>
        <v>955201068</v>
      </c>
      <c r="I34" s="31">
        <f t="shared" si="3"/>
        <v>0</v>
      </c>
      <c r="J34" s="31">
        <f t="shared" si="3"/>
        <v>0</v>
      </c>
      <c r="K34" s="31">
        <f t="shared" si="3"/>
        <v>1082004115</v>
      </c>
      <c r="L34" s="31">
        <f t="shared" si="3"/>
        <v>1072594772</v>
      </c>
      <c r="M34" s="31">
        <f t="shared" si="3"/>
        <v>0</v>
      </c>
      <c r="N34" s="31">
        <f t="shared" si="3"/>
        <v>1072594772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1072594772</v>
      </c>
      <c r="X34" s="31">
        <f t="shared" si="3"/>
        <v>293398932</v>
      </c>
      <c r="Y34" s="31">
        <f t="shared" si="3"/>
        <v>779195840</v>
      </c>
      <c r="Z34" s="32">
        <f>+IF(X34&lt;&gt;0,+(Y34/X34)*100,0)</f>
        <v>265.57555431047035</v>
      </c>
      <c r="AA34" s="33">
        <f>SUM(AA29:AA33)</f>
        <v>586797864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123506602</v>
      </c>
      <c r="F37" s="20">
        <v>123506602</v>
      </c>
      <c r="G37" s="20">
        <v>142994005</v>
      </c>
      <c r="H37" s="20">
        <v>149777300</v>
      </c>
      <c r="I37" s="20"/>
      <c r="J37" s="20"/>
      <c r="K37" s="20">
        <v>128777574</v>
      </c>
      <c r="L37" s="20">
        <v>128777574</v>
      </c>
      <c r="M37" s="20"/>
      <c r="N37" s="20">
        <v>128777574</v>
      </c>
      <c r="O37" s="20"/>
      <c r="P37" s="20"/>
      <c r="Q37" s="20"/>
      <c r="R37" s="20"/>
      <c r="S37" s="20"/>
      <c r="T37" s="20"/>
      <c r="U37" s="20"/>
      <c r="V37" s="20"/>
      <c r="W37" s="20">
        <v>128777574</v>
      </c>
      <c r="X37" s="20">
        <v>61753301</v>
      </c>
      <c r="Y37" s="20">
        <v>67024273</v>
      </c>
      <c r="Z37" s="21">
        <v>108.54</v>
      </c>
      <c r="AA37" s="22">
        <v>123506602</v>
      </c>
    </row>
    <row r="38" spans="1:27" ht="13.5">
      <c r="A38" s="23" t="s">
        <v>58</v>
      </c>
      <c r="B38" s="17"/>
      <c r="C38" s="18">
        <v>181700000</v>
      </c>
      <c r="D38" s="18">
        <v>181700000</v>
      </c>
      <c r="E38" s="19">
        <v>187050000</v>
      </c>
      <c r="F38" s="20">
        <v>187050000</v>
      </c>
      <c r="G38" s="20">
        <v>200156830</v>
      </c>
      <c r="H38" s="20">
        <v>200156830</v>
      </c>
      <c r="I38" s="20"/>
      <c r="J38" s="20"/>
      <c r="K38" s="20">
        <v>200156830</v>
      </c>
      <c r="L38" s="20">
        <v>200156830</v>
      </c>
      <c r="M38" s="20"/>
      <c r="N38" s="20">
        <v>200156830</v>
      </c>
      <c r="O38" s="20"/>
      <c r="P38" s="20"/>
      <c r="Q38" s="20"/>
      <c r="R38" s="20"/>
      <c r="S38" s="20"/>
      <c r="T38" s="20"/>
      <c r="U38" s="20"/>
      <c r="V38" s="20"/>
      <c r="W38" s="20">
        <v>200156830</v>
      </c>
      <c r="X38" s="20">
        <v>93525000</v>
      </c>
      <c r="Y38" s="20">
        <v>106631830</v>
      </c>
      <c r="Z38" s="21">
        <v>114.01</v>
      </c>
      <c r="AA38" s="22">
        <v>187050000</v>
      </c>
    </row>
    <row r="39" spans="1:27" ht="13.5">
      <c r="A39" s="27" t="s">
        <v>61</v>
      </c>
      <c r="B39" s="35"/>
      <c r="C39" s="29">
        <f aca="true" t="shared" si="4" ref="C39:Y39">SUM(C37:C38)</f>
        <v>181700000</v>
      </c>
      <c r="D39" s="29">
        <f>SUM(D37:D38)</f>
        <v>181700000</v>
      </c>
      <c r="E39" s="36">
        <f t="shared" si="4"/>
        <v>310556602</v>
      </c>
      <c r="F39" s="37">
        <f t="shared" si="4"/>
        <v>310556602</v>
      </c>
      <c r="G39" s="37">
        <f t="shared" si="4"/>
        <v>343150835</v>
      </c>
      <c r="H39" s="37">
        <f t="shared" si="4"/>
        <v>349934130</v>
      </c>
      <c r="I39" s="37">
        <f t="shared" si="4"/>
        <v>0</v>
      </c>
      <c r="J39" s="37">
        <f t="shared" si="4"/>
        <v>0</v>
      </c>
      <c r="K39" s="37">
        <f t="shared" si="4"/>
        <v>328934404</v>
      </c>
      <c r="L39" s="37">
        <f t="shared" si="4"/>
        <v>328934404</v>
      </c>
      <c r="M39" s="37">
        <f t="shared" si="4"/>
        <v>0</v>
      </c>
      <c r="N39" s="37">
        <f t="shared" si="4"/>
        <v>328934404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328934404</v>
      </c>
      <c r="X39" s="37">
        <f t="shared" si="4"/>
        <v>155278301</v>
      </c>
      <c r="Y39" s="37">
        <f t="shared" si="4"/>
        <v>173656103</v>
      </c>
      <c r="Z39" s="38">
        <f>+IF(X39&lt;&gt;0,+(Y39/X39)*100,0)</f>
        <v>111.83539611242912</v>
      </c>
      <c r="AA39" s="39">
        <f>SUM(AA37:AA38)</f>
        <v>310556602</v>
      </c>
    </row>
    <row r="40" spans="1:27" ht="13.5">
      <c r="A40" s="27" t="s">
        <v>62</v>
      </c>
      <c r="B40" s="28"/>
      <c r="C40" s="29">
        <f aca="true" t="shared" si="5" ref="C40:Y40">+C34+C39</f>
        <v>604162000</v>
      </c>
      <c r="D40" s="29">
        <f>+D34+D39</f>
        <v>604162000</v>
      </c>
      <c r="E40" s="30">
        <f t="shared" si="5"/>
        <v>897354466</v>
      </c>
      <c r="F40" s="31">
        <f t="shared" si="5"/>
        <v>897354466</v>
      </c>
      <c r="G40" s="31">
        <f t="shared" si="5"/>
        <v>933711797</v>
      </c>
      <c r="H40" s="31">
        <f t="shared" si="5"/>
        <v>1305135198</v>
      </c>
      <c r="I40" s="31">
        <f t="shared" si="5"/>
        <v>0</v>
      </c>
      <c r="J40" s="31">
        <f t="shared" si="5"/>
        <v>0</v>
      </c>
      <c r="K40" s="31">
        <f t="shared" si="5"/>
        <v>1410938519</v>
      </c>
      <c r="L40" s="31">
        <f t="shared" si="5"/>
        <v>1401529176</v>
      </c>
      <c r="M40" s="31">
        <f t="shared" si="5"/>
        <v>0</v>
      </c>
      <c r="N40" s="31">
        <f t="shared" si="5"/>
        <v>1401529176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1401529176</v>
      </c>
      <c r="X40" s="31">
        <f t="shared" si="5"/>
        <v>448677233</v>
      </c>
      <c r="Y40" s="31">
        <f t="shared" si="5"/>
        <v>952851943</v>
      </c>
      <c r="Z40" s="32">
        <f>+IF(X40&lt;&gt;0,+(Y40/X40)*100,0)</f>
        <v>212.36913150884124</v>
      </c>
      <c r="AA40" s="33">
        <f>+AA34+AA39</f>
        <v>897354466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1800513000</v>
      </c>
      <c r="D42" s="43">
        <f>+D25-D40</f>
        <v>1800513000</v>
      </c>
      <c r="E42" s="44">
        <f t="shared" si="6"/>
        <v>1517708385</v>
      </c>
      <c r="F42" s="45">
        <f t="shared" si="6"/>
        <v>1517708385</v>
      </c>
      <c r="G42" s="45">
        <f t="shared" si="6"/>
        <v>1847976574</v>
      </c>
      <c r="H42" s="45">
        <f t="shared" si="6"/>
        <v>1638127444</v>
      </c>
      <c r="I42" s="45">
        <f t="shared" si="6"/>
        <v>0</v>
      </c>
      <c r="J42" s="45">
        <f t="shared" si="6"/>
        <v>0</v>
      </c>
      <c r="K42" s="45">
        <f t="shared" si="6"/>
        <v>1621877690</v>
      </c>
      <c r="L42" s="45">
        <f t="shared" si="6"/>
        <v>1653198910</v>
      </c>
      <c r="M42" s="45">
        <f t="shared" si="6"/>
        <v>0</v>
      </c>
      <c r="N42" s="45">
        <f t="shared" si="6"/>
        <v>1653198910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1653198910</v>
      </c>
      <c r="X42" s="45">
        <f t="shared" si="6"/>
        <v>758854194</v>
      </c>
      <c r="Y42" s="45">
        <f t="shared" si="6"/>
        <v>894344716</v>
      </c>
      <c r="Z42" s="46">
        <f>+IF(X42&lt;&gt;0,+(Y42/X42)*100,0)</f>
        <v>117.85461859093316</v>
      </c>
      <c r="AA42" s="47">
        <f>+AA25-AA40</f>
        <v>1517708385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1800513000</v>
      </c>
      <c r="D45" s="18">
        <v>1800513000</v>
      </c>
      <c r="E45" s="19">
        <v>1517708385</v>
      </c>
      <c r="F45" s="20">
        <v>1517708385</v>
      </c>
      <c r="G45" s="20">
        <v>1847976574</v>
      </c>
      <c r="H45" s="20">
        <v>1638127444</v>
      </c>
      <c r="I45" s="20"/>
      <c r="J45" s="20"/>
      <c r="K45" s="20">
        <v>1621877690</v>
      </c>
      <c r="L45" s="20">
        <v>1653198910</v>
      </c>
      <c r="M45" s="20"/>
      <c r="N45" s="20">
        <v>1653198910</v>
      </c>
      <c r="O45" s="20"/>
      <c r="P45" s="20"/>
      <c r="Q45" s="20"/>
      <c r="R45" s="20"/>
      <c r="S45" s="20"/>
      <c r="T45" s="20"/>
      <c r="U45" s="20"/>
      <c r="V45" s="20"/>
      <c r="W45" s="20">
        <v>1653198910</v>
      </c>
      <c r="X45" s="20">
        <v>758854193</v>
      </c>
      <c r="Y45" s="20">
        <v>894344717</v>
      </c>
      <c r="Z45" s="48">
        <v>117.85</v>
      </c>
      <c r="AA45" s="22">
        <v>1517708385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1800513000</v>
      </c>
      <c r="D48" s="51">
        <f>SUM(D45:D47)</f>
        <v>1800513000</v>
      </c>
      <c r="E48" s="52">
        <f t="shared" si="7"/>
        <v>1517708385</v>
      </c>
      <c r="F48" s="53">
        <f t="shared" si="7"/>
        <v>1517708385</v>
      </c>
      <c r="G48" s="53">
        <f t="shared" si="7"/>
        <v>1847976574</v>
      </c>
      <c r="H48" s="53">
        <f t="shared" si="7"/>
        <v>1638127444</v>
      </c>
      <c r="I48" s="53">
        <f t="shared" si="7"/>
        <v>0</v>
      </c>
      <c r="J48" s="53">
        <f t="shared" si="7"/>
        <v>0</v>
      </c>
      <c r="K48" s="53">
        <f t="shared" si="7"/>
        <v>1621877690</v>
      </c>
      <c r="L48" s="53">
        <f t="shared" si="7"/>
        <v>1653198910</v>
      </c>
      <c r="M48" s="53">
        <f t="shared" si="7"/>
        <v>0</v>
      </c>
      <c r="N48" s="53">
        <f t="shared" si="7"/>
        <v>1653198910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1653198910</v>
      </c>
      <c r="X48" s="53">
        <f t="shared" si="7"/>
        <v>758854193</v>
      </c>
      <c r="Y48" s="53">
        <f t="shared" si="7"/>
        <v>894344717</v>
      </c>
      <c r="Z48" s="54">
        <f>+IF(X48&lt;&gt;0,+(Y48/X48)*100,0)</f>
        <v>117.85461887801681</v>
      </c>
      <c r="AA48" s="55">
        <f>SUM(AA45:AA47)</f>
        <v>1517708385</v>
      </c>
    </row>
    <row r="49" spans="1:27" ht="13.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82354766</v>
      </c>
      <c r="D6" s="18">
        <v>82354766</v>
      </c>
      <c r="E6" s="19">
        <v>42761647</v>
      </c>
      <c r="F6" s="20">
        <v>42761647</v>
      </c>
      <c r="G6" s="20">
        <v>140176992</v>
      </c>
      <c r="H6" s="20">
        <v>161536083</v>
      </c>
      <c r="I6" s="20">
        <v>180400315</v>
      </c>
      <c r="J6" s="20">
        <v>180400315</v>
      </c>
      <c r="K6" s="20">
        <v>59412942</v>
      </c>
      <c r="L6" s="20">
        <v>102631504</v>
      </c>
      <c r="M6" s="20">
        <v>200321545</v>
      </c>
      <c r="N6" s="20">
        <v>200321545</v>
      </c>
      <c r="O6" s="20"/>
      <c r="P6" s="20"/>
      <c r="Q6" s="20"/>
      <c r="R6" s="20"/>
      <c r="S6" s="20"/>
      <c r="T6" s="20"/>
      <c r="U6" s="20"/>
      <c r="V6" s="20"/>
      <c r="W6" s="20">
        <v>200321545</v>
      </c>
      <c r="X6" s="20">
        <v>21380824</v>
      </c>
      <c r="Y6" s="20">
        <v>178940721</v>
      </c>
      <c r="Z6" s="21">
        <v>836.92</v>
      </c>
      <c r="AA6" s="22">
        <v>42761647</v>
      </c>
    </row>
    <row r="7" spans="1:27" ht="13.5">
      <c r="A7" s="23" t="s">
        <v>34</v>
      </c>
      <c r="B7" s="17"/>
      <c r="C7" s="18">
        <v>350000000</v>
      </c>
      <c r="D7" s="18">
        <v>350000000</v>
      </c>
      <c r="E7" s="19">
        <v>513000000</v>
      </c>
      <c r="F7" s="20">
        <v>513000000</v>
      </c>
      <c r="G7" s="20">
        <v>290000000</v>
      </c>
      <c r="H7" s="20">
        <v>260000000</v>
      </c>
      <c r="I7" s="20">
        <v>224000000</v>
      </c>
      <c r="J7" s="20">
        <v>224000000</v>
      </c>
      <c r="K7" s="20">
        <v>368000000</v>
      </c>
      <c r="L7" s="20">
        <v>338000000</v>
      </c>
      <c r="M7" s="20">
        <v>266000000</v>
      </c>
      <c r="N7" s="20">
        <v>266000000</v>
      </c>
      <c r="O7" s="20"/>
      <c r="P7" s="20"/>
      <c r="Q7" s="20"/>
      <c r="R7" s="20"/>
      <c r="S7" s="20"/>
      <c r="T7" s="20"/>
      <c r="U7" s="20"/>
      <c r="V7" s="20"/>
      <c r="W7" s="20">
        <v>266000000</v>
      </c>
      <c r="X7" s="20">
        <v>256500000</v>
      </c>
      <c r="Y7" s="20">
        <v>9500000</v>
      </c>
      <c r="Z7" s="21">
        <v>3.7</v>
      </c>
      <c r="AA7" s="22">
        <v>513000000</v>
      </c>
    </row>
    <row r="8" spans="1:27" ht="13.5">
      <c r="A8" s="23" t="s">
        <v>35</v>
      </c>
      <c r="B8" s="17"/>
      <c r="C8" s="18">
        <v>46422955</v>
      </c>
      <c r="D8" s="18">
        <v>46422955</v>
      </c>
      <c r="E8" s="19">
        <v>40552337</v>
      </c>
      <c r="F8" s="20">
        <v>40552337</v>
      </c>
      <c r="G8" s="20">
        <v>37141584</v>
      </c>
      <c r="H8" s="20">
        <v>55591743</v>
      </c>
      <c r="I8" s="20">
        <v>57990138</v>
      </c>
      <c r="J8" s="20">
        <v>57990138</v>
      </c>
      <c r="K8" s="20">
        <v>48278101</v>
      </c>
      <c r="L8" s="20">
        <v>51830209</v>
      </c>
      <c r="M8" s="20">
        <v>36804791</v>
      </c>
      <c r="N8" s="20">
        <v>36804791</v>
      </c>
      <c r="O8" s="20"/>
      <c r="P8" s="20"/>
      <c r="Q8" s="20"/>
      <c r="R8" s="20"/>
      <c r="S8" s="20"/>
      <c r="T8" s="20"/>
      <c r="U8" s="20"/>
      <c r="V8" s="20"/>
      <c r="W8" s="20">
        <v>36804791</v>
      </c>
      <c r="X8" s="20">
        <v>20276169</v>
      </c>
      <c r="Y8" s="20">
        <v>16528622</v>
      </c>
      <c r="Z8" s="21">
        <v>81.52</v>
      </c>
      <c r="AA8" s="22">
        <v>40552337</v>
      </c>
    </row>
    <row r="9" spans="1:27" ht="13.5">
      <c r="A9" s="23" t="s">
        <v>36</v>
      </c>
      <c r="B9" s="17"/>
      <c r="C9" s="18">
        <v>52588274</v>
      </c>
      <c r="D9" s="18">
        <v>52588274</v>
      </c>
      <c r="E9" s="19">
        <v>20486256</v>
      </c>
      <c r="F9" s="20">
        <v>20486256</v>
      </c>
      <c r="G9" s="20">
        <v>10142815</v>
      </c>
      <c r="H9" s="20">
        <v>10351935</v>
      </c>
      <c r="I9" s="20">
        <v>8961467</v>
      </c>
      <c r="J9" s="20">
        <v>8961467</v>
      </c>
      <c r="K9" s="20">
        <v>8011613</v>
      </c>
      <c r="L9" s="20">
        <v>8009074</v>
      </c>
      <c r="M9" s="20">
        <v>8100517</v>
      </c>
      <c r="N9" s="20">
        <v>8100517</v>
      </c>
      <c r="O9" s="20"/>
      <c r="P9" s="20"/>
      <c r="Q9" s="20"/>
      <c r="R9" s="20"/>
      <c r="S9" s="20"/>
      <c r="T9" s="20"/>
      <c r="U9" s="20"/>
      <c r="V9" s="20"/>
      <c r="W9" s="20">
        <v>8100517</v>
      </c>
      <c r="X9" s="20">
        <v>10243128</v>
      </c>
      <c r="Y9" s="20">
        <v>-2142611</v>
      </c>
      <c r="Z9" s="21">
        <v>-20.92</v>
      </c>
      <c r="AA9" s="22">
        <v>20486256</v>
      </c>
    </row>
    <row r="10" spans="1:27" ht="13.5">
      <c r="A10" s="23" t="s">
        <v>37</v>
      </c>
      <c r="B10" s="17"/>
      <c r="C10" s="18">
        <v>202796</v>
      </c>
      <c r="D10" s="18">
        <v>202796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158423960</v>
      </c>
      <c r="D11" s="18">
        <v>158423960</v>
      </c>
      <c r="E11" s="19">
        <v>47239434</v>
      </c>
      <c r="F11" s="20">
        <v>47239434</v>
      </c>
      <c r="G11" s="20">
        <v>64850713</v>
      </c>
      <c r="H11" s="20">
        <v>158571202</v>
      </c>
      <c r="I11" s="20">
        <v>158423960</v>
      </c>
      <c r="J11" s="20">
        <v>158423960</v>
      </c>
      <c r="K11" s="20">
        <v>158423960</v>
      </c>
      <c r="L11" s="20">
        <v>158423960</v>
      </c>
      <c r="M11" s="20">
        <v>158423960</v>
      </c>
      <c r="N11" s="20">
        <v>158423960</v>
      </c>
      <c r="O11" s="20"/>
      <c r="P11" s="20"/>
      <c r="Q11" s="20"/>
      <c r="R11" s="20"/>
      <c r="S11" s="20"/>
      <c r="T11" s="20"/>
      <c r="U11" s="20"/>
      <c r="V11" s="20"/>
      <c r="W11" s="20">
        <v>158423960</v>
      </c>
      <c r="X11" s="20">
        <v>23619717</v>
      </c>
      <c r="Y11" s="20">
        <v>134804243</v>
      </c>
      <c r="Z11" s="21">
        <v>570.73</v>
      </c>
      <c r="AA11" s="22">
        <v>47239434</v>
      </c>
    </row>
    <row r="12" spans="1:27" ht="13.5">
      <c r="A12" s="27" t="s">
        <v>39</v>
      </c>
      <c r="B12" s="28"/>
      <c r="C12" s="29">
        <f aca="true" t="shared" si="0" ref="C12:Y12">SUM(C6:C11)</f>
        <v>689992751</v>
      </c>
      <c r="D12" s="29">
        <f>SUM(D6:D11)</f>
        <v>689992751</v>
      </c>
      <c r="E12" s="30">
        <f t="shared" si="0"/>
        <v>664039674</v>
      </c>
      <c r="F12" s="31">
        <f t="shared" si="0"/>
        <v>664039674</v>
      </c>
      <c r="G12" s="31">
        <f t="shared" si="0"/>
        <v>542312104</v>
      </c>
      <c r="H12" s="31">
        <f t="shared" si="0"/>
        <v>646050963</v>
      </c>
      <c r="I12" s="31">
        <f t="shared" si="0"/>
        <v>629775880</v>
      </c>
      <c r="J12" s="31">
        <f t="shared" si="0"/>
        <v>629775880</v>
      </c>
      <c r="K12" s="31">
        <f t="shared" si="0"/>
        <v>642126616</v>
      </c>
      <c r="L12" s="31">
        <f t="shared" si="0"/>
        <v>658894747</v>
      </c>
      <c r="M12" s="31">
        <f t="shared" si="0"/>
        <v>669650813</v>
      </c>
      <c r="N12" s="31">
        <f t="shared" si="0"/>
        <v>669650813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669650813</v>
      </c>
      <c r="X12" s="31">
        <f t="shared" si="0"/>
        <v>332019838</v>
      </c>
      <c r="Y12" s="31">
        <f t="shared" si="0"/>
        <v>337630975</v>
      </c>
      <c r="Z12" s="32">
        <f>+IF(X12&lt;&gt;0,+(Y12/X12)*100,0)</f>
        <v>101.69000052340247</v>
      </c>
      <c r="AA12" s="33">
        <f>SUM(AA6:AA11)</f>
        <v>664039674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84089</v>
      </c>
      <c r="D15" s="18">
        <v>84089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5975482366</v>
      </c>
      <c r="D19" s="18">
        <v>5975482366</v>
      </c>
      <c r="E19" s="19">
        <v>6075723409</v>
      </c>
      <c r="F19" s="20">
        <v>6075723409</v>
      </c>
      <c r="G19" s="20">
        <v>5960976401</v>
      </c>
      <c r="H19" s="20">
        <v>5951045020</v>
      </c>
      <c r="I19" s="20">
        <v>5948804871</v>
      </c>
      <c r="J19" s="20">
        <v>5948804871</v>
      </c>
      <c r="K19" s="20">
        <v>5944669772</v>
      </c>
      <c r="L19" s="20">
        <v>5948099260</v>
      </c>
      <c r="M19" s="20">
        <v>5958623421</v>
      </c>
      <c r="N19" s="20">
        <v>5958623421</v>
      </c>
      <c r="O19" s="20"/>
      <c r="P19" s="20"/>
      <c r="Q19" s="20"/>
      <c r="R19" s="20"/>
      <c r="S19" s="20"/>
      <c r="T19" s="20"/>
      <c r="U19" s="20"/>
      <c r="V19" s="20"/>
      <c r="W19" s="20">
        <v>5958623421</v>
      </c>
      <c r="X19" s="20">
        <v>3037861705</v>
      </c>
      <c r="Y19" s="20">
        <v>2920761716</v>
      </c>
      <c r="Z19" s="21">
        <v>96.15</v>
      </c>
      <c r="AA19" s="22">
        <v>6075723409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1003831</v>
      </c>
      <c r="F22" s="20">
        <v>1003831</v>
      </c>
      <c r="G22" s="20">
        <v>1631012</v>
      </c>
      <c r="H22" s="20">
        <v>2670735</v>
      </c>
      <c r="I22" s="20">
        <v>2590095</v>
      </c>
      <c r="J22" s="20">
        <v>2590095</v>
      </c>
      <c r="K22" s="20">
        <v>2509456</v>
      </c>
      <c r="L22" s="20">
        <v>2428816</v>
      </c>
      <c r="M22" s="20">
        <v>2348176</v>
      </c>
      <c r="N22" s="20">
        <v>2348176</v>
      </c>
      <c r="O22" s="20"/>
      <c r="P22" s="20"/>
      <c r="Q22" s="20"/>
      <c r="R22" s="20"/>
      <c r="S22" s="20"/>
      <c r="T22" s="20"/>
      <c r="U22" s="20"/>
      <c r="V22" s="20"/>
      <c r="W22" s="20">
        <v>2348176</v>
      </c>
      <c r="X22" s="20">
        <v>501916</v>
      </c>
      <c r="Y22" s="20">
        <v>1846260</v>
      </c>
      <c r="Z22" s="21">
        <v>367.84</v>
      </c>
      <c r="AA22" s="22">
        <v>1003831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5975566455</v>
      </c>
      <c r="D24" s="29">
        <f>SUM(D15:D23)</f>
        <v>5975566455</v>
      </c>
      <c r="E24" s="36">
        <f t="shared" si="1"/>
        <v>6076727240</v>
      </c>
      <c r="F24" s="37">
        <f t="shared" si="1"/>
        <v>6076727240</v>
      </c>
      <c r="G24" s="37">
        <f t="shared" si="1"/>
        <v>5962607413</v>
      </c>
      <c r="H24" s="37">
        <f t="shared" si="1"/>
        <v>5953715755</v>
      </c>
      <c r="I24" s="37">
        <f t="shared" si="1"/>
        <v>5951394966</v>
      </c>
      <c r="J24" s="37">
        <f t="shared" si="1"/>
        <v>5951394966</v>
      </c>
      <c r="K24" s="37">
        <f t="shared" si="1"/>
        <v>5947179228</v>
      </c>
      <c r="L24" s="37">
        <f t="shared" si="1"/>
        <v>5950528076</v>
      </c>
      <c r="M24" s="37">
        <f t="shared" si="1"/>
        <v>5960971597</v>
      </c>
      <c r="N24" s="37">
        <f t="shared" si="1"/>
        <v>5960971597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5960971597</v>
      </c>
      <c r="X24" s="37">
        <f t="shared" si="1"/>
        <v>3038363621</v>
      </c>
      <c r="Y24" s="37">
        <f t="shared" si="1"/>
        <v>2922607976</v>
      </c>
      <c r="Z24" s="38">
        <f>+IF(X24&lt;&gt;0,+(Y24/X24)*100,0)</f>
        <v>96.19019776961713</v>
      </c>
      <c r="AA24" s="39">
        <f>SUM(AA15:AA23)</f>
        <v>6076727240</v>
      </c>
    </row>
    <row r="25" spans="1:27" ht="13.5">
      <c r="A25" s="27" t="s">
        <v>51</v>
      </c>
      <c r="B25" s="28"/>
      <c r="C25" s="29">
        <f aca="true" t="shared" si="2" ref="C25:Y25">+C12+C24</f>
        <v>6665559206</v>
      </c>
      <c r="D25" s="29">
        <f>+D12+D24</f>
        <v>6665559206</v>
      </c>
      <c r="E25" s="30">
        <f t="shared" si="2"/>
        <v>6740766914</v>
      </c>
      <c r="F25" s="31">
        <f t="shared" si="2"/>
        <v>6740766914</v>
      </c>
      <c r="G25" s="31">
        <f t="shared" si="2"/>
        <v>6504919517</v>
      </c>
      <c r="H25" s="31">
        <f t="shared" si="2"/>
        <v>6599766718</v>
      </c>
      <c r="I25" s="31">
        <f t="shared" si="2"/>
        <v>6581170846</v>
      </c>
      <c r="J25" s="31">
        <f t="shared" si="2"/>
        <v>6581170846</v>
      </c>
      <c r="K25" s="31">
        <f t="shared" si="2"/>
        <v>6589305844</v>
      </c>
      <c r="L25" s="31">
        <f t="shared" si="2"/>
        <v>6609422823</v>
      </c>
      <c r="M25" s="31">
        <f t="shared" si="2"/>
        <v>6630622410</v>
      </c>
      <c r="N25" s="31">
        <f t="shared" si="2"/>
        <v>6630622410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6630622410</v>
      </c>
      <c r="X25" s="31">
        <f t="shared" si="2"/>
        <v>3370383459</v>
      </c>
      <c r="Y25" s="31">
        <f t="shared" si="2"/>
        <v>3260238951</v>
      </c>
      <c r="Z25" s="32">
        <f>+IF(X25&lt;&gt;0,+(Y25/X25)*100,0)</f>
        <v>96.73198882738761</v>
      </c>
      <c r="AA25" s="33">
        <f>+AA12+AA24</f>
        <v>6740766914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13169320</v>
      </c>
      <c r="D30" s="18">
        <v>13169320</v>
      </c>
      <c r="E30" s="19">
        <v>19285067</v>
      </c>
      <c r="F30" s="20">
        <v>19285067</v>
      </c>
      <c r="G30" s="20">
        <v>11699116</v>
      </c>
      <c r="H30" s="20">
        <v>12952730</v>
      </c>
      <c r="I30" s="20">
        <v>15148440</v>
      </c>
      <c r="J30" s="20">
        <v>15148440</v>
      </c>
      <c r="K30" s="20">
        <v>15148440</v>
      </c>
      <c r="L30" s="20">
        <v>15148440</v>
      </c>
      <c r="M30" s="20">
        <v>19235140</v>
      </c>
      <c r="N30" s="20">
        <v>19235140</v>
      </c>
      <c r="O30" s="20"/>
      <c r="P30" s="20"/>
      <c r="Q30" s="20"/>
      <c r="R30" s="20"/>
      <c r="S30" s="20"/>
      <c r="T30" s="20"/>
      <c r="U30" s="20"/>
      <c r="V30" s="20"/>
      <c r="W30" s="20">
        <v>19235140</v>
      </c>
      <c r="X30" s="20">
        <v>9642534</v>
      </c>
      <c r="Y30" s="20">
        <v>9592606</v>
      </c>
      <c r="Z30" s="21">
        <v>99.48</v>
      </c>
      <c r="AA30" s="22">
        <v>19285067</v>
      </c>
    </row>
    <row r="31" spans="1:27" ht="13.5">
      <c r="A31" s="23" t="s">
        <v>56</v>
      </c>
      <c r="B31" s="17"/>
      <c r="C31" s="18">
        <v>64930122</v>
      </c>
      <c r="D31" s="18">
        <v>64930122</v>
      </c>
      <c r="E31" s="19">
        <v>68608281</v>
      </c>
      <c r="F31" s="20">
        <v>68608281</v>
      </c>
      <c r="G31" s="20">
        <v>65429269</v>
      </c>
      <c r="H31" s="20">
        <v>65390904</v>
      </c>
      <c r="I31" s="20">
        <v>65379065</v>
      </c>
      <c r="J31" s="20">
        <v>65379065</v>
      </c>
      <c r="K31" s="20">
        <v>66853218</v>
      </c>
      <c r="L31" s="20">
        <v>68228414</v>
      </c>
      <c r="M31" s="20">
        <v>68809240</v>
      </c>
      <c r="N31" s="20">
        <v>68809240</v>
      </c>
      <c r="O31" s="20"/>
      <c r="P31" s="20"/>
      <c r="Q31" s="20"/>
      <c r="R31" s="20"/>
      <c r="S31" s="20"/>
      <c r="T31" s="20"/>
      <c r="U31" s="20"/>
      <c r="V31" s="20"/>
      <c r="W31" s="20">
        <v>68809240</v>
      </c>
      <c r="X31" s="20">
        <v>34304141</v>
      </c>
      <c r="Y31" s="20">
        <v>34505099</v>
      </c>
      <c r="Z31" s="21">
        <v>100.59</v>
      </c>
      <c r="AA31" s="22">
        <v>68608281</v>
      </c>
    </row>
    <row r="32" spans="1:27" ht="13.5">
      <c r="A32" s="23" t="s">
        <v>57</v>
      </c>
      <c r="B32" s="17"/>
      <c r="C32" s="18">
        <v>154992463</v>
      </c>
      <c r="D32" s="18">
        <v>154992463</v>
      </c>
      <c r="E32" s="19">
        <v>152865322</v>
      </c>
      <c r="F32" s="20">
        <v>152865322</v>
      </c>
      <c r="G32" s="20">
        <v>93946033</v>
      </c>
      <c r="H32" s="20">
        <v>72463702</v>
      </c>
      <c r="I32" s="20">
        <v>86286101</v>
      </c>
      <c r="J32" s="20">
        <v>86286101</v>
      </c>
      <c r="K32" s="20">
        <v>59026302</v>
      </c>
      <c r="L32" s="20">
        <v>65506716</v>
      </c>
      <c r="M32" s="20">
        <v>83906332</v>
      </c>
      <c r="N32" s="20">
        <v>83906332</v>
      </c>
      <c r="O32" s="20"/>
      <c r="P32" s="20"/>
      <c r="Q32" s="20"/>
      <c r="R32" s="20"/>
      <c r="S32" s="20"/>
      <c r="T32" s="20"/>
      <c r="U32" s="20"/>
      <c r="V32" s="20"/>
      <c r="W32" s="20">
        <v>83906332</v>
      </c>
      <c r="X32" s="20">
        <v>76432661</v>
      </c>
      <c r="Y32" s="20">
        <v>7473671</v>
      </c>
      <c r="Z32" s="21">
        <v>9.78</v>
      </c>
      <c r="AA32" s="22">
        <v>152865322</v>
      </c>
    </row>
    <row r="33" spans="1:27" ht="13.5">
      <c r="A33" s="23" t="s">
        <v>58</v>
      </c>
      <c r="B33" s="17"/>
      <c r="C33" s="18">
        <v>11215833</v>
      </c>
      <c r="D33" s="18">
        <v>11215833</v>
      </c>
      <c r="E33" s="19">
        <v>10431819</v>
      </c>
      <c r="F33" s="20">
        <v>10431819</v>
      </c>
      <c r="G33" s="20">
        <v>10431819</v>
      </c>
      <c r="H33" s="20">
        <v>10431819</v>
      </c>
      <c r="I33" s="20">
        <v>10431819</v>
      </c>
      <c r="J33" s="20">
        <v>10431819</v>
      </c>
      <c r="K33" s="20">
        <v>10431819</v>
      </c>
      <c r="L33" s="20">
        <v>10431819</v>
      </c>
      <c r="M33" s="20">
        <v>10431819</v>
      </c>
      <c r="N33" s="20">
        <v>10431819</v>
      </c>
      <c r="O33" s="20"/>
      <c r="P33" s="20"/>
      <c r="Q33" s="20"/>
      <c r="R33" s="20"/>
      <c r="S33" s="20"/>
      <c r="T33" s="20"/>
      <c r="U33" s="20"/>
      <c r="V33" s="20"/>
      <c r="W33" s="20">
        <v>10431819</v>
      </c>
      <c r="X33" s="20">
        <v>5215910</v>
      </c>
      <c r="Y33" s="20">
        <v>5215909</v>
      </c>
      <c r="Z33" s="21">
        <v>100</v>
      </c>
      <c r="AA33" s="22">
        <v>10431819</v>
      </c>
    </row>
    <row r="34" spans="1:27" ht="13.5">
      <c r="A34" s="27" t="s">
        <v>59</v>
      </c>
      <c r="B34" s="28"/>
      <c r="C34" s="29">
        <f aca="true" t="shared" si="3" ref="C34:Y34">SUM(C29:C33)</f>
        <v>244307738</v>
      </c>
      <c r="D34" s="29">
        <f>SUM(D29:D33)</f>
        <v>244307738</v>
      </c>
      <c r="E34" s="30">
        <f t="shared" si="3"/>
        <v>251190489</v>
      </c>
      <c r="F34" s="31">
        <f t="shared" si="3"/>
        <v>251190489</v>
      </c>
      <c r="G34" s="31">
        <f t="shared" si="3"/>
        <v>181506237</v>
      </c>
      <c r="H34" s="31">
        <f t="shared" si="3"/>
        <v>161239155</v>
      </c>
      <c r="I34" s="31">
        <f t="shared" si="3"/>
        <v>177245425</v>
      </c>
      <c r="J34" s="31">
        <f t="shared" si="3"/>
        <v>177245425</v>
      </c>
      <c r="K34" s="31">
        <f t="shared" si="3"/>
        <v>151459779</v>
      </c>
      <c r="L34" s="31">
        <f t="shared" si="3"/>
        <v>159315389</v>
      </c>
      <c r="M34" s="31">
        <f t="shared" si="3"/>
        <v>182382531</v>
      </c>
      <c r="N34" s="31">
        <f t="shared" si="3"/>
        <v>182382531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182382531</v>
      </c>
      <c r="X34" s="31">
        <f t="shared" si="3"/>
        <v>125595246</v>
      </c>
      <c r="Y34" s="31">
        <f t="shared" si="3"/>
        <v>56787285</v>
      </c>
      <c r="Z34" s="32">
        <f>+IF(X34&lt;&gt;0,+(Y34/X34)*100,0)</f>
        <v>45.214517912564936</v>
      </c>
      <c r="AA34" s="33">
        <f>SUM(AA29:AA33)</f>
        <v>251190489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171763698</v>
      </c>
      <c r="D37" s="18">
        <v>171763698</v>
      </c>
      <c r="E37" s="19">
        <v>345247432</v>
      </c>
      <c r="F37" s="20">
        <v>345247432</v>
      </c>
      <c r="G37" s="20">
        <v>101797958</v>
      </c>
      <c r="H37" s="20">
        <v>89120699</v>
      </c>
      <c r="I37" s="20">
        <v>89120699</v>
      </c>
      <c r="J37" s="20">
        <v>89120699</v>
      </c>
      <c r="K37" s="20">
        <v>89120699</v>
      </c>
      <c r="L37" s="20">
        <v>89120699</v>
      </c>
      <c r="M37" s="20">
        <v>89120699</v>
      </c>
      <c r="N37" s="20">
        <v>89120699</v>
      </c>
      <c r="O37" s="20"/>
      <c r="P37" s="20"/>
      <c r="Q37" s="20"/>
      <c r="R37" s="20"/>
      <c r="S37" s="20"/>
      <c r="T37" s="20"/>
      <c r="U37" s="20"/>
      <c r="V37" s="20"/>
      <c r="W37" s="20">
        <v>89120699</v>
      </c>
      <c r="X37" s="20">
        <v>172623716</v>
      </c>
      <c r="Y37" s="20">
        <v>-83503017</v>
      </c>
      <c r="Z37" s="21">
        <v>-48.37</v>
      </c>
      <c r="AA37" s="22">
        <v>345247432</v>
      </c>
    </row>
    <row r="38" spans="1:27" ht="13.5">
      <c r="A38" s="23" t="s">
        <v>58</v>
      </c>
      <c r="B38" s="17"/>
      <c r="C38" s="18">
        <v>6083929</v>
      </c>
      <c r="D38" s="18">
        <v>6083929</v>
      </c>
      <c r="E38" s="19">
        <v>99579311</v>
      </c>
      <c r="F38" s="20">
        <v>99579311</v>
      </c>
      <c r="G38" s="20">
        <v>99579311</v>
      </c>
      <c r="H38" s="20">
        <v>99579311</v>
      </c>
      <c r="I38" s="20">
        <v>99579311</v>
      </c>
      <c r="J38" s="20">
        <v>99579311</v>
      </c>
      <c r="K38" s="20">
        <v>99579311</v>
      </c>
      <c r="L38" s="20">
        <v>99579311</v>
      </c>
      <c r="M38" s="20">
        <v>99579311</v>
      </c>
      <c r="N38" s="20">
        <v>99579311</v>
      </c>
      <c r="O38" s="20"/>
      <c r="P38" s="20"/>
      <c r="Q38" s="20"/>
      <c r="R38" s="20"/>
      <c r="S38" s="20"/>
      <c r="T38" s="20"/>
      <c r="U38" s="20"/>
      <c r="V38" s="20"/>
      <c r="W38" s="20">
        <v>99579311</v>
      </c>
      <c r="X38" s="20">
        <v>49789656</v>
      </c>
      <c r="Y38" s="20">
        <v>49789655</v>
      </c>
      <c r="Z38" s="21">
        <v>100</v>
      </c>
      <c r="AA38" s="22">
        <v>99579311</v>
      </c>
    </row>
    <row r="39" spans="1:27" ht="13.5">
      <c r="A39" s="27" t="s">
        <v>61</v>
      </c>
      <c r="B39" s="35"/>
      <c r="C39" s="29">
        <f aca="true" t="shared" si="4" ref="C39:Y39">SUM(C37:C38)</f>
        <v>177847627</v>
      </c>
      <c r="D39" s="29">
        <f>SUM(D37:D38)</f>
        <v>177847627</v>
      </c>
      <c r="E39" s="36">
        <f t="shared" si="4"/>
        <v>444826743</v>
      </c>
      <c r="F39" s="37">
        <f t="shared" si="4"/>
        <v>444826743</v>
      </c>
      <c r="G39" s="37">
        <f t="shared" si="4"/>
        <v>201377269</v>
      </c>
      <c r="H39" s="37">
        <f t="shared" si="4"/>
        <v>188700010</v>
      </c>
      <c r="I39" s="37">
        <f t="shared" si="4"/>
        <v>188700010</v>
      </c>
      <c r="J39" s="37">
        <f t="shared" si="4"/>
        <v>188700010</v>
      </c>
      <c r="K39" s="37">
        <f t="shared" si="4"/>
        <v>188700010</v>
      </c>
      <c r="L39" s="37">
        <f t="shared" si="4"/>
        <v>188700010</v>
      </c>
      <c r="M39" s="37">
        <f t="shared" si="4"/>
        <v>188700010</v>
      </c>
      <c r="N39" s="37">
        <f t="shared" si="4"/>
        <v>188700010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188700010</v>
      </c>
      <c r="X39" s="37">
        <f t="shared" si="4"/>
        <v>222413372</v>
      </c>
      <c r="Y39" s="37">
        <f t="shared" si="4"/>
        <v>-33713362</v>
      </c>
      <c r="Z39" s="38">
        <f>+IF(X39&lt;&gt;0,+(Y39/X39)*100,0)</f>
        <v>-15.157974404524563</v>
      </c>
      <c r="AA39" s="39">
        <f>SUM(AA37:AA38)</f>
        <v>444826743</v>
      </c>
    </row>
    <row r="40" spans="1:27" ht="13.5">
      <c r="A40" s="27" t="s">
        <v>62</v>
      </c>
      <c r="B40" s="28"/>
      <c r="C40" s="29">
        <f aca="true" t="shared" si="5" ref="C40:Y40">+C34+C39</f>
        <v>422155365</v>
      </c>
      <c r="D40" s="29">
        <f>+D34+D39</f>
        <v>422155365</v>
      </c>
      <c r="E40" s="30">
        <f t="shared" si="5"/>
        <v>696017232</v>
      </c>
      <c r="F40" s="31">
        <f t="shared" si="5"/>
        <v>696017232</v>
      </c>
      <c r="G40" s="31">
        <f t="shared" si="5"/>
        <v>382883506</v>
      </c>
      <c r="H40" s="31">
        <f t="shared" si="5"/>
        <v>349939165</v>
      </c>
      <c r="I40" s="31">
        <f t="shared" si="5"/>
        <v>365945435</v>
      </c>
      <c r="J40" s="31">
        <f t="shared" si="5"/>
        <v>365945435</v>
      </c>
      <c r="K40" s="31">
        <f t="shared" si="5"/>
        <v>340159789</v>
      </c>
      <c r="L40" s="31">
        <f t="shared" si="5"/>
        <v>348015399</v>
      </c>
      <c r="M40" s="31">
        <f t="shared" si="5"/>
        <v>371082541</v>
      </c>
      <c r="N40" s="31">
        <f t="shared" si="5"/>
        <v>371082541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371082541</v>
      </c>
      <c r="X40" s="31">
        <f t="shared" si="5"/>
        <v>348008618</v>
      </c>
      <c r="Y40" s="31">
        <f t="shared" si="5"/>
        <v>23073923</v>
      </c>
      <c r="Z40" s="32">
        <f>+IF(X40&lt;&gt;0,+(Y40/X40)*100,0)</f>
        <v>6.630273449147745</v>
      </c>
      <c r="AA40" s="33">
        <f>+AA34+AA39</f>
        <v>696017232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6243403841</v>
      </c>
      <c r="D42" s="43">
        <f>+D25-D40</f>
        <v>6243403841</v>
      </c>
      <c r="E42" s="44">
        <f t="shared" si="6"/>
        <v>6044749682</v>
      </c>
      <c r="F42" s="45">
        <f t="shared" si="6"/>
        <v>6044749682</v>
      </c>
      <c r="G42" s="45">
        <f t="shared" si="6"/>
        <v>6122036011</v>
      </c>
      <c r="H42" s="45">
        <f t="shared" si="6"/>
        <v>6249827553</v>
      </c>
      <c r="I42" s="45">
        <f t="shared" si="6"/>
        <v>6215225411</v>
      </c>
      <c r="J42" s="45">
        <f t="shared" si="6"/>
        <v>6215225411</v>
      </c>
      <c r="K42" s="45">
        <f t="shared" si="6"/>
        <v>6249146055</v>
      </c>
      <c r="L42" s="45">
        <f t="shared" si="6"/>
        <v>6261407424</v>
      </c>
      <c r="M42" s="45">
        <f t="shared" si="6"/>
        <v>6259539869</v>
      </c>
      <c r="N42" s="45">
        <f t="shared" si="6"/>
        <v>6259539869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6259539869</v>
      </c>
      <c r="X42" s="45">
        <f t="shared" si="6"/>
        <v>3022374841</v>
      </c>
      <c r="Y42" s="45">
        <f t="shared" si="6"/>
        <v>3237165028</v>
      </c>
      <c r="Z42" s="46">
        <f>+IF(X42&lt;&gt;0,+(Y42/X42)*100,0)</f>
        <v>107.10666936761997</v>
      </c>
      <c r="AA42" s="47">
        <f>+AA25-AA40</f>
        <v>6044749682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6236342229</v>
      </c>
      <c r="D45" s="18">
        <v>6236342229</v>
      </c>
      <c r="E45" s="19">
        <v>5845026832</v>
      </c>
      <c r="F45" s="20">
        <v>5845026832</v>
      </c>
      <c r="G45" s="20">
        <v>6114986899</v>
      </c>
      <c r="H45" s="20">
        <v>6242765944</v>
      </c>
      <c r="I45" s="20">
        <v>6208163802</v>
      </c>
      <c r="J45" s="20">
        <v>6208163802</v>
      </c>
      <c r="K45" s="20">
        <v>6242084446</v>
      </c>
      <c r="L45" s="20">
        <v>6254345815</v>
      </c>
      <c r="M45" s="20">
        <v>6252478260</v>
      </c>
      <c r="N45" s="20">
        <v>6252478260</v>
      </c>
      <c r="O45" s="20"/>
      <c r="P45" s="20"/>
      <c r="Q45" s="20"/>
      <c r="R45" s="20"/>
      <c r="S45" s="20"/>
      <c r="T45" s="20"/>
      <c r="U45" s="20"/>
      <c r="V45" s="20"/>
      <c r="W45" s="20">
        <v>6252478260</v>
      </c>
      <c r="X45" s="20">
        <v>2922513416</v>
      </c>
      <c r="Y45" s="20">
        <v>3329964844</v>
      </c>
      <c r="Z45" s="48">
        <v>113.94</v>
      </c>
      <c r="AA45" s="22">
        <v>5845026832</v>
      </c>
    </row>
    <row r="46" spans="1:27" ht="13.5">
      <c r="A46" s="23" t="s">
        <v>67</v>
      </c>
      <c r="B46" s="17"/>
      <c r="C46" s="18">
        <v>7061612</v>
      </c>
      <c r="D46" s="18">
        <v>7061612</v>
      </c>
      <c r="E46" s="19">
        <v>199722850</v>
      </c>
      <c r="F46" s="20">
        <v>199722850</v>
      </c>
      <c r="G46" s="20">
        <v>7049112</v>
      </c>
      <c r="H46" s="20">
        <v>7061609</v>
      </c>
      <c r="I46" s="20">
        <v>7061609</v>
      </c>
      <c r="J46" s="20">
        <v>7061609</v>
      </c>
      <c r="K46" s="20">
        <v>7061609</v>
      </c>
      <c r="L46" s="20">
        <v>7061609</v>
      </c>
      <c r="M46" s="20">
        <v>7061609</v>
      </c>
      <c r="N46" s="20">
        <v>7061609</v>
      </c>
      <c r="O46" s="20"/>
      <c r="P46" s="20"/>
      <c r="Q46" s="20"/>
      <c r="R46" s="20"/>
      <c r="S46" s="20"/>
      <c r="T46" s="20"/>
      <c r="U46" s="20"/>
      <c r="V46" s="20"/>
      <c r="W46" s="20">
        <v>7061609</v>
      </c>
      <c r="X46" s="20">
        <v>99861425</v>
      </c>
      <c r="Y46" s="20">
        <v>-92799816</v>
      </c>
      <c r="Z46" s="48">
        <v>-92.93</v>
      </c>
      <c r="AA46" s="22">
        <v>199722850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6243403841</v>
      </c>
      <c r="D48" s="51">
        <f>SUM(D45:D47)</f>
        <v>6243403841</v>
      </c>
      <c r="E48" s="52">
        <f t="shared" si="7"/>
        <v>6044749682</v>
      </c>
      <c r="F48" s="53">
        <f t="shared" si="7"/>
        <v>6044749682</v>
      </c>
      <c r="G48" s="53">
        <f t="shared" si="7"/>
        <v>6122036011</v>
      </c>
      <c r="H48" s="53">
        <f t="shared" si="7"/>
        <v>6249827553</v>
      </c>
      <c r="I48" s="53">
        <f t="shared" si="7"/>
        <v>6215225411</v>
      </c>
      <c r="J48" s="53">
        <f t="shared" si="7"/>
        <v>6215225411</v>
      </c>
      <c r="K48" s="53">
        <f t="shared" si="7"/>
        <v>6249146055</v>
      </c>
      <c r="L48" s="53">
        <f t="shared" si="7"/>
        <v>6261407424</v>
      </c>
      <c r="M48" s="53">
        <f t="shared" si="7"/>
        <v>6259539869</v>
      </c>
      <c r="N48" s="53">
        <f t="shared" si="7"/>
        <v>6259539869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6259539869</v>
      </c>
      <c r="X48" s="53">
        <f t="shared" si="7"/>
        <v>3022374841</v>
      </c>
      <c r="Y48" s="53">
        <f t="shared" si="7"/>
        <v>3237165028</v>
      </c>
      <c r="Z48" s="54">
        <f>+IF(X48&lt;&gt;0,+(Y48/X48)*100,0)</f>
        <v>107.10666936761997</v>
      </c>
      <c r="AA48" s="55">
        <f>SUM(AA45:AA47)</f>
        <v>6044749682</v>
      </c>
    </row>
    <row r="49" spans="1:27" ht="13.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306242867</v>
      </c>
      <c r="F6" s="20">
        <v>306242867</v>
      </c>
      <c r="G6" s="20">
        <v>10659040</v>
      </c>
      <c r="H6" s="20">
        <v>296307930</v>
      </c>
      <c r="I6" s="20">
        <v>24339</v>
      </c>
      <c r="J6" s="20">
        <v>24339</v>
      </c>
      <c r="K6" s="20">
        <v>6976683</v>
      </c>
      <c r="L6" s="20">
        <v>6976683</v>
      </c>
      <c r="M6" s="20">
        <v>75062999</v>
      </c>
      <c r="N6" s="20">
        <v>75062999</v>
      </c>
      <c r="O6" s="20"/>
      <c r="P6" s="20"/>
      <c r="Q6" s="20"/>
      <c r="R6" s="20"/>
      <c r="S6" s="20"/>
      <c r="T6" s="20"/>
      <c r="U6" s="20"/>
      <c r="V6" s="20"/>
      <c r="W6" s="20">
        <v>75062999</v>
      </c>
      <c r="X6" s="20">
        <v>153121434</v>
      </c>
      <c r="Y6" s="20">
        <v>-78058435</v>
      </c>
      <c r="Z6" s="21">
        <v>-50.98</v>
      </c>
      <c r="AA6" s="22">
        <v>306242867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131014737</v>
      </c>
      <c r="H7" s="20">
        <v>74376706</v>
      </c>
      <c r="I7" s="20">
        <v>74377</v>
      </c>
      <c r="J7" s="20">
        <v>74377</v>
      </c>
      <c r="K7" s="20">
        <v>24376706</v>
      </c>
      <c r="L7" s="20">
        <v>24376706</v>
      </c>
      <c r="M7" s="20">
        <v>25144900</v>
      </c>
      <c r="N7" s="20">
        <v>25144900</v>
      </c>
      <c r="O7" s="20"/>
      <c r="P7" s="20"/>
      <c r="Q7" s="20"/>
      <c r="R7" s="20"/>
      <c r="S7" s="20"/>
      <c r="T7" s="20"/>
      <c r="U7" s="20"/>
      <c r="V7" s="20"/>
      <c r="W7" s="20">
        <v>25144900</v>
      </c>
      <c r="X7" s="20"/>
      <c r="Y7" s="20">
        <v>25144900</v>
      </c>
      <c r="Z7" s="21"/>
      <c r="AA7" s="22"/>
    </row>
    <row r="8" spans="1:27" ht="13.5">
      <c r="A8" s="23" t="s">
        <v>35</v>
      </c>
      <c r="B8" s="17"/>
      <c r="C8" s="18"/>
      <c r="D8" s="18"/>
      <c r="E8" s="19">
        <v>107446895</v>
      </c>
      <c r="F8" s="20">
        <v>107446895</v>
      </c>
      <c r="G8" s="20">
        <v>102530560</v>
      </c>
      <c r="H8" s="20">
        <v>138567646</v>
      </c>
      <c r="I8" s="20">
        <v>146563</v>
      </c>
      <c r="J8" s="20">
        <v>146563</v>
      </c>
      <c r="K8" s="20">
        <v>125260643</v>
      </c>
      <c r="L8" s="20">
        <v>125260643</v>
      </c>
      <c r="M8" s="20">
        <v>117423719</v>
      </c>
      <c r="N8" s="20">
        <v>117423719</v>
      </c>
      <c r="O8" s="20"/>
      <c r="P8" s="20"/>
      <c r="Q8" s="20"/>
      <c r="R8" s="20"/>
      <c r="S8" s="20"/>
      <c r="T8" s="20"/>
      <c r="U8" s="20"/>
      <c r="V8" s="20"/>
      <c r="W8" s="20">
        <v>117423719</v>
      </c>
      <c r="X8" s="20">
        <v>53723448</v>
      </c>
      <c r="Y8" s="20">
        <v>63700271</v>
      </c>
      <c r="Z8" s="21">
        <v>118.57</v>
      </c>
      <c r="AA8" s="22">
        <v>107446895</v>
      </c>
    </row>
    <row r="9" spans="1:27" ht="13.5">
      <c r="A9" s="23" t="s">
        <v>36</v>
      </c>
      <c r="B9" s="17"/>
      <c r="C9" s="18"/>
      <c r="D9" s="18"/>
      <c r="E9" s="19">
        <v>17565575</v>
      </c>
      <c r="F9" s="20">
        <v>17565575</v>
      </c>
      <c r="G9" s="20">
        <v>12733465</v>
      </c>
      <c r="H9" s="20">
        <v>8339669</v>
      </c>
      <c r="I9" s="20">
        <v>32195</v>
      </c>
      <c r="J9" s="20">
        <v>32195</v>
      </c>
      <c r="K9" s="20">
        <v>27011684</v>
      </c>
      <c r="L9" s="20">
        <v>27011684</v>
      </c>
      <c r="M9" s="20">
        <v>45110979</v>
      </c>
      <c r="N9" s="20">
        <v>45110979</v>
      </c>
      <c r="O9" s="20"/>
      <c r="P9" s="20"/>
      <c r="Q9" s="20"/>
      <c r="R9" s="20"/>
      <c r="S9" s="20"/>
      <c r="T9" s="20"/>
      <c r="U9" s="20"/>
      <c r="V9" s="20"/>
      <c r="W9" s="20">
        <v>45110979</v>
      </c>
      <c r="X9" s="20">
        <v>8782788</v>
      </c>
      <c r="Y9" s="20">
        <v>36328191</v>
      </c>
      <c r="Z9" s="21">
        <v>413.63</v>
      </c>
      <c r="AA9" s="22">
        <v>17565575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>
        <v>17729</v>
      </c>
      <c r="H10" s="24"/>
      <c r="I10" s="24">
        <v>38</v>
      </c>
      <c r="J10" s="20">
        <v>38</v>
      </c>
      <c r="K10" s="24">
        <v>38480</v>
      </c>
      <c r="L10" s="24">
        <v>38480</v>
      </c>
      <c r="M10" s="20">
        <v>38480</v>
      </c>
      <c r="N10" s="24">
        <v>38480</v>
      </c>
      <c r="O10" s="24"/>
      <c r="P10" s="24"/>
      <c r="Q10" s="20"/>
      <c r="R10" s="24"/>
      <c r="S10" s="24"/>
      <c r="T10" s="20"/>
      <c r="U10" s="24"/>
      <c r="V10" s="24"/>
      <c r="W10" s="24">
        <v>38480</v>
      </c>
      <c r="X10" s="20"/>
      <c r="Y10" s="24">
        <v>38480</v>
      </c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15573102</v>
      </c>
      <c r="F11" s="20">
        <v>15573102</v>
      </c>
      <c r="G11" s="20">
        <v>15964283</v>
      </c>
      <c r="H11" s="20">
        <v>20433719</v>
      </c>
      <c r="I11" s="20">
        <v>19732</v>
      </c>
      <c r="J11" s="20">
        <v>19732</v>
      </c>
      <c r="K11" s="20">
        <v>20211819</v>
      </c>
      <c r="L11" s="20">
        <v>20211819</v>
      </c>
      <c r="M11" s="20">
        <v>22341952</v>
      </c>
      <c r="N11" s="20">
        <v>22341952</v>
      </c>
      <c r="O11" s="20"/>
      <c r="P11" s="20"/>
      <c r="Q11" s="20"/>
      <c r="R11" s="20"/>
      <c r="S11" s="20"/>
      <c r="T11" s="20"/>
      <c r="U11" s="20"/>
      <c r="V11" s="20"/>
      <c r="W11" s="20">
        <v>22341952</v>
      </c>
      <c r="X11" s="20">
        <v>7786551</v>
      </c>
      <c r="Y11" s="20">
        <v>14555401</v>
      </c>
      <c r="Z11" s="21">
        <v>186.93</v>
      </c>
      <c r="AA11" s="22">
        <v>15573102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446828439</v>
      </c>
      <c r="F12" s="31">
        <f t="shared" si="0"/>
        <v>446828439</v>
      </c>
      <c r="G12" s="31">
        <f t="shared" si="0"/>
        <v>272919814</v>
      </c>
      <c r="H12" s="31">
        <f t="shared" si="0"/>
        <v>538025670</v>
      </c>
      <c r="I12" s="31">
        <f t="shared" si="0"/>
        <v>297244</v>
      </c>
      <c r="J12" s="31">
        <f t="shared" si="0"/>
        <v>297244</v>
      </c>
      <c r="K12" s="31">
        <f t="shared" si="0"/>
        <v>203876015</v>
      </c>
      <c r="L12" s="31">
        <f t="shared" si="0"/>
        <v>203876015</v>
      </c>
      <c r="M12" s="31">
        <f t="shared" si="0"/>
        <v>285123029</v>
      </c>
      <c r="N12" s="31">
        <f t="shared" si="0"/>
        <v>285123029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285123029</v>
      </c>
      <c r="X12" s="31">
        <f t="shared" si="0"/>
        <v>223414221</v>
      </c>
      <c r="Y12" s="31">
        <f t="shared" si="0"/>
        <v>61708808</v>
      </c>
      <c r="Z12" s="32">
        <f>+IF(X12&lt;&gt;0,+(Y12/X12)*100,0)</f>
        <v>27.62080574987212</v>
      </c>
      <c r="AA12" s="33">
        <f>SUM(AA6:AA11)</f>
        <v>446828439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>
        <v>84833</v>
      </c>
      <c r="H15" s="20">
        <v>461217</v>
      </c>
      <c r="I15" s="20">
        <v>396</v>
      </c>
      <c r="J15" s="20">
        <v>396</v>
      </c>
      <c r="K15" s="20">
        <v>402229</v>
      </c>
      <c r="L15" s="20">
        <v>402229</v>
      </c>
      <c r="M15" s="20">
        <v>414651</v>
      </c>
      <c r="N15" s="20">
        <v>414651</v>
      </c>
      <c r="O15" s="20"/>
      <c r="P15" s="20"/>
      <c r="Q15" s="20"/>
      <c r="R15" s="20"/>
      <c r="S15" s="20"/>
      <c r="T15" s="20"/>
      <c r="U15" s="20"/>
      <c r="V15" s="20"/>
      <c r="W15" s="20">
        <v>414651</v>
      </c>
      <c r="X15" s="20"/>
      <c r="Y15" s="20">
        <v>414651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38737377</v>
      </c>
      <c r="F16" s="20">
        <v>38737377</v>
      </c>
      <c r="G16" s="24">
        <v>14121937</v>
      </c>
      <c r="H16" s="24">
        <v>14515772</v>
      </c>
      <c r="I16" s="24"/>
      <c r="J16" s="20"/>
      <c r="K16" s="24">
        <v>14648287</v>
      </c>
      <c r="L16" s="24">
        <v>14648287</v>
      </c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19368689</v>
      </c>
      <c r="Y16" s="24">
        <v>-19368689</v>
      </c>
      <c r="Z16" s="25">
        <v>-100</v>
      </c>
      <c r="AA16" s="26">
        <v>38737377</v>
      </c>
    </row>
    <row r="17" spans="1:27" ht="13.5">
      <c r="A17" s="23" t="s">
        <v>43</v>
      </c>
      <c r="B17" s="17"/>
      <c r="C17" s="18"/>
      <c r="D17" s="18"/>
      <c r="E17" s="19">
        <v>338958896</v>
      </c>
      <c r="F17" s="20">
        <v>338958896</v>
      </c>
      <c r="G17" s="20">
        <v>338958896</v>
      </c>
      <c r="H17" s="20">
        <v>338958896</v>
      </c>
      <c r="I17" s="20">
        <v>334168</v>
      </c>
      <c r="J17" s="20">
        <v>334168</v>
      </c>
      <c r="K17" s="20">
        <v>334167527</v>
      </c>
      <c r="L17" s="20">
        <v>334167527</v>
      </c>
      <c r="M17" s="20">
        <v>334167527</v>
      </c>
      <c r="N17" s="20">
        <v>334167527</v>
      </c>
      <c r="O17" s="20"/>
      <c r="P17" s="20"/>
      <c r="Q17" s="20"/>
      <c r="R17" s="20"/>
      <c r="S17" s="20"/>
      <c r="T17" s="20"/>
      <c r="U17" s="20"/>
      <c r="V17" s="20"/>
      <c r="W17" s="20">
        <v>334167527</v>
      </c>
      <c r="X17" s="20">
        <v>169479448</v>
      </c>
      <c r="Y17" s="20">
        <v>164688079</v>
      </c>
      <c r="Z17" s="21">
        <v>97.17</v>
      </c>
      <c r="AA17" s="22">
        <v>338958896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>
        <v>14516</v>
      </c>
      <c r="J18" s="20">
        <v>14516</v>
      </c>
      <c r="K18" s="20"/>
      <c r="L18" s="20"/>
      <c r="M18" s="20">
        <v>14782010</v>
      </c>
      <c r="N18" s="20">
        <v>14782010</v>
      </c>
      <c r="O18" s="20"/>
      <c r="P18" s="20"/>
      <c r="Q18" s="20"/>
      <c r="R18" s="20"/>
      <c r="S18" s="20"/>
      <c r="T18" s="20"/>
      <c r="U18" s="20"/>
      <c r="V18" s="20"/>
      <c r="W18" s="20">
        <v>14782010</v>
      </c>
      <c r="X18" s="20"/>
      <c r="Y18" s="20">
        <v>14782010</v>
      </c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5877608168</v>
      </c>
      <c r="F19" s="20">
        <v>5877608168</v>
      </c>
      <c r="G19" s="20">
        <v>5180267429</v>
      </c>
      <c r="H19" s="20">
        <v>5224585784</v>
      </c>
      <c r="I19" s="20">
        <v>5131608</v>
      </c>
      <c r="J19" s="20">
        <v>5131608</v>
      </c>
      <c r="K19" s="20">
        <v>5149733055</v>
      </c>
      <c r="L19" s="20">
        <v>5149733055</v>
      </c>
      <c r="M19" s="20">
        <v>5225004541</v>
      </c>
      <c r="N19" s="20">
        <v>5225004541</v>
      </c>
      <c r="O19" s="20"/>
      <c r="P19" s="20"/>
      <c r="Q19" s="20"/>
      <c r="R19" s="20"/>
      <c r="S19" s="20"/>
      <c r="T19" s="20"/>
      <c r="U19" s="20"/>
      <c r="V19" s="20"/>
      <c r="W19" s="20">
        <v>5225004541</v>
      </c>
      <c r="X19" s="20">
        <v>2938804084</v>
      </c>
      <c r="Y19" s="20">
        <v>2286200457</v>
      </c>
      <c r="Z19" s="21">
        <v>77.79</v>
      </c>
      <c r="AA19" s="22">
        <v>5877608168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>
        <v>5693637</v>
      </c>
      <c r="H22" s="20">
        <v>5693637</v>
      </c>
      <c r="I22" s="20">
        <v>5406</v>
      </c>
      <c r="J22" s="20">
        <v>5406</v>
      </c>
      <c r="K22" s="20">
        <v>5405721</v>
      </c>
      <c r="L22" s="20">
        <v>5405721</v>
      </c>
      <c r="M22" s="20">
        <v>5471499</v>
      </c>
      <c r="N22" s="20">
        <v>5471499</v>
      </c>
      <c r="O22" s="20"/>
      <c r="P22" s="20"/>
      <c r="Q22" s="20"/>
      <c r="R22" s="20"/>
      <c r="S22" s="20"/>
      <c r="T22" s="20"/>
      <c r="U22" s="20"/>
      <c r="V22" s="20"/>
      <c r="W22" s="20">
        <v>5471499</v>
      </c>
      <c r="X22" s="20"/>
      <c r="Y22" s="20">
        <v>5471499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6255304441</v>
      </c>
      <c r="F24" s="37">
        <f t="shared" si="1"/>
        <v>6255304441</v>
      </c>
      <c r="G24" s="37">
        <f t="shared" si="1"/>
        <v>5539126732</v>
      </c>
      <c r="H24" s="37">
        <f t="shared" si="1"/>
        <v>5584215306</v>
      </c>
      <c r="I24" s="37">
        <f t="shared" si="1"/>
        <v>5486094</v>
      </c>
      <c r="J24" s="37">
        <f t="shared" si="1"/>
        <v>5486094</v>
      </c>
      <c r="K24" s="37">
        <f t="shared" si="1"/>
        <v>5504356819</v>
      </c>
      <c r="L24" s="37">
        <f t="shared" si="1"/>
        <v>5504356819</v>
      </c>
      <c r="M24" s="37">
        <f t="shared" si="1"/>
        <v>5579840228</v>
      </c>
      <c r="N24" s="37">
        <f t="shared" si="1"/>
        <v>5579840228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5579840228</v>
      </c>
      <c r="X24" s="37">
        <f t="shared" si="1"/>
        <v>3127652221</v>
      </c>
      <c r="Y24" s="37">
        <f t="shared" si="1"/>
        <v>2452188007</v>
      </c>
      <c r="Z24" s="38">
        <f>+IF(X24&lt;&gt;0,+(Y24/X24)*100,0)</f>
        <v>78.40347435482981</v>
      </c>
      <c r="AA24" s="39">
        <f>SUM(AA15:AA23)</f>
        <v>6255304441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6702132880</v>
      </c>
      <c r="F25" s="31">
        <f t="shared" si="2"/>
        <v>6702132880</v>
      </c>
      <c r="G25" s="31">
        <f t="shared" si="2"/>
        <v>5812046546</v>
      </c>
      <c r="H25" s="31">
        <f t="shared" si="2"/>
        <v>6122240976</v>
      </c>
      <c r="I25" s="31">
        <f t="shared" si="2"/>
        <v>5783338</v>
      </c>
      <c r="J25" s="31">
        <f t="shared" si="2"/>
        <v>5783338</v>
      </c>
      <c r="K25" s="31">
        <f t="shared" si="2"/>
        <v>5708232834</v>
      </c>
      <c r="L25" s="31">
        <f t="shared" si="2"/>
        <v>5708232834</v>
      </c>
      <c r="M25" s="31">
        <f t="shared" si="2"/>
        <v>5864963257</v>
      </c>
      <c r="N25" s="31">
        <f t="shared" si="2"/>
        <v>5864963257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5864963257</v>
      </c>
      <c r="X25" s="31">
        <f t="shared" si="2"/>
        <v>3351066442</v>
      </c>
      <c r="Y25" s="31">
        <f t="shared" si="2"/>
        <v>2513896815</v>
      </c>
      <c r="Z25" s="32">
        <f>+IF(X25&lt;&gt;0,+(Y25/X25)*100,0)</f>
        <v>75.01781473182739</v>
      </c>
      <c r="AA25" s="33">
        <f>+AA12+AA24</f>
        <v>6702132880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75500346</v>
      </c>
      <c r="H29" s="20">
        <v>157352287</v>
      </c>
      <c r="I29" s="20">
        <v>64629</v>
      </c>
      <c r="J29" s="20">
        <v>64629</v>
      </c>
      <c r="K29" s="20"/>
      <c r="L29" s="20"/>
      <c r="M29" s="20">
        <v>101260042</v>
      </c>
      <c r="N29" s="20">
        <v>101260042</v>
      </c>
      <c r="O29" s="20"/>
      <c r="P29" s="20"/>
      <c r="Q29" s="20"/>
      <c r="R29" s="20"/>
      <c r="S29" s="20"/>
      <c r="T29" s="20"/>
      <c r="U29" s="20"/>
      <c r="V29" s="20"/>
      <c r="W29" s="20">
        <v>101260042</v>
      </c>
      <c r="X29" s="20"/>
      <c r="Y29" s="20">
        <v>101260042</v>
      </c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17405878</v>
      </c>
      <c r="F30" s="20">
        <v>17405878</v>
      </c>
      <c r="G30" s="20">
        <v>14337875</v>
      </c>
      <c r="H30" s="20">
        <v>16016973</v>
      </c>
      <c r="I30" s="20">
        <v>16017</v>
      </c>
      <c r="J30" s="20">
        <v>16017</v>
      </c>
      <c r="K30" s="20">
        <v>16016973</v>
      </c>
      <c r="L30" s="20">
        <v>16016973</v>
      </c>
      <c r="M30" s="20">
        <v>16016973</v>
      </c>
      <c r="N30" s="20">
        <v>16016973</v>
      </c>
      <c r="O30" s="20"/>
      <c r="P30" s="20"/>
      <c r="Q30" s="20"/>
      <c r="R30" s="20"/>
      <c r="S30" s="20"/>
      <c r="T30" s="20"/>
      <c r="U30" s="20"/>
      <c r="V30" s="20"/>
      <c r="W30" s="20">
        <v>16016973</v>
      </c>
      <c r="X30" s="20">
        <v>8702939</v>
      </c>
      <c r="Y30" s="20">
        <v>7314034</v>
      </c>
      <c r="Z30" s="21">
        <v>84.04</v>
      </c>
      <c r="AA30" s="22">
        <v>17405878</v>
      </c>
    </row>
    <row r="31" spans="1:27" ht="13.5">
      <c r="A31" s="23" t="s">
        <v>56</v>
      </c>
      <c r="B31" s="17"/>
      <c r="C31" s="18"/>
      <c r="D31" s="18"/>
      <c r="E31" s="19">
        <v>13037694</v>
      </c>
      <c r="F31" s="20">
        <v>13037694</v>
      </c>
      <c r="G31" s="20">
        <v>3935047</v>
      </c>
      <c r="H31" s="20">
        <v>29831872</v>
      </c>
      <c r="I31" s="20">
        <v>29789</v>
      </c>
      <c r="J31" s="20">
        <v>29789</v>
      </c>
      <c r="K31" s="20">
        <v>29779812</v>
      </c>
      <c r="L31" s="20">
        <v>29779812</v>
      </c>
      <c r="M31" s="20">
        <v>29907765</v>
      </c>
      <c r="N31" s="20">
        <v>29907765</v>
      </c>
      <c r="O31" s="20"/>
      <c r="P31" s="20"/>
      <c r="Q31" s="20"/>
      <c r="R31" s="20"/>
      <c r="S31" s="20"/>
      <c r="T31" s="20"/>
      <c r="U31" s="20"/>
      <c r="V31" s="20"/>
      <c r="W31" s="20">
        <v>29907765</v>
      </c>
      <c r="X31" s="20">
        <v>6518847</v>
      </c>
      <c r="Y31" s="20">
        <v>23388918</v>
      </c>
      <c r="Z31" s="21">
        <v>358.79</v>
      </c>
      <c r="AA31" s="22">
        <v>13037694</v>
      </c>
    </row>
    <row r="32" spans="1:27" ht="13.5">
      <c r="A32" s="23" t="s">
        <v>57</v>
      </c>
      <c r="B32" s="17"/>
      <c r="C32" s="18"/>
      <c r="D32" s="18"/>
      <c r="E32" s="19">
        <v>226737882</v>
      </c>
      <c r="F32" s="20">
        <v>226737882</v>
      </c>
      <c r="G32" s="20">
        <v>601030391</v>
      </c>
      <c r="H32" s="20">
        <v>718544397</v>
      </c>
      <c r="I32" s="20">
        <v>594303</v>
      </c>
      <c r="J32" s="20">
        <v>594303</v>
      </c>
      <c r="K32" s="20">
        <v>574506216</v>
      </c>
      <c r="L32" s="20">
        <v>574506216</v>
      </c>
      <c r="M32" s="20">
        <v>667656276</v>
      </c>
      <c r="N32" s="20">
        <v>667656276</v>
      </c>
      <c r="O32" s="20"/>
      <c r="P32" s="20"/>
      <c r="Q32" s="20"/>
      <c r="R32" s="20"/>
      <c r="S32" s="20"/>
      <c r="T32" s="20"/>
      <c r="U32" s="20"/>
      <c r="V32" s="20"/>
      <c r="W32" s="20">
        <v>667656276</v>
      </c>
      <c r="X32" s="20">
        <v>113368941</v>
      </c>
      <c r="Y32" s="20">
        <v>554287335</v>
      </c>
      <c r="Z32" s="21">
        <v>488.92</v>
      </c>
      <c r="AA32" s="22">
        <v>226737882</v>
      </c>
    </row>
    <row r="33" spans="1:27" ht="13.5">
      <c r="A33" s="23" t="s">
        <v>58</v>
      </c>
      <c r="B33" s="17"/>
      <c r="C33" s="18"/>
      <c r="D33" s="18"/>
      <c r="E33" s="19">
        <v>11797496</v>
      </c>
      <c r="F33" s="20">
        <v>11797496</v>
      </c>
      <c r="G33" s="20">
        <v>5861918</v>
      </c>
      <c r="H33" s="20">
        <v>4638912</v>
      </c>
      <c r="I33" s="20">
        <v>4639</v>
      </c>
      <c r="J33" s="20">
        <v>4639</v>
      </c>
      <c r="K33" s="20">
        <v>4638912</v>
      </c>
      <c r="L33" s="20">
        <v>4638912</v>
      </c>
      <c r="M33" s="20">
        <v>4638912</v>
      </c>
      <c r="N33" s="20">
        <v>4638912</v>
      </c>
      <c r="O33" s="20"/>
      <c r="P33" s="20"/>
      <c r="Q33" s="20"/>
      <c r="R33" s="20"/>
      <c r="S33" s="20"/>
      <c r="T33" s="20"/>
      <c r="U33" s="20"/>
      <c r="V33" s="20"/>
      <c r="W33" s="20">
        <v>4638912</v>
      </c>
      <c r="X33" s="20">
        <v>5898748</v>
      </c>
      <c r="Y33" s="20">
        <v>-1259836</v>
      </c>
      <c r="Z33" s="21">
        <v>-21.36</v>
      </c>
      <c r="AA33" s="22">
        <v>11797496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268978950</v>
      </c>
      <c r="F34" s="31">
        <f t="shared" si="3"/>
        <v>268978950</v>
      </c>
      <c r="G34" s="31">
        <f t="shared" si="3"/>
        <v>700665577</v>
      </c>
      <c r="H34" s="31">
        <f t="shared" si="3"/>
        <v>926384441</v>
      </c>
      <c r="I34" s="31">
        <f t="shared" si="3"/>
        <v>709377</v>
      </c>
      <c r="J34" s="31">
        <f t="shared" si="3"/>
        <v>709377</v>
      </c>
      <c r="K34" s="31">
        <f t="shared" si="3"/>
        <v>624941913</v>
      </c>
      <c r="L34" s="31">
        <f t="shared" si="3"/>
        <v>624941913</v>
      </c>
      <c r="M34" s="31">
        <f t="shared" si="3"/>
        <v>819479968</v>
      </c>
      <c r="N34" s="31">
        <f t="shared" si="3"/>
        <v>819479968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819479968</v>
      </c>
      <c r="X34" s="31">
        <f t="shared" si="3"/>
        <v>134489475</v>
      </c>
      <c r="Y34" s="31">
        <f t="shared" si="3"/>
        <v>684990493</v>
      </c>
      <c r="Z34" s="32">
        <f>+IF(X34&lt;&gt;0,+(Y34/X34)*100,0)</f>
        <v>509.32646811209577</v>
      </c>
      <c r="AA34" s="33">
        <f>SUM(AA29:AA33)</f>
        <v>268978950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363887398</v>
      </c>
      <c r="F37" s="20">
        <v>363887398</v>
      </c>
      <c r="G37" s="20">
        <v>225059275</v>
      </c>
      <c r="H37" s="20">
        <v>225057000</v>
      </c>
      <c r="I37" s="20">
        <v>223699</v>
      </c>
      <c r="J37" s="20">
        <v>223699</v>
      </c>
      <c r="K37" s="20">
        <v>223699394</v>
      </c>
      <c r="L37" s="20">
        <v>223699394</v>
      </c>
      <c r="M37" s="20">
        <v>237442503</v>
      </c>
      <c r="N37" s="20">
        <v>237442503</v>
      </c>
      <c r="O37" s="20"/>
      <c r="P37" s="20"/>
      <c r="Q37" s="20"/>
      <c r="R37" s="20"/>
      <c r="S37" s="20"/>
      <c r="T37" s="20"/>
      <c r="U37" s="20"/>
      <c r="V37" s="20"/>
      <c r="W37" s="20">
        <v>237442503</v>
      </c>
      <c r="X37" s="20">
        <v>181943699</v>
      </c>
      <c r="Y37" s="20">
        <v>55498804</v>
      </c>
      <c r="Z37" s="21">
        <v>30.5</v>
      </c>
      <c r="AA37" s="22">
        <v>363887398</v>
      </c>
    </row>
    <row r="38" spans="1:27" ht="13.5">
      <c r="A38" s="23" t="s">
        <v>58</v>
      </c>
      <c r="B38" s="17"/>
      <c r="C38" s="18"/>
      <c r="D38" s="18"/>
      <c r="E38" s="19">
        <v>112421996</v>
      </c>
      <c r="F38" s="20">
        <v>112421996</v>
      </c>
      <c r="G38" s="20">
        <v>243141533</v>
      </c>
      <c r="H38" s="20">
        <v>268203274</v>
      </c>
      <c r="I38" s="20">
        <v>270670</v>
      </c>
      <c r="J38" s="20">
        <v>270670</v>
      </c>
      <c r="K38" s="20">
        <v>272902444</v>
      </c>
      <c r="L38" s="20">
        <v>272902444</v>
      </c>
      <c r="M38" s="20">
        <v>277221791</v>
      </c>
      <c r="N38" s="20">
        <v>277221791</v>
      </c>
      <c r="O38" s="20"/>
      <c r="P38" s="20"/>
      <c r="Q38" s="20"/>
      <c r="R38" s="20"/>
      <c r="S38" s="20"/>
      <c r="T38" s="20"/>
      <c r="U38" s="20"/>
      <c r="V38" s="20"/>
      <c r="W38" s="20">
        <v>277221791</v>
      </c>
      <c r="X38" s="20">
        <v>56210998</v>
      </c>
      <c r="Y38" s="20">
        <v>221010793</v>
      </c>
      <c r="Z38" s="21">
        <v>393.18</v>
      </c>
      <c r="AA38" s="22">
        <v>112421996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476309394</v>
      </c>
      <c r="F39" s="37">
        <f t="shared" si="4"/>
        <v>476309394</v>
      </c>
      <c r="G39" s="37">
        <f t="shared" si="4"/>
        <v>468200808</v>
      </c>
      <c r="H39" s="37">
        <f t="shared" si="4"/>
        <v>493260274</v>
      </c>
      <c r="I39" s="37">
        <f t="shared" si="4"/>
        <v>494369</v>
      </c>
      <c r="J39" s="37">
        <f t="shared" si="4"/>
        <v>494369</v>
      </c>
      <c r="K39" s="37">
        <f t="shared" si="4"/>
        <v>496601838</v>
      </c>
      <c r="L39" s="37">
        <f t="shared" si="4"/>
        <v>496601838</v>
      </c>
      <c r="M39" s="37">
        <f t="shared" si="4"/>
        <v>514664294</v>
      </c>
      <c r="N39" s="37">
        <f t="shared" si="4"/>
        <v>514664294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514664294</v>
      </c>
      <c r="X39" s="37">
        <f t="shared" si="4"/>
        <v>238154697</v>
      </c>
      <c r="Y39" s="37">
        <f t="shared" si="4"/>
        <v>276509597</v>
      </c>
      <c r="Z39" s="38">
        <f>+IF(X39&lt;&gt;0,+(Y39/X39)*100,0)</f>
        <v>116.10503613120005</v>
      </c>
      <c r="AA39" s="39">
        <f>SUM(AA37:AA38)</f>
        <v>476309394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745288344</v>
      </c>
      <c r="F40" s="31">
        <f t="shared" si="5"/>
        <v>745288344</v>
      </c>
      <c r="G40" s="31">
        <f t="shared" si="5"/>
        <v>1168866385</v>
      </c>
      <c r="H40" s="31">
        <f t="shared" si="5"/>
        <v>1419644715</v>
      </c>
      <c r="I40" s="31">
        <f t="shared" si="5"/>
        <v>1203746</v>
      </c>
      <c r="J40" s="31">
        <f t="shared" si="5"/>
        <v>1203746</v>
      </c>
      <c r="K40" s="31">
        <f t="shared" si="5"/>
        <v>1121543751</v>
      </c>
      <c r="L40" s="31">
        <f t="shared" si="5"/>
        <v>1121543751</v>
      </c>
      <c r="M40" s="31">
        <f t="shared" si="5"/>
        <v>1334144262</v>
      </c>
      <c r="N40" s="31">
        <f t="shared" si="5"/>
        <v>1334144262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1334144262</v>
      </c>
      <c r="X40" s="31">
        <f t="shared" si="5"/>
        <v>372644172</v>
      </c>
      <c r="Y40" s="31">
        <f t="shared" si="5"/>
        <v>961500090</v>
      </c>
      <c r="Z40" s="32">
        <f>+IF(X40&lt;&gt;0,+(Y40/X40)*100,0)</f>
        <v>258.0209653728329</v>
      </c>
      <c r="AA40" s="33">
        <f>+AA34+AA39</f>
        <v>745288344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5956844536</v>
      </c>
      <c r="F42" s="45">
        <f t="shared" si="6"/>
        <v>5956844536</v>
      </c>
      <c r="G42" s="45">
        <f t="shared" si="6"/>
        <v>4643180161</v>
      </c>
      <c r="H42" s="45">
        <f t="shared" si="6"/>
        <v>4702596261</v>
      </c>
      <c r="I42" s="45">
        <f t="shared" si="6"/>
        <v>4579592</v>
      </c>
      <c r="J42" s="45">
        <f t="shared" si="6"/>
        <v>4579592</v>
      </c>
      <c r="K42" s="45">
        <f t="shared" si="6"/>
        <v>4586689083</v>
      </c>
      <c r="L42" s="45">
        <f t="shared" si="6"/>
        <v>4586689083</v>
      </c>
      <c r="M42" s="45">
        <f t="shared" si="6"/>
        <v>4530818995</v>
      </c>
      <c r="N42" s="45">
        <f t="shared" si="6"/>
        <v>4530818995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4530818995</v>
      </c>
      <c r="X42" s="45">
        <f t="shared" si="6"/>
        <v>2978422270</v>
      </c>
      <c r="Y42" s="45">
        <f t="shared" si="6"/>
        <v>1552396725</v>
      </c>
      <c r="Z42" s="46">
        <f>+IF(X42&lt;&gt;0,+(Y42/X42)*100,0)</f>
        <v>52.121444989061274</v>
      </c>
      <c r="AA42" s="47">
        <f>+AA25-AA40</f>
        <v>5956844536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5956844536</v>
      </c>
      <c r="F45" s="20">
        <v>5956844536</v>
      </c>
      <c r="G45" s="20">
        <v>4643180159</v>
      </c>
      <c r="H45" s="20">
        <v>4702596261</v>
      </c>
      <c r="I45" s="20">
        <v>4579592</v>
      </c>
      <c r="J45" s="20">
        <v>4579592</v>
      </c>
      <c r="K45" s="20">
        <v>4586689083</v>
      </c>
      <c r="L45" s="20">
        <v>4586689083</v>
      </c>
      <c r="M45" s="20">
        <v>4530818995</v>
      </c>
      <c r="N45" s="20">
        <v>4530818995</v>
      </c>
      <c r="O45" s="20"/>
      <c r="P45" s="20"/>
      <c r="Q45" s="20"/>
      <c r="R45" s="20"/>
      <c r="S45" s="20"/>
      <c r="T45" s="20"/>
      <c r="U45" s="20"/>
      <c r="V45" s="20"/>
      <c r="W45" s="20">
        <v>4530818995</v>
      </c>
      <c r="X45" s="20">
        <v>2978422268</v>
      </c>
      <c r="Y45" s="20">
        <v>1552396727</v>
      </c>
      <c r="Z45" s="48">
        <v>52.12</v>
      </c>
      <c r="AA45" s="22">
        <v>5956844536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5956844536</v>
      </c>
      <c r="F48" s="53">
        <f t="shared" si="7"/>
        <v>5956844536</v>
      </c>
      <c r="G48" s="53">
        <f t="shared" si="7"/>
        <v>4643180159</v>
      </c>
      <c r="H48" s="53">
        <f t="shared" si="7"/>
        <v>4702596261</v>
      </c>
      <c r="I48" s="53">
        <f t="shared" si="7"/>
        <v>4579592</v>
      </c>
      <c r="J48" s="53">
        <f t="shared" si="7"/>
        <v>4579592</v>
      </c>
      <c r="K48" s="53">
        <f t="shared" si="7"/>
        <v>4586689083</v>
      </c>
      <c r="L48" s="53">
        <f t="shared" si="7"/>
        <v>4586689083</v>
      </c>
      <c r="M48" s="53">
        <f t="shared" si="7"/>
        <v>4530818995</v>
      </c>
      <c r="N48" s="53">
        <f t="shared" si="7"/>
        <v>4530818995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4530818995</v>
      </c>
      <c r="X48" s="53">
        <f t="shared" si="7"/>
        <v>2978422268</v>
      </c>
      <c r="Y48" s="53">
        <f t="shared" si="7"/>
        <v>1552396727</v>
      </c>
      <c r="Z48" s="54">
        <f>+IF(X48&lt;&gt;0,+(Y48/X48)*100,0)</f>
        <v>52.12144509121028</v>
      </c>
      <c r="AA48" s="55">
        <f>SUM(AA45:AA47)</f>
        <v>5956844536</v>
      </c>
    </row>
    <row r="49" spans="1:27" ht="13.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/>
      <c r="F6" s="20"/>
      <c r="G6" s="20"/>
      <c r="H6" s="20"/>
      <c r="I6" s="20">
        <v>12935279</v>
      </c>
      <c r="J6" s="20">
        <v>12935279</v>
      </c>
      <c r="K6" s="20"/>
      <c r="L6" s="20">
        <v>9424286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3.5">
      <c r="A7" s="23" t="s">
        <v>34</v>
      </c>
      <c r="B7" s="17"/>
      <c r="C7" s="18">
        <v>320606825</v>
      </c>
      <c r="D7" s="18">
        <v>320606825</v>
      </c>
      <c r="E7" s="19">
        <v>262935838</v>
      </c>
      <c r="F7" s="20">
        <v>262935838</v>
      </c>
      <c r="G7" s="20">
        <v>291291355</v>
      </c>
      <c r="H7" s="20">
        <v>276291355</v>
      </c>
      <c r="I7" s="20">
        <v>281291355</v>
      </c>
      <c r="J7" s="20">
        <v>281291355</v>
      </c>
      <c r="K7" s="20">
        <v>286341395</v>
      </c>
      <c r="L7" s="20">
        <v>321341395</v>
      </c>
      <c r="M7" s="20">
        <v>321341395</v>
      </c>
      <c r="N7" s="20">
        <v>321341395</v>
      </c>
      <c r="O7" s="20"/>
      <c r="P7" s="20"/>
      <c r="Q7" s="20"/>
      <c r="R7" s="20"/>
      <c r="S7" s="20"/>
      <c r="T7" s="20"/>
      <c r="U7" s="20"/>
      <c r="V7" s="20"/>
      <c r="W7" s="20">
        <v>321341395</v>
      </c>
      <c r="X7" s="20">
        <v>131467919</v>
      </c>
      <c r="Y7" s="20">
        <v>189873476</v>
      </c>
      <c r="Z7" s="21">
        <v>144.43</v>
      </c>
      <c r="AA7" s="22">
        <v>262935838</v>
      </c>
    </row>
    <row r="8" spans="1:27" ht="13.5">
      <c r="A8" s="23" t="s">
        <v>35</v>
      </c>
      <c r="B8" s="17"/>
      <c r="C8" s="18">
        <v>260972410</v>
      </c>
      <c r="D8" s="18">
        <v>260972410</v>
      </c>
      <c r="E8" s="19">
        <v>226536540</v>
      </c>
      <c r="F8" s="20">
        <v>226536540</v>
      </c>
      <c r="G8" s="20">
        <v>610940263</v>
      </c>
      <c r="H8" s="20">
        <v>467903414</v>
      </c>
      <c r="I8" s="20">
        <v>480548860</v>
      </c>
      <c r="J8" s="20">
        <v>480548860</v>
      </c>
      <c r="K8" s="20">
        <v>490930441</v>
      </c>
      <c r="L8" s="20">
        <v>445838751</v>
      </c>
      <c r="M8" s="20">
        <v>462129731</v>
      </c>
      <c r="N8" s="20">
        <v>462129731</v>
      </c>
      <c r="O8" s="20"/>
      <c r="P8" s="20"/>
      <c r="Q8" s="20"/>
      <c r="R8" s="20"/>
      <c r="S8" s="20"/>
      <c r="T8" s="20"/>
      <c r="U8" s="20"/>
      <c r="V8" s="20"/>
      <c r="W8" s="20">
        <v>462129731</v>
      </c>
      <c r="X8" s="20">
        <v>113268270</v>
      </c>
      <c r="Y8" s="20">
        <v>348861461</v>
      </c>
      <c r="Z8" s="21">
        <v>308</v>
      </c>
      <c r="AA8" s="22">
        <v>226536540</v>
      </c>
    </row>
    <row r="9" spans="1:27" ht="13.5">
      <c r="A9" s="23" t="s">
        <v>36</v>
      </c>
      <c r="B9" s="17"/>
      <c r="C9" s="18">
        <v>315559851</v>
      </c>
      <c r="D9" s="18">
        <v>315559851</v>
      </c>
      <c r="E9" s="19">
        <v>240670028</v>
      </c>
      <c r="F9" s="20">
        <v>240670028</v>
      </c>
      <c r="G9" s="20">
        <v>101950828</v>
      </c>
      <c r="H9" s="20">
        <v>125406208</v>
      </c>
      <c r="I9" s="20">
        <v>53702610</v>
      </c>
      <c r="J9" s="20">
        <v>53702610</v>
      </c>
      <c r="K9" s="20">
        <v>57447203</v>
      </c>
      <c r="L9" s="20">
        <v>40054734</v>
      </c>
      <c r="M9" s="20">
        <v>31789768</v>
      </c>
      <c r="N9" s="20">
        <v>31789768</v>
      </c>
      <c r="O9" s="20"/>
      <c r="P9" s="20"/>
      <c r="Q9" s="20"/>
      <c r="R9" s="20"/>
      <c r="S9" s="20"/>
      <c r="T9" s="20"/>
      <c r="U9" s="20"/>
      <c r="V9" s="20"/>
      <c r="W9" s="20">
        <v>31789768</v>
      </c>
      <c r="X9" s="20">
        <v>120335014</v>
      </c>
      <c r="Y9" s="20">
        <v>-88545246</v>
      </c>
      <c r="Z9" s="21">
        <v>-73.58</v>
      </c>
      <c r="AA9" s="22">
        <v>240670028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23407105</v>
      </c>
      <c r="D11" s="18">
        <v>23407105</v>
      </c>
      <c r="E11" s="19">
        <v>21663737</v>
      </c>
      <c r="F11" s="20">
        <v>21663737</v>
      </c>
      <c r="G11" s="20">
        <v>22447099</v>
      </c>
      <c r="H11" s="20">
        <v>21041669</v>
      </c>
      <c r="I11" s="20">
        <v>21634607</v>
      </c>
      <c r="J11" s="20">
        <v>21634607</v>
      </c>
      <c r="K11" s="20">
        <v>23437474</v>
      </c>
      <c r="L11" s="20">
        <v>22944771</v>
      </c>
      <c r="M11" s="20">
        <v>25673966</v>
      </c>
      <c r="N11" s="20">
        <v>25673966</v>
      </c>
      <c r="O11" s="20"/>
      <c r="P11" s="20"/>
      <c r="Q11" s="20"/>
      <c r="R11" s="20"/>
      <c r="S11" s="20"/>
      <c r="T11" s="20"/>
      <c r="U11" s="20"/>
      <c r="V11" s="20"/>
      <c r="W11" s="20">
        <v>25673966</v>
      </c>
      <c r="X11" s="20">
        <v>10831869</v>
      </c>
      <c r="Y11" s="20">
        <v>14842097</v>
      </c>
      <c r="Z11" s="21">
        <v>137.02</v>
      </c>
      <c r="AA11" s="22">
        <v>21663737</v>
      </c>
    </row>
    <row r="12" spans="1:27" ht="13.5">
      <c r="A12" s="27" t="s">
        <v>39</v>
      </c>
      <c r="B12" s="28"/>
      <c r="C12" s="29">
        <f aca="true" t="shared" si="0" ref="C12:Y12">SUM(C6:C11)</f>
        <v>920546191</v>
      </c>
      <c r="D12" s="29">
        <f>SUM(D6:D11)</f>
        <v>920546191</v>
      </c>
      <c r="E12" s="30">
        <f t="shared" si="0"/>
        <v>751806143</v>
      </c>
      <c r="F12" s="31">
        <f t="shared" si="0"/>
        <v>751806143</v>
      </c>
      <c r="G12" s="31">
        <f t="shared" si="0"/>
        <v>1026629545</v>
      </c>
      <c r="H12" s="31">
        <f t="shared" si="0"/>
        <v>890642646</v>
      </c>
      <c r="I12" s="31">
        <f t="shared" si="0"/>
        <v>850112711</v>
      </c>
      <c r="J12" s="31">
        <f t="shared" si="0"/>
        <v>850112711</v>
      </c>
      <c r="K12" s="31">
        <f t="shared" si="0"/>
        <v>858156513</v>
      </c>
      <c r="L12" s="31">
        <f t="shared" si="0"/>
        <v>839603937</v>
      </c>
      <c r="M12" s="31">
        <f t="shared" si="0"/>
        <v>840934860</v>
      </c>
      <c r="N12" s="31">
        <f t="shared" si="0"/>
        <v>840934860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840934860</v>
      </c>
      <c r="X12" s="31">
        <f t="shared" si="0"/>
        <v>375903072</v>
      </c>
      <c r="Y12" s="31">
        <f t="shared" si="0"/>
        <v>465031788</v>
      </c>
      <c r="Z12" s="32">
        <f>+IF(X12&lt;&gt;0,+(Y12/X12)*100,0)</f>
        <v>123.71055802385142</v>
      </c>
      <c r="AA12" s="33">
        <f>SUM(AA6:AA11)</f>
        <v>751806143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836224</v>
      </c>
      <c r="D15" s="18">
        <v>836224</v>
      </c>
      <c r="E15" s="19">
        <v>4628480</v>
      </c>
      <c r="F15" s="20">
        <v>4628480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2314240</v>
      </c>
      <c r="Y15" s="20">
        <v>-2314240</v>
      </c>
      <c r="Z15" s="21">
        <v>-100</v>
      </c>
      <c r="AA15" s="22">
        <v>4628480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201755728</v>
      </c>
      <c r="D17" s="18">
        <v>201755728</v>
      </c>
      <c r="E17" s="19">
        <v>189999792</v>
      </c>
      <c r="F17" s="20">
        <v>189999792</v>
      </c>
      <c r="G17" s="20">
        <v>203084546</v>
      </c>
      <c r="H17" s="20">
        <v>202854033</v>
      </c>
      <c r="I17" s="20">
        <v>202854033</v>
      </c>
      <c r="J17" s="20">
        <v>202854033</v>
      </c>
      <c r="K17" s="20">
        <v>202854033</v>
      </c>
      <c r="L17" s="20">
        <v>202854033</v>
      </c>
      <c r="M17" s="20">
        <v>202854033</v>
      </c>
      <c r="N17" s="20">
        <v>202854033</v>
      </c>
      <c r="O17" s="20"/>
      <c r="P17" s="20"/>
      <c r="Q17" s="20"/>
      <c r="R17" s="20"/>
      <c r="S17" s="20"/>
      <c r="T17" s="20"/>
      <c r="U17" s="20"/>
      <c r="V17" s="20"/>
      <c r="W17" s="20">
        <v>202854033</v>
      </c>
      <c r="X17" s="20">
        <v>94999896</v>
      </c>
      <c r="Y17" s="20">
        <v>107854137</v>
      </c>
      <c r="Z17" s="21">
        <v>113.53</v>
      </c>
      <c r="AA17" s="22">
        <v>189999792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1281007358</v>
      </c>
      <c r="D19" s="18">
        <v>1281007358</v>
      </c>
      <c r="E19" s="19">
        <v>1377414655</v>
      </c>
      <c r="F19" s="20">
        <v>1377414655</v>
      </c>
      <c r="G19" s="20">
        <v>1337948715</v>
      </c>
      <c r="H19" s="20">
        <v>1312693076</v>
      </c>
      <c r="I19" s="20">
        <v>1326122501</v>
      </c>
      <c r="J19" s="20">
        <v>1326122501</v>
      </c>
      <c r="K19" s="20">
        <v>1360162228</v>
      </c>
      <c r="L19" s="20">
        <v>1365057373</v>
      </c>
      <c r="M19" s="20">
        <v>1388228230</v>
      </c>
      <c r="N19" s="20">
        <v>1388228230</v>
      </c>
      <c r="O19" s="20"/>
      <c r="P19" s="20"/>
      <c r="Q19" s="20"/>
      <c r="R19" s="20"/>
      <c r="S19" s="20"/>
      <c r="T19" s="20"/>
      <c r="U19" s="20"/>
      <c r="V19" s="20"/>
      <c r="W19" s="20">
        <v>1388228230</v>
      </c>
      <c r="X19" s="20">
        <v>688707328</v>
      </c>
      <c r="Y19" s="20">
        <v>699520902</v>
      </c>
      <c r="Z19" s="21">
        <v>101.57</v>
      </c>
      <c r="AA19" s="22">
        <v>1377414655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1098304</v>
      </c>
      <c r="D22" s="18">
        <v>1098304</v>
      </c>
      <c r="E22" s="19">
        <v>2874119</v>
      </c>
      <c r="F22" s="20">
        <v>2874119</v>
      </c>
      <c r="G22" s="20">
        <v>1098305</v>
      </c>
      <c r="H22" s="20">
        <v>1098305</v>
      </c>
      <c r="I22" s="20">
        <v>1098305</v>
      </c>
      <c r="J22" s="20">
        <v>1098305</v>
      </c>
      <c r="K22" s="20">
        <v>1098305</v>
      </c>
      <c r="L22" s="20">
        <v>1098305</v>
      </c>
      <c r="M22" s="20">
        <v>1098305</v>
      </c>
      <c r="N22" s="20">
        <v>1098305</v>
      </c>
      <c r="O22" s="20"/>
      <c r="P22" s="20"/>
      <c r="Q22" s="20"/>
      <c r="R22" s="20"/>
      <c r="S22" s="20"/>
      <c r="T22" s="20"/>
      <c r="U22" s="20"/>
      <c r="V22" s="20"/>
      <c r="W22" s="20">
        <v>1098305</v>
      </c>
      <c r="X22" s="20">
        <v>1437060</v>
      </c>
      <c r="Y22" s="20">
        <v>-338755</v>
      </c>
      <c r="Z22" s="21">
        <v>-23.57</v>
      </c>
      <c r="AA22" s="22">
        <v>2874119</v>
      </c>
    </row>
    <row r="23" spans="1:27" ht="13.5">
      <c r="A23" s="23" t="s">
        <v>49</v>
      </c>
      <c r="B23" s="17"/>
      <c r="C23" s="18">
        <v>6801943</v>
      </c>
      <c r="D23" s="18">
        <v>6801943</v>
      </c>
      <c r="E23" s="19">
        <v>6801943</v>
      </c>
      <c r="F23" s="20">
        <v>6801943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3400972</v>
      </c>
      <c r="Y23" s="24">
        <v>-3400972</v>
      </c>
      <c r="Z23" s="25">
        <v>-100</v>
      </c>
      <c r="AA23" s="26">
        <v>6801943</v>
      </c>
    </row>
    <row r="24" spans="1:27" ht="13.5">
      <c r="A24" s="27" t="s">
        <v>50</v>
      </c>
      <c r="B24" s="35"/>
      <c r="C24" s="29">
        <f aca="true" t="shared" si="1" ref="C24:Y24">SUM(C15:C23)</f>
        <v>1491499557</v>
      </c>
      <c r="D24" s="29">
        <f>SUM(D15:D23)</f>
        <v>1491499557</v>
      </c>
      <c r="E24" s="36">
        <f t="shared" si="1"/>
        <v>1581718989</v>
      </c>
      <c r="F24" s="37">
        <f t="shared" si="1"/>
        <v>1581718989</v>
      </c>
      <c r="G24" s="37">
        <f t="shared" si="1"/>
        <v>1542131566</v>
      </c>
      <c r="H24" s="37">
        <f t="shared" si="1"/>
        <v>1516645414</v>
      </c>
      <c r="I24" s="37">
        <f t="shared" si="1"/>
        <v>1530074839</v>
      </c>
      <c r="J24" s="37">
        <f t="shared" si="1"/>
        <v>1530074839</v>
      </c>
      <c r="K24" s="37">
        <f t="shared" si="1"/>
        <v>1564114566</v>
      </c>
      <c r="L24" s="37">
        <f t="shared" si="1"/>
        <v>1569009711</v>
      </c>
      <c r="M24" s="37">
        <f t="shared" si="1"/>
        <v>1592180568</v>
      </c>
      <c r="N24" s="37">
        <f t="shared" si="1"/>
        <v>1592180568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1592180568</v>
      </c>
      <c r="X24" s="37">
        <f t="shared" si="1"/>
        <v>790859496</v>
      </c>
      <c r="Y24" s="37">
        <f t="shared" si="1"/>
        <v>801321072</v>
      </c>
      <c r="Z24" s="38">
        <f>+IF(X24&lt;&gt;0,+(Y24/X24)*100,0)</f>
        <v>101.322810948457</v>
      </c>
      <c r="AA24" s="39">
        <f>SUM(AA15:AA23)</f>
        <v>1581718989</v>
      </c>
    </row>
    <row r="25" spans="1:27" ht="13.5">
      <c r="A25" s="27" t="s">
        <v>51</v>
      </c>
      <c r="B25" s="28"/>
      <c r="C25" s="29">
        <f aca="true" t="shared" si="2" ref="C25:Y25">+C12+C24</f>
        <v>2412045748</v>
      </c>
      <c r="D25" s="29">
        <f>+D12+D24</f>
        <v>2412045748</v>
      </c>
      <c r="E25" s="30">
        <f t="shared" si="2"/>
        <v>2333525132</v>
      </c>
      <c r="F25" s="31">
        <f t="shared" si="2"/>
        <v>2333525132</v>
      </c>
      <c r="G25" s="31">
        <f t="shared" si="2"/>
        <v>2568761111</v>
      </c>
      <c r="H25" s="31">
        <f t="shared" si="2"/>
        <v>2407288060</v>
      </c>
      <c r="I25" s="31">
        <f t="shared" si="2"/>
        <v>2380187550</v>
      </c>
      <c r="J25" s="31">
        <f t="shared" si="2"/>
        <v>2380187550</v>
      </c>
      <c r="K25" s="31">
        <f t="shared" si="2"/>
        <v>2422271079</v>
      </c>
      <c r="L25" s="31">
        <f t="shared" si="2"/>
        <v>2408613648</v>
      </c>
      <c r="M25" s="31">
        <f t="shared" si="2"/>
        <v>2433115428</v>
      </c>
      <c r="N25" s="31">
        <f t="shared" si="2"/>
        <v>2433115428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2433115428</v>
      </c>
      <c r="X25" s="31">
        <f t="shared" si="2"/>
        <v>1166762568</v>
      </c>
      <c r="Y25" s="31">
        <f t="shared" si="2"/>
        <v>1266352860</v>
      </c>
      <c r="Z25" s="32">
        <f>+IF(X25&lt;&gt;0,+(Y25/X25)*100,0)</f>
        <v>108.53560910603363</v>
      </c>
      <c r="AA25" s="33">
        <f>+AA12+AA24</f>
        <v>2333525132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15407715</v>
      </c>
      <c r="D29" s="18">
        <v>15407715</v>
      </c>
      <c r="E29" s="19">
        <v>12444224</v>
      </c>
      <c r="F29" s="20">
        <v>12444224</v>
      </c>
      <c r="G29" s="20">
        <v>13677019</v>
      </c>
      <c r="H29" s="20">
        <v>10088277</v>
      </c>
      <c r="I29" s="20"/>
      <c r="J29" s="20"/>
      <c r="K29" s="20">
        <v>6483861</v>
      </c>
      <c r="L29" s="20"/>
      <c r="M29" s="20">
        <v>1007466</v>
      </c>
      <c r="N29" s="20">
        <v>1007466</v>
      </c>
      <c r="O29" s="20"/>
      <c r="P29" s="20"/>
      <c r="Q29" s="20"/>
      <c r="R29" s="20"/>
      <c r="S29" s="20"/>
      <c r="T29" s="20"/>
      <c r="U29" s="20"/>
      <c r="V29" s="20"/>
      <c r="W29" s="20">
        <v>1007466</v>
      </c>
      <c r="X29" s="20">
        <v>6222112</v>
      </c>
      <c r="Y29" s="20">
        <v>-5214646</v>
      </c>
      <c r="Z29" s="21">
        <v>-83.81</v>
      </c>
      <c r="AA29" s="22">
        <v>12444224</v>
      </c>
    </row>
    <row r="30" spans="1:27" ht="13.5">
      <c r="A30" s="23" t="s">
        <v>55</v>
      </c>
      <c r="B30" s="17"/>
      <c r="C30" s="18">
        <v>22371958</v>
      </c>
      <c r="D30" s="18">
        <v>22371958</v>
      </c>
      <c r="E30" s="19">
        <v>11050686</v>
      </c>
      <c r="F30" s="20">
        <v>11050686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5525343</v>
      </c>
      <c r="Y30" s="20">
        <v>-5525343</v>
      </c>
      <c r="Z30" s="21">
        <v>-100</v>
      </c>
      <c r="AA30" s="22">
        <v>11050686</v>
      </c>
    </row>
    <row r="31" spans="1:27" ht="13.5">
      <c r="A31" s="23" t="s">
        <v>56</v>
      </c>
      <c r="B31" s="17"/>
      <c r="C31" s="18">
        <v>16684134</v>
      </c>
      <c r="D31" s="18">
        <v>16684134</v>
      </c>
      <c r="E31" s="19">
        <v>18113022</v>
      </c>
      <c r="F31" s="20">
        <v>18113022</v>
      </c>
      <c r="G31" s="20">
        <v>16899898</v>
      </c>
      <c r="H31" s="20">
        <v>17061148</v>
      </c>
      <c r="I31" s="20">
        <v>18118702</v>
      </c>
      <c r="J31" s="20">
        <v>18118702</v>
      </c>
      <c r="K31" s="20">
        <v>18310414</v>
      </c>
      <c r="L31" s="20">
        <v>18506516</v>
      </c>
      <c r="M31" s="20">
        <v>18691758</v>
      </c>
      <c r="N31" s="20">
        <v>18691758</v>
      </c>
      <c r="O31" s="20"/>
      <c r="P31" s="20"/>
      <c r="Q31" s="20"/>
      <c r="R31" s="20"/>
      <c r="S31" s="20"/>
      <c r="T31" s="20"/>
      <c r="U31" s="20"/>
      <c r="V31" s="20"/>
      <c r="W31" s="20">
        <v>18691758</v>
      </c>
      <c r="X31" s="20">
        <v>9056511</v>
      </c>
      <c r="Y31" s="20">
        <v>9635247</v>
      </c>
      <c r="Z31" s="21">
        <v>106.39</v>
      </c>
      <c r="AA31" s="22">
        <v>18113022</v>
      </c>
    </row>
    <row r="32" spans="1:27" ht="13.5">
      <c r="A32" s="23" t="s">
        <v>57</v>
      </c>
      <c r="B32" s="17"/>
      <c r="C32" s="18">
        <v>193081713</v>
      </c>
      <c r="D32" s="18">
        <v>193081713</v>
      </c>
      <c r="E32" s="19">
        <v>180679276</v>
      </c>
      <c r="F32" s="20">
        <v>180679276</v>
      </c>
      <c r="G32" s="20">
        <v>69900299</v>
      </c>
      <c r="H32" s="20">
        <v>87124056</v>
      </c>
      <c r="I32" s="20">
        <v>89772354</v>
      </c>
      <c r="J32" s="20">
        <v>89772354</v>
      </c>
      <c r="K32" s="20">
        <v>121447954</v>
      </c>
      <c r="L32" s="20">
        <v>150208128</v>
      </c>
      <c r="M32" s="20">
        <v>153872346</v>
      </c>
      <c r="N32" s="20">
        <v>153872346</v>
      </c>
      <c r="O32" s="20"/>
      <c r="P32" s="20"/>
      <c r="Q32" s="20"/>
      <c r="R32" s="20"/>
      <c r="S32" s="20"/>
      <c r="T32" s="20"/>
      <c r="U32" s="20"/>
      <c r="V32" s="20"/>
      <c r="W32" s="20">
        <v>153872346</v>
      </c>
      <c r="X32" s="20">
        <v>90339638</v>
      </c>
      <c r="Y32" s="20">
        <v>63532708</v>
      </c>
      <c r="Z32" s="21">
        <v>70.33</v>
      </c>
      <c r="AA32" s="22">
        <v>180679276</v>
      </c>
    </row>
    <row r="33" spans="1:27" ht="13.5">
      <c r="A33" s="23" t="s">
        <v>58</v>
      </c>
      <c r="B33" s="17"/>
      <c r="C33" s="18">
        <v>7465000</v>
      </c>
      <c r="D33" s="18">
        <v>7465000</v>
      </c>
      <c r="E33" s="19">
        <v>8038597</v>
      </c>
      <c r="F33" s="20">
        <v>8038597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4019299</v>
      </c>
      <c r="Y33" s="20">
        <v>-4019299</v>
      </c>
      <c r="Z33" s="21">
        <v>-100</v>
      </c>
      <c r="AA33" s="22">
        <v>8038597</v>
      </c>
    </row>
    <row r="34" spans="1:27" ht="13.5">
      <c r="A34" s="27" t="s">
        <v>59</v>
      </c>
      <c r="B34" s="28"/>
      <c r="C34" s="29">
        <f aca="true" t="shared" si="3" ref="C34:Y34">SUM(C29:C33)</f>
        <v>255010520</v>
      </c>
      <c r="D34" s="29">
        <f>SUM(D29:D33)</f>
        <v>255010520</v>
      </c>
      <c r="E34" s="30">
        <f t="shared" si="3"/>
        <v>230325805</v>
      </c>
      <c r="F34" s="31">
        <f t="shared" si="3"/>
        <v>230325805</v>
      </c>
      <c r="G34" s="31">
        <f t="shared" si="3"/>
        <v>100477216</v>
      </c>
      <c r="H34" s="31">
        <f t="shared" si="3"/>
        <v>114273481</v>
      </c>
      <c r="I34" s="31">
        <f t="shared" si="3"/>
        <v>107891056</v>
      </c>
      <c r="J34" s="31">
        <f t="shared" si="3"/>
        <v>107891056</v>
      </c>
      <c r="K34" s="31">
        <f t="shared" si="3"/>
        <v>146242229</v>
      </c>
      <c r="L34" s="31">
        <f t="shared" si="3"/>
        <v>168714644</v>
      </c>
      <c r="M34" s="31">
        <f t="shared" si="3"/>
        <v>173571570</v>
      </c>
      <c r="N34" s="31">
        <f t="shared" si="3"/>
        <v>173571570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173571570</v>
      </c>
      <c r="X34" s="31">
        <f t="shared" si="3"/>
        <v>115162903</v>
      </c>
      <c r="Y34" s="31">
        <f t="shared" si="3"/>
        <v>58408667</v>
      </c>
      <c r="Z34" s="32">
        <f>+IF(X34&lt;&gt;0,+(Y34/X34)*100,0)</f>
        <v>50.718300319331135</v>
      </c>
      <c r="AA34" s="33">
        <f>SUM(AA29:AA33)</f>
        <v>230325805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237719460</v>
      </c>
      <c r="D37" s="18">
        <v>237719460</v>
      </c>
      <c r="E37" s="19">
        <v>214735891</v>
      </c>
      <c r="F37" s="20">
        <v>214735891</v>
      </c>
      <c r="G37" s="20">
        <v>260091418</v>
      </c>
      <c r="H37" s="20">
        <v>260091418</v>
      </c>
      <c r="I37" s="20">
        <v>260091418</v>
      </c>
      <c r="J37" s="20">
        <v>260091418</v>
      </c>
      <c r="K37" s="20">
        <v>260091418</v>
      </c>
      <c r="L37" s="20">
        <v>260091418</v>
      </c>
      <c r="M37" s="20">
        <v>253527669</v>
      </c>
      <c r="N37" s="20">
        <v>253527669</v>
      </c>
      <c r="O37" s="20"/>
      <c r="P37" s="20"/>
      <c r="Q37" s="20"/>
      <c r="R37" s="20"/>
      <c r="S37" s="20"/>
      <c r="T37" s="20"/>
      <c r="U37" s="20"/>
      <c r="V37" s="20"/>
      <c r="W37" s="20">
        <v>253527669</v>
      </c>
      <c r="X37" s="20">
        <v>107367946</v>
      </c>
      <c r="Y37" s="20">
        <v>146159723</v>
      </c>
      <c r="Z37" s="21">
        <v>136.13</v>
      </c>
      <c r="AA37" s="22">
        <v>214735891</v>
      </c>
    </row>
    <row r="38" spans="1:27" ht="13.5">
      <c r="A38" s="23" t="s">
        <v>58</v>
      </c>
      <c r="B38" s="17"/>
      <c r="C38" s="18">
        <v>244316435</v>
      </c>
      <c r="D38" s="18">
        <v>244316435</v>
      </c>
      <c r="E38" s="19">
        <v>287704997</v>
      </c>
      <c r="F38" s="20">
        <v>287704997</v>
      </c>
      <c r="G38" s="20">
        <v>252616435</v>
      </c>
      <c r="H38" s="20">
        <v>252616435</v>
      </c>
      <c r="I38" s="20">
        <v>252616435</v>
      </c>
      <c r="J38" s="20">
        <v>252616435</v>
      </c>
      <c r="K38" s="20">
        <v>252616435</v>
      </c>
      <c r="L38" s="20">
        <v>252616435</v>
      </c>
      <c r="M38" s="20">
        <v>252616435</v>
      </c>
      <c r="N38" s="20">
        <v>252616435</v>
      </c>
      <c r="O38" s="20"/>
      <c r="P38" s="20"/>
      <c r="Q38" s="20"/>
      <c r="R38" s="20"/>
      <c r="S38" s="20"/>
      <c r="T38" s="20"/>
      <c r="U38" s="20"/>
      <c r="V38" s="20"/>
      <c r="W38" s="20">
        <v>252616435</v>
      </c>
      <c r="X38" s="20">
        <v>143852499</v>
      </c>
      <c r="Y38" s="20">
        <v>108763936</v>
      </c>
      <c r="Z38" s="21">
        <v>75.61</v>
      </c>
      <c r="AA38" s="22">
        <v>287704997</v>
      </c>
    </row>
    <row r="39" spans="1:27" ht="13.5">
      <c r="A39" s="27" t="s">
        <v>61</v>
      </c>
      <c r="B39" s="35"/>
      <c r="C39" s="29">
        <f aca="true" t="shared" si="4" ref="C39:Y39">SUM(C37:C38)</f>
        <v>482035895</v>
      </c>
      <c r="D39" s="29">
        <f>SUM(D37:D38)</f>
        <v>482035895</v>
      </c>
      <c r="E39" s="36">
        <f t="shared" si="4"/>
        <v>502440888</v>
      </c>
      <c r="F39" s="37">
        <f t="shared" si="4"/>
        <v>502440888</v>
      </c>
      <c r="G39" s="37">
        <f t="shared" si="4"/>
        <v>512707853</v>
      </c>
      <c r="H39" s="37">
        <f t="shared" si="4"/>
        <v>512707853</v>
      </c>
      <c r="I39" s="37">
        <f t="shared" si="4"/>
        <v>512707853</v>
      </c>
      <c r="J39" s="37">
        <f t="shared" si="4"/>
        <v>512707853</v>
      </c>
      <c r="K39" s="37">
        <f t="shared" si="4"/>
        <v>512707853</v>
      </c>
      <c r="L39" s="37">
        <f t="shared" si="4"/>
        <v>512707853</v>
      </c>
      <c r="M39" s="37">
        <f t="shared" si="4"/>
        <v>506144104</v>
      </c>
      <c r="N39" s="37">
        <f t="shared" si="4"/>
        <v>506144104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506144104</v>
      </c>
      <c r="X39" s="37">
        <f t="shared" si="4"/>
        <v>251220445</v>
      </c>
      <c r="Y39" s="37">
        <f t="shared" si="4"/>
        <v>254923659</v>
      </c>
      <c r="Z39" s="38">
        <f>+IF(X39&lt;&gt;0,+(Y39/X39)*100,0)</f>
        <v>101.47408941975245</v>
      </c>
      <c r="AA39" s="39">
        <f>SUM(AA37:AA38)</f>
        <v>502440888</v>
      </c>
    </row>
    <row r="40" spans="1:27" ht="13.5">
      <c r="A40" s="27" t="s">
        <v>62</v>
      </c>
      <c r="B40" s="28"/>
      <c r="C40" s="29">
        <f aca="true" t="shared" si="5" ref="C40:Y40">+C34+C39</f>
        <v>737046415</v>
      </c>
      <c r="D40" s="29">
        <f>+D34+D39</f>
        <v>737046415</v>
      </c>
      <c r="E40" s="30">
        <f t="shared" si="5"/>
        <v>732766693</v>
      </c>
      <c r="F40" s="31">
        <f t="shared" si="5"/>
        <v>732766693</v>
      </c>
      <c r="G40" s="31">
        <f t="shared" si="5"/>
        <v>613185069</v>
      </c>
      <c r="H40" s="31">
        <f t="shared" si="5"/>
        <v>626981334</v>
      </c>
      <c r="I40" s="31">
        <f t="shared" si="5"/>
        <v>620598909</v>
      </c>
      <c r="J40" s="31">
        <f t="shared" si="5"/>
        <v>620598909</v>
      </c>
      <c r="K40" s="31">
        <f t="shared" si="5"/>
        <v>658950082</v>
      </c>
      <c r="L40" s="31">
        <f t="shared" si="5"/>
        <v>681422497</v>
      </c>
      <c r="M40" s="31">
        <f t="shared" si="5"/>
        <v>679715674</v>
      </c>
      <c r="N40" s="31">
        <f t="shared" si="5"/>
        <v>679715674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679715674</v>
      </c>
      <c r="X40" s="31">
        <f t="shared" si="5"/>
        <v>366383348</v>
      </c>
      <c r="Y40" s="31">
        <f t="shared" si="5"/>
        <v>313332326</v>
      </c>
      <c r="Z40" s="32">
        <f>+IF(X40&lt;&gt;0,+(Y40/X40)*100,0)</f>
        <v>85.52035121421511</v>
      </c>
      <c r="AA40" s="33">
        <f>+AA34+AA39</f>
        <v>732766693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1674999333</v>
      </c>
      <c r="D42" s="43">
        <f>+D25-D40</f>
        <v>1674999333</v>
      </c>
      <c r="E42" s="44">
        <f t="shared" si="6"/>
        <v>1600758439</v>
      </c>
      <c r="F42" s="45">
        <f t="shared" si="6"/>
        <v>1600758439</v>
      </c>
      <c r="G42" s="45">
        <f t="shared" si="6"/>
        <v>1955576042</v>
      </c>
      <c r="H42" s="45">
        <f t="shared" si="6"/>
        <v>1780306726</v>
      </c>
      <c r="I42" s="45">
        <f t="shared" si="6"/>
        <v>1759588641</v>
      </c>
      <c r="J42" s="45">
        <f t="shared" si="6"/>
        <v>1759588641</v>
      </c>
      <c r="K42" s="45">
        <f t="shared" si="6"/>
        <v>1763320997</v>
      </c>
      <c r="L42" s="45">
        <f t="shared" si="6"/>
        <v>1727191151</v>
      </c>
      <c r="M42" s="45">
        <f t="shared" si="6"/>
        <v>1753399754</v>
      </c>
      <c r="N42" s="45">
        <f t="shared" si="6"/>
        <v>1753399754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1753399754</v>
      </c>
      <c r="X42" s="45">
        <f t="shared" si="6"/>
        <v>800379220</v>
      </c>
      <c r="Y42" s="45">
        <f t="shared" si="6"/>
        <v>953020534</v>
      </c>
      <c r="Z42" s="46">
        <f>+IF(X42&lt;&gt;0,+(Y42/X42)*100,0)</f>
        <v>119.07112406041726</v>
      </c>
      <c r="AA42" s="47">
        <f>+AA25-AA40</f>
        <v>1600758439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1553952854</v>
      </c>
      <c r="D45" s="18">
        <v>1553952854</v>
      </c>
      <c r="E45" s="19">
        <v>1569658439</v>
      </c>
      <c r="F45" s="20">
        <v>1569658439</v>
      </c>
      <c r="G45" s="20">
        <v>1834529562</v>
      </c>
      <c r="H45" s="20">
        <v>1659260246</v>
      </c>
      <c r="I45" s="20">
        <v>1638542161</v>
      </c>
      <c r="J45" s="20">
        <v>1638542161</v>
      </c>
      <c r="K45" s="20">
        <v>1642274518</v>
      </c>
      <c r="L45" s="20">
        <v>1606144671</v>
      </c>
      <c r="M45" s="20">
        <v>1632353274</v>
      </c>
      <c r="N45" s="20">
        <v>1632353274</v>
      </c>
      <c r="O45" s="20"/>
      <c r="P45" s="20"/>
      <c r="Q45" s="20"/>
      <c r="R45" s="20"/>
      <c r="S45" s="20"/>
      <c r="T45" s="20"/>
      <c r="U45" s="20"/>
      <c r="V45" s="20"/>
      <c r="W45" s="20">
        <v>1632353274</v>
      </c>
      <c r="X45" s="20">
        <v>784829220</v>
      </c>
      <c r="Y45" s="20">
        <v>847524054</v>
      </c>
      <c r="Z45" s="48">
        <v>107.99</v>
      </c>
      <c r="AA45" s="22">
        <v>1569658439</v>
      </c>
    </row>
    <row r="46" spans="1:27" ht="13.5">
      <c r="A46" s="23" t="s">
        <v>67</v>
      </c>
      <c r="B46" s="17"/>
      <c r="C46" s="18">
        <v>121046479</v>
      </c>
      <c r="D46" s="18">
        <v>121046479</v>
      </c>
      <c r="E46" s="19">
        <v>31100000</v>
      </c>
      <c r="F46" s="20">
        <v>31100000</v>
      </c>
      <c r="G46" s="20">
        <v>121046479</v>
      </c>
      <c r="H46" s="20">
        <v>121046479</v>
      </c>
      <c r="I46" s="20">
        <v>121046479</v>
      </c>
      <c r="J46" s="20">
        <v>121046479</v>
      </c>
      <c r="K46" s="20">
        <v>121046479</v>
      </c>
      <c r="L46" s="20">
        <v>121046479</v>
      </c>
      <c r="M46" s="20">
        <v>121046479</v>
      </c>
      <c r="N46" s="20">
        <v>121046479</v>
      </c>
      <c r="O46" s="20"/>
      <c r="P46" s="20"/>
      <c r="Q46" s="20"/>
      <c r="R46" s="20"/>
      <c r="S46" s="20"/>
      <c r="T46" s="20"/>
      <c r="U46" s="20"/>
      <c r="V46" s="20"/>
      <c r="W46" s="20">
        <v>121046479</v>
      </c>
      <c r="X46" s="20">
        <v>15550000</v>
      </c>
      <c r="Y46" s="20">
        <v>105496479</v>
      </c>
      <c r="Z46" s="48">
        <v>678.43</v>
      </c>
      <c r="AA46" s="22">
        <v>31100000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1674999333</v>
      </c>
      <c r="D48" s="51">
        <f>SUM(D45:D47)</f>
        <v>1674999333</v>
      </c>
      <c r="E48" s="52">
        <f t="shared" si="7"/>
        <v>1600758439</v>
      </c>
      <c r="F48" s="53">
        <f t="shared" si="7"/>
        <v>1600758439</v>
      </c>
      <c r="G48" s="53">
        <f t="shared" si="7"/>
        <v>1955576041</v>
      </c>
      <c r="H48" s="53">
        <f t="shared" si="7"/>
        <v>1780306725</v>
      </c>
      <c r="I48" s="53">
        <f t="shared" si="7"/>
        <v>1759588640</v>
      </c>
      <c r="J48" s="53">
        <f t="shared" si="7"/>
        <v>1759588640</v>
      </c>
      <c r="K48" s="53">
        <f t="shared" si="7"/>
        <v>1763320997</v>
      </c>
      <c r="L48" s="53">
        <f t="shared" si="7"/>
        <v>1727191150</v>
      </c>
      <c r="M48" s="53">
        <f t="shared" si="7"/>
        <v>1753399753</v>
      </c>
      <c r="N48" s="53">
        <f t="shared" si="7"/>
        <v>1753399753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1753399753</v>
      </c>
      <c r="X48" s="53">
        <f t="shared" si="7"/>
        <v>800379220</v>
      </c>
      <c r="Y48" s="53">
        <f t="shared" si="7"/>
        <v>953020533</v>
      </c>
      <c r="Z48" s="54">
        <f>+IF(X48&lt;&gt;0,+(Y48/X48)*100,0)</f>
        <v>119.07112393547648</v>
      </c>
      <c r="AA48" s="55">
        <f>SUM(AA45:AA47)</f>
        <v>1600758439</v>
      </c>
    </row>
    <row r="49" spans="1:27" ht="13.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31636027</v>
      </c>
      <c r="D6" s="18">
        <v>31636027</v>
      </c>
      <c r="E6" s="19">
        <v>40000000</v>
      </c>
      <c r="F6" s="20">
        <v>40000000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20000000</v>
      </c>
      <c r="Y6" s="20">
        <v>-20000000</v>
      </c>
      <c r="Z6" s="21">
        <v>-100</v>
      </c>
      <c r="AA6" s="22">
        <v>40000000</v>
      </c>
    </row>
    <row r="7" spans="1:27" ht="13.5">
      <c r="A7" s="23" t="s">
        <v>34</v>
      </c>
      <c r="B7" s="17"/>
      <c r="C7" s="18">
        <v>3034500</v>
      </c>
      <c r="D7" s="18">
        <v>3034500</v>
      </c>
      <c r="E7" s="19">
        <v>150000000</v>
      </c>
      <c r="F7" s="20">
        <v>150000000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75000000</v>
      </c>
      <c r="Y7" s="20">
        <v>-75000000</v>
      </c>
      <c r="Z7" s="21">
        <v>-100</v>
      </c>
      <c r="AA7" s="22">
        <v>150000000</v>
      </c>
    </row>
    <row r="8" spans="1:27" ht="13.5">
      <c r="A8" s="23" t="s">
        <v>35</v>
      </c>
      <c r="B8" s="17"/>
      <c r="C8" s="18">
        <v>85342612</v>
      </c>
      <c r="D8" s="18">
        <v>85342612</v>
      </c>
      <c r="E8" s="19">
        <v>50000000</v>
      </c>
      <c r="F8" s="20">
        <v>50000000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25000000</v>
      </c>
      <c r="Y8" s="20">
        <v>-25000000</v>
      </c>
      <c r="Z8" s="21">
        <v>-100</v>
      </c>
      <c r="AA8" s="22">
        <v>50000000</v>
      </c>
    </row>
    <row r="9" spans="1:27" ht="13.5">
      <c r="A9" s="23" t="s">
        <v>36</v>
      </c>
      <c r="B9" s="17"/>
      <c r="C9" s="18">
        <v>115249</v>
      </c>
      <c r="D9" s="18">
        <v>115249</v>
      </c>
      <c r="E9" s="19">
        <v>7385000</v>
      </c>
      <c r="F9" s="20">
        <v>7385000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3692500</v>
      </c>
      <c r="Y9" s="20">
        <v>-3692500</v>
      </c>
      <c r="Z9" s="21">
        <v>-100</v>
      </c>
      <c r="AA9" s="22">
        <v>7385000</v>
      </c>
    </row>
    <row r="10" spans="1:27" ht="13.5">
      <c r="A10" s="23" t="s">
        <v>37</v>
      </c>
      <c r="B10" s="17"/>
      <c r="C10" s="18">
        <v>31958596</v>
      </c>
      <c r="D10" s="18">
        <v>31958596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5403952</v>
      </c>
      <c r="D11" s="18">
        <v>5403952</v>
      </c>
      <c r="E11" s="19">
        <v>6330000</v>
      </c>
      <c r="F11" s="20">
        <v>6330000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3165000</v>
      </c>
      <c r="Y11" s="20">
        <v>-3165000</v>
      </c>
      <c r="Z11" s="21">
        <v>-100</v>
      </c>
      <c r="AA11" s="22">
        <v>6330000</v>
      </c>
    </row>
    <row r="12" spans="1:27" ht="13.5">
      <c r="A12" s="27" t="s">
        <v>39</v>
      </c>
      <c r="B12" s="28"/>
      <c r="C12" s="29">
        <f aca="true" t="shared" si="0" ref="C12:Y12">SUM(C6:C11)</f>
        <v>157490936</v>
      </c>
      <c r="D12" s="29">
        <f>SUM(D6:D11)</f>
        <v>157490936</v>
      </c>
      <c r="E12" s="30">
        <f t="shared" si="0"/>
        <v>253715000</v>
      </c>
      <c r="F12" s="31">
        <f t="shared" si="0"/>
        <v>253715000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126857500</v>
      </c>
      <c r="Y12" s="31">
        <f t="shared" si="0"/>
        <v>-126857500</v>
      </c>
      <c r="Z12" s="32">
        <f>+IF(X12&lt;&gt;0,+(Y12/X12)*100,0)</f>
        <v>-100</v>
      </c>
      <c r="AA12" s="33">
        <f>SUM(AA6:AA11)</f>
        <v>253715000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11733089</v>
      </c>
      <c r="D16" s="18">
        <v>11733089</v>
      </c>
      <c r="E16" s="19">
        <v>23315000</v>
      </c>
      <c r="F16" s="20">
        <v>23315000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11657500</v>
      </c>
      <c r="Y16" s="24">
        <v>-11657500</v>
      </c>
      <c r="Z16" s="25">
        <v>-100</v>
      </c>
      <c r="AA16" s="26">
        <v>23315000</v>
      </c>
    </row>
    <row r="17" spans="1:27" ht="13.5">
      <c r="A17" s="23" t="s">
        <v>43</v>
      </c>
      <c r="B17" s="17"/>
      <c r="C17" s="18">
        <v>444463266</v>
      </c>
      <c r="D17" s="18">
        <v>444463266</v>
      </c>
      <c r="E17" s="19">
        <v>800000000</v>
      </c>
      <c r="F17" s="20">
        <v>800000000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400000000</v>
      </c>
      <c r="Y17" s="20">
        <v>-400000000</v>
      </c>
      <c r="Z17" s="21">
        <v>-100</v>
      </c>
      <c r="AA17" s="22">
        <v>800000000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3975226338</v>
      </c>
      <c r="D19" s="18">
        <v>3975226338</v>
      </c>
      <c r="E19" s="19">
        <v>4209138961</v>
      </c>
      <c r="F19" s="20">
        <v>4209138961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2104569481</v>
      </c>
      <c r="Y19" s="20">
        <v>-2104569481</v>
      </c>
      <c r="Z19" s="21">
        <v>-100</v>
      </c>
      <c r="AA19" s="22">
        <v>4209138961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10100</v>
      </c>
      <c r="D23" s="18">
        <v>10100</v>
      </c>
      <c r="E23" s="19">
        <v>12403609</v>
      </c>
      <c r="F23" s="20">
        <v>12403609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6201805</v>
      </c>
      <c r="Y23" s="24">
        <v>-6201805</v>
      </c>
      <c r="Z23" s="25">
        <v>-100</v>
      </c>
      <c r="AA23" s="26">
        <v>12403609</v>
      </c>
    </row>
    <row r="24" spans="1:27" ht="13.5">
      <c r="A24" s="27" t="s">
        <v>50</v>
      </c>
      <c r="B24" s="35"/>
      <c r="C24" s="29">
        <f aca="true" t="shared" si="1" ref="C24:Y24">SUM(C15:C23)</f>
        <v>4431432793</v>
      </c>
      <c r="D24" s="29">
        <f>SUM(D15:D23)</f>
        <v>4431432793</v>
      </c>
      <c r="E24" s="36">
        <f t="shared" si="1"/>
        <v>5044857570</v>
      </c>
      <c r="F24" s="37">
        <f t="shared" si="1"/>
        <v>5044857570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2522428786</v>
      </c>
      <c r="Y24" s="37">
        <f t="shared" si="1"/>
        <v>-2522428786</v>
      </c>
      <c r="Z24" s="38">
        <f>+IF(X24&lt;&gt;0,+(Y24/X24)*100,0)</f>
        <v>-100</v>
      </c>
      <c r="AA24" s="39">
        <f>SUM(AA15:AA23)</f>
        <v>5044857570</v>
      </c>
    </row>
    <row r="25" spans="1:27" ht="13.5">
      <c r="A25" s="27" t="s">
        <v>51</v>
      </c>
      <c r="B25" s="28"/>
      <c r="C25" s="29">
        <f aca="true" t="shared" si="2" ref="C25:Y25">+C12+C24</f>
        <v>4588923729</v>
      </c>
      <c r="D25" s="29">
        <f>+D12+D24</f>
        <v>4588923729</v>
      </c>
      <c r="E25" s="30">
        <f t="shared" si="2"/>
        <v>5298572570</v>
      </c>
      <c r="F25" s="31">
        <f t="shared" si="2"/>
        <v>5298572570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2649286286</v>
      </c>
      <c r="Y25" s="31">
        <f t="shared" si="2"/>
        <v>-2649286286</v>
      </c>
      <c r="Z25" s="32">
        <f>+IF(X25&lt;&gt;0,+(Y25/X25)*100,0)</f>
        <v>-100</v>
      </c>
      <c r="AA25" s="33">
        <f>+AA12+AA24</f>
        <v>5298572570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35489536</v>
      </c>
      <c r="D29" s="18">
        <v>35489536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58053</v>
      </c>
      <c r="D30" s="18">
        <v>58053</v>
      </c>
      <c r="E30" s="19">
        <v>700000</v>
      </c>
      <c r="F30" s="20">
        <v>700000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350000</v>
      </c>
      <c r="Y30" s="20">
        <v>-350000</v>
      </c>
      <c r="Z30" s="21">
        <v>-100</v>
      </c>
      <c r="AA30" s="22">
        <v>700000</v>
      </c>
    </row>
    <row r="31" spans="1:27" ht="13.5">
      <c r="A31" s="23" t="s">
        <v>56</v>
      </c>
      <c r="B31" s="17"/>
      <c r="C31" s="18">
        <v>12922478</v>
      </c>
      <c r="D31" s="18">
        <v>12922478</v>
      </c>
      <c r="E31" s="19">
        <v>25550000</v>
      </c>
      <c r="F31" s="20">
        <v>25550000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12775000</v>
      </c>
      <c r="Y31" s="20">
        <v>-12775000</v>
      </c>
      <c r="Z31" s="21">
        <v>-100</v>
      </c>
      <c r="AA31" s="22">
        <v>25550000</v>
      </c>
    </row>
    <row r="32" spans="1:27" ht="13.5">
      <c r="A32" s="23" t="s">
        <v>57</v>
      </c>
      <c r="B32" s="17"/>
      <c r="C32" s="18">
        <v>286948599</v>
      </c>
      <c r="D32" s="18">
        <v>286948599</v>
      </c>
      <c r="E32" s="19">
        <v>143000000</v>
      </c>
      <c r="F32" s="20">
        <v>143000000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71500000</v>
      </c>
      <c r="Y32" s="20">
        <v>-71500000</v>
      </c>
      <c r="Z32" s="21">
        <v>-100</v>
      </c>
      <c r="AA32" s="22">
        <v>143000000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335418666</v>
      </c>
      <c r="D34" s="29">
        <f>SUM(D29:D33)</f>
        <v>335418666</v>
      </c>
      <c r="E34" s="30">
        <f t="shared" si="3"/>
        <v>169250000</v>
      </c>
      <c r="F34" s="31">
        <f t="shared" si="3"/>
        <v>169250000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84625000</v>
      </c>
      <c r="Y34" s="31">
        <f t="shared" si="3"/>
        <v>-84625000</v>
      </c>
      <c r="Z34" s="32">
        <f>+IF(X34&lt;&gt;0,+(Y34/X34)*100,0)</f>
        <v>-100</v>
      </c>
      <c r="AA34" s="33">
        <f>SUM(AA29:AA33)</f>
        <v>169250000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687424704</v>
      </c>
      <c r="D37" s="18">
        <v>687424704</v>
      </c>
      <c r="E37" s="19">
        <v>743000000</v>
      </c>
      <c r="F37" s="20">
        <v>743000000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371500000</v>
      </c>
      <c r="Y37" s="20">
        <v>-371500000</v>
      </c>
      <c r="Z37" s="21">
        <v>-100</v>
      </c>
      <c r="AA37" s="22">
        <v>743000000</v>
      </c>
    </row>
    <row r="38" spans="1:27" ht="13.5">
      <c r="A38" s="23" t="s">
        <v>58</v>
      </c>
      <c r="B38" s="17"/>
      <c r="C38" s="18">
        <v>146031399</v>
      </c>
      <c r="D38" s="18">
        <v>146031399</v>
      </c>
      <c r="E38" s="19">
        <v>108000000</v>
      </c>
      <c r="F38" s="20">
        <v>108000000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54000000</v>
      </c>
      <c r="Y38" s="20">
        <v>-54000000</v>
      </c>
      <c r="Z38" s="21">
        <v>-100</v>
      </c>
      <c r="AA38" s="22">
        <v>108000000</v>
      </c>
    </row>
    <row r="39" spans="1:27" ht="13.5">
      <c r="A39" s="27" t="s">
        <v>61</v>
      </c>
      <c r="B39" s="35"/>
      <c r="C39" s="29">
        <f aca="true" t="shared" si="4" ref="C39:Y39">SUM(C37:C38)</f>
        <v>833456103</v>
      </c>
      <c r="D39" s="29">
        <f>SUM(D37:D38)</f>
        <v>833456103</v>
      </c>
      <c r="E39" s="36">
        <f t="shared" si="4"/>
        <v>851000000</v>
      </c>
      <c r="F39" s="37">
        <f t="shared" si="4"/>
        <v>851000000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425500000</v>
      </c>
      <c r="Y39" s="37">
        <f t="shared" si="4"/>
        <v>-425500000</v>
      </c>
      <c r="Z39" s="38">
        <f>+IF(X39&lt;&gt;0,+(Y39/X39)*100,0)</f>
        <v>-100</v>
      </c>
      <c r="AA39" s="39">
        <f>SUM(AA37:AA38)</f>
        <v>851000000</v>
      </c>
    </row>
    <row r="40" spans="1:27" ht="13.5">
      <c r="A40" s="27" t="s">
        <v>62</v>
      </c>
      <c r="B40" s="28"/>
      <c r="C40" s="29">
        <f aca="true" t="shared" si="5" ref="C40:Y40">+C34+C39</f>
        <v>1168874769</v>
      </c>
      <c r="D40" s="29">
        <f>+D34+D39</f>
        <v>1168874769</v>
      </c>
      <c r="E40" s="30">
        <f t="shared" si="5"/>
        <v>1020250000</v>
      </c>
      <c r="F40" s="31">
        <f t="shared" si="5"/>
        <v>1020250000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510125000</v>
      </c>
      <c r="Y40" s="31">
        <f t="shared" si="5"/>
        <v>-510125000</v>
      </c>
      <c r="Z40" s="32">
        <f>+IF(X40&lt;&gt;0,+(Y40/X40)*100,0)</f>
        <v>-100</v>
      </c>
      <c r="AA40" s="33">
        <f>+AA34+AA39</f>
        <v>1020250000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3420048960</v>
      </c>
      <c r="D42" s="43">
        <f>+D25-D40</f>
        <v>3420048960</v>
      </c>
      <c r="E42" s="44">
        <f t="shared" si="6"/>
        <v>4278322570</v>
      </c>
      <c r="F42" s="45">
        <f t="shared" si="6"/>
        <v>4278322570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2139161286</v>
      </c>
      <c r="Y42" s="45">
        <f t="shared" si="6"/>
        <v>-2139161286</v>
      </c>
      <c r="Z42" s="46">
        <f>+IF(X42&lt;&gt;0,+(Y42/X42)*100,0)</f>
        <v>-100</v>
      </c>
      <c r="AA42" s="47">
        <f>+AA25-AA40</f>
        <v>4278322570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3420048960</v>
      </c>
      <c r="D45" s="18">
        <v>3420048960</v>
      </c>
      <c r="E45" s="19">
        <v>4278322570</v>
      </c>
      <c r="F45" s="20">
        <v>4278322570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2139161285</v>
      </c>
      <c r="Y45" s="20">
        <v>-2139161285</v>
      </c>
      <c r="Z45" s="48">
        <v>-100</v>
      </c>
      <c r="AA45" s="22">
        <v>4278322570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3420048960</v>
      </c>
      <c r="D48" s="51">
        <f>SUM(D45:D47)</f>
        <v>3420048960</v>
      </c>
      <c r="E48" s="52">
        <f t="shared" si="7"/>
        <v>4278322570</v>
      </c>
      <c r="F48" s="53">
        <f t="shared" si="7"/>
        <v>4278322570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2139161285</v>
      </c>
      <c r="Y48" s="53">
        <f t="shared" si="7"/>
        <v>-2139161285</v>
      </c>
      <c r="Z48" s="54">
        <f>+IF(X48&lt;&gt;0,+(Y48/X48)*100,0)</f>
        <v>-100</v>
      </c>
      <c r="AA48" s="55">
        <f>SUM(AA45:AA47)</f>
        <v>4278322570</v>
      </c>
    </row>
    <row r="49" spans="1:27" ht="13.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102320215</v>
      </c>
      <c r="F6" s="20">
        <v>102320215</v>
      </c>
      <c r="G6" s="20">
        <v>-188058379</v>
      </c>
      <c r="H6" s="20">
        <v>-3736318</v>
      </c>
      <c r="I6" s="20">
        <v>-106839515</v>
      </c>
      <c r="J6" s="20">
        <v>-106839515</v>
      </c>
      <c r="K6" s="20">
        <v>183433710</v>
      </c>
      <c r="L6" s="20">
        <v>424978610</v>
      </c>
      <c r="M6" s="20">
        <v>-80743099</v>
      </c>
      <c r="N6" s="20">
        <v>-80743099</v>
      </c>
      <c r="O6" s="20"/>
      <c r="P6" s="20"/>
      <c r="Q6" s="20"/>
      <c r="R6" s="20"/>
      <c r="S6" s="20"/>
      <c r="T6" s="20"/>
      <c r="U6" s="20"/>
      <c r="V6" s="20"/>
      <c r="W6" s="20">
        <v>-80743099</v>
      </c>
      <c r="X6" s="20">
        <v>51160108</v>
      </c>
      <c r="Y6" s="20">
        <v>-131903207</v>
      </c>
      <c r="Z6" s="21">
        <v>-257.82</v>
      </c>
      <c r="AA6" s="22">
        <v>102320215</v>
      </c>
    </row>
    <row r="7" spans="1:27" ht="13.5">
      <c r="A7" s="23" t="s">
        <v>34</v>
      </c>
      <c r="B7" s="17"/>
      <c r="C7" s="18"/>
      <c r="D7" s="18"/>
      <c r="E7" s="19">
        <v>679050010</v>
      </c>
      <c r="F7" s="20">
        <v>679050010</v>
      </c>
      <c r="G7" s="20"/>
      <c r="H7" s="20">
        <v>-15480000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339525005</v>
      </c>
      <c r="Y7" s="20">
        <v>-339525005</v>
      </c>
      <c r="Z7" s="21">
        <v>-100</v>
      </c>
      <c r="AA7" s="22">
        <v>679050010</v>
      </c>
    </row>
    <row r="8" spans="1:27" ht="13.5">
      <c r="A8" s="23" t="s">
        <v>35</v>
      </c>
      <c r="B8" s="17"/>
      <c r="C8" s="18"/>
      <c r="D8" s="18"/>
      <c r="E8" s="19">
        <v>535177926</v>
      </c>
      <c r="F8" s="20">
        <v>535177926</v>
      </c>
      <c r="G8" s="20">
        <v>95506358</v>
      </c>
      <c r="H8" s="20">
        <v>-846880835</v>
      </c>
      <c r="I8" s="20">
        <v>-64948332</v>
      </c>
      <c r="J8" s="20">
        <v>-64948332</v>
      </c>
      <c r="K8" s="20">
        <v>28416597</v>
      </c>
      <c r="L8" s="20">
        <v>515999783</v>
      </c>
      <c r="M8" s="20">
        <v>-42738041</v>
      </c>
      <c r="N8" s="20">
        <v>-42738041</v>
      </c>
      <c r="O8" s="20"/>
      <c r="P8" s="20"/>
      <c r="Q8" s="20"/>
      <c r="R8" s="20"/>
      <c r="S8" s="20"/>
      <c r="T8" s="20"/>
      <c r="U8" s="20"/>
      <c r="V8" s="20"/>
      <c r="W8" s="20">
        <v>-42738041</v>
      </c>
      <c r="X8" s="20">
        <v>267588963</v>
      </c>
      <c r="Y8" s="20">
        <v>-310327004</v>
      </c>
      <c r="Z8" s="21">
        <v>-115.97</v>
      </c>
      <c r="AA8" s="22">
        <v>535177926</v>
      </c>
    </row>
    <row r="9" spans="1:27" ht="13.5">
      <c r="A9" s="23" t="s">
        <v>36</v>
      </c>
      <c r="B9" s="17"/>
      <c r="C9" s="18"/>
      <c r="D9" s="18"/>
      <c r="E9" s="19">
        <v>29993452</v>
      </c>
      <c r="F9" s="20">
        <v>29993452</v>
      </c>
      <c r="G9" s="20">
        <v>15480000</v>
      </c>
      <c r="H9" s="20">
        <v>598537185</v>
      </c>
      <c r="I9" s="20">
        <v>8934975</v>
      </c>
      <c r="J9" s="20">
        <v>8934975</v>
      </c>
      <c r="K9" s="20">
        <v>-8934975</v>
      </c>
      <c r="L9" s="20">
        <v>42158168</v>
      </c>
      <c r="M9" s="20">
        <v>95849452</v>
      </c>
      <c r="N9" s="20">
        <v>95849452</v>
      </c>
      <c r="O9" s="20"/>
      <c r="P9" s="20"/>
      <c r="Q9" s="20"/>
      <c r="R9" s="20"/>
      <c r="S9" s="20"/>
      <c r="T9" s="20"/>
      <c r="U9" s="20"/>
      <c r="V9" s="20"/>
      <c r="W9" s="20">
        <v>95849452</v>
      </c>
      <c r="X9" s="20">
        <v>14996726</v>
      </c>
      <c r="Y9" s="20">
        <v>80852726</v>
      </c>
      <c r="Z9" s="21">
        <v>539.14</v>
      </c>
      <c r="AA9" s="22">
        <v>29993452</v>
      </c>
    </row>
    <row r="10" spans="1:27" ht="13.5">
      <c r="A10" s="23" t="s">
        <v>37</v>
      </c>
      <c r="B10" s="17"/>
      <c r="C10" s="18"/>
      <c r="D10" s="18"/>
      <c r="E10" s="19">
        <v>13310</v>
      </c>
      <c r="F10" s="20">
        <v>13310</v>
      </c>
      <c r="G10" s="24">
        <v>-98465</v>
      </c>
      <c r="H10" s="24">
        <v>98464</v>
      </c>
      <c r="I10" s="24"/>
      <c r="J10" s="20"/>
      <c r="K10" s="24"/>
      <c r="L10" s="24">
        <v>51782</v>
      </c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6655</v>
      </c>
      <c r="Y10" s="24">
        <v>-6655</v>
      </c>
      <c r="Z10" s="25">
        <v>-100</v>
      </c>
      <c r="AA10" s="26">
        <v>13310</v>
      </c>
    </row>
    <row r="11" spans="1:27" ht="13.5">
      <c r="A11" s="23" t="s">
        <v>38</v>
      </c>
      <c r="B11" s="17"/>
      <c r="C11" s="18"/>
      <c r="D11" s="18"/>
      <c r="E11" s="19">
        <v>25000000</v>
      </c>
      <c r="F11" s="20">
        <v>25000000</v>
      </c>
      <c r="G11" s="20">
        <v>-59727</v>
      </c>
      <c r="H11" s="20">
        <v>-134674</v>
      </c>
      <c r="I11" s="20">
        <v>1039267</v>
      </c>
      <c r="J11" s="20">
        <v>1039267</v>
      </c>
      <c r="K11" s="20">
        <v>388612</v>
      </c>
      <c r="L11" s="20">
        <v>33162393</v>
      </c>
      <c r="M11" s="20">
        <v>187922</v>
      </c>
      <c r="N11" s="20">
        <v>187922</v>
      </c>
      <c r="O11" s="20"/>
      <c r="P11" s="20"/>
      <c r="Q11" s="20"/>
      <c r="R11" s="20"/>
      <c r="S11" s="20"/>
      <c r="T11" s="20"/>
      <c r="U11" s="20"/>
      <c r="V11" s="20"/>
      <c r="W11" s="20">
        <v>187922</v>
      </c>
      <c r="X11" s="20">
        <v>12500000</v>
      </c>
      <c r="Y11" s="20">
        <v>-12312078</v>
      </c>
      <c r="Z11" s="21">
        <v>-98.5</v>
      </c>
      <c r="AA11" s="22">
        <v>25000000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1371554913</v>
      </c>
      <c r="F12" s="31">
        <f t="shared" si="0"/>
        <v>1371554913</v>
      </c>
      <c r="G12" s="31">
        <f t="shared" si="0"/>
        <v>-77230213</v>
      </c>
      <c r="H12" s="31">
        <f t="shared" si="0"/>
        <v>-267596178</v>
      </c>
      <c r="I12" s="31">
        <f t="shared" si="0"/>
        <v>-161813605</v>
      </c>
      <c r="J12" s="31">
        <f t="shared" si="0"/>
        <v>-161813605</v>
      </c>
      <c r="K12" s="31">
        <f t="shared" si="0"/>
        <v>203303944</v>
      </c>
      <c r="L12" s="31">
        <f t="shared" si="0"/>
        <v>1016350736</v>
      </c>
      <c r="M12" s="31">
        <f t="shared" si="0"/>
        <v>-27443766</v>
      </c>
      <c r="N12" s="31">
        <f t="shared" si="0"/>
        <v>-27443766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-27443766</v>
      </c>
      <c r="X12" s="31">
        <f t="shared" si="0"/>
        <v>685777457</v>
      </c>
      <c r="Y12" s="31">
        <f t="shared" si="0"/>
        <v>-713221223</v>
      </c>
      <c r="Z12" s="32">
        <f>+IF(X12&lt;&gt;0,+(Y12/X12)*100,0)</f>
        <v>-104.0018472056599</v>
      </c>
      <c r="AA12" s="33">
        <f>SUM(AA6:AA11)</f>
        <v>1371554913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2542963</v>
      </c>
      <c r="F15" s="20">
        <v>2542963</v>
      </c>
      <c r="G15" s="20">
        <v>-142654</v>
      </c>
      <c r="H15" s="20">
        <v>189147</v>
      </c>
      <c r="I15" s="20"/>
      <c r="J15" s="20"/>
      <c r="K15" s="20">
        <v>-46492</v>
      </c>
      <c r="L15" s="20">
        <v>2524477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1271482</v>
      </c>
      <c r="Y15" s="20">
        <v>-1271482</v>
      </c>
      <c r="Z15" s="21">
        <v>-100</v>
      </c>
      <c r="AA15" s="22">
        <v>2542963</v>
      </c>
    </row>
    <row r="16" spans="1:27" ht="13.5">
      <c r="A16" s="23" t="s">
        <v>42</v>
      </c>
      <c r="B16" s="17"/>
      <c r="C16" s="18"/>
      <c r="D16" s="18"/>
      <c r="E16" s="19">
        <v>463891</v>
      </c>
      <c r="F16" s="20">
        <v>463891</v>
      </c>
      <c r="G16" s="24">
        <v>-24</v>
      </c>
      <c r="H16" s="24">
        <v>23</v>
      </c>
      <c r="I16" s="24"/>
      <c r="J16" s="20"/>
      <c r="K16" s="24">
        <v>-24</v>
      </c>
      <c r="L16" s="24">
        <v>820508</v>
      </c>
      <c r="M16" s="20">
        <v>-23</v>
      </c>
      <c r="N16" s="24">
        <v>-23</v>
      </c>
      <c r="O16" s="24"/>
      <c r="P16" s="24"/>
      <c r="Q16" s="20"/>
      <c r="R16" s="24"/>
      <c r="S16" s="24"/>
      <c r="T16" s="20"/>
      <c r="U16" s="24"/>
      <c r="V16" s="24"/>
      <c r="W16" s="24">
        <v>-23</v>
      </c>
      <c r="X16" s="20">
        <v>231946</v>
      </c>
      <c r="Y16" s="24">
        <v>-231969</v>
      </c>
      <c r="Z16" s="25">
        <v>-100.01</v>
      </c>
      <c r="AA16" s="26">
        <v>463891</v>
      </c>
    </row>
    <row r="17" spans="1:27" ht="13.5">
      <c r="A17" s="23" t="s">
        <v>43</v>
      </c>
      <c r="B17" s="17"/>
      <c r="C17" s="18"/>
      <c r="D17" s="18"/>
      <c r="E17" s="19"/>
      <c r="F17" s="20"/>
      <c r="G17" s="20">
        <v>14173600</v>
      </c>
      <c r="H17" s="20">
        <v>-14173600</v>
      </c>
      <c r="I17" s="20"/>
      <c r="J17" s="20"/>
      <c r="K17" s="20"/>
      <c r="L17" s="20">
        <v>260302315</v>
      </c>
      <c r="M17" s="20">
        <v>-20648243</v>
      </c>
      <c r="N17" s="20">
        <v>-20648243</v>
      </c>
      <c r="O17" s="20"/>
      <c r="P17" s="20"/>
      <c r="Q17" s="20"/>
      <c r="R17" s="20"/>
      <c r="S17" s="20"/>
      <c r="T17" s="20"/>
      <c r="U17" s="20"/>
      <c r="V17" s="20"/>
      <c r="W17" s="20">
        <v>-20648243</v>
      </c>
      <c r="X17" s="20"/>
      <c r="Y17" s="20">
        <v>-20648243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7925410683</v>
      </c>
      <c r="F19" s="20">
        <v>7925410683</v>
      </c>
      <c r="G19" s="20">
        <v>3306058</v>
      </c>
      <c r="H19" s="20">
        <v>-45710620</v>
      </c>
      <c r="I19" s="20">
        <v>47519975</v>
      </c>
      <c r="J19" s="20">
        <v>47519975</v>
      </c>
      <c r="K19" s="20">
        <v>27956666</v>
      </c>
      <c r="L19" s="20">
        <v>7070776075</v>
      </c>
      <c r="M19" s="20">
        <v>82428880</v>
      </c>
      <c r="N19" s="20">
        <v>82428880</v>
      </c>
      <c r="O19" s="20"/>
      <c r="P19" s="20"/>
      <c r="Q19" s="20"/>
      <c r="R19" s="20"/>
      <c r="S19" s="20"/>
      <c r="T19" s="20"/>
      <c r="U19" s="20"/>
      <c r="V19" s="20"/>
      <c r="W19" s="20">
        <v>82428880</v>
      </c>
      <c r="X19" s="20">
        <v>3962705342</v>
      </c>
      <c r="Y19" s="20">
        <v>-3880276462</v>
      </c>
      <c r="Z19" s="21">
        <v>-97.92</v>
      </c>
      <c r="AA19" s="22">
        <v>7925410683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>
        <v>285900</v>
      </c>
      <c r="H22" s="20">
        <v>-285900</v>
      </c>
      <c r="I22" s="20"/>
      <c r="J22" s="20"/>
      <c r="K22" s="20"/>
      <c r="L22" s="20">
        <v>1331622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>
        <v>453145</v>
      </c>
      <c r="F23" s="20">
        <v>453145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226573</v>
      </c>
      <c r="Y23" s="24">
        <v>-226573</v>
      </c>
      <c r="Z23" s="25">
        <v>-100</v>
      </c>
      <c r="AA23" s="26">
        <v>453145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7928870682</v>
      </c>
      <c r="F24" s="37">
        <f t="shared" si="1"/>
        <v>7928870682</v>
      </c>
      <c r="G24" s="37">
        <f t="shared" si="1"/>
        <v>17622880</v>
      </c>
      <c r="H24" s="37">
        <f t="shared" si="1"/>
        <v>-59980950</v>
      </c>
      <c r="I24" s="37">
        <f t="shared" si="1"/>
        <v>47519975</v>
      </c>
      <c r="J24" s="37">
        <f t="shared" si="1"/>
        <v>47519975</v>
      </c>
      <c r="K24" s="37">
        <f t="shared" si="1"/>
        <v>27910150</v>
      </c>
      <c r="L24" s="37">
        <f t="shared" si="1"/>
        <v>7335754997</v>
      </c>
      <c r="M24" s="37">
        <f t="shared" si="1"/>
        <v>61780614</v>
      </c>
      <c r="N24" s="37">
        <f t="shared" si="1"/>
        <v>61780614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61780614</v>
      </c>
      <c r="X24" s="37">
        <f t="shared" si="1"/>
        <v>3964435343</v>
      </c>
      <c r="Y24" s="37">
        <f t="shared" si="1"/>
        <v>-3902654729</v>
      </c>
      <c r="Z24" s="38">
        <f>+IF(X24&lt;&gt;0,+(Y24/X24)*100,0)</f>
        <v>-98.44162891673626</v>
      </c>
      <c r="AA24" s="39">
        <f>SUM(AA15:AA23)</f>
        <v>7928870682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9300425595</v>
      </c>
      <c r="F25" s="31">
        <f t="shared" si="2"/>
        <v>9300425595</v>
      </c>
      <c r="G25" s="31">
        <f t="shared" si="2"/>
        <v>-59607333</v>
      </c>
      <c r="H25" s="31">
        <f t="shared" si="2"/>
        <v>-327577128</v>
      </c>
      <c r="I25" s="31">
        <f t="shared" si="2"/>
        <v>-114293630</v>
      </c>
      <c r="J25" s="31">
        <f t="shared" si="2"/>
        <v>-114293630</v>
      </c>
      <c r="K25" s="31">
        <f t="shared" si="2"/>
        <v>231214094</v>
      </c>
      <c r="L25" s="31">
        <f t="shared" si="2"/>
        <v>8352105733</v>
      </c>
      <c r="M25" s="31">
        <f t="shared" si="2"/>
        <v>34336848</v>
      </c>
      <c r="N25" s="31">
        <f t="shared" si="2"/>
        <v>34336848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34336848</v>
      </c>
      <c r="X25" s="31">
        <f t="shared" si="2"/>
        <v>4650212800</v>
      </c>
      <c r="Y25" s="31">
        <f t="shared" si="2"/>
        <v>-4615875952</v>
      </c>
      <c r="Z25" s="32">
        <f>+IF(X25&lt;&gt;0,+(Y25/X25)*100,0)</f>
        <v>-99.26160695269688</v>
      </c>
      <c r="AA25" s="33">
        <f>+AA12+AA24</f>
        <v>9300425595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40859870</v>
      </c>
      <c r="F30" s="20">
        <v>40859870</v>
      </c>
      <c r="G30" s="20">
        <v>-22532470</v>
      </c>
      <c r="H30" s="20">
        <v>22532469</v>
      </c>
      <c r="I30" s="20"/>
      <c r="J30" s="20"/>
      <c r="K30" s="20"/>
      <c r="L30" s="20">
        <v>30124912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20429935</v>
      </c>
      <c r="Y30" s="20">
        <v>-20429935</v>
      </c>
      <c r="Z30" s="21">
        <v>-100</v>
      </c>
      <c r="AA30" s="22">
        <v>40859870</v>
      </c>
    </row>
    <row r="31" spans="1:27" ht="13.5">
      <c r="A31" s="23" t="s">
        <v>56</v>
      </c>
      <c r="B31" s="17"/>
      <c r="C31" s="18"/>
      <c r="D31" s="18"/>
      <c r="E31" s="19">
        <v>27356976</v>
      </c>
      <c r="F31" s="20">
        <v>27356976</v>
      </c>
      <c r="G31" s="20">
        <v>-17599</v>
      </c>
      <c r="H31" s="20">
        <v>287453</v>
      </c>
      <c r="I31" s="20">
        <v>96903</v>
      </c>
      <c r="J31" s="20">
        <v>96903</v>
      </c>
      <c r="K31" s="20"/>
      <c r="L31" s="20">
        <v>26452937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13678488</v>
      </c>
      <c r="Y31" s="20">
        <v>-13678488</v>
      </c>
      <c r="Z31" s="21">
        <v>-100</v>
      </c>
      <c r="AA31" s="22">
        <v>27356976</v>
      </c>
    </row>
    <row r="32" spans="1:27" ht="13.5">
      <c r="A32" s="23" t="s">
        <v>57</v>
      </c>
      <c r="B32" s="17"/>
      <c r="C32" s="18"/>
      <c r="D32" s="18"/>
      <c r="E32" s="19">
        <v>810077440</v>
      </c>
      <c r="F32" s="20">
        <v>810077440</v>
      </c>
      <c r="G32" s="20">
        <v>12864358</v>
      </c>
      <c r="H32" s="20">
        <v>-79230025</v>
      </c>
      <c r="I32" s="20">
        <v>-76872044</v>
      </c>
      <c r="J32" s="20">
        <v>-76872044</v>
      </c>
      <c r="K32" s="20">
        <v>4961759</v>
      </c>
      <c r="L32" s="20">
        <v>935521873</v>
      </c>
      <c r="M32" s="20">
        <v>-46112335</v>
      </c>
      <c r="N32" s="20">
        <v>-46112335</v>
      </c>
      <c r="O32" s="20"/>
      <c r="P32" s="20"/>
      <c r="Q32" s="20"/>
      <c r="R32" s="20"/>
      <c r="S32" s="20"/>
      <c r="T32" s="20"/>
      <c r="U32" s="20"/>
      <c r="V32" s="20"/>
      <c r="W32" s="20">
        <v>-46112335</v>
      </c>
      <c r="X32" s="20">
        <v>405038720</v>
      </c>
      <c r="Y32" s="20">
        <v>-451151055</v>
      </c>
      <c r="Z32" s="21">
        <v>-111.38</v>
      </c>
      <c r="AA32" s="22">
        <v>810077440</v>
      </c>
    </row>
    <row r="33" spans="1:27" ht="13.5">
      <c r="A33" s="23" t="s">
        <v>58</v>
      </c>
      <c r="B33" s="17"/>
      <c r="C33" s="18"/>
      <c r="D33" s="18"/>
      <c r="E33" s="19">
        <v>3669262</v>
      </c>
      <c r="F33" s="20">
        <v>3669262</v>
      </c>
      <c r="G33" s="20">
        <v>-2581055</v>
      </c>
      <c r="H33" s="20">
        <v>2581055</v>
      </c>
      <c r="I33" s="20"/>
      <c r="J33" s="20"/>
      <c r="K33" s="20">
        <v>16944</v>
      </c>
      <c r="L33" s="20">
        <v>19519423</v>
      </c>
      <c r="M33" s="20">
        <v>740308</v>
      </c>
      <c r="N33" s="20">
        <v>740308</v>
      </c>
      <c r="O33" s="20"/>
      <c r="P33" s="20"/>
      <c r="Q33" s="20"/>
      <c r="R33" s="20"/>
      <c r="S33" s="20"/>
      <c r="T33" s="20"/>
      <c r="U33" s="20"/>
      <c r="V33" s="20"/>
      <c r="W33" s="20">
        <v>740308</v>
      </c>
      <c r="X33" s="20">
        <v>1834631</v>
      </c>
      <c r="Y33" s="20">
        <v>-1094323</v>
      </c>
      <c r="Z33" s="21">
        <v>-59.65</v>
      </c>
      <c r="AA33" s="22">
        <v>3669262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881963548</v>
      </c>
      <c r="F34" s="31">
        <f t="shared" si="3"/>
        <v>881963548</v>
      </c>
      <c r="G34" s="31">
        <f t="shared" si="3"/>
        <v>-12266766</v>
      </c>
      <c r="H34" s="31">
        <f t="shared" si="3"/>
        <v>-53829048</v>
      </c>
      <c r="I34" s="31">
        <f t="shared" si="3"/>
        <v>-76775141</v>
      </c>
      <c r="J34" s="31">
        <f t="shared" si="3"/>
        <v>-76775141</v>
      </c>
      <c r="K34" s="31">
        <f t="shared" si="3"/>
        <v>4978703</v>
      </c>
      <c r="L34" s="31">
        <f t="shared" si="3"/>
        <v>1011619145</v>
      </c>
      <c r="M34" s="31">
        <f t="shared" si="3"/>
        <v>-45372027</v>
      </c>
      <c r="N34" s="31">
        <f t="shared" si="3"/>
        <v>-45372027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-45372027</v>
      </c>
      <c r="X34" s="31">
        <f t="shared" si="3"/>
        <v>440981774</v>
      </c>
      <c r="Y34" s="31">
        <f t="shared" si="3"/>
        <v>-486353801</v>
      </c>
      <c r="Z34" s="32">
        <f>+IF(X34&lt;&gt;0,+(Y34/X34)*100,0)</f>
        <v>-110.288866723095</v>
      </c>
      <c r="AA34" s="33">
        <f>SUM(AA29:AA33)</f>
        <v>881963548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372083803</v>
      </c>
      <c r="F37" s="20">
        <v>372083803</v>
      </c>
      <c r="G37" s="20">
        <v>-9165272</v>
      </c>
      <c r="H37" s="20">
        <v>5163203</v>
      </c>
      <c r="I37" s="20"/>
      <c r="J37" s="20"/>
      <c r="K37" s="20">
        <v>108000000</v>
      </c>
      <c r="L37" s="20">
        <v>427689556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186041902</v>
      </c>
      <c r="Y37" s="20">
        <v>-186041902</v>
      </c>
      <c r="Z37" s="21">
        <v>-100</v>
      </c>
      <c r="AA37" s="22">
        <v>372083803</v>
      </c>
    </row>
    <row r="38" spans="1:27" ht="13.5">
      <c r="A38" s="23" t="s">
        <v>58</v>
      </c>
      <c r="B38" s="17"/>
      <c r="C38" s="18"/>
      <c r="D38" s="18"/>
      <c r="E38" s="19">
        <v>80359993</v>
      </c>
      <c r="F38" s="20">
        <v>80359993</v>
      </c>
      <c r="G38" s="20">
        <v>1279379</v>
      </c>
      <c r="H38" s="20">
        <v>-1279379</v>
      </c>
      <c r="I38" s="20"/>
      <c r="J38" s="20"/>
      <c r="K38" s="20"/>
      <c r="L38" s="20">
        <v>38379798</v>
      </c>
      <c r="M38" s="20">
        <v>98329721</v>
      </c>
      <c r="N38" s="20">
        <v>98329721</v>
      </c>
      <c r="O38" s="20"/>
      <c r="P38" s="20"/>
      <c r="Q38" s="20"/>
      <c r="R38" s="20"/>
      <c r="S38" s="20"/>
      <c r="T38" s="20"/>
      <c r="U38" s="20"/>
      <c r="V38" s="20"/>
      <c r="W38" s="20">
        <v>98329721</v>
      </c>
      <c r="X38" s="20">
        <v>40179997</v>
      </c>
      <c r="Y38" s="20">
        <v>58149724</v>
      </c>
      <c r="Z38" s="21">
        <v>144.72</v>
      </c>
      <c r="AA38" s="22">
        <v>80359993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452443796</v>
      </c>
      <c r="F39" s="37">
        <f t="shared" si="4"/>
        <v>452443796</v>
      </c>
      <c r="G39" s="37">
        <f t="shared" si="4"/>
        <v>-7885893</v>
      </c>
      <c r="H39" s="37">
        <f t="shared" si="4"/>
        <v>3883824</v>
      </c>
      <c r="I39" s="37">
        <f t="shared" si="4"/>
        <v>0</v>
      </c>
      <c r="J39" s="37">
        <f t="shared" si="4"/>
        <v>0</v>
      </c>
      <c r="K39" s="37">
        <f t="shared" si="4"/>
        <v>108000000</v>
      </c>
      <c r="L39" s="37">
        <f t="shared" si="4"/>
        <v>466069354</v>
      </c>
      <c r="M39" s="37">
        <f t="shared" si="4"/>
        <v>98329721</v>
      </c>
      <c r="N39" s="37">
        <f t="shared" si="4"/>
        <v>98329721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98329721</v>
      </c>
      <c r="X39" s="37">
        <f t="shared" si="4"/>
        <v>226221899</v>
      </c>
      <c r="Y39" s="37">
        <f t="shared" si="4"/>
        <v>-127892178</v>
      </c>
      <c r="Z39" s="38">
        <f>+IF(X39&lt;&gt;0,+(Y39/X39)*100,0)</f>
        <v>-56.533951206907695</v>
      </c>
      <c r="AA39" s="39">
        <f>SUM(AA37:AA38)</f>
        <v>452443796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1334407344</v>
      </c>
      <c r="F40" s="31">
        <f t="shared" si="5"/>
        <v>1334407344</v>
      </c>
      <c r="G40" s="31">
        <f t="shared" si="5"/>
        <v>-20152659</v>
      </c>
      <c r="H40" s="31">
        <f t="shared" si="5"/>
        <v>-49945224</v>
      </c>
      <c r="I40" s="31">
        <f t="shared" si="5"/>
        <v>-76775141</v>
      </c>
      <c r="J40" s="31">
        <f t="shared" si="5"/>
        <v>-76775141</v>
      </c>
      <c r="K40" s="31">
        <f t="shared" si="5"/>
        <v>112978703</v>
      </c>
      <c r="L40" s="31">
        <f t="shared" si="5"/>
        <v>1477688499</v>
      </c>
      <c r="M40" s="31">
        <f t="shared" si="5"/>
        <v>52957694</v>
      </c>
      <c r="N40" s="31">
        <f t="shared" si="5"/>
        <v>52957694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52957694</v>
      </c>
      <c r="X40" s="31">
        <f t="shared" si="5"/>
        <v>667203673</v>
      </c>
      <c r="Y40" s="31">
        <f t="shared" si="5"/>
        <v>-614245979</v>
      </c>
      <c r="Z40" s="32">
        <f>+IF(X40&lt;&gt;0,+(Y40/X40)*100,0)</f>
        <v>-92.06273943878604</v>
      </c>
      <c r="AA40" s="33">
        <f>+AA34+AA39</f>
        <v>1334407344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7966018251</v>
      </c>
      <c r="F42" s="45">
        <f t="shared" si="6"/>
        <v>7966018251</v>
      </c>
      <c r="G42" s="45">
        <f t="shared" si="6"/>
        <v>-39454674</v>
      </c>
      <c r="H42" s="45">
        <f t="shared" si="6"/>
        <v>-277631904</v>
      </c>
      <c r="I42" s="45">
        <f t="shared" si="6"/>
        <v>-37518489</v>
      </c>
      <c r="J42" s="45">
        <f t="shared" si="6"/>
        <v>-37518489</v>
      </c>
      <c r="K42" s="45">
        <f t="shared" si="6"/>
        <v>118235391</v>
      </c>
      <c r="L42" s="45">
        <f t="shared" si="6"/>
        <v>6874417234</v>
      </c>
      <c r="M42" s="45">
        <f t="shared" si="6"/>
        <v>-18620846</v>
      </c>
      <c r="N42" s="45">
        <f t="shared" si="6"/>
        <v>-18620846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-18620846</v>
      </c>
      <c r="X42" s="45">
        <f t="shared" si="6"/>
        <v>3983009127</v>
      </c>
      <c r="Y42" s="45">
        <f t="shared" si="6"/>
        <v>-4001629973</v>
      </c>
      <c r="Z42" s="46">
        <f>+IF(X42&lt;&gt;0,+(Y42/X42)*100,0)</f>
        <v>-100.46750698796478</v>
      </c>
      <c r="AA42" s="47">
        <f>+AA25-AA40</f>
        <v>7966018251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7871628445</v>
      </c>
      <c r="F45" s="20">
        <v>7871628445</v>
      </c>
      <c r="G45" s="20">
        <v>-431950796</v>
      </c>
      <c r="H45" s="20">
        <v>114864221</v>
      </c>
      <c r="I45" s="20">
        <v>-37518489</v>
      </c>
      <c r="J45" s="20">
        <v>-37518489</v>
      </c>
      <c r="K45" s="20">
        <v>118235391</v>
      </c>
      <c r="L45" s="20">
        <v>6874417234</v>
      </c>
      <c r="M45" s="20">
        <v>-18620846</v>
      </c>
      <c r="N45" s="20">
        <v>-18620846</v>
      </c>
      <c r="O45" s="20"/>
      <c r="P45" s="20"/>
      <c r="Q45" s="20"/>
      <c r="R45" s="20"/>
      <c r="S45" s="20"/>
      <c r="T45" s="20"/>
      <c r="U45" s="20"/>
      <c r="V45" s="20"/>
      <c r="W45" s="20">
        <v>-18620846</v>
      </c>
      <c r="X45" s="20">
        <v>3935814223</v>
      </c>
      <c r="Y45" s="20">
        <v>-3954435069</v>
      </c>
      <c r="Z45" s="48">
        <v>-100.47</v>
      </c>
      <c r="AA45" s="22">
        <v>7871628445</v>
      </c>
    </row>
    <row r="46" spans="1:27" ht="13.5">
      <c r="A46" s="23" t="s">
        <v>67</v>
      </c>
      <c r="B46" s="17"/>
      <c r="C46" s="18"/>
      <c r="D46" s="18"/>
      <c r="E46" s="19">
        <v>94389806</v>
      </c>
      <c r="F46" s="20">
        <v>94389806</v>
      </c>
      <c r="G46" s="20">
        <v>392496122</v>
      </c>
      <c r="H46" s="20">
        <v>-392496125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47194903</v>
      </c>
      <c r="Y46" s="20">
        <v>-47194903</v>
      </c>
      <c r="Z46" s="48">
        <v>-100</v>
      </c>
      <c r="AA46" s="22">
        <v>94389806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7966018251</v>
      </c>
      <c r="F48" s="53">
        <f t="shared" si="7"/>
        <v>7966018251</v>
      </c>
      <c r="G48" s="53">
        <f t="shared" si="7"/>
        <v>-39454674</v>
      </c>
      <c r="H48" s="53">
        <f t="shared" si="7"/>
        <v>-277631904</v>
      </c>
      <c r="I48" s="53">
        <f t="shared" si="7"/>
        <v>-37518489</v>
      </c>
      <c r="J48" s="53">
        <f t="shared" si="7"/>
        <v>-37518489</v>
      </c>
      <c r="K48" s="53">
        <f t="shared" si="7"/>
        <v>118235391</v>
      </c>
      <c r="L48" s="53">
        <f t="shared" si="7"/>
        <v>6874417234</v>
      </c>
      <c r="M48" s="53">
        <f t="shared" si="7"/>
        <v>-18620846</v>
      </c>
      <c r="N48" s="53">
        <f t="shared" si="7"/>
        <v>-18620846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-18620846</v>
      </c>
      <c r="X48" s="53">
        <f t="shared" si="7"/>
        <v>3983009126</v>
      </c>
      <c r="Y48" s="53">
        <f t="shared" si="7"/>
        <v>-4001629972</v>
      </c>
      <c r="Z48" s="54">
        <f>+IF(X48&lt;&gt;0,+(Y48/X48)*100,0)</f>
        <v>-100.46750698808215</v>
      </c>
      <c r="AA48" s="55">
        <f>SUM(AA45:AA47)</f>
        <v>7966018251</v>
      </c>
    </row>
    <row r="49" spans="1:27" ht="13.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50000000</v>
      </c>
      <c r="F6" s="20">
        <v>50000000</v>
      </c>
      <c r="G6" s="20">
        <v>407611786</v>
      </c>
      <c r="H6" s="20">
        <v>-54973718</v>
      </c>
      <c r="I6" s="20">
        <v>-45620599</v>
      </c>
      <c r="J6" s="20">
        <v>-45620599</v>
      </c>
      <c r="K6" s="20">
        <v>-47766883</v>
      </c>
      <c r="L6" s="20">
        <v>-2886709</v>
      </c>
      <c r="M6" s="20">
        <v>94197229</v>
      </c>
      <c r="N6" s="20">
        <v>94197229</v>
      </c>
      <c r="O6" s="20"/>
      <c r="P6" s="20"/>
      <c r="Q6" s="20"/>
      <c r="R6" s="20"/>
      <c r="S6" s="20"/>
      <c r="T6" s="20"/>
      <c r="U6" s="20"/>
      <c r="V6" s="20"/>
      <c r="W6" s="20">
        <v>94197229</v>
      </c>
      <c r="X6" s="20">
        <v>25000000</v>
      </c>
      <c r="Y6" s="20">
        <v>69197229</v>
      </c>
      <c r="Z6" s="21">
        <v>276.79</v>
      </c>
      <c r="AA6" s="22">
        <v>50000000</v>
      </c>
    </row>
    <row r="7" spans="1:27" ht="13.5">
      <c r="A7" s="23" t="s">
        <v>34</v>
      </c>
      <c r="B7" s="17"/>
      <c r="C7" s="18"/>
      <c r="D7" s="18"/>
      <c r="E7" s="19">
        <v>289438000</v>
      </c>
      <c r="F7" s="20">
        <v>289438000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144719000</v>
      </c>
      <c r="Y7" s="20">
        <v>-144719000</v>
      </c>
      <c r="Z7" s="21">
        <v>-100</v>
      </c>
      <c r="AA7" s="22">
        <v>289438000</v>
      </c>
    </row>
    <row r="8" spans="1:27" ht="13.5">
      <c r="A8" s="23" t="s">
        <v>35</v>
      </c>
      <c r="B8" s="17"/>
      <c r="C8" s="18"/>
      <c r="D8" s="18"/>
      <c r="E8" s="19">
        <v>108000000</v>
      </c>
      <c r="F8" s="20">
        <v>108000000</v>
      </c>
      <c r="G8" s="20">
        <v>68449809</v>
      </c>
      <c r="H8" s="20">
        <v>43630166</v>
      </c>
      <c r="I8" s="20">
        <v>1665378</v>
      </c>
      <c r="J8" s="20">
        <v>1665378</v>
      </c>
      <c r="K8" s="20">
        <v>-15960322</v>
      </c>
      <c r="L8" s="20">
        <v>-72134259</v>
      </c>
      <c r="M8" s="20">
        <v>55759056</v>
      </c>
      <c r="N8" s="20">
        <v>55759056</v>
      </c>
      <c r="O8" s="20"/>
      <c r="P8" s="20"/>
      <c r="Q8" s="20"/>
      <c r="R8" s="20"/>
      <c r="S8" s="20"/>
      <c r="T8" s="20"/>
      <c r="U8" s="20"/>
      <c r="V8" s="20"/>
      <c r="W8" s="20">
        <v>55759056</v>
      </c>
      <c r="X8" s="20">
        <v>54000000</v>
      </c>
      <c r="Y8" s="20">
        <v>1759056</v>
      </c>
      <c r="Z8" s="21">
        <v>3.26</v>
      </c>
      <c r="AA8" s="22">
        <v>108000000</v>
      </c>
    </row>
    <row r="9" spans="1:27" ht="13.5">
      <c r="A9" s="23" t="s">
        <v>36</v>
      </c>
      <c r="B9" s="17"/>
      <c r="C9" s="18"/>
      <c r="D9" s="18"/>
      <c r="E9" s="19">
        <v>24000000</v>
      </c>
      <c r="F9" s="20">
        <v>24000000</v>
      </c>
      <c r="G9" s="20">
        <v>62006279</v>
      </c>
      <c r="H9" s="20">
        <v>-44574562</v>
      </c>
      <c r="I9" s="20">
        <v>1203442</v>
      </c>
      <c r="J9" s="20">
        <v>1203442</v>
      </c>
      <c r="K9" s="20">
        <v>-1894197</v>
      </c>
      <c r="L9" s="20">
        <v>123272710</v>
      </c>
      <c r="M9" s="20">
        <v>-73984528</v>
      </c>
      <c r="N9" s="20">
        <v>-73984528</v>
      </c>
      <c r="O9" s="20"/>
      <c r="P9" s="20"/>
      <c r="Q9" s="20"/>
      <c r="R9" s="20"/>
      <c r="S9" s="20"/>
      <c r="T9" s="20"/>
      <c r="U9" s="20"/>
      <c r="V9" s="20"/>
      <c r="W9" s="20">
        <v>-73984528</v>
      </c>
      <c r="X9" s="20">
        <v>12000000</v>
      </c>
      <c r="Y9" s="20">
        <v>-85984528</v>
      </c>
      <c r="Z9" s="21">
        <v>-716.54</v>
      </c>
      <c r="AA9" s="22">
        <v>24000000</v>
      </c>
    </row>
    <row r="10" spans="1:27" ht="13.5">
      <c r="A10" s="23" t="s">
        <v>37</v>
      </c>
      <c r="B10" s="17"/>
      <c r="C10" s="18"/>
      <c r="D10" s="18"/>
      <c r="E10" s="19">
        <v>375000</v>
      </c>
      <c r="F10" s="20">
        <v>375000</v>
      </c>
      <c r="G10" s="24"/>
      <c r="H10" s="24">
        <v>400000</v>
      </c>
      <c r="I10" s="24"/>
      <c r="J10" s="20"/>
      <c r="K10" s="24"/>
      <c r="L10" s="24">
        <v>-400000</v>
      </c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187500</v>
      </c>
      <c r="Y10" s="24">
        <v>-187500</v>
      </c>
      <c r="Z10" s="25">
        <v>-100</v>
      </c>
      <c r="AA10" s="26">
        <v>375000</v>
      </c>
    </row>
    <row r="11" spans="1:27" ht="13.5">
      <c r="A11" s="23" t="s">
        <v>38</v>
      </c>
      <c r="B11" s="17"/>
      <c r="C11" s="18"/>
      <c r="D11" s="18"/>
      <c r="E11" s="19">
        <v>363000000</v>
      </c>
      <c r="F11" s="20">
        <v>363000000</v>
      </c>
      <c r="G11" s="20">
        <v>354664296</v>
      </c>
      <c r="H11" s="20">
        <v>301444</v>
      </c>
      <c r="I11" s="20">
        <v>3571338</v>
      </c>
      <c r="J11" s="20">
        <v>3571338</v>
      </c>
      <c r="K11" s="20">
        <v>-573560</v>
      </c>
      <c r="L11" s="20">
        <v>-831604</v>
      </c>
      <c r="M11" s="20">
        <v>-2544563</v>
      </c>
      <c r="N11" s="20">
        <v>-2544563</v>
      </c>
      <c r="O11" s="20"/>
      <c r="P11" s="20"/>
      <c r="Q11" s="20"/>
      <c r="R11" s="20"/>
      <c r="S11" s="20"/>
      <c r="T11" s="20"/>
      <c r="U11" s="20"/>
      <c r="V11" s="20"/>
      <c r="W11" s="20">
        <v>-2544563</v>
      </c>
      <c r="X11" s="20">
        <v>181500000</v>
      </c>
      <c r="Y11" s="20">
        <v>-184044563</v>
      </c>
      <c r="Z11" s="21">
        <v>-101.4</v>
      </c>
      <c r="AA11" s="22">
        <v>363000000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834813000</v>
      </c>
      <c r="F12" s="31">
        <f t="shared" si="0"/>
        <v>834813000</v>
      </c>
      <c r="G12" s="31">
        <f t="shared" si="0"/>
        <v>892732170</v>
      </c>
      <c r="H12" s="31">
        <f t="shared" si="0"/>
        <v>-55216670</v>
      </c>
      <c r="I12" s="31">
        <f t="shared" si="0"/>
        <v>-39180441</v>
      </c>
      <c r="J12" s="31">
        <f t="shared" si="0"/>
        <v>-39180441</v>
      </c>
      <c r="K12" s="31">
        <f t="shared" si="0"/>
        <v>-66194962</v>
      </c>
      <c r="L12" s="31">
        <f t="shared" si="0"/>
        <v>47020138</v>
      </c>
      <c r="M12" s="31">
        <f t="shared" si="0"/>
        <v>73427194</v>
      </c>
      <c r="N12" s="31">
        <f t="shared" si="0"/>
        <v>73427194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73427194</v>
      </c>
      <c r="X12" s="31">
        <f t="shared" si="0"/>
        <v>417406500</v>
      </c>
      <c r="Y12" s="31">
        <f t="shared" si="0"/>
        <v>-343979306</v>
      </c>
      <c r="Z12" s="32">
        <f>+IF(X12&lt;&gt;0,+(Y12/X12)*100,0)</f>
        <v>-82.40870853712148</v>
      </c>
      <c r="AA12" s="33">
        <f>SUM(AA6:AA11)</f>
        <v>834813000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1700000</v>
      </c>
      <c r="F15" s="20">
        <v>1700000</v>
      </c>
      <c r="G15" s="20">
        <v>1122310</v>
      </c>
      <c r="H15" s="20">
        <v>1900125</v>
      </c>
      <c r="I15" s="20">
        <v>-1885</v>
      </c>
      <c r="J15" s="20">
        <v>-1885</v>
      </c>
      <c r="K15" s="20">
        <v>-2012</v>
      </c>
      <c r="L15" s="20">
        <v>563383</v>
      </c>
      <c r="M15" s="20">
        <v>4211</v>
      </c>
      <c r="N15" s="20">
        <v>4211</v>
      </c>
      <c r="O15" s="20"/>
      <c r="P15" s="20"/>
      <c r="Q15" s="20"/>
      <c r="R15" s="20"/>
      <c r="S15" s="20"/>
      <c r="T15" s="20"/>
      <c r="U15" s="20"/>
      <c r="V15" s="20"/>
      <c r="W15" s="20">
        <v>4211</v>
      </c>
      <c r="X15" s="20">
        <v>850000</v>
      </c>
      <c r="Y15" s="20">
        <v>-845789</v>
      </c>
      <c r="Z15" s="21">
        <v>-99.5</v>
      </c>
      <c r="AA15" s="22">
        <v>1700000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>
        <v>35939936</v>
      </c>
      <c r="H16" s="24">
        <v>45559440</v>
      </c>
      <c r="I16" s="24">
        <v>-23096650</v>
      </c>
      <c r="J16" s="20">
        <v>-23096650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11500000</v>
      </c>
      <c r="F17" s="20">
        <v>11500000</v>
      </c>
      <c r="G17" s="20">
        <v>14050000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5750000</v>
      </c>
      <c r="Y17" s="20">
        <v>-5750000</v>
      </c>
      <c r="Z17" s="21">
        <v>-100</v>
      </c>
      <c r="AA17" s="22">
        <v>11500000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3051391000</v>
      </c>
      <c r="F19" s="20">
        <v>3051391000</v>
      </c>
      <c r="G19" s="20">
        <v>3146953577</v>
      </c>
      <c r="H19" s="20">
        <v>14720245</v>
      </c>
      <c r="I19" s="20">
        <v>12418746</v>
      </c>
      <c r="J19" s="20">
        <v>12418746</v>
      </c>
      <c r="K19" s="20">
        <v>-59213867</v>
      </c>
      <c r="L19" s="20">
        <v>12581975</v>
      </c>
      <c r="M19" s="20">
        <v>34276357</v>
      </c>
      <c r="N19" s="20">
        <v>34276357</v>
      </c>
      <c r="O19" s="20"/>
      <c r="P19" s="20"/>
      <c r="Q19" s="20"/>
      <c r="R19" s="20"/>
      <c r="S19" s="20"/>
      <c r="T19" s="20"/>
      <c r="U19" s="20"/>
      <c r="V19" s="20"/>
      <c r="W19" s="20">
        <v>34276357</v>
      </c>
      <c r="X19" s="20">
        <v>1525695500</v>
      </c>
      <c r="Y19" s="20">
        <v>-1491419143</v>
      </c>
      <c r="Z19" s="21">
        <v>-97.75</v>
      </c>
      <c r="AA19" s="22">
        <v>3051391000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20000005</v>
      </c>
      <c r="F22" s="20">
        <v>20000005</v>
      </c>
      <c r="G22" s="20">
        <v>8268636</v>
      </c>
      <c r="H22" s="20">
        <v>377029</v>
      </c>
      <c r="I22" s="20"/>
      <c r="J22" s="20"/>
      <c r="K22" s="20">
        <v>-99037</v>
      </c>
      <c r="L22" s="20">
        <v>-231377</v>
      </c>
      <c r="M22" s="20">
        <v>79229</v>
      </c>
      <c r="N22" s="20">
        <v>79229</v>
      </c>
      <c r="O22" s="20"/>
      <c r="P22" s="20"/>
      <c r="Q22" s="20"/>
      <c r="R22" s="20"/>
      <c r="S22" s="20"/>
      <c r="T22" s="20"/>
      <c r="U22" s="20"/>
      <c r="V22" s="20"/>
      <c r="W22" s="20">
        <v>79229</v>
      </c>
      <c r="X22" s="20">
        <v>10000003</v>
      </c>
      <c r="Y22" s="20">
        <v>-9920774</v>
      </c>
      <c r="Z22" s="21">
        <v>-99.21</v>
      </c>
      <c r="AA22" s="22">
        <v>20000005</v>
      </c>
    </row>
    <row r="23" spans="1:27" ht="13.5">
      <c r="A23" s="23" t="s">
        <v>49</v>
      </c>
      <c r="B23" s="17"/>
      <c r="C23" s="18"/>
      <c r="D23" s="18"/>
      <c r="E23" s="19">
        <v>20000000</v>
      </c>
      <c r="F23" s="20">
        <v>20000000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10000000</v>
      </c>
      <c r="Y23" s="24">
        <v>-10000000</v>
      </c>
      <c r="Z23" s="25">
        <v>-100</v>
      </c>
      <c r="AA23" s="26">
        <v>20000000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3104591005</v>
      </c>
      <c r="F24" s="37">
        <f t="shared" si="1"/>
        <v>3104591005</v>
      </c>
      <c r="G24" s="37">
        <f t="shared" si="1"/>
        <v>3206334459</v>
      </c>
      <c r="H24" s="37">
        <f t="shared" si="1"/>
        <v>62556839</v>
      </c>
      <c r="I24" s="37">
        <f t="shared" si="1"/>
        <v>-10679789</v>
      </c>
      <c r="J24" s="37">
        <f t="shared" si="1"/>
        <v>-10679789</v>
      </c>
      <c r="K24" s="37">
        <f t="shared" si="1"/>
        <v>-59314916</v>
      </c>
      <c r="L24" s="37">
        <f t="shared" si="1"/>
        <v>12913981</v>
      </c>
      <c r="M24" s="37">
        <f t="shared" si="1"/>
        <v>34359797</v>
      </c>
      <c r="N24" s="37">
        <f t="shared" si="1"/>
        <v>34359797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34359797</v>
      </c>
      <c r="X24" s="37">
        <f t="shared" si="1"/>
        <v>1552295503</v>
      </c>
      <c r="Y24" s="37">
        <f t="shared" si="1"/>
        <v>-1517935706</v>
      </c>
      <c r="Z24" s="38">
        <f>+IF(X24&lt;&gt;0,+(Y24/X24)*100,0)</f>
        <v>-97.78651700442373</v>
      </c>
      <c r="AA24" s="39">
        <f>SUM(AA15:AA23)</f>
        <v>3104591005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3939404005</v>
      </c>
      <c r="F25" s="31">
        <f t="shared" si="2"/>
        <v>3939404005</v>
      </c>
      <c r="G25" s="31">
        <f t="shared" si="2"/>
        <v>4099066629</v>
      </c>
      <c r="H25" s="31">
        <f t="shared" si="2"/>
        <v>7340169</v>
      </c>
      <c r="I25" s="31">
        <f t="shared" si="2"/>
        <v>-49860230</v>
      </c>
      <c r="J25" s="31">
        <f t="shared" si="2"/>
        <v>-49860230</v>
      </c>
      <c r="K25" s="31">
        <f t="shared" si="2"/>
        <v>-125509878</v>
      </c>
      <c r="L25" s="31">
        <f t="shared" si="2"/>
        <v>59934119</v>
      </c>
      <c r="M25" s="31">
        <f t="shared" si="2"/>
        <v>107786991</v>
      </c>
      <c r="N25" s="31">
        <f t="shared" si="2"/>
        <v>107786991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107786991</v>
      </c>
      <c r="X25" s="31">
        <f t="shared" si="2"/>
        <v>1969702003</v>
      </c>
      <c r="Y25" s="31">
        <f t="shared" si="2"/>
        <v>-1861915012</v>
      </c>
      <c r="Z25" s="32">
        <f>+IF(X25&lt;&gt;0,+(Y25/X25)*100,0)</f>
        <v>-94.52775136361579</v>
      </c>
      <c r="AA25" s="33">
        <f>+AA12+AA24</f>
        <v>3939404005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12000000</v>
      </c>
      <c r="F31" s="20">
        <v>12000000</v>
      </c>
      <c r="G31" s="20">
        <v>13891857</v>
      </c>
      <c r="H31" s="20">
        <v>-144947</v>
      </c>
      <c r="I31" s="20">
        <v>47818</v>
      </c>
      <c r="J31" s="20">
        <v>47818</v>
      </c>
      <c r="K31" s="20">
        <v>-130024</v>
      </c>
      <c r="L31" s="20">
        <v>295639</v>
      </c>
      <c r="M31" s="20">
        <v>-22920</v>
      </c>
      <c r="N31" s="20">
        <v>-22920</v>
      </c>
      <c r="O31" s="20"/>
      <c r="P31" s="20"/>
      <c r="Q31" s="20"/>
      <c r="R31" s="20"/>
      <c r="S31" s="20"/>
      <c r="T31" s="20"/>
      <c r="U31" s="20"/>
      <c r="V31" s="20"/>
      <c r="W31" s="20">
        <v>-22920</v>
      </c>
      <c r="X31" s="20">
        <v>6000000</v>
      </c>
      <c r="Y31" s="20">
        <v>-6022920</v>
      </c>
      <c r="Z31" s="21">
        <v>-100.38</v>
      </c>
      <c r="AA31" s="22">
        <v>12000000</v>
      </c>
    </row>
    <row r="32" spans="1:27" ht="13.5">
      <c r="A32" s="23" t="s">
        <v>57</v>
      </c>
      <c r="B32" s="17"/>
      <c r="C32" s="18"/>
      <c r="D32" s="18"/>
      <c r="E32" s="19">
        <v>73500000</v>
      </c>
      <c r="F32" s="20">
        <v>73500000</v>
      </c>
      <c r="G32" s="20">
        <v>156045311</v>
      </c>
      <c r="H32" s="20">
        <v>-18240655</v>
      </c>
      <c r="I32" s="20">
        <v>-3533889</v>
      </c>
      <c r="J32" s="20">
        <v>-3533889</v>
      </c>
      <c r="K32" s="20">
        <v>-18183201</v>
      </c>
      <c r="L32" s="20">
        <v>89598926</v>
      </c>
      <c r="M32" s="20">
        <v>-67748955</v>
      </c>
      <c r="N32" s="20">
        <v>-67748955</v>
      </c>
      <c r="O32" s="20"/>
      <c r="P32" s="20"/>
      <c r="Q32" s="20"/>
      <c r="R32" s="20"/>
      <c r="S32" s="20"/>
      <c r="T32" s="20"/>
      <c r="U32" s="20"/>
      <c r="V32" s="20"/>
      <c r="W32" s="20">
        <v>-67748955</v>
      </c>
      <c r="X32" s="20">
        <v>36750000</v>
      </c>
      <c r="Y32" s="20">
        <v>-104498955</v>
      </c>
      <c r="Z32" s="21">
        <v>-284.35</v>
      </c>
      <c r="AA32" s="22">
        <v>73500000</v>
      </c>
    </row>
    <row r="33" spans="1:27" ht="13.5">
      <c r="A33" s="23" t="s">
        <v>58</v>
      </c>
      <c r="B33" s="17"/>
      <c r="C33" s="18"/>
      <c r="D33" s="18"/>
      <c r="E33" s="19">
        <v>8200000</v>
      </c>
      <c r="F33" s="20">
        <v>8200000</v>
      </c>
      <c r="G33" s="20">
        <v>7552252</v>
      </c>
      <c r="H33" s="20">
        <v>1878856</v>
      </c>
      <c r="I33" s="20"/>
      <c r="J33" s="20"/>
      <c r="K33" s="20"/>
      <c r="L33" s="20">
        <v>-1358711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4100000</v>
      </c>
      <c r="Y33" s="20">
        <v>-4100000</v>
      </c>
      <c r="Z33" s="21">
        <v>-100</v>
      </c>
      <c r="AA33" s="22">
        <v>8200000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93700000</v>
      </c>
      <c r="F34" s="31">
        <f t="shared" si="3"/>
        <v>93700000</v>
      </c>
      <c r="G34" s="31">
        <f t="shared" si="3"/>
        <v>177489420</v>
      </c>
      <c r="H34" s="31">
        <f t="shared" si="3"/>
        <v>-16506746</v>
      </c>
      <c r="I34" s="31">
        <f t="shared" si="3"/>
        <v>-3486071</v>
      </c>
      <c r="J34" s="31">
        <f t="shared" si="3"/>
        <v>-3486071</v>
      </c>
      <c r="K34" s="31">
        <f t="shared" si="3"/>
        <v>-18313225</v>
      </c>
      <c r="L34" s="31">
        <f t="shared" si="3"/>
        <v>88535854</v>
      </c>
      <c r="M34" s="31">
        <f t="shared" si="3"/>
        <v>-67771875</v>
      </c>
      <c r="N34" s="31">
        <f t="shared" si="3"/>
        <v>-67771875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-67771875</v>
      </c>
      <c r="X34" s="31">
        <f t="shared" si="3"/>
        <v>46850000</v>
      </c>
      <c r="Y34" s="31">
        <f t="shared" si="3"/>
        <v>-114621875</v>
      </c>
      <c r="Z34" s="32">
        <f>+IF(X34&lt;&gt;0,+(Y34/X34)*100,0)</f>
        <v>-244.65715048025615</v>
      </c>
      <c r="AA34" s="33">
        <f>SUM(AA29:AA33)</f>
        <v>93700000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>
        <v>84211328</v>
      </c>
      <c r="H37" s="20">
        <v>-5473247</v>
      </c>
      <c r="I37" s="20">
        <v>-45828296</v>
      </c>
      <c r="J37" s="20">
        <v>-45828296</v>
      </c>
      <c r="K37" s="20">
        <v>-43131816</v>
      </c>
      <c r="L37" s="20">
        <v>10222031</v>
      </c>
      <c r="M37" s="20">
        <v>84681099</v>
      </c>
      <c r="N37" s="20">
        <v>84681099</v>
      </c>
      <c r="O37" s="20"/>
      <c r="P37" s="20"/>
      <c r="Q37" s="20"/>
      <c r="R37" s="20"/>
      <c r="S37" s="20"/>
      <c r="T37" s="20"/>
      <c r="U37" s="20"/>
      <c r="V37" s="20"/>
      <c r="W37" s="20">
        <v>84681099</v>
      </c>
      <c r="X37" s="20"/>
      <c r="Y37" s="20">
        <v>84681099</v>
      </c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160000000</v>
      </c>
      <c r="F38" s="20">
        <v>160000000</v>
      </c>
      <c r="G38" s="20">
        <v>162542890</v>
      </c>
      <c r="H38" s="20">
        <v>1645642</v>
      </c>
      <c r="I38" s="20"/>
      <c r="J38" s="20"/>
      <c r="K38" s="20"/>
      <c r="L38" s="20">
        <v>-3961486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80000000</v>
      </c>
      <c r="Y38" s="20">
        <v>-80000000</v>
      </c>
      <c r="Z38" s="21">
        <v>-100</v>
      </c>
      <c r="AA38" s="22">
        <v>160000000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160000000</v>
      </c>
      <c r="F39" s="37">
        <f t="shared" si="4"/>
        <v>160000000</v>
      </c>
      <c r="G39" s="37">
        <f t="shared" si="4"/>
        <v>246754218</v>
      </c>
      <c r="H39" s="37">
        <f t="shared" si="4"/>
        <v>-3827605</v>
      </c>
      <c r="I39" s="37">
        <f t="shared" si="4"/>
        <v>-45828296</v>
      </c>
      <c r="J39" s="37">
        <f t="shared" si="4"/>
        <v>-45828296</v>
      </c>
      <c r="K39" s="37">
        <f t="shared" si="4"/>
        <v>-43131816</v>
      </c>
      <c r="L39" s="37">
        <f t="shared" si="4"/>
        <v>6260545</v>
      </c>
      <c r="M39" s="37">
        <f t="shared" si="4"/>
        <v>84681099</v>
      </c>
      <c r="N39" s="37">
        <f t="shared" si="4"/>
        <v>84681099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84681099</v>
      </c>
      <c r="X39" s="37">
        <f t="shared" si="4"/>
        <v>80000000</v>
      </c>
      <c r="Y39" s="37">
        <f t="shared" si="4"/>
        <v>4681099</v>
      </c>
      <c r="Z39" s="38">
        <f>+IF(X39&lt;&gt;0,+(Y39/X39)*100,0)</f>
        <v>5.8513737500000005</v>
      </c>
      <c r="AA39" s="39">
        <f>SUM(AA37:AA38)</f>
        <v>160000000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253700000</v>
      </c>
      <c r="F40" s="31">
        <f t="shared" si="5"/>
        <v>253700000</v>
      </c>
      <c r="G40" s="31">
        <f t="shared" si="5"/>
        <v>424243638</v>
      </c>
      <c r="H40" s="31">
        <f t="shared" si="5"/>
        <v>-20334351</v>
      </c>
      <c r="I40" s="31">
        <f t="shared" si="5"/>
        <v>-49314367</v>
      </c>
      <c r="J40" s="31">
        <f t="shared" si="5"/>
        <v>-49314367</v>
      </c>
      <c r="K40" s="31">
        <f t="shared" si="5"/>
        <v>-61445041</v>
      </c>
      <c r="L40" s="31">
        <f t="shared" si="5"/>
        <v>94796399</v>
      </c>
      <c r="M40" s="31">
        <f t="shared" si="5"/>
        <v>16909224</v>
      </c>
      <c r="N40" s="31">
        <f t="shared" si="5"/>
        <v>16909224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16909224</v>
      </c>
      <c r="X40" s="31">
        <f t="shared" si="5"/>
        <v>126850000</v>
      </c>
      <c r="Y40" s="31">
        <f t="shared" si="5"/>
        <v>-109940776</v>
      </c>
      <c r="Z40" s="32">
        <f>+IF(X40&lt;&gt;0,+(Y40/X40)*100,0)</f>
        <v>-86.6699061884115</v>
      </c>
      <c r="AA40" s="33">
        <f>+AA34+AA39</f>
        <v>253700000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3685704005</v>
      </c>
      <c r="F42" s="45">
        <f t="shared" si="6"/>
        <v>3685704005</v>
      </c>
      <c r="G42" s="45">
        <f t="shared" si="6"/>
        <v>3674822991</v>
      </c>
      <c r="H42" s="45">
        <f t="shared" si="6"/>
        <v>27674520</v>
      </c>
      <c r="I42" s="45">
        <f t="shared" si="6"/>
        <v>-545863</v>
      </c>
      <c r="J42" s="45">
        <f t="shared" si="6"/>
        <v>-545863</v>
      </c>
      <c r="K42" s="45">
        <f t="shared" si="6"/>
        <v>-64064837</v>
      </c>
      <c r="L42" s="45">
        <f t="shared" si="6"/>
        <v>-34862280</v>
      </c>
      <c r="M42" s="45">
        <f t="shared" si="6"/>
        <v>90877767</v>
      </c>
      <c r="N42" s="45">
        <f t="shared" si="6"/>
        <v>90877767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90877767</v>
      </c>
      <c r="X42" s="45">
        <f t="shared" si="6"/>
        <v>1842852003</v>
      </c>
      <c r="Y42" s="45">
        <f t="shared" si="6"/>
        <v>-1751974236</v>
      </c>
      <c r="Z42" s="46">
        <f>+IF(X42&lt;&gt;0,+(Y42/X42)*100,0)</f>
        <v>-95.06863454840328</v>
      </c>
      <c r="AA42" s="47">
        <f>+AA25-AA40</f>
        <v>3685704005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3672454005</v>
      </c>
      <c r="F45" s="20">
        <v>3672454005</v>
      </c>
      <c r="G45" s="20">
        <v>3661436074</v>
      </c>
      <c r="H45" s="20">
        <v>27115202</v>
      </c>
      <c r="I45" s="20">
        <v>-545863</v>
      </c>
      <c r="J45" s="20">
        <v>-545863</v>
      </c>
      <c r="K45" s="20">
        <v>-64064837</v>
      </c>
      <c r="L45" s="20">
        <v>-34862280</v>
      </c>
      <c r="M45" s="20">
        <v>90877767</v>
      </c>
      <c r="N45" s="20">
        <v>90877767</v>
      </c>
      <c r="O45" s="20"/>
      <c r="P45" s="20"/>
      <c r="Q45" s="20"/>
      <c r="R45" s="20"/>
      <c r="S45" s="20"/>
      <c r="T45" s="20"/>
      <c r="U45" s="20"/>
      <c r="V45" s="20"/>
      <c r="W45" s="20">
        <v>90877767</v>
      </c>
      <c r="X45" s="20">
        <v>1836227003</v>
      </c>
      <c r="Y45" s="20">
        <v>-1745349236</v>
      </c>
      <c r="Z45" s="48">
        <v>-95.05</v>
      </c>
      <c r="AA45" s="22">
        <v>3672454005</v>
      </c>
    </row>
    <row r="46" spans="1:27" ht="13.5">
      <c r="A46" s="23" t="s">
        <v>67</v>
      </c>
      <c r="B46" s="17"/>
      <c r="C46" s="18"/>
      <c r="D46" s="18"/>
      <c r="E46" s="19">
        <v>13250000</v>
      </c>
      <c r="F46" s="20">
        <v>13250000</v>
      </c>
      <c r="G46" s="20">
        <v>13386917</v>
      </c>
      <c r="H46" s="20">
        <v>559318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6625000</v>
      </c>
      <c r="Y46" s="20">
        <v>-6625000</v>
      </c>
      <c r="Z46" s="48">
        <v>-100</v>
      </c>
      <c r="AA46" s="22">
        <v>13250000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3685704005</v>
      </c>
      <c r="F48" s="53">
        <f t="shared" si="7"/>
        <v>3685704005</v>
      </c>
      <c r="G48" s="53">
        <f t="shared" si="7"/>
        <v>3674822991</v>
      </c>
      <c r="H48" s="53">
        <f t="shared" si="7"/>
        <v>27674520</v>
      </c>
      <c r="I48" s="53">
        <f t="shared" si="7"/>
        <v>-545863</v>
      </c>
      <c r="J48" s="53">
        <f t="shared" si="7"/>
        <v>-545863</v>
      </c>
      <c r="K48" s="53">
        <f t="shared" si="7"/>
        <v>-64064837</v>
      </c>
      <c r="L48" s="53">
        <f t="shared" si="7"/>
        <v>-34862280</v>
      </c>
      <c r="M48" s="53">
        <f t="shared" si="7"/>
        <v>90877767</v>
      </c>
      <c r="N48" s="53">
        <f t="shared" si="7"/>
        <v>90877767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90877767</v>
      </c>
      <c r="X48" s="53">
        <f t="shared" si="7"/>
        <v>1842852003</v>
      </c>
      <c r="Y48" s="53">
        <f t="shared" si="7"/>
        <v>-1751974236</v>
      </c>
      <c r="Z48" s="54">
        <f>+IF(X48&lt;&gt;0,+(Y48/X48)*100,0)</f>
        <v>-95.06863454840328</v>
      </c>
      <c r="AA48" s="55">
        <f>SUM(AA45:AA47)</f>
        <v>3685704005</v>
      </c>
    </row>
    <row r="49" spans="1:27" ht="13.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25749489</v>
      </c>
      <c r="D6" s="18">
        <v>25749489</v>
      </c>
      <c r="E6" s="19">
        <v>20000000</v>
      </c>
      <c r="F6" s="20">
        <v>20000000</v>
      </c>
      <c r="G6" s="20">
        <v>98554997</v>
      </c>
      <c r="H6" s="20">
        <v>62979677</v>
      </c>
      <c r="I6" s="20">
        <v>65419557</v>
      </c>
      <c r="J6" s="20">
        <v>65419557</v>
      </c>
      <c r="K6" s="20">
        <v>71076315</v>
      </c>
      <c r="L6" s="20">
        <v>66776185</v>
      </c>
      <c r="M6" s="20"/>
      <c r="N6" s="20">
        <v>66776185</v>
      </c>
      <c r="O6" s="20"/>
      <c r="P6" s="20"/>
      <c r="Q6" s="20"/>
      <c r="R6" s="20"/>
      <c r="S6" s="20"/>
      <c r="T6" s="20"/>
      <c r="U6" s="20"/>
      <c r="V6" s="20"/>
      <c r="W6" s="20">
        <v>66776185</v>
      </c>
      <c r="X6" s="20">
        <v>10000000</v>
      </c>
      <c r="Y6" s="20">
        <v>56776185</v>
      </c>
      <c r="Z6" s="21">
        <v>567.76</v>
      </c>
      <c r="AA6" s="22">
        <v>20000000</v>
      </c>
    </row>
    <row r="7" spans="1:27" ht="13.5">
      <c r="A7" s="23" t="s">
        <v>34</v>
      </c>
      <c r="B7" s="17"/>
      <c r="C7" s="18">
        <v>23908173</v>
      </c>
      <c r="D7" s="18">
        <v>23908173</v>
      </c>
      <c r="E7" s="19">
        <v>100000000</v>
      </c>
      <c r="F7" s="20">
        <v>100000000</v>
      </c>
      <c r="G7" s="20">
        <v>23908173</v>
      </c>
      <c r="H7" s="20">
        <v>22179622</v>
      </c>
      <c r="I7" s="20">
        <v>14375378</v>
      </c>
      <c r="J7" s="20">
        <v>14375378</v>
      </c>
      <c r="K7" s="20">
        <v>4766448</v>
      </c>
      <c r="L7" s="20">
        <v>26057858</v>
      </c>
      <c r="M7" s="20"/>
      <c r="N7" s="20">
        <v>26057858</v>
      </c>
      <c r="O7" s="20"/>
      <c r="P7" s="20"/>
      <c r="Q7" s="20"/>
      <c r="R7" s="20"/>
      <c r="S7" s="20"/>
      <c r="T7" s="20"/>
      <c r="U7" s="20"/>
      <c r="V7" s="20"/>
      <c r="W7" s="20">
        <v>26057858</v>
      </c>
      <c r="X7" s="20">
        <v>50000000</v>
      </c>
      <c r="Y7" s="20">
        <v>-23942142</v>
      </c>
      <c r="Z7" s="21">
        <v>-47.88</v>
      </c>
      <c r="AA7" s="22">
        <v>100000000</v>
      </c>
    </row>
    <row r="8" spans="1:27" ht="13.5">
      <c r="A8" s="23" t="s">
        <v>35</v>
      </c>
      <c r="B8" s="17"/>
      <c r="C8" s="18">
        <v>84646440</v>
      </c>
      <c r="D8" s="18">
        <v>84646440</v>
      </c>
      <c r="E8" s="19">
        <v>104334000</v>
      </c>
      <c r="F8" s="20">
        <v>104334000</v>
      </c>
      <c r="G8" s="20">
        <v>14985298</v>
      </c>
      <c r="H8" s="20">
        <v>52934046</v>
      </c>
      <c r="I8" s="20">
        <v>76623228</v>
      </c>
      <c r="J8" s="20">
        <v>76623228</v>
      </c>
      <c r="K8" s="20">
        <v>105528730</v>
      </c>
      <c r="L8" s="20">
        <v>24644327</v>
      </c>
      <c r="M8" s="20"/>
      <c r="N8" s="20">
        <v>24644327</v>
      </c>
      <c r="O8" s="20"/>
      <c r="P8" s="20"/>
      <c r="Q8" s="20"/>
      <c r="R8" s="20"/>
      <c r="S8" s="20"/>
      <c r="T8" s="20"/>
      <c r="U8" s="20"/>
      <c r="V8" s="20"/>
      <c r="W8" s="20">
        <v>24644327</v>
      </c>
      <c r="X8" s="20">
        <v>52167000</v>
      </c>
      <c r="Y8" s="20">
        <v>-27522673</v>
      </c>
      <c r="Z8" s="21">
        <v>-52.76</v>
      </c>
      <c r="AA8" s="22">
        <v>104334000</v>
      </c>
    </row>
    <row r="9" spans="1:27" ht="13.5">
      <c r="A9" s="23" t="s">
        <v>36</v>
      </c>
      <c r="B9" s="17"/>
      <c r="C9" s="18">
        <v>62752701</v>
      </c>
      <c r="D9" s="18">
        <v>62752701</v>
      </c>
      <c r="E9" s="19">
        <v>9000000</v>
      </c>
      <c r="F9" s="20">
        <v>9000000</v>
      </c>
      <c r="G9" s="20">
        <v>18547293</v>
      </c>
      <c r="H9" s="20">
        <v>-10336751</v>
      </c>
      <c r="I9" s="20">
        <v>-12002243</v>
      </c>
      <c r="J9" s="20">
        <v>-12002243</v>
      </c>
      <c r="K9" s="20">
        <v>-11210584</v>
      </c>
      <c r="L9" s="20">
        <v>-3181246</v>
      </c>
      <c r="M9" s="20"/>
      <c r="N9" s="20">
        <v>-3181246</v>
      </c>
      <c r="O9" s="20"/>
      <c r="P9" s="20"/>
      <c r="Q9" s="20"/>
      <c r="R9" s="20"/>
      <c r="S9" s="20"/>
      <c r="T9" s="20"/>
      <c r="U9" s="20"/>
      <c r="V9" s="20"/>
      <c r="W9" s="20">
        <v>-3181246</v>
      </c>
      <c r="X9" s="20">
        <v>4500000</v>
      </c>
      <c r="Y9" s="20">
        <v>-7681246</v>
      </c>
      <c r="Z9" s="21">
        <v>-170.69</v>
      </c>
      <c r="AA9" s="22">
        <v>9000000</v>
      </c>
    </row>
    <row r="10" spans="1:27" ht="13.5">
      <c r="A10" s="23" t="s">
        <v>37</v>
      </c>
      <c r="B10" s="17"/>
      <c r="C10" s="18">
        <v>4600249</v>
      </c>
      <c r="D10" s="18">
        <v>4600249</v>
      </c>
      <c r="E10" s="19">
        <v>26000</v>
      </c>
      <c r="F10" s="20">
        <v>26000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13000</v>
      </c>
      <c r="Y10" s="24">
        <v>-13000</v>
      </c>
      <c r="Z10" s="25">
        <v>-100</v>
      </c>
      <c r="AA10" s="26">
        <v>26000</v>
      </c>
    </row>
    <row r="11" spans="1:27" ht="13.5">
      <c r="A11" s="23" t="s">
        <v>38</v>
      </c>
      <c r="B11" s="17"/>
      <c r="C11" s="18">
        <v>116788509</v>
      </c>
      <c r="D11" s="18">
        <v>116788509</v>
      </c>
      <c r="E11" s="19">
        <v>120000000</v>
      </c>
      <c r="F11" s="20">
        <v>120000000</v>
      </c>
      <c r="G11" s="20">
        <v>117311480</v>
      </c>
      <c r="H11" s="20">
        <v>121704532</v>
      </c>
      <c r="I11" s="20">
        <v>122357661</v>
      </c>
      <c r="J11" s="20">
        <v>122357661</v>
      </c>
      <c r="K11" s="20">
        <v>121067306</v>
      </c>
      <c r="L11" s="20">
        <v>83352386</v>
      </c>
      <c r="M11" s="20"/>
      <c r="N11" s="20">
        <v>83352386</v>
      </c>
      <c r="O11" s="20"/>
      <c r="P11" s="20"/>
      <c r="Q11" s="20"/>
      <c r="R11" s="20"/>
      <c r="S11" s="20"/>
      <c r="T11" s="20"/>
      <c r="U11" s="20"/>
      <c r="V11" s="20"/>
      <c r="W11" s="20">
        <v>83352386</v>
      </c>
      <c r="X11" s="20">
        <v>60000000</v>
      </c>
      <c r="Y11" s="20">
        <v>23352386</v>
      </c>
      <c r="Z11" s="21">
        <v>38.92</v>
      </c>
      <c r="AA11" s="22">
        <v>120000000</v>
      </c>
    </row>
    <row r="12" spans="1:27" ht="13.5">
      <c r="A12" s="27" t="s">
        <v>39</v>
      </c>
      <c r="B12" s="28"/>
      <c r="C12" s="29">
        <f aca="true" t="shared" si="0" ref="C12:Y12">SUM(C6:C11)</f>
        <v>318445561</v>
      </c>
      <c r="D12" s="29">
        <f>SUM(D6:D11)</f>
        <v>318445561</v>
      </c>
      <c r="E12" s="30">
        <f t="shared" si="0"/>
        <v>353360000</v>
      </c>
      <c r="F12" s="31">
        <f t="shared" si="0"/>
        <v>353360000</v>
      </c>
      <c r="G12" s="31">
        <f t="shared" si="0"/>
        <v>273307241</v>
      </c>
      <c r="H12" s="31">
        <f t="shared" si="0"/>
        <v>249461126</v>
      </c>
      <c r="I12" s="31">
        <f t="shared" si="0"/>
        <v>266773581</v>
      </c>
      <c r="J12" s="31">
        <f t="shared" si="0"/>
        <v>266773581</v>
      </c>
      <c r="K12" s="31">
        <f t="shared" si="0"/>
        <v>291228215</v>
      </c>
      <c r="L12" s="31">
        <f t="shared" si="0"/>
        <v>197649510</v>
      </c>
      <c r="M12" s="31">
        <f t="shared" si="0"/>
        <v>0</v>
      </c>
      <c r="N12" s="31">
        <f t="shared" si="0"/>
        <v>197649510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197649510</v>
      </c>
      <c r="X12" s="31">
        <f t="shared" si="0"/>
        <v>176680000</v>
      </c>
      <c r="Y12" s="31">
        <f t="shared" si="0"/>
        <v>20969510</v>
      </c>
      <c r="Z12" s="32">
        <f>+IF(X12&lt;&gt;0,+(Y12/X12)*100,0)</f>
        <v>11.8686382159837</v>
      </c>
      <c r="AA12" s="33">
        <f>SUM(AA6:AA11)</f>
        <v>353360000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186599</v>
      </c>
      <c r="D15" s="18">
        <v>186599</v>
      </c>
      <c r="E15" s="19">
        <v>145000</v>
      </c>
      <c r="F15" s="20">
        <v>145000</v>
      </c>
      <c r="G15" s="20">
        <v>207795</v>
      </c>
      <c r="H15" s="20">
        <v>205898</v>
      </c>
      <c r="I15" s="20">
        <v>203993</v>
      </c>
      <c r="J15" s="20">
        <v>203993</v>
      </c>
      <c r="K15" s="20">
        <v>202083</v>
      </c>
      <c r="L15" s="20">
        <v>200166</v>
      </c>
      <c r="M15" s="20"/>
      <c r="N15" s="20">
        <v>200166</v>
      </c>
      <c r="O15" s="20"/>
      <c r="P15" s="20"/>
      <c r="Q15" s="20"/>
      <c r="R15" s="20"/>
      <c r="S15" s="20"/>
      <c r="T15" s="20"/>
      <c r="U15" s="20"/>
      <c r="V15" s="20"/>
      <c r="W15" s="20">
        <v>200166</v>
      </c>
      <c r="X15" s="20">
        <v>72500</v>
      </c>
      <c r="Y15" s="20">
        <v>127666</v>
      </c>
      <c r="Z15" s="21">
        <v>176.09</v>
      </c>
      <c r="AA15" s="22">
        <v>145000</v>
      </c>
    </row>
    <row r="16" spans="1:27" ht="13.5">
      <c r="A16" s="23" t="s">
        <v>42</v>
      </c>
      <c r="B16" s="17"/>
      <c r="C16" s="18"/>
      <c r="D16" s="18"/>
      <c r="E16" s="19">
        <v>17500000</v>
      </c>
      <c r="F16" s="20">
        <v>17500000</v>
      </c>
      <c r="G16" s="24">
        <v>24016041</v>
      </c>
      <c r="H16" s="24">
        <v>24016041</v>
      </c>
      <c r="I16" s="24">
        <v>24016041</v>
      </c>
      <c r="J16" s="20">
        <v>24016041</v>
      </c>
      <c r="K16" s="24">
        <v>24016041</v>
      </c>
      <c r="L16" s="24">
        <v>24016041</v>
      </c>
      <c r="M16" s="20"/>
      <c r="N16" s="24">
        <v>24016041</v>
      </c>
      <c r="O16" s="24"/>
      <c r="P16" s="24"/>
      <c r="Q16" s="20"/>
      <c r="R16" s="24"/>
      <c r="S16" s="24"/>
      <c r="T16" s="20"/>
      <c r="U16" s="24"/>
      <c r="V16" s="24"/>
      <c r="W16" s="24">
        <v>24016041</v>
      </c>
      <c r="X16" s="20">
        <v>8750000</v>
      </c>
      <c r="Y16" s="24">
        <v>15266041</v>
      </c>
      <c r="Z16" s="25">
        <v>174.47</v>
      </c>
      <c r="AA16" s="26">
        <v>17500000</v>
      </c>
    </row>
    <row r="17" spans="1:27" ht="13.5">
      <c r="A17" s="23" t="s">
        <v>43</v>
      </c>
      <c r="B17" s="17"/>
      <c r="C17" s="18">
        <v>59290819</v>
      </c>
      <c r="D17" s="18">
        <v>59290819</v>
      </c>
      <c r="E17" s="19">
        <v>70000000</v>
      </c>
      <c r="F17" s="20">
        <v>70000000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35000000</v>
      </c>
      <c r="Y17" s="20">
        <v>-35000000</v>
      </c>
      <c r="Z17" s="21">
        <v>-100</v>
      </c>
      <c r="AA17" s="22">
        <v>70000000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6131419063</v>
      </c>
      <c r="D19" s="18">
        <v>6131419063</v>
      </c>
      <c r="E19" s="19">
        <v>5917150000</v>
      </c>
      <c r="F19" s="20">
        <v>5917150000</v>
      </c>
      <c r="G19" s="20">
        <v>6165260694</v>
      </c>
      <c r="H19" s="20">
        <v>6172368989</v>
      </c>
      <c r="I19" s="20">
        <v>6173987413</v>
      </c>
      <c r="J19" s="20">
        <v>6173987413</v>
      </c>
      <c r="K19" s="20">
        <v>6183030924</v>
      </c>
      <c r="L19" s="20">
        <v>6217241471</v>
      </c>
      <c r="M19" s="20"/>
      <c r="N19" s="20">
        <v>6217241471</v>
      </c>
      <c r="O19" s="20"/>
      <c r="P19" s="20"/>
      <c r="Q19" s="20"/>
      <c r="R19" s="20"/>
      <c r="S19" s="20"/>
      <c r="T19" s="20"/>
      <c r="U19" s="20"/>
      <c r="V19" s="20"/>
      <c r="W19" s="20">
        <v>6217241471</v>
      </c>
      <c r="X19" s="20">
        <v>2958575000</v>
      </c>
      <c r="Y19" s="20">
        <v>3258666471</v>
      </c>
      <c r="Z19" s="21">
        <v>110.14</v>
      </c>
      <c r="AA19" s="22">
        <v>5917150000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763104</v>
      </c>
      <c r="D22" s="18">
        <v>763104</v>
      </c>
      <c r="E22" s="19">
        <v>750000</v>
      </c>
      <c r="F22" s="20">
        <v>750000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375000</v>
      </c>
      <c r="Y22" s="20">
        <v>-375000</v>
      </c>
      <c r="Z22" s="21">
        <v>-100</v>
      </c>
      <c r="AA22" s="22">
        <v>750000</v>
      </c>
    </row>
    <row r="23" spans="1:27" ht="13.5">
      <c r="A23" s="23" t="s">
        <v>49</v>
      </c>
      <c r="B23" s="17"/>
      <c r="C23" s="18">
        <v>24016041</v>
      </c>
      <c r="D23" s="18">
        <v>24016041</v>
      </c>
      <c r="E23" s="19">
        <v>6000000</v>
      </c>
      <c r="F23" s="20">
        <v>6000000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3000000</v>
      </c>
      <c r="Y23" s="24">
        <v>-3000000</v>
      </c>
      <c r="Z23" s="25">
        <v>-100</v>
      </c>
      <c r="AA23" s="26">
        <v>6000000</v>
      </c>
    </row>
    <row r="24" spans="1:27" ht="13.5">
      <c r="A24" s="27" t="s">
        <v>50</v>
      </c>
      <c r="B24" s="35"/>
      <c r="C24" s="29">
        <f aca="true" t="shared" si="1" ref="C24:Y24">SUM(C15:C23)</f>
        <v>6215675626</v>
      </c>
      <c r="D24" s="29">
        <f>SUM(D15:D23)</f>
        <v>6215675626</v>
      </c>
      <c r="E24" s="36">
        <f t="shared" si="1"/>
        <v>6011545000</v>
      </c>
      <c r="F24" s="37">
        <f t="shared" si="1"/>
        <v>6011545000</v>
      </c>
      <c r="G24" s="37">
        <f t="shared" si="1"/>
        <v>6189484530</v>
      </c>
      <c r="H24" s="37">
        <f t="shared" si="1"/>
        <v>6196590928</v>
      </c>
      <c r="I24" s="37">
        <f t="shared" si="1"/>
        <v>6198207447</v>
      </c>
      <c r="J24" s="37">
        <f t="shared" si="1"/>
        <v>6198207447</v>
      </c>
      <c r="K24" s="37">
        <f t="shared" si="1"/>
        <v>6207249048</v>
      </c>
      <c r="L24" s="37">
        <f t="shared" si="1"/>
        <v>6241457678</v>
      </c>
      <c r="M24" s="37">
        <f t="shared" si="1"/>
        <v>0</v>
      </c>
      <c r="N24" s="37">
        <f t="shared" si="1"/>
        <v>6241457678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6241457678</v>
      </c>
      <c r="X24" s="37">
        <f t="shared" si="1"/>
        <v>3005772500</v>
      </c>
      <c r="Y24" s="37">
        <f t="shared" si="1"/>
        <v>3235685178</v>
      </c>
      <c r="Z24" s="38">
        <f>+IF(X24&lt;&gt;0,+(Y24/X24)*100,0)</f>
        <v>107.64903790955569</v>
      </c>
      <c r="AA24" s="39">
        <f>SUM(AA15:AA23)</f>
        <v>6011545000</v>
      </c>
    </row>
    <row r="25" spans="1:27" ht="13.5">
      <c r="A25" s="27" t="s">
        <v>51</v>
      </c>
      <c r="B25" s="28"/>
      <c r="C25" s="29">
        <f aca="true" t="shared" si="2" ref="C25:Y25">+C12+C24</f>
        <v>6534121187</v>
      </c>
      <c r="D25" s="29">
        <f>+D12+D24</f>
        <v>6534121187</v>
      </c>
      <c r="E25" s="30">
        <f t="shared" si="2"/>
        <v>6364905000</v>
      </c>
      <c r="F25" s="31">
        <f t="shared" si="2"/>
        <v>6364905000</v>
      </c>
      <c r="G25" s="31">
        <f t="shared" si="2"/>
        <v>6462791771</v>
      </c>
      <c r="H25" s="31">
        <f t="shared" si="2"/>
        <v>6446052054</v>
      </c>
      <c r="I25" s="31">
        <f t="shared" si="2"/>
        <v>6464981028</v>
      </c>
      <c r="J25" s="31">
        <f t="shared" si="2"/>
        <v>6464981028</v>
      </c>
      <c r="K25" s="31">
        <f t="shared" si="2"/>
        <v>6498477263</v>
      </c>
      <c r="L25" s="31">
        <f t="shared" si="2"/>
        <v>6439107188</v>
      </c>
      <c r="M25" s="31">
        <f t="shared" si="2"/>
        <v>0</v>
      </c>
      <c r="N25" s="31">
        <f t="shared" si="2"/>
        <v>6439107188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6439107188</v>
      </c>
      <c r="X25" s="31">
        <f t="shared" si="2"/>
        <v>3182452500</v>
      </c>
      <c r="Y25" s="31">
        <f t="shared" si="2"/>
        <v>3256654688</v>
      </c>
      <c r="Z25" s="32">
        <f>+IF(X25&lt;&gt;0,+(Y25/X25)*100,0)</f>
        <v>102.33160394381378</v>
      </c>
      <c r="AA25" s="33">
        <f>+AA12+AA24</f>
        <v>6364905000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14706478</v>
      </c>
      <c r="D30" s="18">
        <v>14706478</v>
      </c>
      <c r="E30" s="19">
        <v>15000000</v>
      </c>
      <c r="F30" s="20">
        <v>15000000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7500000</v>
      </c>
      <c r="Y30" s="20">
        <v>-7500000</v>
      </c>
      <c r="Z30" s="21">
        <v>-100</v>
      </c>
      <c r="AA30" s="22">
        <v>15000000</v>
      </c>
    </row>
    <row r="31" spans="1:27" ht="13.5">
      <c r="A31" s="23" t="s">
        <v>56</v>
      </c>
      <c r="B31" s="17"/>
      <c r="C31" s="18">
        <v>25525898</v>
      </c>
      <c r="D31" s="18">
        <v>25525898</v>
      </c>
      <c r="E31" s="19">
        <v>35000000</v>
      </c>
      <c r="F31" s="20">
        <v>35000000</v>
      </c>
      <c r="G31" s="20">
        <v>25587787</v>
      </c>
      <c r="H31" s="20">
        <v>27339489</v>
      </c>
      <c r="I31" s="20">
        <v>29622396</v>
      </c>
      <c r="J31" s="20">
        <v>29622396</v>
      </c>
      <c r="K31" s="20">
        <v>29952559</v>
      </c>
      <c r="L31" s="20">
        <v>21527790</v>
      </c>
      <c r="M31" s="20"/>
      <c r="N31" s="20">
        <v>21527790</v>
      </c>
      <c r="O31" s="20"/>
      <c r="P31" s="20"/>
      <c r="Q31" s="20"/>
      <c r="R31" s="20"/>
      <c r="S31" s="20"/>
      <c r="T31" s="20"/>
      <c r="U31" s="20"/>
      <c r="V31" s="20"/>
      <c r="W31" s="20">
        <v>21527790</v>
      </c>
      <c r="X31" s="20">
        <v>17500000</v>
      </c>
      <c r="Y31" s="20">
        <v>4027790</v>
      </c>
      <c r="Z31" s="21">
        <v>23.02</v>
      </c>
      <c r="AA31" s="22">
        <v>35000000</v>
      </c>
    </row>
    <row r="32" spans="1:27" ht="13.5">
      <c r="A32" s="23" t="s">
        <v>57</v>
      </c>
      <c r="B32" s="17"/>
      <c r="C32" s="18">
        <v>459568883</v>
      </c>
      <c r="D32" s="18">
        <v>459568883</v>
      </c>
      <c r="E32" s="19">
        <v>304968000</v>
      </c>
      <c r="F32" s="20">
        <v>304968000</v>
      </c>
      <c r="G32" s="20">
        <v>346066619</v>
      </c>
      <c r="H32" s="20">
        <v>321196206</v>
      </c>
      <c r="I32" s="20">
        <v>266267030</v>
      </c>
      <c r="J32" s="20">
        <v>266267030</v>
      </c>
      <c r="K32" s="20">
        <v>242116076</v>
      </c>
      <c r="L32" s="20">
        <v>363856198</v>
      </c>
      <c r="M32" s="20"/>
      <c r="N32" s="20">
        <v>363856198</v>
      </c>
      <c r="O32" s="20"/>
      <c r="P32" s="20"/>
      <c r="Q32" s="20"/>
      <c r="R32" s="20"/>
      <c r="S32" s="20"/>
      <c r="T32" s="20"/>
      <c r="U32" s="20"/>
      <c r="V32" s="20"/>
      <c r="W32" s="20">
        <v>363856198</v>
      </c>
      <c r="X32" s="20">
        <v>152484000</v>
      </c>
      <c r="Y32" s="20">
        <v>211372198</v>
      </c>
      <c r="Z32" s="21">
        <v>138.62</v>
      </c>
      <c r="AA32" s="22">
        <v>304968000</v>
      </c>
    </row>
    <row r="33" spans="1:27" ht="13.5">
      <c r="A33" s="23" t="s">
        <v>58</v>
      </c>
      <c r="B33" s="17"/>
      <c r="C33" s="18">
        <v>9616798</v>
      </c>
      <c r="D33" s="18">
        <v>9616798</v>
      </c>
      <c r="E33" s="19">
        <v>10500000</v>
      </c>
      <c r="F33" s="20">
        <v>10500000</v>
      </c>
      <c r="G33" s="20">
        <v>294127082</v>
      </c>
      <c r="H33" s="20">
        <v>294127082</v>
      </c>
      <c r="I33" s="20">
        <v>294127082</v>
      </c>
      <c r="J33" s="20">
        <v>294127082</v>
      </c>
      <c r="K33" s="20">
        <v>294127082</v>
      </c>
      <c r="L33" s="20">
        <v>330602818</v>
      </c>
      <c r="M33" s="20"/>
      <c r="N33" s="20">
        <v>330602818</v>
      </c>
      <c r="O33" s="20"/>
      <c r="P33" s="20"/>
      <c r="Q33" s="20"/>
      <c r="R33" s="20"/>
      <c r="S33" s="20"/>
      <c r="T33" s="20"/>
      <c r="U33" s="20"/>
      <c r="V33" s="20"/>
      <c r="W33" s="20">
        <v>330602818</v>
      </c>
      <c r="X33" s="20">
        <v>5250000</v>
      </c>
      <c r="Y33" s="20">
        <v>325352818</v>
      </c>
      <c r="Z33" s="21">
        <v>6197.2</v>
      </c>
      <c r="AA33" s="22">
        <v>10500000</v>
      </c>
    </row>
    <row r="34" spans="1:27" ht="13.5">
      <c r="A34" s="27" t="s">
        <v>59</v>
      </c>
      <c r="B34" s="28"/>
      <c r="C34" s="29">
        <f aca="true" t="shared" si="3" ref="C34:Y34">SUM(C29:C33)</f>
        <v>509418057</v>
      </c>
      <c r="D34" s="29">
        <f>SUM(D29:D33)</f>
        <v>509418057</v>
      </c>
      <c r="E34" s="30">
        <f t="shared" si="3"/>
        <v>365468000</v>
      </c>
      <c r="F34" s="31">
        <f t="shared" si="3"/>
        <v>365468000</v>
      </c>
      <c r="G34" s="31">
        <f t="shared" si="3"/>
        <v>665781488</v>
      </c>
      <c r="H34" s="31">
        <f t="shared" si="3"/>
        <v>642662777</v>
      </c>
      <c r="I34" s="31">
        <f t="shared" si="3"/>
        <v>590016508</v>
      </c>
      <c r="J34" s="31">
        <f t="shared" si="3"/>
        <v>590016508</v>
      </c>
      <c r="K34" s="31">
        <f t="shared" si="3"/>
        <v>566195717</v>
      </c>
      <c r="L34" s="31">
        <f t="shared" si="3"/>
        <v>715986806</v>
      </c>
      <c r="M34" s="31">
        <f t="shared" si="3"/>
        <v>0</v>
      </c>
      <c r="N34" s="31">
        <f t="shared" si="3"/>
        <v>715986806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715986806</v>
      </c>
      <c r="X34" s="31">
        <f t="shared" si="3"/>
        <v>182734000</v>
      </c>
      <c r="Y34" s="31">
        <f t="shared" si="3"/>
        <v>533252806</v>
      </c>
      <c r="Z34" s="32">
        <f>+IF(X34&lt;&gt;0,+(Y34/X34)*100,0)</f>
        <v>291.8191502402399</v>
      </c>
      <c r="AA34" s="33">
        <f>SUM(AA29:AA33)</f>
        <v>365468000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96529642</v>
      </c>
      <c r="D37" s="18">
        <v>96529642</v>
      </c>
      <c r="E37" s="19">
        <v>75000000</v>
      </c>
      <c r="F37" s="20">
        <v>75000000</v>
      </c>
      <c r="G37" s="20">
        <v>96414718</v>
      </c>
      <c r="H37" s="20">
        <v>96298763</v>
      </c>
      <c r="I37" s="20">
        <v>91329282</v>
      </c>
      <c r="J37" s="20">
        <v>91329282</v>
      </c>
      <c r="K37" s="20">
        <v>91211159</v>
      </c>
      <c r="L37" s="20">
        <v>91083196</v>
      </c>
      <c r="M37" s="20"/>
      <c r="N37" s="20">
        <v>91083196</v>
      </c>
      <c r="O37" s="20"/>
      <c r="P37" s="20"/>
      <c r="Q37" s="20"/>
      <c r="R37" s="20"/>
      <c r="S37" s="20"/>
      <c r="T37" s="20"/>
      <c r="U37" s="20"/>
      <c r="V37" s="20"/>
      <c r="W37" s="20">
        <v>91083196</v>
      </c>
      <c r="X37" s="20">
        <v>37500000</v>
      </c>
      <c r="Y37" s="20">
        <v>53583196</v>
      </c>
      <c r="Z37" s="21">
        <v>142.89</v>
      </c>
      <c r="AA37" s="22">
        <v>75000000</v>
      </c>
    </row>
    <row r="38" spans="1:27" ht="13.5">
      <c r="A38" s="23" t="s">
        <v>58</v>
      </c>
      <c r="B38" s="17"/>
      <c r="C38" s="18">
        <v>246350966</v>
      </c>
      <c r="D38" s="18">
        <v>246350966</v>
      </c>
      <c r="E38" s="19">
        <v>260000000</v>
      </c>
      <c r="F38" s="20">
        <v>260000000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130000000</v>
      </c>
      <c r="Y38" s="20">
        <v>-130000000</v>
      </c>
      <c r="Z38" s="21">
        <v>-100</v>
      </c>
      <c r="AA38" s="22">
        <v>260000000</v>
      </c>
    </row>
    <row r="39" spans="1:27" ht="13.5">
      <c r="A39" s="27" t="s">
        <v>61</v>
      </c>
      <c r="B39" s="35"/>
      <c r="C39" s="29">
        <f aca="true" t="shared" si="4" ref="C39:Y39">SUM(C37:C38)</f>
        <v>342880608</v>
      </c>
      <c r="D39" s="29">
        <f>SUM(D37:D38)</f>
        <v>342880608</v>
      </c>
      <c r="E39" s="36">
        <f t="shared" si="4"/>
        <v>335000000</v>
      </c>
      <c r="F39" s="37">
        <f t="shared" si="4"/>
        <v>335000000</v>
      </c>
      <c r="G39" s="37">
        <f t="shared" si="4"/>
        <v>96414718</v>
      </c>
      <c r="H39" s="37">
        <f t="shared" si="4"/>
        <v>96298763</v>
      </c>
      <c r="I39" s="37">
        <f t="shared" si="4"/>
        <v>91329282</v>
      </c>
      <c r="J39" s="37">
        <f t="shared" si="4"/>
        <v>91329282</v>
      </c>
      <c r="K39" s="37">
        <f t="shared" si="4"/>
        <v>91211159</v>
      </c>
      <c r="L39" s="37">
        <f t="shared" si="4"/>
        <v>91083196</v>
      </c>
      <c r="M39" s="37">
        <f t="shared" si="4"/>
        <v>0</v>
      </c>
      <c r="N39" s="37">
        <f t="shared" si="4"/>
        <v>91083196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91083196</v>
      </c>
      <c r="X39" s="37">
        <f t="shared" si="4"/>
        <v>167500000</v>
      </c>
      <c r="Y39" s="37">
        <f t="shared" si="4"/>
        <v>-76416804</v>
      </c>
      <c r="Z39" s="38">
        <f>+IF(X39&lt;&gt;0,+(Y39/X39)*100,0)</f>
        <v>-45.62197253731343</v>
      </c>
      <c r="AA39" s="39">
        <f>SUM(AA37:AA38)</f>
        <v>335000000</v>
      </c>
    </row>
    <row r="40" spans="1:27" ht="13.5">
      <c r="A40" s="27" t="s">
        <v>62</v>
      </c>
      <c r="B40" s="28"/>
      <c r="C40" s="29">
        <f aca="true" t="shared" si="5" ref="C40:Y40">+C34+C39</f>
        <v>852298665</v>
      </c>
      <c r="D40" s="29">
        <f>+D34+D39</f>
        <v>852298665</v>
      </c>
      <c r="E40" s="30">
        <f t="shared" si="5"/>
        <v>700468000</v>
      </c>
      <c r="F40" s="31">
        <f t="shared" si="5"/>
        <v>700468000</v>
      </c>
      <c r="G40" s="31">
        <f t="shared" si="5"/>
        <v>762196206</v>
      </c>
      <c r="H40" s="31">
        <f t="shared" si="5"/>
        <v>738961540</v>
      </c>
      <c r="I40" s="31">
        <f t="shared" si="5"/>
        <v>681345790</v>
      </c>
      <c r="J40" s="31">
        <f t="shared" si="5"/>
        <v>681345790</v>
      </c>
      <c r="K40" s="31">
        <f t="shared" si="5"/>
        <v>657406876</v>
      </c>
      <c r="L40" s="31">
        <f t="shared" si="5"/>
        <v>807070002</v>
      </c>
      <c r="M40" s="31">
        <f t="shared" si="5"/>
        <v>0</v>
      </c>
      <c r="N40" s="31">
        <f t="shared" si="5"/>
        <v>807070002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807070002</v>
      </c>
      <c r="X40" s="31">
        <f t="shared" si="5"/>
        <v>350234000</v>
      </c>
      <c r="Y40" s="31">
        <f t="shared" si="5"/>
        <v>456836002</v>
      </c>
      <c r="Z40" s="32">
        <f>+IF(X40&lt;&gt;0,+(Y40/X40)*100,0)</f>
        <v>130.43736530433938</v>
      </c>
      <c r="AA40" s="33">
        <f>+AA34+AA39</f>
        <v>700468000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5681822522</v>
      </c>
      <c r="D42" s="43">
        <f>+D25-D40</f>
        <v>5681822522</v>
      </c>
      <c r="E42" s="44">
        <f t="shared" si="6"/>
        <v>5664437000</v>
      </c>
      <c r="F42" s="45">
        <f t="shared" si="6"/>
        <v>5664437000</v>
      </c>
      <c r="G42" s="45">
        <f t="shared" si="6"/>
        <v>5700595565</v>
      </c>
      <c r="H42" s="45">
        <f t="shared" si="6"/>
        <v>5707090514</v>
      </c>
      <c r="I42" s="45">
        <f t="shared" si="6"/>
        <v>5783635238</v>
      </c>
      <c r="J42" s="45">
        <f t="shared" si="6"/>
        <v>5783635238</v>
      </c>
      <c r="K42" s="45">
        <f t="shared" si="6"/>
        <v>5841070387</v>
      </c>
      <c r="L42" s="45">
        <f t="shared" si="6"/>
        <v>5632037186</v>
      </c>
      <c r="M42" s="45">
        <f t="shared" si="6"/>
        <v>0</v>
      </c>
      <c r="N42" s="45">
        <f t="shared" si="6"/>
        <v>5632037186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5632037186</v>
      </c>
      <c r="X42" s="45">
        <f t="shared" si="6"/>
        <v>2832218500</v>
      </c>
      <c r="Y42" s="45">
        <f t="shared" si="6"/>
        <v>2799818686</v>
      </c>
      <c r="Z42" s="46">
        <f>+IF(X42&lt;&gt;0,+(Y42/X42)*100,0)</f>
        <v>98.85602703322502</v>
      </c>
      <c r="AA42" s="47">
        <f>+AA25-AA40</f>
        <v>5664437000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5676692094</v>
      </c>
      <c r="D45" s="18">
        <v>5676692094</v>
      </c>
      <c r="E45" s="19">
        <v>5654185000</v>
      </c>
      <c r="F45" s="20">
        <v>5654185000</v>
      </c>
      <c r="G45" s="20">
        <v>5695465137</v>
      </c>
      <c r="H45" s="20">
        <v>5701960086</v>
      </c>
      <c r="I45" s="20">
        <v>5778504810</v>
      </c>
      <c r="J45" s="20">
        <v>5778504810</v>
      </c>
      <c r="K45" s="20">
        <v>5835939959</v>
      </c>
      <c r="L45" s="20">
        <v>5626906758</v>
      </c>
      <c r="M45" s="20"/>
      <c r="N45" s="20">
        <v>5626906758</v>
      </c>
      <c r="O45" s="20"/>
      <c r="P45" s="20"/>
      <c r="Q45" s="20"/>
      <c r="R45" s="20"/>
      <c r="S45" s="20"/>
      <c r="T45" s="20"/>
      <c r="U45" s="20"/>
      <c r="V45" s="20"/>
      <c r="W45" s="20">
        <v>5626906758</v>
      </c>
      <c r="X45" s="20">
        <v>2827092500</v>
      </c>
      <c r="Y45" s="20">
        <v>2799814258</v>
      </c>
      <c r="Z45" s="48">
        <v>99.04</v>
      </c>
      <c r="AA45" s="22">
        <v>5654185000</v>
      </c>
    </row>
    <row r="46" spans="1:27" ht="13.5">
      <c r="A46" s="23" t="s">
        <v>67</v>
      </c>
      <c r="B46" s="17"/>
      <c r="C46" s="18">
        <v>5130428</v>
      </c>
      <c r="D46" s="18">
        <v>5130428</v>
      </c>
      <c r="E46" s="19">
        <v>5126000</v>
      </c>
      <c r="F46" s="20">
        <v>5126000</v>
      </c>
      <c r="G46" s="20">
        <v>5130428</v>
      </c>
      <c r="H46" s="20">
        <v>5130428</v>
      </c>
      <c r="I46" s="20">
        <v>5130428</v>
      </c>
      <c r="J46" s="20">
        <v>5130428</v>
      </c>
      <c r="K46" s="20">
        <v>5130428</v>
      </c>
      <c r="L46" s="20">
        <v>5130428</v>
      </c>
      <c r="M46" s="20"/>
      <c r="N46" s="20">
        <v>5130428</v>
      </c>
      <c r="O46" s="20"/>
      <c r="P46" s="20"/>
      <c r="Q46" s="20"/>
      <c r="R46" s="20"/>
      <c r="S46" s="20"/>
      <c r="T46" s="20"/>
      <c r="U46" s="20"/>
      <c r="V46" s="20"/>
      <c r="W46" s="20">
        <v>5130428</v>
      </c>
      <c r="X46" s="20">
        <v>2563000</v>
      </c>
      <c r="Y46" s="20">
        <v>2567428</v>
      </c>
      <c r="Z46" s="48">
        <v>100.17</v>
      </c>
      <c r="AA46" s="22">
        <v>5126000</v>
      </c>
    </row>
    <row r="47" spans="1:27" ht="13.5">
      <c r="A47" s="23" t="s">
        <v>68</v>
      </c>
      <c r="B47" s="17"/>
      <c r="C47" s="18"/>
      <c r="D47" s="18"/>
      <c r="E47" s="19">
        <v>5126000</v>
      </c>
      <c r="F47" s="20">
        <v>5126000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>
        <v>2563000</v>
      </c>
      <c r="Y47" s="20">
        <v>-2563000</v>
      </c>
      <c r="Z47" s="48">
        <v>-100</v>
      </c>
      <c r="AA47" s="22">
        <v>5126000</v>
      </c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5681822522</v>
      </c>
      <c r="D48" s="51">
        <f>SUM(D45:D47)</f>
        <v>5681822522</v>
      </c>
      <c r="E48" s="52">
        <f t="shared" si="7"/>
        <v>5664437000</v>
      </c>
      <c r="F48" s="53">
        <f t="shared" si="7"/>
        <v>5664437000</v>
      </c>
      <c r="G48" s="53">
        <f t="shared" si="7"/>
        <v>5700595565</v>
      </c>
      <c r="H48" s="53">
        <f t="shared" si="7"/>
        <v>5707090514</v>
      </c>
      <c r="I48" s="53">
        <f t="shared" si="7"/>
        <v>5783635238</v>
      </c>
      <c r="J48" s="53">
        <f t="shared" si="7"/>
        <v>5783635238</v>
      </c>
      <c r="K48" s="53">
        <f t="shared" si="7"/>
        <v>5841070387</v>
      </c>
      <c r="L48" s="53">
        <f t="shared" si="7"/>
        <v>5632037186</v>
      </c>
      <c r="M48" s="53">
        <f t="shared" si="7"/>
        <v>0</v>
      </c>
      <c r="N48" s="53">
        <f t="shared" si="7"/>
        <v>5632037186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5632037186</v>
      </c>
      <c r="X48" s="53">
        <f t="shared" si="7"/>
        <v>2832218500</v>
      </c>
      <c r="Y48" s="53">
        <f t="shared" si="7"/>
        <v>2799818686</v>
      </c>
      <c r="Z48" s="54">
        <f>+IF(X48&lt;&gt;0,+(Y48/X48)*100,0)</f>
        <v>98.85602703322502</v>
      </c>
      <c r="AA48" s="55">
        <f>SUM(AA45:AA47)</f>
        <v>5664437000</v>
      </c>
    </row>
    <row r="49" spans="1:27" ht="13.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182668527</v>
      </c>
      <c r="D6" s="18">
        <v>182668527</v>
      </c>
      <c r="E6" s="19">
        <v>131539808</v>
      </c>
      <c r="F6" s="20">
        <v>80680704</v>
      </c>
      <c r="G6" s="20">
        <v>212086770</v>
      </c>
      <c r="H6" s="20">
        <v>191892384</v>
      </c>
      <c r="I6" s="20">
        <v>197212307</v>
      </c>
      <c r="J6" s="20">
        <v>197212307</v>
      </c>
      <c r="K6" s="20">
        <v>239611165</v>
      </c>
      <c r="L6" s="20">
        <v>202724345</v>
      </c>
      <c r="M6" s="20">
        <v>161669053</v>
      </c>
      <c r="N6" s="20">
        <v>161669053</v>
      </c>
      <c r="O6" s="20"/>
      <c r="P6" s="20"/>
      <c r="Q6" s="20"/>
      <c r="R6" s="20"/>
      <c r="S6" s="20"/>
      <c r="T6" s="20"/>
      <c r="U6" s="20"/>
      <c r="V6" s="20"/>
      <c r="W6" s="20">
        <v>161669053</v>
      </c>
      <c r="X6" s="20">
        <v>40340352</v>
      </c>
      <c r="Y6" s="20">
        <v>121328701</v>
      </c>
      <c r="Z6" s="21">
        <v>300.76</v>
      </c>
      <c r="AA6" s="22">
        <v>80680704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149016892</v>
      </c>
      <c r="D8" s="18">
        <v>149016892</v>
      </c>
      <c r="E8" s="19">
        <v>157034367</v>
      </c>
      <c r="F8" s="20">
        <v>157034367</v>
      </c>
      <c r="G8" s="20">
        <v>294629041</v>
      </c>
      <c r="H8" s="20">
        <v>269730518</v>
      </c>
      <c r="I8" s="20">
        <v>262921391</v>
      </c>
      <c r="J8" s="20">
        <v>262921391</v>
      </c>
      <c r="K8" s="20">
        <v>255679689</v>
      </c>
      <c r="L8" s="20">
        <v>240476447</v>
      </c>
      <c r="M8" s="20">
        <v>229188107</v>
      </c>
      <c r="N8" s="20">
        <v>229188107</v>
      </c>
      <c r="O8" s="20"/>
      <c r="P8" s="20"/>
      <c r="Q8" s="20"/>
      <c r="R8" s="20"/>
      <c r="S8" s="20"/>
      <c r="T8" s="20"/>
      <c r="U8" s="20"/>
      <c r="V8" s="20"/>
      <c r="W8" s="20">
        <v>229188107</v>
      </c>
      <c r="X8" s="20">
        <v>78517184</v>
      </c>
      <c r="Y8" s="20">
        <v>150670923</v>
      </c>
      <c r="Z8" s="21">
        <v>191.9</v>
      </c>
      <c r="AA8" s="22">
        <v>157034367</v>
      </c>
    </row>
    <row r="9" spans="1:27" ht="13.5">
      <c r="A9" s="23" t="s">
        <v>36</v>
      </c>
      <c r="B9" s="17"/>
      <c r="C9" s="18">
        <v>76399220</v>
      </c>
      <c r="D9" s="18">
        <v>76399220</v>
      </c>
      <c r="E9" s="19">
        <v>58124623</v>
      </c>
      <c r="F9" s="20">
        <v>58124623</v>
      </c>
      <c r="G9" s="20">
        <v>253465037</v>
      </c>
      <c r="H9" s="20">
        <v>234492709</v>
      </c>
      <c r="I9" s="20">
        <v>288562067</v>
      </c>
      <c r="J9" s="20">
        <v>288562067</v>
      </c>
      <c r="K9" s="20">
        <v>239349986</v>
      </c>
      <c r="L9" s="20">
        <v>236789985</v>
      </c>
      <c r="M9" s="20">
        <v>207742108</v>
      </c>
      <c r="N9" s="20">
        <v>207742108</v>
      </c>
      <c r="O9" s="20"/>
      <c r="P9" s="20"/>
      <c r="Q9" s="20"/>
      <c r="R9" s="20"/>
      <c r="S9" s="20"/>
      <c r="T9" s="20"/>
      <c r="U9" s="20"/>
      <c r="V9" s="20"/>
      <c r="W9" s="20">
        <v>207742108</v>
      </c>
      <c r="X9" s="20">
        <v>29062312</v>
      </c>
      <c r="Y9" s="20">
        <v>178679796</v>
      </c>
      <c r="Z9" s="21">
        <v>614.82</v>
      </c>
      <c r="AA9" s="22">
        <v>58124623</v>
      </c>
    </row>
    <row r="10" spans="1:27" ht="13.5">
      <c r="A10" s="23" t="s">
        <v>37</v>
      </c>
      <c r="B10" s="17"/>
      <c r="C10" s="18">
        <v>304325</v>
      </c>
      <c r="D10" s="18">
        <v>304325</v>
      </c>
      <c r="E10" s="19">
        <v>271916</v>
      </c>
      <c r="F10" s="20">
        <v>271916</v>
      </c>
      <c r="G10" s="24">
        <v>304325</v>
      </c>
      <c r="H10" s="24">
        <v>304325</v>
      </c>
      <c r="I10" s="24">
        <v>304325</v>
      </c>
      <c r="J10" s="20">
        <v>304325</v>
      </c>
      <c r="K10" s="24">
        <v>304325</v>
      </c>
      <c r="L10" s="24">
        <v>304325</v>
      </c>
      <c r="M10" s="20">
        <v>304325</v>
      </c>
      <c r="N10" s="24">
        <v>304325</v>
      </c>
      <c r="O10" s="24"/>
      <c r="P10" s="24"/>
      <c r="Q10" s="20"/>
      <c r="R10" s="24"/>
      <c r="S10" s="24"/>
      <c r="T10" s="20"/>
      <c r="U10" s="24"/>
      <c r="V10" s="24"/>
      <c r="W10" s="24">
        <v>304325</v>
      </c>
      <c r="X10" s="20">
        <v>135958</v>
      </c>
      <c r="Y10" s="24">
        <v>168367</v>
      </c>
      <c r="Z10" s="25">
        <v>123.84</v>
      </c>
      <c r="AA10" s="26">
        <v>271916</v>
      </c>
    </row>
    <row r="11" spans="1:27" ht="13.5">
      <c r="A11" s="23" t="s">
        <v>38</v>
      </c>
      <c r="B11" s="17"/>
      <c r="C11" s="18">
        <v>29632586</v>
      </c>
      <c r="D11" s="18">
        <v>29632586</v>
      </c>
      <c r="E11" s="19">
        <v>47136784</v>
      </c>
      <c r="F11" s="20">
        <v>47136784</v>
      </c>
      <c r="G11" s="20">
        <v>37117903</v>
      </c>
      <c r="H11" s="20">
        <v>37256104</v>
      </c>
      <c r="I11" s="20">
        <v>37142327</v>
      </c>
      <c r="J11" s="20">
        <v>37142327</v>
      </c>
      <c r="K11" s="20">
        <v>37259884</v>
      </c>
      <c r="L11" s="20">
        <v>37552282</v>
      </c>
      <c r="M11" s="20">
        <v>37594570</v>
      </c>
      <c r="N11" s="20">
        <v>37594570</v>
      </c>
      <c r="O11" s="20"/>
      <c r="P11" s="20"/>
      <c r="Q11" s="20"/>
      <c r="R11" s="20"/>
      <c r="S11" s="20"/>
      <c r="T11" s="20"/>
      <c r="U11" s="20"/>
      <c r="V11" s="20"/>
      <c r="W11" s="20">
        <v>37594570</v>
      </c>
      <c r="X11" s="20">
        <v>23568392</v>
      </c>
      <c r="Y11" s="20">
        <v>14026178</v>
      </c>
      <c r="Z11" s="21">
        <v>59.51</v>
      </c>
      <c r="AA11" s="22">
        <v>47136784</v>
      </c>
    </row>
    <row r="12" spans="1:27" ht="13.5">
      <c r="A12" s="27" t="s">
        <v>39</v>
      </c>
      <c r="B12" s="28"/>
      <c r="C12" s="29">
        <f aca="true" t="shared" si="0" ref="C12:Y12">SUM(C6:C11)</f>
        <v>438021550</v>
      </c>
      <c r="D12" s="29">
        <f>SUM(D6:D11)</f>
        <v>438021550</v>
      </c>
      <c r="E12" s="30">
        <f t="shared" si="0"/>
        <v>394107498</v>
      </c>
      <c r="F12" s="31">
        <f t="shared" si="0"/>
        <v>343248394</v>
      </c>
      <c r="G12" s="31">
        <f t="shared" si="0"/>
        <v>797603076</v>
      </c>
      <c r="H12" s="31">
        <f t="shared" si="0"/>
        <v>733676040</v>
      </c>
      <c r="I12" s="31">
        <f t="shared" si="0"/>
        <v>786142417</v>
      </c>
      <c r="J12" s="31">
        <f t="shared" si="0"/>
        <v>786142417</v>
      </c>
      <c r="K12" s="31">
        <f t="shared" si="0"/>
        <v>772205049</v>
      </c>
      <c r="L12" s="31">
        <f t="shared" si="0"/>
        <v>717847384</v>
      </c>
      <c r="M12" s="31">
        <f t="shared" si="0"/>
        <v>636498163</v>
      </c>
      <c r="N12" s="31">
        <f t="shared" si="0"/>
        <v>636498163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636498163</v>
      </c>
      <c r="X12" s="31">
        <f t="shared" si="0"/>
        <v>171624198</v>
      </c>
      <c r="Y12" s="31">
        <f t="shared" si="0"/>
        <v>464873965</v>
      </c>
      <c r="Z12" s="32">
        <f>+IF(X12&lt;&gt;0,+(Y12/X12)*100,0)</f>
        <v>270.86737792068226</v>
      </c>
      <c r="AA12" s="33">
        <f>SUM(AA6:AA11)</f>
        <v>343248394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1034386</v>
      </c>
      <c r="D15" s="18">
        <v>1034386</v>
      </c>
      <c r="E15" s="19">
        <v>1588946</v>
      </c>
      <c r="F15" s="20">
        <v>1588946</v>
      </c>
      <c r="G15" s="20">
        <v>3844671</v>
      </c>
      <c r="H15" s="20">
        <v>3811657</v>
      </c>
      <c r="I15" s="20">
        <v>3778080</v>
      </c>
      <c r="J15" s="20">
        <v>3778080</v>
      </c>
      <c r="K15" s="20">
        <v>3687224</v>
      </c>
      <c r="L15" s="20">
        <v>3643636</v>
      </c>
      <c r="M15" s="20">
        <v>3617820</v>
      </c>
      <c r="N15" s="20">
        <v>3617820</v>
      </c>
      <c r="O15" s="20"/>
      <c r="P15" s="20"/>
      <c r="Q15" s="20"/>
      <c r="R15" s="20"/>
      <c r="S15" s="20"/>
      <c r="T15" s="20"/>
      <c r="U15" s="20"/>
      <c r="V15" s="20"/>
      <c r="W15" s="20">
        <v>3617820</v>
      </c>
      <c r="X15" s="20">
        <v>794473</v>
      </c>
      <c r="Y15" s="20">
        <v>2823347</v>
      </c>
      <c r="Z15" s="21">
        <v>355.37</v>
      </c>
      <c r="AA15" s="22">
        <v>1588946</v>
      </c>
    </row>
    <row r="16" spans="1:27" ht="13.5">
      <c r="A16" s="23" t="s">
        <v>42</v>
      </c>
      <c r="B16" s="17"/>
      <c r="C16" s="18">
        <v>139301</v>
      </c>
      <c r="D16" s="18">
        <v>139301</v>
      </c>
      <c r="E16" s="19">
        <v>153005</v>
      </c>
      <c r="F16" s="20">
        <v>153005</v>
      </c>
      <c r="G16" s="24">
        <v>139301</v>
      </c>
      <c r="H16" s="24">
        <v>139301</v>
      </c>
      <c r="I16" s="24">
        <v>139301</v>
      </c>
      <c r="J16" s="20">
        <v>139301</v>
      </c>
      <c r="K16" s="24">
        <v>139301</v>
      </c>
      <c r="L16" s="24">
        <v>139301</v>
      </c>
      <c r="M16" s="20">
        <v>139301</v>
      </c>
      <c r="N16" s="24">
        <v>139301</v>
      </c>
      <c r="O16" s="24"/>
      <c r="P16" s="24"/>
      <c r="Q16" s="20"/>
      <c r="R16" s="24"/>
      <c r="S16" s="24"/>
      <c r="T16" s="20"/>
      <c r="U16" s="24"/>
      <c r="V16" s="24"/>
      <c r="W16" s="24">
        <v>139301</v>
      </c>
      <c r="X16" s="20">
        <v>76503</v>
      </c>
      <c r="Y16" s="24">
        <v>62798</v>
      </c>
      <c r="Z16" s="25">
        <v>82.09</v>
      </c>
      <c r="AA16" s="26">
        <v>153005</v>
      </c>
    </row>
    <row r="17" spans="1:27" ht="13.5">
      <c r="A17" s="23" t="s">
        <v>43</v>
      </c>
      <c r="B17" s="17"/>
      <c r="C17" s="18">
        <v>100054288</v>
      </c>
      <c r="D17" s="18">
        <v>100054288</v>
      </c>
      <c r="E17" s="19">
        <v>93057000</v>
      </c>
      <c r="F17" s="20">
        <v>93057000</v>
      </c>
      <c r="G17" s="20">
        <v>93057000</v>
      </c>
      <c r="H17" s="20">
        <v>98108958</v>
      </c>
      <c r="I17" s="20">
        <v>98108958</v>
      </c>
      <c r="J17" s="20">
        <v>98108958</v>
      </c>
      <c r="K17" s="20">
        <v>98108958</v>
      </c>
      <c r="L17" s="20">
        <v>98108958</v>
      </c>
      <c r="M17" s="20">
        <v>98108958</v>
      </c>
      <c r="N17" s="20">
        <v>98108958</v>
      </c>
      <c r="O17" s="20"/>
      <c r="P17" s="20"/>
      <c r="Q17" s="20"/>
      <c r="R17" s="20"/>
      <c r="S17" s="20"/>
      <c r="T17" s="20"/>
      <c r="U17" s="20"/>
      <c r="V17" s="20"/>
      <c r="W17" s="20">
        <v>98108958</v>
      </c>
      <c r="X17" s="20">
        <v>46528500</v>
      </c>
      <c r="Y17" s="20">
        <v>51580458</v>
      </c>
      <c r="Z17" s="21">
        <v>110.86</v>
      </c>
      <c r="AA17" s="22">
        <v>93057000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4453357521</v>
      </c>
      <c r="D19" s="18">
        <v>4453357521</v>
      </c>
      <c r="E19" s="19">
        <v>4451937323</v>
      </c>
      <c r="F19" s="20">
        <v>4506114641</v>
      </c>
      <c r="G19" s="20">
        <v>4138042453</v>
      </c>
      <c r="H19" s="20">
        <v>4446707397</v>
      </c>
      <c r="I19" s="20">
        <v>4470284156</v>
      </c>
      <c r="J19" s="20">
        <v>4470284156</v>
      </c>
      <c r="K19" s="20">
        <v>4435637967</v>
      </c>
      <c r="L19" s="20">
        <v>4490213798</v>
      </c>
      <c r="M19" s="20">
        <v>4519154514</v>
      </c>
      <c r="N19" s="20">
        <v>4519154514</v>
      </c>
      <c r="O19" s="20"/>
      <c r="P19" s="20"/>
      <c r="Q19" s="20"/>
      <c r="R19" s="20"/>
      <c r="S19" s="20"/>
      <c r="T19" s="20"/>
      <c r="U19" s="20"/>
      <c r="V19" s="20"/>
      <c r="W19" s="20">
        <v>4519154514</v>
      </c>
      <c r="X19" s="20">
        <v>2253057321</v>
      </c>
      <c r="Y19" s="20">
        <v>2266097193</v>
      </c>
      <c r="Z19" s="21">
        <v>100.58</v>
      </c>
      <c r="AA19" s="22">
        <v>4506114641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8508826</v>
      </c>
      <c r="D22" s="18">
        <v>8508826</v>
      </c>
      <c r="E22" s="19">
        <v>10122728</v>
      </c>
      <c r="F22" s="20">
        <v>10122728</v>
      </c>
      <c r="G22" s="20">
        <v>8080771</v>
      </c>
      <c r="H22" s="20">
        <v>8508826</v>
      </c>
      <c r="I22" s="20">
        <v>8508826</v>
      </c>
      <c r="J22" s="20">
        <v>8508826</v>
      </c>
      <c r="K22" s="20">
        <v>8508826</v>
      </c>
      <c r="L22" s="20">
        <v>8508826</v>
      </c>
      <c r="M22" s="20">
        <v>8508826</v>
      </c>
      <c r="N22" s="20">
        <v>8508826</v>
      </c>
      <c r="O22" s="20"/>
      <c r="P22" s="20"/>
      <c r="Q22" s="20"/>
      <c r="R22" s="20"/>
      <c r="S22" s="20"/>
      <c r="T22" s="20"/>
      <c r="U22" s="20"/>
      <c r="V22" s="20"/>
      <c r="W22" s="20">
        <v>8508826</v>
      </c>
      <c r="X22" s="20">
        <v>5061364</v>
      </c>
      <c r="Y22" s="20">
        <v>3447462</v>
      </c>
      <c r="Z22" s="21">
        <v>68.11</v>
      </c>
      <c r="AA22" s="22">
        <v>10122728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>
        <v>1983022</v>
      </c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4563094322</v>
      </c>
      <c r="D24" s="29">
        <f>SUM(D15:D23)</f>
        <v>4563094322</v>
      </c>
      <c r="E24" s="36">
        <f t="shared" si="1"/>
        <v>4556859002</v>
      </c>
      <c r="F24" s="37">
        <f t="shared" si="1"/>
        <v>4611036320</v>
      </c>
      <c r="G24" s="37">
        <f t="shared" si="1"/>
        <v>4245147218</v>
      </c>
      <c r="H24" s="37">
        <f t="shared" si="1"/>
        <v>4557276139</v>
      </c>
      <c r="I24" s="37">
        <f t="shared" si="1"/>
        <v>4580819321</v>
      </c>
      <c r="J24" s="37">
        <f t="shared" si="1"/>
        <v>4580819321</v>
      </c>
      <c r="K24" s="37">
        <f t="shared" si="1"/>
        <v>4546082276</v>
      </c>
      <c r="L24" s="37">
        <f t="shared" si="1"/>
        <v>4600614519</v>
      </c>
      <c r="M24" s="37">
        <f t="shared" si="1"/>
        <v>4629529419</v>
      </c>
      <c r="N24" s="37">
        <f t="shared" si="1"/>
        <v>4629529419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4629529419</v>
      </c>
      <c r="X24" s="37">
        <f t="shared" si="1"/>
        <v>2305518161</v>
      </c>
      <c r="Y24" s="37">
        <f t="shared" si="1"/>
        <v>2324011258</v>
      </c>
      <c r="Z24" s="38">
        <f>+IF(X24&lt;&gt;0,+(Y24/X24)*100,0)</f>
        <v>100.80212324122309</v>
      </c>
      <c r="AA24" s="39">
        <f>SUM(AA15:AA23)</f>
        <v>4611036320</v>
      </c>
    </row>
    <row r="25" spans="1:27" ht="13.5">
      <c r="A25" s="27" t="s">
        <v>51</v>
      </c>
      <c r="B25" s="28"/>
      <c r="C25" s="29">
        <f aca="true" t="shared" si="2" ref="C25:Y25">+C12+C24</f>
        <v>5001115872</v>
      </c>
      <c r="D25" s="29">
        <f>+D12+D24</f>
        <v>5001115872</v>
      </c>
      <c r="E25" s="30">
        <f t="shared" si="2"/>
        <v>4950966500</v>
      </c>
      <c r="F25" s="31">
        <f t="shared" si="2"/>
        <v>4954284714</v>
      </c>
      <c r="G25" s="31">
        <f t="shared" si="2"/>
        <v>5042750294</v>
      </c>
      <c r="H25" s="31">
        <f t="shared" si="2"/>
        <v>5290952179</v>
      </c>
      <c r="I25" s="31">
        <f t="shared" si="2"/>
        <v>5366961738</v>
      </c>
      <c r="J25" s="31">
        <f t="shared" si="2"/>
        <v>5366961738</v>
      </c>
      <c r="K25" s="31">
        <f t="shared" si="2"/>
        <v>5318287325</v>
      </c>
      <c r="L25" s="31">
        <f t="shared" si="2"/>
        <v>5318461903</v>
      </c>
      <c r="M25" s="31">
        <f t="shared" si="2"/>
        <v>5266027582</v>
      </c>
      <c r="N25" s="31">
        <f t="shared" si="2"/>
        <v>5266027582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5266027582</v>
      </c>
      <c r="X25" s="31">
        <f t="shared" si="2"/>
        <v>2477142359</v>
      </c>
      <c r="Y25" s="31">
        <f t="shared" si="2"/>
        <v>2788885223</v>
      </c>
      <c r="Z25" s="32">
        <f>+IF(X25&lt;&gt;0,+(Y25/X25)*100,0)</f>
        <v>112.58477789406693</v>
      </c>
      <c r="AA25" s="33">
        <f>+AA12+AA24</f>
        <v>4954284714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115669897</v>
      </c>
      <c r="D30" s="18">
        <v>115669897</v>
      </c>
      <c r="E30" s="19">
        <v>108932338</v>
      </c>
      <c r="F30" s="20">
        <v>108932338</v>
      </c>
      <c r="G30" s="20">
        <v>115669897</v>
      </c>
      <c r="H30" s="20">
        <v>115669897</v>
      </c>
      <c r="I30" s="20">
        <v>115669897</v>
      </c>
      <c r="J30" s="20">
        <v>115669897</v>
      </c>
      <c r="K30" s="20">
        <v>115669897</v>
      </c>
      <c r="L30" s="20">
        <v>115669897</v>
      </c>
      <c r="M30" s="20">
        <v>115669897</v>
      </c>
      <c r="N30" s="20">
        <v>115669897</v>
      </c>
      <c r="O30" s="20"/>
      <c r="P30" s="20"/>
      <c r="Q30" s="20"/>
      <c r="R30" s="20"/>
      <c r="S30" s="20"/>
      <c r="T30" s="20"/>
      <c r="U30" s="20"/>
      <c r="V30" s="20"/>
      <c r="W30" s="20">
        <v>115669897</v>
      </c>
      <c r="X30" s="20">
        <v>54466169</v>
      </c>
      <c r="Y30" s="20">
        <v>61203728</v>
      </c>
      <c r="Z30" s="21">
        <v>112.37</v>
      </c>
      <c r="AA30" s="22">
        <v>108932338</v>
      </c>
    </row>
    <row r="31" spans="1:27" ht="13.5">
      <c r="A31" s="23" t="s">
        <v>56</v>
      </c>
      <c r="B31" s="17"/>
      <c r="C31" s="18">
        <v>28462070</v>
      </c>
      <c r="D31" s="18">
        <v>28462070</v>
      </c>
      <c r="E31" s="19">
        <v>29925779</v>
      </c>
      <c r="F31" s="20">
        <v>29925779</v>
      </c>
      <c r="G31" s="20">
        <v>28567253</v>
      </c>
      <c r="H31" s="20">
        <v>28692464</v>
      </c>
      <c r="I31" s="20">
        <v>29043293</v>
      </c>
      <c r="J31" s="20">
        <v>29043293</v>
      </c>
      <c r="K31" s="20">
        <v>29546818</v>
      </c>
      <c r="L31" s="20">
        <v>29607848</v>
      </c>
      <c r="M31" s="20">
        <v>29678221</v>
      </c>
      <c r="N31" s="20">
        <v>29678221</v>
      </c>
      <c r="O31" s="20"/>
      <c r="P31" s="20"/>
      <c r="Q31" s="20"/>
      <c r="R31" s="20"/>
      <c r="S31" s="20"/>
      <c r="T31" s="20"/>
      <c r="U31" s="20"/>
      <c r="V31" s="20"/>
      <c r="W31" s="20">
        <v>29678221</v>
      </c>
      <c r="X31" s="20">
        <v>14962890</v>
      </c>
      <c r="Y31" s="20">
        <v>14715331</v>
      </c>
      <c r="Z31" s="21">
        <v>98.35</v>
      </c>
      <c r="AA31" s="22">
        <v>29925779</v>
      </c>
    </row>
    <row r="32" spans="1:27" ht="13.5">
      <c r="A32" s="23" t="s">
        <v>57</v>
      </c>
      <c r="B32" s="17"/>
      <c r="C32" s="18">
        <v>220396821</v>
      </c>
      <c r="D32" s="18">
        <v>220396821</v>
      </c>
      <c r="E32" s="19">
        <v>180898083</v>
      </c>
      <c r="F32" s="20">
        <v>184216297</v>
      </c>
      <c r="G32" s="20">
        <v>291835764</v>
      </c>
      <c r="H32" s="20">
        <v>137829264</v>
      </c>
      <c r="I32" s="20">
        <v>307438347</v>
      </c>
      <c r="J32" s="20">
        <v>307438347</v>
      </c>
      <c r="K32" s="20">
        <v>314908089</v>
      </c>
      <c r="L32" s="20">
        <v>303985738</v>
      </c>
      <c r="M32" s="20">
        <v>261883454</v>
      </c>
      <c r="N32" s="20">
        <v>261883454</v>
      </c>
      <c r="O32" s="20"/>
      <c r="P32" s="20"/>
      <c r="Q32" s="20"/>
      <c r="R32" s="20"/>
      <c r="S32" s="20"/>
      <c r="T32" s="20"/>
      <c r="U32" s="20"/>
      <c r="V32" s="20"/>
      <c r="W32" s="20">
        <v>261883454</v>
      </c>
      <c r="X32" s="20">
        <v>92108149</v>
      </c>
      <c r="Y32" s="20">
        <v>169775305</v>
      </c>
      <c r="Z32" s="21">
        <v>184.32</v>
      </c>
      <c r="AA32" s="22">
        <v>184216297</v>
      </c>
    </row>
    <row r="33" spans="1:27" ht="13.5">
      <c r="A33" s="23" t="s">
        <v>58</v>
      </c>
      <c r="B33" s="17"/>
      <c r="C33" s="18">
        <v>36756484</v>
      </c>
      <c r="D33" s="18">
        <v>36756484</v>
      </c>
      <c r="E33" s="19">
        <v>33826253</v>
      </c>
      <c r="F33" s="20">
        <v>33826253</v>
      </c>
      <c r="G33" s="20">
        <v>24074179</v>
      </c>
      <c r="H33" s="20">
        <v>24074179</v>
      </c>
      <c r="I33" s="20">
        <v>24074179</v>
      </c>
      <c r="J33" s="20">
        <v>24074179</v>
      </c>
      <c r="K33" s="20">
        <v>24074179</v>
      </c>
      <c r="L33" s="20">
        <v>24074179</v>
      </c>
      <c r="M33" s="20">
        <v>24074179</v>
      </c>
      <c r="N33" s="20">
        <v>24074179</v>
      </c>
      <c r="O33" s="20"/>
      <c r="P33" s="20"/>
      <c r="Q33" s="20"/>
      <c r="R33" s="20"/>
      <c r="S33" s="20"/>
      <c r="T33" s="20"/>
      <c r="U33" s="20"/>
      <c r="V33" s="20"/>
      <c r="W33" s="20">
        <v>24074179</v>
      </c>
      <c r="X33" s="20">
        <v>16913127</v>
      </c>
      <c r="Y33" s="20">
        <v>7161052</v>
      </c>
      <c r="Z33" s="21">
        <v>42.34</v>
      </c>
      <c r="AA33" s="22">
        <v>33826253</v>
      </c>
    </row>
    <row r="34" spans="1:27" ht="13.5">
      <c r="A34" s="27" t="s">
        <v>59</v>
      </c>
      <c r="B34" s="28"/>
      <c r="C34" s="29">
        <f aca="true" t="shared" si="3" ref="C34:Y34">SUM(C29:C33)</f>
        <v>401285272</v>
      </c>
      <c r="D34" s="29">
        <f>SUM(D29:D33)</f>
        <v>401285272</v>
      </c>
      <c r="E34" s="30">
        <f t="shared" si="3"/>
        <v>353582453</v>
      </c>
      <c r="F34" s="31">
        <f t="shared" si="3"/>
        <v>356900667</v>
      </c>
      <c r="G34" s="31">
        <f t="shared" si="3"/>
        <v>460147093</v>
      </c>
      <c r="H34" s="31">
        <f t="shared" si="3"/>
        <v>306265804</v>
      </c>
      <c r="I34" s="31">
        <f t="shared" si="3"/>
        <v>476225716</v>
      </c>
      <c r="J34" s="31">
        <f t="shared" si="3"/>
        <v>476225716</v>
      </c>
      <c r="K34" s="31">
        <f t="shared" si="3"/>
        <v>484198983</v>
      </c>
      <c r="L34" s="31">
        <f t="shared" si="3"/>
        <v>473337662</v>
      </c>
      <c r="M34" s="31">
        <f t="shared" si="3"/>
        <v>431305751</v>
      </c>
      <c r="N34" s="31">
        <f t="shared" si="3"/>
        <v>431305751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431305751</v>
      </c>
      <c r="X34" s="31">
        <f t="shared" si="3"/>
        <v>178450335</v>
      </c>
      <c r="Y34" s="31">
        <f t="shared" si="3"/>
        <v>252855416</v>
      </c>
      <c r="Z34" s="32">
        <f>+IF(X34&lt;&gt;0,+(Y34/X34)*100,0)</f>
        <v>141.6951198214338</v>
      </c>
      <c r="AA34" s="33">
        <f>SUM(AA29:AA33)</f>
        <v>356900667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536232371</v>
      </c>
      <c r="D37" s="18">
        <v>536232371</v>
      </c>
      <c r="E37" s="19">
        <v>789826321</v>
      </c>
      <c r="F37" s="20">
        <v>789826321</v>
      </c>
      <c r="G37" s="20">
        <v>536232371</v>
      </c>
      <c r="H37" s="20">
        <v>516954055</v>
      </c>
      <c r="I37" s="20">
        <v>507314897</v>
      </c>
      <c r="J37" s="20">
        <v>507314897</v>
      </c>
      <c r="K37" s="20">
        <v>497675739</v>
      </c>
      <c r="L37" s="20">
        <v>488036581</v>
      </c>
      <c r="M37" s="20">
        <v>478397423</v>
      </c>
      <c r="N37" s="20">
        <v>478397423</v>
      </c>
      <c r="O37" s="20"/>
      <c r="P37" s="20"/>
      <c r="Q37" s="20"/>
      <c r="R37" s="20"/>
      <c r="S37" s="20"/>
      <c r="T37" s="20"/>
      <c r="U37" s="20"/>
      <c r="V37" s="20"/>
      <c r="W37" s="20">
        <v>478397423</v>
      </c>
      <c r="X37" s="20">
        <v>394913161</v>
      </c>
      <c r="Y37" s="20">
        <v>83484262</v>
      </c>
      <c r="Z37" s="21">
        <v>21.14</v>
      </c>
      <c r="AA37" s="22">
        <v>789826321</v>
      </c>
    </row>
    <row r="38" spans="1:27" ht="13.5">
      <c r="A38" s="23" t="s">
        <v>58</v>
      </c>
      <c r="B38" s="17"/>
      <c r="C38" s="18">
        <v>193019534</v>
      </c>
      <c r="D38" s="18">
        <v>193019534</v>
      </c>
      <c r="E38" s="19">
        <v>186012438</v>
      </c>
      <c r="F38" s="20">
        <v>186012438</v>
      </c>
      <c r="G38" s="20">
        <v>195300300</v>
      </c>
      <c r="H38" s="20">
        <v>195959983</v>
      </c>
      <c r="I38" s="20">
        <v>196289824</v>
      </c>
      <c r="J38" s="20">
        <v>196289824</v>
      </c>
      <c r="K38" s="20">
        <v>196612423</v>
      </c>
      <c r="L38" s="20">
        <v>196942265</v>
      </c>
      <c r="M38" s="20">
        <v>197272107</v>
      </c>
      <c r="N38" s="20">
        <v>197272107</v>
      </c>
      <c r="O38" s="20"/>
      <c r="P38" s="20"/>
      <c r="Q38" s="20"/>
      <c r="R38" s="20"/>
      <c r="S38" s="20"/>
      <c r="T38" s="20"/>
      <c r="U38" s="20"/>
      <c r="V38" s="20"/>
      <c r="W38" s="20">
        <v>197272107</v>
      </c>
      <c r="X38" s="20">
        <v>93006219</v>
      </c>
      <c r="Y38" s="20">
        <v>104265888</v>
      </c>
      <c r="Z38" s="21">
        <v>112.11</v>
      </c>
      <c r="AA38" s="22">
        <v>186012438</v>
      </c>
    </row>
    <row r="39" spans="1:27" ht="13.5">
      <c r="A39" s="27" t="s">
        <v>61</v>
      </c>
      <c r="B39" s="35"/>
      <c r="C39" s="29">
        <f aca="true" t="shared" si="4" ref="C39:Y39">SUM(C37:C38)</f>
        <v>729251905</v>
      </c>
      <c r="D39" s="29">
        <f>SUM(D37:D38)</f>
        <v>729251905</v>
      </c>
      <c r="E39" s="36">
        <f t="shared" si="4"/>
        <v>975838759</v>
      </c>
      <c r="F39" s="37">
        <f t="shared" si="4"/>
        <v>975838759</v>
      </c>
      <c r="G39" s="37">
        <f t="shared" si="4"/>
        <v>731532671</v>
      </c>
      <c r="H39" s="37">
        <f t="shared" si="4"/>
        <v>712914038</v>
      </c>
      <c r="I39" s="37">
        <f t="shared" si="4"/>
        <v>703604721</v>
      </c>
      <c r="J39" s="37">
        <f t="shared" si="4"/>
        <v>703604721</v>
      </c>
      <c r="K39" s="37">
        <f t="shared" si="4"/>
        <v>694288162</v>
      </c>
      <c r="L39" s="37">
        <f t="shared" si="4"/>
        <v>684978846</v>
      </c>
      <c r="M39" s="37">
        <f t="shared" si="4"/>
        <v>675669530</v>
      </c>
      <c r="N39" s="37">
        <f t="shared" si="4"/>
        <v>675669530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675669530</v>
      </c>
      <c r="X39" s="37">
        <f t="shared" si="4"/>
        <v>487919380</v>
      </c>
      <c r="Y39" s="37">
        <f t="shared" si="4"/>
        <v>187750150</v>
      </c>
      <c r="Z39" s="38">
        <f>+IF(X39&lt;&gt;0,+(Y39/X39)*100,0)</f>
        <v>38.4797484371291</v>
      </c>
      <c r="AA39" s="39">
        <f>SUM(AA37:AA38)</f>
        <v>975838759</v>
      </c>
    </row>
    <row r="40" spans="1:27" ht="13.5">
      <c r="A40" s="27" t="s">
        <v>62</v>
      </c>
      <c r="B40" s="28"/>
      <c r="C40" s="29">
        <f aca="true" t="shared" si="5" ref="C40:Y40">+C34+C39</f>
        <v>1130537177</v>
      </c>
      <c r="D40" s="29">
        <f>+D34+D39</f>
        <v>1130537177</v>
      </c>
      <c r="E40" s="30">
        <f t="shared" si="5"/>
        <v>1329421212</v>
      </c>
      <c r="F40" s="31">
        <f t="shared" si="5"/>
        <v>1332739426</v>
      </c>
      <c r="G40" s="31">
        <f t="shared" si="5"/>
        <v>1191679764</v>
      </c>
      <c r="H40" s="31">
        <f t="shared" si="5"/>
        <v>1019179842</v>
      </c>
      <c r="I40" s="31">
        <f t="shared" si="5"/>
        <v>1179830437</v>
      </c>
      <c r="J40" s="31">
        <f t="shared" si="5"/>
        <v>1179830437</v>
      </c>
      <c r="K40" s="31">
        <f t="shared" si="5"/>
        <v>1178487145</v>
      </c>
      <c r="L40" s="31">
        <f t="shared" si="5"/>
        <v>1158316508</v>
      </c>
      <c r="M40" s="31">
        <f t="shared" si="5"/>
        <v>1106975281</v>
      </c>
      <c r="N40" s="31">
        <f t="shared" si="5"/>
        <v>1106975281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1106975281</v>
      </c>
      <c r="X40" s="31">
        <f t="shared" si="5"/>
        <v>666369715</v>
      </c>
      <c r="Y40" s="31">
        <f t="shared" si="5"/>
        <v>440605566</v>
      </c>
      <c r="Z40" s="32">
        <f>+IF(X40&lt;&gt;0,+(Y40/X40)*100,0)</f>
        <v>66.1202866940014</v>
      </c>
      <c r="AA40" s="33">
        <f>+AA34+AA39</f>
        <v>1332739426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3870578695</v>
      </c>
      <c r="D42" s="43">
        <f>+D25-D40</f>
        <v>3870578695</v>
      </c>
      <c r="E42" s="44">
        <f t="shared" si="6"/>
        <v>3621545288</v>
      </c>
      <c r="F42" s="45">
        <f t="shared" si="6"/>
        <v>3621545288</v>
      </c>
      <c r="G42" s="45">
        <f t="shared" si="6"/>
        <v>3851070530</v>
      </c>
      <c r="H42" s="45">
        <f t="shared" si="6"/>
        <v>4271772337</v>
      </c>
      <c r="I42" s="45">
        <f t="shared" si="6"/>
        <v>4187131301</v>
      </c>
      <c r="J42" s="45">
        <f t="shared" si="6"/>
        <v>4187131301</v>
      </c>
      <c r="K42" s="45">
        <f t="shared" si="6"/>
        <v>4139800180</v>
      </c>
      <c r="L42" s="45">
        <f t="shared" si="6"/>
        <v>4160145395</v>
      </c>
      <c r="M42" s="45">
        <f t="shared" si="6"/>
        <v>4159052301</v>
      </c>
      <c r="N42" s="45">
        <f t="shared" si="6"/>
        <v>4159052301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4159052301</v>
      </c>
      <c r="X42" s="45">
        <f t="shared" si="6"/>
        <v>1810772644</v>
      </c>
      <c r="Y42" s="45">
        <f t="shared" si="6"/>
        <v>2348279657</v>
      </c>
      <c r="Z42" s="46">
        <f>+IF(X42&lt;&gt;0,+(Y42/X42)*100,0)</f>
        <v>129.68384875820996</v>
      </c>
      <c r="AA42" s="47">
        <f>+AA25-AA40</f>
        <v>3621545288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2417328398</v>
      </c>
      <c r="D45" s="18">
        <v>2417328398</v>
      </c>
      <c r="E45" s="19">
        <v>1548980153</v>
      </c>
      <c r="F45" s="20">
        <v>1548980153</v>
      </c>
      <c r="G45" s="20">
        <v>2728803147</v>
      </c>
      <c r="H45" s="20">
        <v>2824963556</v>
      </c>
      <c r="I45" s="20">
        <v>2740040074</v>
      </c>
      <c r="J45" s="20">
        <v>2740040074</v>
      </c>
      <c r="K45" s="20">
        <v>2692661800</v>
      </c>
      <c r="L45" s="20">
        <v>2712867020</v>
      </c>
      <c r="M45" s="20">
        <v>2705044108</v>
      </c>
      <c r="N45" s="20">
        <v>2705044108</v>
      </c>
      <c r="O45" s="20"/>
      <c r="P45" s="20"/>
      <c r="Q45" s="20"/>
      <c r="R45" s="20"/>
      <c r="S45" s="20"/>
      <c r="T45" s="20"/>
      <c r="U45" s="20"/>
      <c r="V45" s="20"/>
      <c r="W45" s="20">
        <v>2705044108</v>
      </c>
      <c r="X45" s="20">
        <v>774490077</v>
      </c>
      <c r="Y45" s="20">
        <v>1930554031</v>
      </c>
      <c r="Z45" s="48">
        <v>249.27</v>
      </c>
      <c r="AA45" s="22">
        <v>1548980153</v>
      </c>
    </row>
    <row r="46" spans="1:27" ht="13.5">
      <c r="A46" s="23" t="s">
        <v>67</v>
      </c>
      <c r="B46" s="17"/>
      <c r="C46" s="18">
        <v>1453250297</v>
      </c>
      <c r="D46" s="18">
        <v>1453250297</v>
      </c>
      <c r="E46" s="19">
        <v>2072565133</v>
      </c>
      <c r="F46" s="20">
        <v>2072565133</v>
      </c>
      <c r="G46" s="20">
        <v>1122267383</v>
      </c>
      <c r="H46" s="20">
        <v>1446808781</v>
      </c>
      <c r="I46" s="20">
        <v>1447091227</v>
      </c>
      <c r="J46" s="20">
        <v>1447091227</v>
      </c>
      <c r="K46" s="20">
        <v>1447138380</v>
      </c>
      <c r="L46" s="20">
        <v>1447278375</v>
      </c>
      <c r="M46" s="20">
        <v>1454008193</v>
      </c>
      <c r="N46" s="20">
        <v>1454008193</v>
      </c>
      <c r="O46" s="20"/>
      <c r="P46" s="20"/>
      <c r="Q46" s="20"/>
      <c r="R46" s="20"/>
      <c r="S46" s="20"/>
      <c r="T46" s="20"/>
      <c r="U46" s="20"/>
      <c r="V46" s="20"/>
      <c r="W46" s="20">
        <v>1454008193</v>
      </c>
      <c r="X46" s="20">
        <v>1036282567</v>
      </c>
      <c r="Y46" s="20">
        <v>417725626</v>
      </c>
      <c r="Z46" s="48">
        <v>40.31</v>
      </c>
      <c r="AA46" s="22">
        <v>2072565133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3870578695</v>
      </c>
      <c r="D48" s="51">
        <f>SUM(D45:D47)</f>
        <v>3870578695</v>
      </c>
      <c r="E48" s="52">
        <f t="shared" si="7"/>
        <v>3621545286</v>
      </c>
      <c r="F48" s="53">
        <f t="shared" si="7"/>
        <v>3621545286</v>
      </c>
      <c r="G48" s="53">
        <f t="shared" si="7"/>
        <v>3851070530</v>
      </c>
      <c r="H48" s="53">
        <f t="shared" si="7"/>
        <v>4271772337</v>
      </c>
      <c r="I48" s="53">
        <f t="shared" si="7"/>
        <v>4187131301</v>
      </c>
      <c r="J48" s="53">
        <f t="shared" si="7"/>
        <v>4187131301</v>
      </c>
      <c r="K48" s="53">
        <f t="shared" si="7"/>
        <v>4139800180</v>
      </c>
      <c r="L48" s="53">
        <f t="shared" si="7"/>
        <v>4160145395</v>
      </c>
      <c r="M48" s="53">
        <f t="shared" si="7"/>
        <v>4159052301</v>
      </c>
      <c r="N48" s="53">
        <f t="shared" si="7"/>
        <v>4159052301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4159052301</v>
      </c>
      <c r="X48" s="53">
        <f t="shared" si="7"/>
        <v>1810772644</v>
      </c>
      <c r="Y48" s="53">
        <f t="shared" si="7"/>
        <v>2348279657</v>
      </c>
      <c r="Z48" s="54">
        <f>+IF(X48&lt;&gt;0,+(Y48/X48)*100,0)</f>
        <v>129.68384875820996</v>
      </c>
      <c r="AA48" s="55">
        <f>SUM(AA45:AA47)</f>
        <v>3621545286</v>
      </c>
    </row>
    <row r="49" spans="1:27" ht="13.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14273150</v>
      </c>
      <c r="D6" s="18">
        <v>14273150</v>
      </c>
      <c r="E6" s="19">
        <v>27589365</v>
      </c>
      <c r="F6" s="20">
        <v>27589365</v>
      </c>
      <c r="G6" s="20">
        <v>94263324</v>
      </c>
      <c r="H6" s="20">
        <v>87531720</v>
      </c>
      <c r="I6" s="20">
        <v>59259799</v>
      </c>
      <c r="J6" s="20">
        <v>59259799</v>
      </c>
      <c r="K6" s="20">
        <v>51225376</v>
      </c>
      <c r="L6" s="20">
        <v>28788727</v>
      </c>
      <c r="M6" s="20">
        <v>29969650</v>
      </c>
      <c r="N6" s="20">
        <v>29969650</v>
      </c>
      <c r="O6" s="20"/>
      <c r="P6" s="20"/>
      <c r="Q6" s="20"/>
      <c r="R6" s="20"/>
      <c r="S6" s="20"/>
      <c r="T6" s="20"/>
      <c r="U6" s="20"/>
      <c r="V6" s="20"/>
      <c r="W6" s="20">
        <v>29969650</v>
      </c>
      <c r="X6" s="20">
        <v>13794683</v>
      </c>
      <c r="Y6" s="20">
        <v>16174967</v>
      </c>
      <c r="Z6" s="21">
        <v>117.26</v>
      </c>
      <c r="AA6" s="22">
        <v>27589365</v>
      </c>
    </row>
    <row r="7" spans="1:27" ht="13.5">
      <c r="A7" s="23" t="s">
        <v>34</v>
      </c>
      <c r="B7" s="17"/>
      <c r="C7" s="18">
        <v>490654916</v>
      </c>
      <c r="D7" s="18">
        <v>490654916</v>
      </c>
      <c r="E7" s="19">
        <v>426163651</v>
      </c>
      <c r="F7" s="20">
        <v>426163651</v>
      </c>
      <c r="G7" s="20">
        <v>490654916</v>
      </c>
      <c r="H7" s="20">
        <v>493280803</v>
      </c>
      <c r="I7" s="20">
        <v>495742675</v>
      </c>
      <c r="J7" s="20">
        <v>495742675</v>
      </c>
      <c r="K7" s="20">
        <v>563401305</v>
      </c>
      <c r="L7" s="20">
        <v>566291492</v>
      </c>
      <c r="M7" s="20">
        <v>569314924</v>
      </c>
      <c r="N7" s="20">
        <v>569314924</v>
      </c>
      <c r="O7" s="20"/>
      <c r="P7" s="20"/>
      <c r="Q7" s="20"/>
      <c r="R7" s="20"/>
      <c r="S7" s="20"/>
      <c r="T7" s="20"/>
      <c r="U7" s="20"/>
      <c r="V7" s="20"/>
      <c r="W7" s="20">
        <v>569314924</v>
      </c>
      <c r="X7" s="20">
        <v>213081826</v>
      </c>
      <c r="Y7" s="20">
        <v>356233098</v>
      </c>
      <c r="Z7" s="21">
        <v>167.18</v>
      </c>
      <c r="AA7" s="22">
        <v>426163651</v>
      </c>
    </row>
    <row r="8" spans="1:27" ht="13.5">
      <c r="A8" s="23" t="s">
        <v>35</v>
      </c>
      <c r="B8" s="17"/>
      <c r="C8" s="18">
        <v>95834489</v>
      </c>
      <c r="D8" s="18">
        <v>95834489</v>
      </c>
      <c r="E8" s="19">
        <v>131843595</v>
      </c>
      <c r="F8" s="20">
        <v>131843595</v>
      </c>
      <c r="G8" s="20">
        <v>79349773</v>
      </c>
      <c r="H8" s="20">
        <v>78526927</v>
      </c>
      <c r="I8" s="20">
        <v>105431429</v>
      </c>
      <c r="J8" s="20">
        <v>105431429</v>
      </c>
      <c r="K8" s="20">
        <v>78337724</v>
      </c>
      <c r="L8" s="20">
        <v>99599585</v>
      </c>
      <c r="M8" s="20">
        <v>98219152</v>
      </c>
      <c r="N8" s="20">
        <v>98219152</v>
      </c>
      <c r="O8" s="20"/>
      <c r="P8" s="20"/>
      <c r="Q8" s="20"/>
      <c r="R8" s="20"/>
      <c r="S8" s="20"/>
      <c r="T8" s="20"/>
      <c r="U8" s="20"/>
      <c r="V8" s="20"/>
      <c r="W8" s="20">
        <v>98219152</v>
      </c>
      <c r="X8" s="20">
        <v>65921798</v>
      </c>
      <c r="Y8" s="20">
        <v>32297354</v>
      </c>
      <c r="Z8" s="21">
        <v>48.99</v>
      </c>
      <c r="AA8" s="22">
        <v>131843595</v>
      </c>
    </row>
    <row r="9" spans="1:27" ht="13.5">
      <c r="A9" s="23" t="s">
        <v>36</v>
      </c>
      <c r="B9" s="17"/>
      <c r="C9" s="18">
        <v>96059963</v>
      </c>
      <c r="D9" s="18">
        <v>96059963</v>
      </c>
      <c r="E9" s="19">
        <v>87152200</v>
      </c>
      <c r="F9" s="20">
        <v>87152200</v>
      </c>
      <c r="G9" s="20">
        <v>316378455</v>
      </c>
      <c r="H9" s="20"/>
      <c r="I9" s="20">
        <v>352911945</v>
      </c>
      <c r="J9" s="20">
        <v>352911945</v>
      </c>
      <c r="K9" s="20">
        <v>295668616</v>
      </c>
      <c r="L9" s="20">
        <v>279211201</v>
      </c>
      <c r="M9" s="20">
        <v>258236441</v>
      </c>
      <c r="N9" s="20">
        <v>258236441</v>
      </c>
      <c r="O9" s="20"/>
      <c r="P9" s="20"/>
      <c r="Q9" s="20"/>
      <c r="R9" s="20"/>
      <c r="S9" s="20"/>
      <c r="T9" s="20"/>
      <c r="U9" s="20"/>
      <c r="V9" s="20"/>
      <c r="W9" s="20">
        <v>258236441</v>
      </c>
      <c r="X9" s="20">
        <v>43576100</v>
      </c>
      <c r="Y9" s="20">
        <v>214660341</v>
      </c>
      <c r="Z9" s="21">
        <v>492.61</v>
      </c>
      <c r="AA9" s="22">
        <v>87152200</v>
      </c>
    </row>
    <row r="10" spans="1:27" ht="13.5">
      <c r="A10" s="23" t="s">
        <v>37</v>
      </c>
      <c r="B10" s="17"/>
      <c r="C10" s="18">
        <v>269413</v>
      </c>
      <c r="D10" s="18">
        <v>269413</v>
      </c>
      <c r="E10" s="19">
        <v>190237</v>
      </c>
      <c r="F10" s="20">
        <v>190237</v>
      </c>
      <c r="G10" s="24"/>
      <c r="H10" s="24">
        <v>379201339</v>
      </c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95119</v>
      </c>
      <c r="Y10" s="24">
        <v>-95119</v>
      </c>
      <c r="Z10" s="25">
        <v>-100</v>
      </c>
      <c r="AA10" s="26">
        <v>190237</v>
      </c>
    </row>
    <row r="11" spans="1:27" ht="13.5">
      <c r="A11" s="23" t="s">
        <v>38</v>
      </c>
      <c r="B11" s="17"/>
      <c r="C11" s="18">
        <v>8993671</v>
      </c>
      <c r="D11" s="18">
        <v>8993671</v>
      </c>
      <c r="E11" s="19">
        <v>6450700</v>
      </c>
      <c r="F11" s="20">
        <v>6450700</v>
      </c>
      <c r="G11" s="20">
        <v>7884543</v>
      </c>
      <c r="H11" s="20">
        <v>7687011</v>
      </c>
      <c r="I11" s="20">
        <v>8209259</v>
      </c>
      <c r="J11" s="20">
        <v>8209259</v>
      </c>
      <c r="K11" s="20">
        <v>8518220</v>
      </c>
      <c r="L11" s="20">
        <v>10535516</v>
      </c>
      <c r="M11" s="20">
        <v>13783205</v>
      </c>
      <c r="N11" s="20">
        <v>13783205</v>
      </c>
      <c r="O11" s="20"/>
      <c r="P11" s="20"/>
      <c r="Q11" s="20"/>
      <c r="R11" s="20"/>
      <c r="S11" s="20"/>
      <c r="T11" s="20"/>
      <c r="U11" s="20"/>
      <c r="V11" s="20"/>
      <c r="W11" s="20">
        <v>13783205</v>
      </c>
      <c r="X11" s="20">
        <v>3225350</v>
      </c>
      <c r="Y11" s="20">
        <v>10557855</v>
      </c>
      <c r="Z11" s="21">
        <v>327.34</v>
      </c>
      <c r="AA11" s="22">
        <v>6450700</v>
      </c>
    </row>
    <row r="12" spans="1:27" ht="13.5">
      <c r="A12" s="27" t="s">
        <v>39</v>
      </c>
      <c r="B12" s="28"/>
      <c r="C12" s="29">
        <f aca="true" t="shared" si="0" ref="C12:Y12">SUM(C6:C11)</f>
        <v>706085602</v>
      </c>
      <c r="D12" s="29">
        <f>SUM(D6:D11)</f>
        <v>706085602</v>
      </c>
      <c r="E12" s="30">
        <f t="shared" si="0"/>
        <v>679389748</v>
      </c>
      <c r="F12" s="31">
        <f t="shared" si="0"/>
        <v>679389748</v>
      </c>
      <c r="G12" s="31">
        <f t="shared" si="0"/>
        <v>988531011</v>
      </c>
      <c r="H12" s="31">
        <f t="shared" si="0"/>
        <v>1046227800</v>
      </c>
      <c r="I12" s="31">
        <f t="shared" si="0"/>
        <v>1021555107</v>
      </c>
      <c r="J12" s="31">
        <f t="shared" si="0"/>
        <v>1021555107</v>
      </c>
      <c r="K12" s="31">
        <f t="shared" si="0"/>
        <v>997151241</v>
      </c>
      <c r="L12" s="31">
        <f t="shared" si="0"/>
        <v>984426521</v>
      </c>
      <c r="M12" s="31">
        <f t="shared" si="0"/>
        <v>969523372</v>
      </c>
      <c r="N12" s="31">
        <f t="shared" si="0"/>
        <v>969523372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969523372</v>
      </c>
      <c r="X12" s="31">
        <f t="shared" si="0"/>
        <v>339694876</v>
      </c>
      <c r="Y12" s="31">
        <f t="shared" si="0"/>
        <v>629828496</v>
      </c>
      <c r="Z12" s="32">
        <f>+IF(X12&lt;&gt;0,+(Y12/X12)*100,0)</f>
        <v>185.4100666505196</v>
      </c>
      <c r="AA12" s="33">
        <f>SUM(AA6:AA11)</f>
        <v>679389748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1690780</v>
      </c>
      <c r="D15" s="18">
        <v>1690780</v>
      </c>
      <c r="E15" s="19">
        <v>1802399</v>
      </c>
      <c r="F15" s="20">
        <v>1802399</v>
      </c>
      <c r="G15" s="20">
        <v>1842680</v>
      </c>
      <c r="H15" s="20">
        <v>1932965</v>
      </c>
      <c r="I15" s="20">
        <v>1919401</v>
      </c>
      <c r="J15" s="20">
        <v>1919401</v>
      </c>
      <c r="K15" s="20">
        <v>1905701</v>
      </c>
      <c r="L15" s="20">
        <v>1891864</v>
      </c>
      <c r="M15" s="20">
        <v>1877888</v>
      </c>
      <c r="N15" s="20">
        <v>1877888</v>
      </c>
      <c r="O15" s="20"/>
      <c r="P15" s="20"/>
      <c r="Q15" s="20"/>
      <c r="R15" s="20"/>
      <c r="S15" s="20"/>
      <c r="T15" s="20"/>
      <c r="U15" s="20"/>
      <c r="V15" s="20"/>
      <c r="W15" s="20">
        <v>1877888</v>
      </c>
      <c r="X15" s="20">
        <v>901200</v>
      </c>
      <c r="Y15" s="20">
        <v>976688</v>
      </c>
      <c r="Z15" s="21">
        <v>108.38</v>
      </c>
      <c r="AA15" s="22">
        <v>1802399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548042825</v>
      </c>
      <c r="D17" s="18">
        <v>548042825</v>
      </c>
      <c r="E17" s="19">
        <v>555042825</v>
      </c>
      <c r="F17" s="20">
        <v>555042825</v>
      </c>
      <c r="G17" s="20">
        <v>548042825</v>
      </c>
      <c r="H17" s="20">
        <v>548042825</v>
      </c>
      <c r="I17" s="20">
        <v>548042825</v>
      </c>
      <c r="J17" s="20">
        <v>548042825</v>
      </c>
      <c r="K17" s="20">
        <v>548042825</v>
      </c>
      <c r="L17" s="20">
        <v>548042825</v>
      </c>
      <c r="M17" s="20">
        <v>548042825</v>
      </c>
      <c r="N17" s="20">
        <v>548042825</v>
      </c>
      <c r="O17" s="20"/>
      <c r="P17" s="20"/>
      <c r="Q17" s="20"/>
      <c r="R17" s="20"/>
      <c r="S17" s="20"/>
      <c r="T17" s="20"/>
      <c r="U17" s="20"/>
      <c r="V17" s="20"/>
      <c r="W17" s="20">
        <v>548042825</v>
      </c>
      <c r="X17" s="20">
        <v>277521413</v>
      </c>
      <c r="Y17" s="20">
        <v>270521412</v>
      </c>
      <c r="Z17" s="21">
        <v>97.48</v>
      </c>
      <c r="AA17" s="22">
        <v>555042825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4141661183</v>
      </c>
      <c r="D19" s="18">
        <v>4141661183</v>
      </c>
      <c r="E19" s="19">
        <v>4123727794</v>
      </c>
      <c r="F19" s="20">
        <v>4132243254</v>
      </c>
      <c r="G19" s="20">
        <v>4283169241</v>
      </c>
      <c r="H19" s="20">
        <v>4143100270</v>
      </c>
      <c r="I19" s="20">
        <v>4149979167</v>
      </c>
      <c r="J19" s="20">
        <v>4149979167</v>
      </c>
      <c r="K19" s="20">
        <v>4157278500</v>
      </c>
      <c r="L19" s="20">
        <v>4167198656</v>
      </c>
      <c r="M19" s="20">
        <v>4113727245</v>
      </c>
      <c r="N19" s="20">
        <v>4113727245</v>
      </c>
      <c r="O19" s="20"/>
      <c r="P19" s="20"/>
      <c r="Q19" s="20"/>
      <c r="R19" s="20"/>
      <c r="S19" s="20"/>
      <c r="T19" s="20"/>
      <c r="U19" s="20"/>
      <c r="V19" s="20"/>
      <c r="W19" s="20">
        <v>4113727245</v>
      </c>
      <c r="X19" s="20">
        <v>2066121627</v>
      </c>
      <c r="Y19" s="20">
        <v>2047605618</v>
      </c>
      <c r="Z19" s="21">
        <v>99.1</v>
      </c>
      <c r="AA19" s="22">
        <v>4132243254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10808106</v>
      </c>
      <c r="D21" s="18">
        <v>10808106</v>
      </c>
      <c r="E21" s="19">
        <v>11545138</v>
      </c>
      <c r="F21" s="20">
        <v>11545138</v>
      </c>
      <c r="G21" s="20">
        <v>10808106</v>
      </c>
      <c r="H21" s="20">
        <v>10808106</v>
      </c>
      <c r="I21" s="20">
        <v>10808106</v>
      </c>
      <c r="J21" s="20">
        <v>10808106</v>
      </c>
      <c r="K21" s="20">
        <v>10808106</v>
      </c>
      <c r="L21" s="20">
        <v>10808106</v>
      </c>
      <c r="M21" s="20">
        <v>10808106</v>
      </c>
      <c r="N21" s="20">
        <v>10808106</v>
      </c>
      <c r="O21" s="20"/>
      <c r="P21" s="20"/>
      <c r="Q21" s="20"/>
      <c r="R21" s="20"/>
      <c r="S21" s="20"/>
      <c r="T21" s="20"/>
      <c r="U21" s="20"/>
      <c r="V21" s="20"/>
      <c r="W21" s="20">
        <v>10808106</v>
      </c>
      <c r="X21" s="20">
        <v>5772569</v>
      </c>
      <c r="Y21" s="20">
        <v>5035537</v>
      </c>
      <c r="Z21" s="21">
        <v>87.23</v>
      </c>
      <c r="AA21" s="22">
        <v>11545138</v>
      </c>
    </row>
    <row r="22" spans="1:27" ht="13.5">
      <c r="A22" s="23" t="s">
        <v>48</v>
      </c>
      <c r="B22" s="17"/>
      <c r="C22" s="18">
        <v>3228228</v>
      </c>
      <c r="D22" s="18">
        <v>3228228</v>
      </c>
      <c r="E22" s="19">
        <v>4197876</v>
      </c>
      <c r="F22" s="20">
        <v>4197876</v>
      </c>
      <c r="G22" s="20">
        <v>3495291</v>
      </c>
      <c r="H22" s="20">
        <v>3228228</v>
      </c>
      <c r="I22" s="20">
        <v>3228228</v>
      </c>
      <c r="J22" s="20">
        <v>3228228</v>
      </c>
      <c r="K22" s="20">
        <v>3228228</v>
      </c>
      <c r="L22" s="20">
        <v>3228228</v>
      </c>
      <c r="M22" s="20">
        <v>2995397</v>
      </c>
      <c r="N22" s="20">
        <v>2995397</v>
      </c>
      <c r="O22" s="20"/>
      <c r="P22" s="20"/>
      <c r="Q22" s="20"/>
      <c r="R22" s="20"/>
      <c r="S22" s="20"/>
      <c r="T22" s="20"/>
      <c r="U22" s="20"/>
      <c r="V22" s="20"/>
      <c r="W22" s="20">
        <v>2995397</v>
      </c>
      <c r="X22" s="20">
        <v>2098938</v>
      </c>
      <c r="Y22" s="20">
        <v>896459</v>
      </c>
      <c r="Z22" s="21">
        <v>42.71</v>
      </c>
      <c r="AA22" s="22">
        <v>4197876</v>
      </c>
    </row>
    <row r="23" spans="1:27" ht="13.5">
      <c r="A23" s="23" t="s">
        <v>49</v>
      </c>
      <c r="B23" s="17"/>
      <c r="C23" s="18">
        <v>724002</v>
      </c>
      <c r="D23" s="18">
        <v>724002</v>
      </c>
      <c r="E23" s="19"/>
      <c r="F23" s="20"/>
      <c r="G23" s="24">
        <v>724002</v>
      </c>
      <c r="H23" s="24">
        <v>724002</v>
      </c>
      <c r="I23" s="24">
        <v>724002</v>
      </c>
      <c r="J23" s="20">
        <v>724002</v>
      </c>
      <c r="K23" s="24">
        <v>724002</v>
      </c>
      <c r="L23" s="24">
        <v>724002</v>
      </c>
      <c r="M23" s="20">
        <v>724002</v>
      </c>
      <c r="N23" s="24">
        <v>724002</v>
      </c>
      <c r="O23" s="24"/>
      <c r="P23" s="24"/>
      <c r="Q23" s="20"/>
      <c r="R23" s="24"/>
      <c r="S23" s="24"/>
      <c r="T23" s="20"/>
      <c r="U23" s="24"/>
      <c r="V23" s="24"/>
      <c r="W23" s="24">
        <v>724002</v>
      </c>
      <c r="X23" s="20"/>
      <c r="Y23" s="24">
        <v>724002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4706155124</v>
      </c>
      <c r="D24" s="29">
        <f>SUM(D15:D23)</f>
        <v>4706155124</v>
      </c>
      <c r="E24" s="36">
        <f t="shared" si="1"/>
        <v>4696316032</v>
      </c>
      <c r="F24" s="37">
        <f t="shared" si="1"/>
        <v>4704831492</v>
      </c>
      <c r="G24" s="37">
        <f t="shared" si="1"/>
        <v>4848082145</v>
      </c>
      <c r="H24" s="37">
        <f t="shared" si="1"/>
        <v>4707836396</v>
      </c>
      <c r="I24" s="37">
        <f t="shared" si="1"/>
        <v>4714701729</v>
      </c>
      <c r="J24" s="37">
        <f t="shared" si="1"/>
        <v>4714701729</v>
      </c>
      <c r="K24" s="37">
        <f t="shared" si="1"/>
        <v>4721987362</v>
      </c>
      <c r="L24" s="37">
        <f t="shared" si="1"/>
        <v>4731893681</v>
      </c>
      <c r="M24" s="37">
        <f t="shared" si="1"/>
        <v>4678175463</v>
      </c>
      <c r="N24" s="37">
        <f t="shared" si="1"/>
        <v>4678175463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4678175463</v>
      </c>
      <c r="X24" s="37">
        <f t="shared" si="1"/>
        <v>2352415747</v>
      </c>
      <c r="Y24" s="37">
        <f t="shared" si="1"/>
        <v>2325759716</v>
      </c>
      <c r="Z24" s="38">
        <f>+IF(X24&lt;&gt;0,+(Y24/X24)*100,0)</f>
        <v>98.86686564507171</v>
      </c>
      <c r="AA24" s="39">
        <f>SUM(AA15:AA23)</f>
        <v>4704831492</v>
      </c>
    </row>
    <row r="25" spans="1:27" ht="13.5">
      <c r="A25" s="27" t="s">
        <v>51</v>
      </c>
      <c r="B25" s="28"/>
      <c r="C25" s="29">
        <f aca="true" t="shared" si="2" ref="C25:Y25">+C12+C24</f>
        <v>5412240726</v>
      </c>
      <c r="D25" s="29">
        <f>+D12+D24</f>
        <v>5412240726</v>
      </c>
      <c r="E25" s="30">
        <f t="shared" si="2"/>
        <v>5375705780</v>
      </c>
      <c r="F25" s="31">
        <f t="shared" si="2"/>
        <v>5384221240</v>
      </c>
      <c r="G25" s="31">
        <f t="shared" si="2"/>
        <v>5836613156</v>
      </c>
      <c r="H25" s="31">
        <f t="shared" si="2"/>
        <v>5754064196</v>
      </c>
      <c r="I25" s="31">
        <f t="shared" si="2"/>
        <v>5736256836</v>
      </c>
      <c r="J25" s="31">
        <f t="shared" si="2"/>
        <v>5736256836</v>
      </c>
      <c r="K25" s="31">
        <f t="shared" si="2"/>
        <v>5719138603</v>
      </c>
      <c r="L25" s="31">
        <f t="shared" si="2"/>
        <v>5716320202</v>
      </c>
      <c r="M25" s="31">
        <f t="shared" si="2"/>
        <v>5647698835</v>
      </c>
      <c r="N25" s="31">
        <f t="shared" si="2"/>
        <v>5647698835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5647698835</v>
      </c>
      <c r="X25" s="31">
        <f t="shared" si="2"/>
        <v>2692110623</v>
      </c>
      <c r="Y25" s="31">
        <f t="shared" si="2"/>
        <v>2955588212</v>
      </c>
      <c r="Z25" s="32">
        <f>+IF(X25&lt;&gt;0,+(Y25/X25)*100,0)</f>
        <v>109.78702683125216</v>
      </c>
      <c r="AA25" s="33">
        <f>+AA12+AA24</f>
        <v>5384221240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10479899</v>
      </c>
      <c r="D30" s="18">
        <v>10479899</v>
      </c>
      <c r="E30" s="19">
        <v>10570010</v>
      </c>
      <c r="F30" s="20">
        <v>10570010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5285005</v>
      </c>
      <c r="Y30" s="20">
        <v>-5285005</v>
      </c>
      <c r="Z30" s="21">
        <v>-100</v>
      </c>
      <c r="AA30" s="22">
        <v>10570010</v>
      </c>
    </row>
    <row r="31" spans="1:27" ht="13.5">
      <c r="A31" s="23" t="s">
        <v>56</v>
      </c>
      <c r="B31" s="17"/>
      <c r="C31" s="18">
        <v>11442769</v>
      </c>
      <c r="D31" s="18">
        <v>11442769</v>
      </c>
      <c r="E31" s="19">
        <v>11589632</v>
      </c>
      <c r="F31" s="20">
        <v>11589632</v>
      </c>
      <c r="G31" s="20">
        <v>11483849</v>
      </c>
      <c r="H31" s="20">
        <v>11533625</v>
      </c>
      <c r="I31" s="20">
        <v>11534153</v>
      </c>
      <c r="J31" s="20">
        <v>11534153</v>
      </c>
      <c r="K31" s="20">
        <v>11568697</v>
      </c>
      <c r="L31" s="20">
        <v>11619090</v>
      </c>
      <c r="M31" s="20">
        <v>11620035</v>
      </c>
      <c r="N31" s="20">
        <v>11620035</v>
      </c>
      <c r="O31" s="20"/>
      <c r="P31" s="20"/>
      <c r="Q31" s="20"/>
      <c r="R31" s="20"/>
      <c r="S31" s="20"/>
      <c r="T31" s="20"/>
      <c r="U31" s="20"/>
      <c r="V31" s="20"/>
      <c r="W31" s="20">
        <v>11620035</v>
      </c>
      <c r="X31" s="20">
        <v>5794816</v>
      </c>
      <c r="Y31" s="20">
        <v>5825219</v>
      </c>
      <c r="Z31" s="21">
        <v>100.52</v>
      </c>
      <c r="AA31" s="22">
        <v>11589632</v>
      </c>
    </row>
    <row r="32" spans="1:27" ht="13.5">
      <c r="A32" s="23" t="s">
        <v>57</v>
      </c>
      <c r="B32" s="17"/>
      <c r="C32" s="18">
        <v>200502515</v>
      </c>
      <c r="D32" s="18">
        <v>200502515</v>
      </c>
      <c r="E32" s="19">
        <v>148359411</v>
      </c>
      <c r="F32" s="20">
        <v>153292951</v>
      </c>
      <c r="G32" s="20">
        <v>144462299</v>
      </c>
      <c r="H32" s="20">
        <v>123856223</v>
      </c>
      <c r="I32" s="20">
        <v>126223383</v>
      </c>
      <c r="J32" s="20">
        <v>126223383</v>
      </c>
      <c r="K32" s="20">
        <v>133694000</v>
      </c>
      <c r="L32" s="20">
        <v>138008356</v>
      </c>
      <c r="M32" s="20">
        <v>139308877</v>
      </c>
      <c r="N32" s="20">
        <v>139308877</v>
      </c>
      <c r="O32" s="20"/>
      <c r="P32" s="20"/>
      <c r="Q32" s="20"/>
      <c r="R32" s="20"/>
      <c r="S32" s="20"/>
      <c r="T32" s="20"/>
      <c r="U32" s="20"/>
      <c r="V32" s="20"/>
      <c r="W32" s="20">
        <v>139308877</v>
      </c>
      <c r="X32" s="20">
        <v>76646476</v>
      </c>
      <c r="Y32" s="20">
        <v>62662401</v>
      </c>
      <c r="Z32" s="21">
        <v>81.76</v>
      </c>
      <c r="AA32" s="22">
        <v>153292951</v>
      </c>
    </row>
    <row r="33" spans="1:27" ht="13.5">
      <c r="A33" s="23" t="s">
        <v>58</v>
      </c>
      <c r="B33" s="17"/>
      <c r="C33" s="18">
        <v>16814030</v>
      </c>
      <c r="D33" s="18">
        <v>16814030</v>
      </c>
      <c r="E33" s="19">
        <v>25478963</v>
      </c>
      <c r="F33" s="20">
        <v>25478963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12739482</v>
      </c>
      <c r="Y33" s="20">
        <v>-12739482</v>
      </c>
      <c r="Z33" s="21">
        <v>-100</v>
      </c>
      <c r="AA33" s="22">
        <v>25478963</v>
      </c>
    </row>
    <row r="34" spans="1:27" ht="13.5">
      <c r="A34" s="27" t="s">
        <v>59</v>
      </c>
      <c r="B34" s="28"/>
      <c r="C34" s="29">
        <f aca="true" t="shared" si="3" ref="C34:Y34">SUM(C29:C33)</f>
        <v>239239213</v>
      </c>
      <c r="D34" s="29">
        <f>SUM(D29:D33)</f>
        <v>239239213</v>
      </c>
      <c r="E34" s="30">
        <f t="shared" si="3"/>
        <v>195998016</v>
      </c>
      <c r="F34" s="31">
        <f t="shared" si="3"/>
        <v>200931556</v>
      </c>
      <c r="G34" s="31">
        <f t="shared" si="3"/>
        <v>155946148</v>
      </c>
      <c r="H34" s="31">
        <f t="shared" si="3"/>
        <v>135389848</v>
      </c>
      <c r="I34" s="31">
        <f t="shared" si="3"/>
        <v>137757536</v>
      </c>
      <c r="J34" s="31">
        <f t="shared" si="3"/>
        <v>137757536</v>
      </c>
      <c r="K34" s="31">
        <f t="shared" si="3"/>
        <v>145262697</v>
      </c>
      <c r="L34" s="31">
        <f t="shared" si="3"/>
        <v>149627446</v>
      </c>
      <c r="M34" s="31">
        <f t="shared" si="3"/>
        <v>150928912</v>
      </c>
      <c r="N34" s="31">
        <f t="shared" si="3"/>
        <v>150928912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150928912</v>
      </c>
      <c r="X34" s="31">
        <f t="shared" si="3"/>
        <v>100465779</v>
      </c>
      <c r="Y34" s="31">
        <f t="shared" si="3"/>
        <v>50463133</v>
      </c>
      <c r="Z34" s="32">
        <f>+IF(X34&lt;&gt;0,+(Y34/X34)*100,0)</f>
        <v>50.229176046104214</v>
      </c>
      <c r="AA34" s="33">
        <f>SUM(AA29:AA33)</f>
        <v>200931556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109961692</v>
      </c>
      <c r="D37" s="18">
        <v>109961692</v>
      </c>
      <c r="E37" s="19">
        <v>186509069</v>
      </c>
      <c r="F37" s="20">
        <v>186509069</v>
      </c>
      <c r="G37" s="20">
        <v>112941591</v>
      </c>
      <c r="H37" s="20">
        <v>120441591</v>
      </c>
      <c r="I37" s="20">
        <v>120441591</v>
      </c>
      <c r="J37" s="20">
        <v>120441591</v>
      </c>
      <c r="K37" s="20">
        <v>120441591</v>
      </c>
      <c r="L37" s="20">
        <v>120441591</v>
      </c>
      <c r="M37" s="20">
        <v>117182544</v>
      </c>
      <c r="N37" s="20">
        <v>117182544</v>
      </c>
      <c r="O37" s="20"/>
      <c r="P37" s="20"/>
      <c r="Q37" s="20"/>
      <c r="R37" s="20"/>
      <c r="S37" s="20"/>
      <c r="T37" s="20"/>
      <c r="U37" s="20"/>
      <c r="V37" s="20"/>
      <c r="W37" s="20">
        <v>117182544</v>
      </c>
      <c r="X37" s="20">
        <v>93254535</v>
      </c>
      <c r="Y37" s="20">
        <v>23928009</v>
      </c>
      <c r="Z37" s="21">
        <v>25.66</v>
      </c>
      <c r="AA37" s="22">
        <v>186509069</v>
      </c>
    </row>
    <row r="38" spans="1:27" ht="13.5">
      <c r="A38" s="23" t="s">
        <v>58</v>
      </c>
      <c r="B38" s="17"/>
      <c r="C38" s="18">
        <v>193221973</v>
      </c>
      <c r="D38" s="18">
        <v>193221973</v>
      </c>
      <c r="E38" s="19">
        <v>274915201</v>
      </c>
      <c r="F38" s="20">
        <v>274915201</v>
      </c>
      <c r="G38" s="20">
        <v>209834542</v>
      </c>
      <c r="H38" s="20">
        <v>277536170</v>
      </c>
      <c r="I38" s="20">
        <v>276960753</v>
      </c>
      <c r="J38" s="20">
        <v>276960753</v>
      </c>
      <c r="K38" s="20">
        <v>276388191</v>
      </c>
      <c r="L38" s="20">
        <v>277820144</v>
      </c>
      <c r="M38" s="20">
        <v>277253054</v>
      </c>
      <c r="N38" s="20">
        <v>277253054</v>
      </c>
      <c r="O38" s="20"/>
      <c r="P38" s="20"/>
      <c r="Q38" s="20"/>
      <c r="R38" s="20"/>
      <c r="S38" s="20"/>
      <c r="T38" s="20"/>
      <c r="U38" s="20"/>
      <c r="V38" s="20"/>
      <c r="W38" s="20">
        <v>277253054</v>
      </c>
      <c r="X38" s="20">
        <v>137457601</v>
      </c>
      <c r="Y38" s="20">
        <v>139795453</v>
      </c>
      <c r="Z38" s="21">
        <v>101.7</v>
      </c>
      <c r="AA38" s="22">
        <v>274915201</v>
      </c>
    </row>
    <row r="39" spans="1:27" ht="13.5">
      <c r="A39" s="27" t="s">
        <v>61</v>
      </c>
      <c r="B39" s="35"/>
      <c r="C39" s="29">
        <f aca="true" t="shared" si="4" ref="C39:Y39">SUM(C37:C38)</f>
        <v>303183665</v>
      </c>
      <c r="D39" s="29">
        <f>SUM(D37:D38)</f>
        <v>303183665</v>
      </c>
      <c r="E39" s="36">
        <f t="shared" si="4"/>
        <v>461424270</v>
      </c>
      <c r="F39" s="37">
        <f t="shared" si="4"/>
        <v>461424270</v>
      </c>
      <c r="G39" s="37">
        <f t="shared" si="4"/>
        <v>322776133</v>
      </c>
      <c r="H39" s="37">
        <f t="shared" si="4"/>
        <v>397977761</v>
      </c>
      <c r="I39" s="37">
        <f t="shared" si="4"/>
        <v>397402344</v>
      </c>
      <c r="J39" s="37">
        <f t="shared" si="4"/>
        <v>397402344</v>
      </c>
      <c r="K39" s="37">
        <f t="shared" si="4"/>
        <v>396829782</v>
      </c>
      <c r="L39" s="37">
        <f t="shared" si="4"/>
        <v>398261735</v>
      </c>
      <c r="M39" s="37">
        <f t="shared" si="4"/>
        <v>394435598</v>
      </c>
      <c r="N39" s="37">
        <f t="shared" si="4"/>
        <v>394435598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394435598</v>
      </c>
      <c r="X39" s="37">
        <f t="shared" si="4"/>
        <v>230712136</v>
      </c>
      <c r="Y39" s="37">
        <f t="shared" si="4"/>
        <v>163723462</v>
      </c>
      <c r="Z39" s="38">
        <f>+IF(X39&lt;&gt;0,+(Y39/X39)*100,0)</f>
        <v>70.96439088059068</v>
      </c>
      <c r="AA39" s="39">
        <f>SUM(AA37:AA38)</f>
        <v>461424270</v>
      </c>
    </row>
    <row r="40" spans="1:27" ht="13.5">
      <c r="A40" s="27" t="s">
        <v>62</v>
      </c>
      <c r="B40" s="28"/>
      <c r="C40" s="29">
        <f aca="true" t="shared" si="5" ref="C40:Y40">+C34+C39</f>
        <v>542422878</v>
      </c>
      <c r="D40" s="29">
        <f>+D34+D39</f>
        <v>542422878</v>
      </c>
      <c r="E40" s="30">
        <f t="shared" si="5"/>
        <v>657422286</v>
      </c>
      <c r="F40" s="31">
        <f t="shared" si="5"/>
        <v>662355826</v>
      </c>
      <c r="G40" s="31">
        <f t="shared" si="5"/>
        <v>478722281</v>
      </c>
      <c r="H40" s="31">
        <f t="shared" si="5"/>
        <v>533367609</v>
      </c>
      <c r="I40" s="31">
        <f t="shared" si="5"/>
        <v>535159880</v>
      </c>
      <c r="J40" s="31">
        <f t="shared" si="5"/>
        <v>535159880</v>
      </c>
      <c r="K40" s="31">
        <f t="shared" si="5"/>
        <v>542092479</v>
      </c>
      <c r="L40" s="31">
        <f t="shared" si="5"/>
        <v>547889181</v>
      </c>
      <c r="M40" s="31">
        <f t="shared" si="5"/>
        <v>545364510</v>
      </c>
      <c r="N40" s="31">
        <f t="shared" si="5"/>
        <v>545364510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545364510</v>
      </c>
      <c r="X40" s="31">
        <f t="shared" si="5"/>
        <v>331177915</v>
      </c>
      <c r="Y40" s="31">
        <f t="shared" si="5"/>
        <v>214186595</v>
      </c>
      <c r="Z40" s="32">
        <f>+IF(X40&lt;&gt;0,+(Y40/X40)*100,0)</f>
        <v>64.6741782283399</v>
      </c>
      <c r="AA40" s="33">
        <f>+AA34+AA39</f>
        <v>662355826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4869817848</v>
      </c>
      <c r="D42" s="43">
        <f>+D25-D40</f>
        <v>4869817848</v>
      </c>
      <c r="E42" s="44">
        <f t="shared" si="6"/>
        <v>4718283494</v>
      </c>
      <c r="F42" s="45">
        <f t="shared" si="6"/>
        <v>4721865414</v>
      </c>
      <c r="G42" s="45">
        <f t="shared" si="6"/>
        <v>5357890875</v>
      </c>
      <c r="H42" s="45">
        <f t="shared" si="6"/>
        <v>5220696587</v>
      </c>
      <c r="I42" s="45">
        <f t="shared" si="6"/>
        <v>5201096956</v>
      </c>
      <c r="J42" s="45">
        <f t="shared" si="6"/>
        <v>5201096956</v>
      </c>
      <c r="K42" s="45">
        <f t="shared" si="6"/>
        <v>5177046124</v>
      </c>
      <c r="L42" s="45">
        <f t="shared" si="6"/>
        <v>5168431021</v>
      </c>
      <c r="M42" s="45">
        <f t="shared" si="6"/>
        <v>5102334325</v>
      </c>
      <c r="N42" s="45">
        <f t="shared" si="6"/>
        <v>5102334325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5102334325</v>
      </c>
      <c r="X42" s="45">
        <f t="shared" si="6"/>
        <v>2360932708</v>
      </c>
      <c r="Y42" s="45">
        <f t="shared" si="6"/>
        <v>2741401617</v>
      </c>
      <c r="Z42" s="46">
        <f>+IF(X42&lt;&gt;0,+(Y42/X42)*100,0)</f>
        <v>116.1151949698009</v>
      </c>
      <c r="AA42" s="47">
        <f>+AA25-AA40</f>
        <v>4721865414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3881842352</v>
      </c>
      <c r="D45" s="18">
        <v>3881842352</v>
      </c>
      <c r="E45" s="19">
        <v>1682688959</v>
      </c>
      <c r="F45" s="20">
        <v>1682688959</v>
      </c>
      <c r="G45" s="20">
        <v>4107013673</v>
      </c>
      <c r="H45" s="20"/>
      <c r="I45" s="20"/>
      <c r="J45" s="20"/>
      <c r="K45" s="20">
        <v>4189023897</v>
      </c>
      <c r="L45" s="20">
        <v>4180397166</v>
      </c>
      <c r="M45" s="20">
        <v>4114288843</v>
      </c>
      <c r="N45" s="20">
        <v>4114288843</v>
      </c>
      <c r="O45" s="20"/>
      <c r="P45" s="20"/>
      <c r="Q45" s="20"/>
      <c r="R45" s="20"/>
      <c r="S45" s="20"/>
      <c r="T45" s="20"/>
      <c r="U45" s="20"/>
      <c r="V45" s="20"/>
      <c r="W45" s="20">
        <v>4114288843</v>
      </c>
      <c r="X45" s="20">
        <v>841344480</v>
      </c>
      <c r="Y45" s="20">
        <v>3272944363</v>
      </c>
      <c r="Z45" s="48">
        <v>389.01</v>
      </c>
      <c r="AA45" s="22">
        <v>1682688959</v>
      </c>
    </row>
    <row r="46" spans="1:27" ht="13.5">
      <c r="A46" s="23" t="s">
        <v>67</v>
      </c>
      <c r="B46" s="17"/>
      <c r="C46" s="18">
        <v>987975496</v>
      </c>
      <c r="D46" s="18">
        <v>987975496</v>
      </c>
      <c r="E46" s="19">
        <v>3035594535</v>
      </c>
      <c r="F46" s="20">
        <v>3039176455</v>
      </c>
      <c r="G46" s="20">
        <v>1250877202</v>
      </c>
      <c r="H46" s="20">
        <v>987998971</v>
      </c>
      <c r="I46" s="20">
        <v>988010599</v>
      </c>
      <c r="J46" s="20">
        <v>988010599</v>
      </c>
      <c r="K46" s="20">
        <v>988022227</v>
      </c>
      <c r="L46" s="20">
        <v>988033855</v>
      </c>
      <c r="M46" s="20">
        <v>988045482</v>
      </c>
      <c r="N46" s="20">
        <v>988045482</v>
      </c>
      <c r="O46" s="20"/>
      <c r="P46" s="20"/>
      <c r="Q46" s="20"/>
      <c r="R46" s="20"/>
      <c r="S46" s="20"/>
      <c r="T46" s="20"/>
      <c r="U46" s="20"/>
      <c r="V46" s="20"/>
      <c r="W46" s="20">
        <v>988045482</v>
      </c>
      <c r="X46" s="20">
        <v>1519588228</v>
      </c>
      <c r="Y46" s="20">
        <v>-531542746</v>
      </c>
      <c r="Z46" s="48">
        <v>-34.98</v>
      </c>
      <c r="AA46" s="22">
        <v>3039176455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>
        <v>4232697616</v>
      </c>
      <c r="I47" s="20">
        <v>4213086357</v>
      </c>
      <c r="J47" s="20">
        <v>4213086357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4869817848</v>
      </c>
      <c r="D48" s="51">
        <f>SUM(D45:D47)</f>
        <v>4869817848</v>
      </c>
      <c r="E48" s="52">
        <f t="shared" si="7"/>
        <v>4718283494</v>
      </c>
      <c r="F48" s="53">
        <f t="shared" si="7"/>
        <v>4721865414</v>
      </c>
      <c r="G48" s="53">
        <f t="shared" si="7"/>
        <v>5357890875</v>
      </c>
      <c r="H48" s="53">
        <f t="shared" si="7"/>
        <v>5220696587</v>
      </c>
      <c r="I48" s="53">
        <f t="shared" si="7"/>
        <v>5201096956</v>
      </c>
      <c r="J48" s="53">
        <f t="shared" si="7"/>
        <v>5201096956</v>
      </c>
      <c r="K48" s="53">
        <f t="shared" si="7"/>
        <v>5177046124</v>
      </c>
      <c r="L48" s="53">
        <f t="shared" si="7"/>
        <v>5168431021</v>
      </c>
      <c r="M48" s="53">
        <f t="shared" si="7"/>
        <v>5102334325</v>
      </c>
      <c r="N48" s="53">
        <f t="shared" si="7"/>
        <v>5102334325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5102334325</v>
      </c>
      <c r="X48" s="53">
        <f t="shared" si="7"/>
        <v>2360932708</v>
      </c>
      <c r="Y48" s="53">
        <f t="shared" si="7"/>
        <v>2741401617</v>
      </c>
      <c r="Z48" s="54">
        <f>+IF(X48&lt;&gt;0,+(Y48/X48)*100,0)</f>
        <v>116.1151949698009</v>
      </c>
      <c r="AA48" s="55">
        <f>SUM(AA45:AA47)</f>
        <v>4721865414</v>
      </c>
    </row>
    <row r="49" spans="1:27" ht="13.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2371131</v>
      </c>
      <c r="D6" s="18">
        <v>2371131</v>
      </c>
      <c r="E6" s="19">
        <v>10000000</v>
      </c>
      <c r="F6" s="20">
        <v>10000000</v>
      </c>
      <c r="G6" s="20">
        <v>56156972</v>
      </c>
      <c r="H6" s="20">
        <v>-7033598</v>
      </c>
      <c r="I6" s="20">
        <v>37534755</v>
      </c>
      <c r="J6" s="20">
        <v>37534755</v>
      </c>
      <c r="K6" s="20">
        <v>44001052</v>
      </c>
      <c r="L6" s="20">
        <v>91530290</v>
      </c>
      <c r="M6" s="20">
        <v>71381188</v>
      </c>
      <c r="N6" s="20">
        <v>71381188</v>
      </c>
      <c r="O6" s="20"/>
      <c r="P6" s="20"/>
      <c r="Q6" s="20"/>
      <c r="R6" s="20"/>
      <c r="S6" s="20"/>
      <c r="T6" s="20"/>
      <c r="U6" s="20"/>
      <c r="V6" s="20"/>
      <c r="W6" s="20">
        <v>71381188</v>
      </c>
      <c r="X6" s="20">
        <v>5000000</v>
      </c>
      <c r="Y6" s="20">
        <v>66381188</v>
      </c>
      <c r="Z6" s="21">
        <v>1327.62</v>
      </c>
      <c r="AA6" s="22">
        <v>10000000</v>
      </c>
    </row>
    <row r="7" spans="1:27" ht="13.5">
      <c r="A7" s="23" t="s">
        <v>34</v>
      </c>
      <c r="B7" s="17"/>
      <c r="C7" s="18">
        <v>10580227</v>
      </c>
      <c r="D7" s="18">
        <v>10580227</v>
      </c>
      <c r="E7" s="19">
        <v>13000000</v>
      </c>
      <c r="F7" s="20">
        <v>13000000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6500000</v>
      </c>
      <c r="Y7" s="20">
        <v>-6500000</v>
      </c>
      <c r="Z7" s="21">
        <v>-100</v>
      </c>
      <c r="AA7" s="22">
        <v>13000000</v>
      </c>
    </row>
    <row r="8" spans="1:27" ht="13.5">
      <c r="A8" s="23" t="s">
        <v>35</v>
      </c>
      <c r="B8" s="17"/>
      <c r="C8" s="18">
        <v>539574793</v>
      </c>
      <c r="D8" s="18">
        <v>539574793</v>
      </c>
      <c r="E8" s="19">
        <v>150000000</v>
      </c>
      <c r="F8" s="20">
        <v>150000000</v>
      </c>
      <c r="G8" s="20">
        <v>50270074</v>
      </c>
      <c r="H8" s="20">
        <v>95866485</v>
      </c>
      <c r="I8" s="20">
        <v>202880037</v>
      </c>
      <c r="J8" s="20">
        <v>202880037</v>
      </c>
      <c r="K8" s="20">
        <v>245890920</v>
      </c>
      <c r="L8" s="20">
        <v>245890920</v>
      </c>
      <c r="M8" s="20">
        <v>305473472</v>
      </c>
      <c r="N8" s="20">
        <v>305473472</v>
      </c>
      <c r="O8" s="20"/>
      <c r="P8" s="20"/>
      <c r="Q8" s="20"/>
      <c r="R8" s="20"/>
      <c r="S8" s="20"/>
      <c r="T8" s="20"/>
      <c r="U8" s="20"/>
      <c r="V8" s="20"/>
      <c r="W8" s="20">
        <v>305473472</v>
      </c>
      <c r="X8" s="20">
        <v>75000000</v>
      </c>
      <c r="Y8" s="20">
        <v>230473472</v>
      </c>
      <c r="Z8" s="21">
        <v>307.3</v>
      </c>
      <c r="AA8" s="22">
        <v>150000000</v>
      </c>
    </row>
    <row r="9" spans="1:27" ht="13.5">
      <c r="A9" s="23" t="s">
        <v>36</v>
      </c>
      <c r="B9" s="17"/>
      <c r="C9" s="18">
        <v>23084716</v>
      </c>
      <c r="D9" s="18">
        <v>23084716</v>
      </c>
      <c r="E9" s="19">
        <v>3000000</v>
      </c>
      <c r="F9" s="20">
        <v>3000000</v>
      </c>
      <c r="G9" s="20">
        <v>232908</v>
      </c>
      <c r="H9" s="20">
        <v>253035</v>
      </c>
      <c r="I9" s="20">
        <v>-2436417</v>
      </c>
      <c r="J9" s="20">
        <v>-2436417</v>
      </c>
      <c r="K9" s="20">
        <v>-1660298</v>
      </c>
      <c r="L9" s="20">
        <v>-1660298</v>
      </c>
      <c r="M9" s="20">
        <v>-3699773</v>
      </c>
      <c r="N9" s="20">
        <v>-3699773</v>
      </c>
      <c r="O9" s="20"/>
      <c r="P9" s="20"/>
      <c r="Q9" s="20"/>
      <c r="R9" s="20"/>
      <c r="S9" s="20"/>
      <c r="T9" s="20"/>
      <c r="U9" s="20"/>
      <c r="V9" s="20"/>
      <c r="W9" s="20">
        <v>-3699773</v>
      </c>
      <c r="X9" s="20">
        <v>1500000</v>
      </c>
      <c r="Y9" s="20">
        <v>-5199773</v>
      </c>
      <c r="Z9" s="21">
        <v>-346.65</v>
      </c>
      <c r="AA9" s="22">
        <v>3000000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330607717</v>
      </c>
      <c r="D11" s="18">
        <v>330607717</v>
      </c>
      <c r="E11" s="19">
        <v>770000000</v>
      </c>
      <c r="F11" s="20">
        <v>770000000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385000000</v>
      </c>
      <c r="Y11" s="20">
        <v>-385000000</v>
      </c>
      <c r="Z11" s="21">
        <v>-100</v>
      </c>
      <c r="AA11" s="22">
        <v>770000000</v>
      </c>
    </row>
    <row r="12" spans="1:27" ht="13.5">
      <c r="A12" s="27" t="s">
        <v>39</v>
      </c>
      <c r="B12" s="28"/>
      <c r="C12" s="29">
        <f aca="true" t="shared" si="0" ref="C12:Y12">SUM(C6:C11)</f>
        <v>906218584</v>
      </c>
      <c r="D12" s="29">
        <f>SUM(D6:D11)</f>
        <v>906218584</v>
      </c>
      <c r="E12" s="30">
        <f t="shared" si="0"/>
        <v>946000000</v>
      </c>
      <c r="F12" s="31">
        <f t="shared" si="0"/>
        <v>946000000</v>
      </c>
      <c r="G12" s="31">
        <f t="shared" si="0"/>
        <v>106659954</v>
      </c>
      <c r="H12" s="31">
        <f t="shared" si="0"/>
        <v>89085922</v>
      </c>
      <c r="I12" s="31">
        <f t="shared" si="0"/>
        <v>237978375</v>
      </c>
      <c r="J12" s="31">
        <f t="shared" si="0"/>
        <v>237978375</v>
      </c>
      <c r="K12" s="31">
        <f t="shared" si="0"/>
        <v>288231674</v>
      </c>
      <c r="L12" s="31">
        <f t="shared" si="0"/>
        <v>335760912</v>
      </c>
      <c r="M12" s="31">
        <f t="shared" si="0"/>
        <v>373154887</v>
      </c>
      <c r="N12" s="31">
        <f t="shared" si="0"/>
        <v>373154887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373154887</v>
      </c>
      <c r="X12" s="31">
        <f t="shared" si="0"/>
        <v>473000000</v>
      </c>
      <c r="Y12" s="31">
        <f t="shared" si="0"/>
        <v>-99845113</v>
      </c>
      <c r="Z12" s="32">
        <f>+IF(X12&lt;&gt;0,+(Y12/X12)*100,0)</f>
        <v>-21.10890338266385</v>
      </c>
      <c r="AA12" s="33">
        <f>SUM(AA6:AA11)</f>
        <v>946000000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1611777</v>
      </c>
      <c r="D15" s="18">
        <v>1611777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16099517</v>
      </c>
      <c r="D16" s="18">
        <v>16099517</v>
      </c>
      <c r="E16" s="19">
        <v>13000000</v>
      </c>
      <c r="F16" s="20">
        <v>13000000</v>
      </c>
      <c r="G16" s="24"/>
      <c r="H16" s="24">
        <v>60722000</v>
      </c>
      <c r="I16" s="24"/>
      <c r="J16" s="20"/>
      <c r="K16" s="24">
        <v>-1092864</v>
      </c>
      <c r="L16" s="24">
        <v>-1092864</v>
      </c>
      <c r="M16" s="20">
        <v>-1073987</v>
      </c>
      <c r="N16" s="24">
        <v>-1073987</v>
      </c>
      <c r="O16" s="24"/>
      <c r="P16" s="24"/>
      <c r="Q16" s="20"/>
      <c r="R16" s="24"/>
      <c r="S16" s="24"/>
      <c r="T16" s="20"/>
      <c r="U16" s="24"/>
      <c r="V16" s="24"/>
      <c r="W16" s="24">
        <v>-1073987</v>
      </c>
      <c r="X16" s="20">
        <v>6500000</v>
      </c>
      <c r="Y16" s="24">
        <v>-7573987</v>
      </c>
      <c r="Z16" s="25">
        <v>-116.52</v>
      </c>
      <c r="AA16" s="26">
        <v>13000000</v>
      </c>
    </row>
    <row r="17" spans="1:27" ht="13.5">
      <c r="A17" s="23" t="s">
        <v>43</v>
      </c>
      <c r="B17" s="17"/>
      <c r="C17" s="18">
        <v>450788086</v>
      </c>
      <c r="D17" s="18">
        <v>450788086</v>
      </c>
      <c r="E17" s="19">
        <v>400000000</v>
      </c>
      <c r="F17" s="20">
        <v>400000000</v>
      </c>
      <c r="G17" s="20"/>
      <c r="H17" s="20"/>
      <c r="I17" s="20">
        <v>-1187037</v>
      </c>
      <c r="J17" s="20">
        <v>-1187037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200000000</v>
      </c>
      <c r="Y17" s="20">
        <v>-200000000</v>
      </c>
      <c r="Z17" s="21">
        <v>-100</v>
      </c>
      <c r="AA17" s="22">
        <v>400000000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5257954424</v>
      </c>
      <c r="D19" s="18">
        <v>5257954424</v>
      </c>
      <c r="E19" s="19">
        <v>5500000000</v>
      </c>
      <c r="F19" s="20">
        <v>5500000000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2750000000</v>
      </c>
      <c r="Y19" s="20">
        <v>-2750000000</v>
      </c>
      <c r="Z19" s="21">
        <v>-100</v>
      </c>
      <c r="AA19" s="22">
        <v>5500000000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4747835</v>
      </c>
      <c r="D23" s="18">
        <v>4747835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5731201639</v>
      </c>
      <c r="D24" s="29">
        <f>SUM(D15:D23)</f>
        <v>5731201639</v>
      </c>
      <c r="E24" s="36">
        <f t="shared" si="1"/>
        <v>5913000000</v>
      </c>
      <c r="F24" s="37">
        <f t="shared" si="1"/>
        <v>5913000000</v>
      </c>
      <c r="G24" s="37">
        <f t="shared" si="1"/>
        <v>0</v>
      </c>
      <c r="H24" s="37">
        <f t="shared" si="1"/>
        <v>60722000</v>
      </c>
      <c r="I24" s="37">
        <f t="shared" si="1"/>
        <v>-1187037</v>
      </c>
      <c r="J24" s="37">
        <f t="shared" si="1"/>
        <v>-1187037</v>
      </c>
      <c r="K24" s="37">
        <f t="shared" si="1"/>
        <v>-1092864</v>
      </c>
      <c r="L24" s="37">
        <f t="shared" si="1"/>
        <v>-1092864</v>
      </c>
      <c r="M24" s="37">
        <f t="shared" si="1"/>
        <v>-1073987</v>
      </c>
      <c r="N24" s="37">
        <f t="shared" si="1"/>
        <v>-1073987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-1073987</v>
      </c>
      <c r="X24" s="37">
        <f t="shared" si="1"/>
        <v>2956500000</v>
      </c>
      <c r="Y24" s="37">
        <f t="shared" si="1"/>
        <v>-2957573987</v>
      </c>
      <c r="Z24" s="38">
        <f>+IF(X24&lt;&gt;0,+(Y24/X24)*100,0)</f>
        <v>-100.03632629798749</v>
      </c>
      <c r="AA24" s="39">
        <f>SUM(AA15:AA23)</f>
        <v>5913000000</v>
      </c>
    </row>
    <row r="25" spans="1:27" ht="13.5">
      <c r="A25" s="27" t="s">
        <v>51</v>
      </c>
      <c r="B25" s="28"/>
      <c r="C25" s="29">
        <f aca="true" t="shared" si="2" ref="C25:Y25">+C12+C24</f>
        <v>6637420223</v>
      </c>
      <c r="D25" s="29">
        <f>+D12+D24</f>
        <v>6637420223</v>
      </c>
      <c r="E25" s="30">
        <f t="shared" si="2"/>
        <v>6859000000</v>
      </c>
      <c r="F25" s="31">
        <f t="shared" si="2"/>
        <v>6859000000</v>
      </c>
      <c r="G25" s="31">
        <f t="shared" si="2"/>
        <v>106659954</v>
      </c>
      <c r="H25" s="31">
        <f t="shared" si="2"/>
        <v>149807922</v>
      </c>
      <c r="I25" s="31">
        <f t="shared" si="2"/>
        <v>236791338</v>
      </c>
      <c r="J25" s="31">
        <f t="shared" si="2"/>
        <v>236791338</v>
      </c>
      <c r="K25" s="31">
        <f t="shared" si="2"/>
        <v>287138810</v>
      </c>
      <c r="L25" s="31">
        <f t="shared" si="2"/>
        <v>334668048</v>
      </c>
      <c r="M25" s="31">
        <f t="shared" si="2"/>
        <v>372080900</v>
      </c>
      <c r="N25" s="31">
        <f t="shared" si="2"/>
        <v>372080900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372080900</v>
      </c>
      <c r="X25" s="31">
        <f t="shared" si="2"/>
        <v>3429500000</v>
      </c>
      <c r="Y25" s="31">
        <f t="shared" si="2"/>
        <v>-3057419100</v>
      </c>
      <c r="Z25" s="32">
        <f>+IF(X25&lt;&gt;0,+(Y25/X25)*100,0)</f>
        <v>-89.15057880157458</v>
      </c>
      <c r="AA25" s="33">
        <f>+AA12+AA24</f>
        <v>6859000000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18000000</v>
      </c>
      <c r="F30" s="20">
        <v>18000000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9000000</v>
      </c>
      <c r="Y30" s="20">
        <v>-9000000</v>
      </c>
      <c r="Z30" s="21">
        <v>-100</v>
      </c>
      <c r="AA30" s="22">
        <v>18000000</v>
      </c>
    </row>
    <row r="31" spans="1:27" ht="13.5">
      <c r="A31" s="23" t="s">
        <v>56</v>
      </c>
      <c r="B31" s="17"/>
      <c r="C31" s="18">
        <v>31765750</v>
      </c>
      <c r="D31" s="18">
        <v>31765750</v>
      </c>
      <c r="E31" s="19">
        <v>33000000</v>
      </c>
      <c r="F31" s="20">
        <v>33000000</v>
      </c>
      <c r="G31" s="20">
        <v>78848</v>
      </c>
      <c r="H31" s="20">
        <v>52567</v>
      </c>
      <c r="I31" s="20">
        <v>225786</v>
      </c>
      <c r="J31" s="20">
        <v>225786</v>
      </c>
      <c r="K31" s="20">
        <v>892133</v>
      </c>
      <c r="L31" s="20">
        <v>892133</v>
      </c>
      <c r="M31" s="20">
        <v>929162</v>
      </c>
      <c r="N31" s="20">
        <v>929162</v>
      </c>
      <c r="O31" s="20"/>
      <c r="P31" s="20"/>
      <c r="Q31" s="20"/>
      <c r="R31" s="20"/>
      <c r="S31" s="20"/>
      <c r="T31" s="20"/>
      <c r="U31" s="20"/>
      <c r="V31" s="20"/>
      <c r="W31" s="20">
        <v>929162</v>
      </c>
      <c r="X31" s="20">
        <v>16500000</v>
      </c>
      <c r="Y31" s="20">
        <v>-15570838</v>
      </c>
      <c r="Z31" s="21">
        <v>-94.37</v>
      </c>
      <c r="AA31" s="22">
        <v>33000000</v>
      </c>
    </row>
    <row r="32" spans="1:27" ht="13.5">
      <c r="A32" s="23" t="s">
        <v>57</v>
      </c>
      <c r="B32" s="17"/>
      <c r="C32" s="18">
        <v>1616254358</v>
      </c>
      <c r="D32" s="18">
        <v>1616254358</v>
      </c>
      <c r="E32" s="19">
        <v>500000000</v>
      </c>
      <c r="F32" s="20">
        <v>500000000</v>
      </c>
      <c r="G32" s="20">
        <v>-92169106</v>
      </c>
      <c r="H32" s="20">
        <v>-55175221</v>
      </c>
      <c r="I32" s="20">
        <v>14555126</v>
      </c>
      <c r="J32" s="20">
        <v>14555126</v>
      </c>
      <c r="K32" s="20">
        <v>20325035</v>
      </c>
      <c r="L32" s="20">
        <v>81094131</v>
      </c>
      <c r="M32" s="20">
        <v>65431170</v>
      </c>
      <c r="N32" s="20">
        <v>65431170</v>
      </c>
      <c r="O32" s="20"/>
      <c r="P32" s="20"/>
      <c r="Q32" s="20"/>
      <c r="R32" s="20"/>
      <c r="S32" s="20"/>
      <c r="T32" s="20"/>
      <c r="U32" s="20"/>
      <c r="V32" s="20"/>
      <c r="W32" s="20">
        <v>65431170</v>
      </c>
      <c r="X32" s="20">
        <v>250000000</v>
      </c>
      <c r="Y32" s="20">
        <v>-184568830</v>
      </c>
      <c r="Z32" s="21">
        <v>-73.83</v>
      </c>
      <c r="AA32" s="22">
        <v>500000000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1648020108</v>
      </c>
      <c r="D34" s="29">
        <f>SUM(D29:D33)</f>
        <v>1648020108</v>
      </c>
      <c r="E34" s="30">
        <f t="shared" si="3"/>
        <v>551000000</v>
      </c>
      <c r="F34" s="31">
        <f t="shared" si="3"/>
        <v>551000000</v>
      </c>
      <c r="G34" s="31">
        <f t="shared" si="3"/>
        <v>-92090258</v>
      </c>
      <c r="H34" s="31">
        <f t="shared" si="3"/>
        <v>-55122654</v>
      </c>
      <c r="I34" s="31">
        <f t="shared" si="3"/>
        <v>14780912</v>
      </c>
      <c r="J34" s="31">
        <f t="shared" si="3"/>
        <v>14780912</v>
      </c>
      <c r="K34" s="31">
        <f t="shared" si="3"/>
        <v>21217168</v>
      </c>
      <c r="L34" s="31">
        <f t="shared" si="3"/>
        <v>81986264</v>
      </c>
      <c r="M34" s="31">
        <f t="shared" si="3"/>
        <v>66360332</v>
      </c>
      <c r="N34" s="31">
        <f t="shared" si="3"/>
        <v>66360332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66360332</v>
      </c>
      <c r="X34" s="31">
        <f t="shared" si="3"/>
        <v>275500000</v>
      </c>
      <c r="Y34" s="31">
        <f t="shared" si="3"/>
        <v>-209139668</v>
      </c>
      <c r="Z34" s="32">
        <f>+IF(X34&lt;&gt;0,+(Y34/X34)*100,0)</f>
        <v>-75.91276515426497</v>
      </c>
      <c r="AA34" s="33">
        <f>SUM(AA29:AA33)</f>
        <v>551000000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322410090</v>
      </c>
      <c r="D37" s="18">
        <v>322410090</v>
      </c>
      <c r="E37" s="19"/>
      <c r="F37" s="20"/>
      <c r="G37" s="20">
        <v>-13832223</v>
      </c>
      <c r="H37" s="20">
        <v>-25409866</v>
      </c>
      <c r="I37" s="20">
        <v>-45509912</v>
      </c>
      <c r="J37" s="20">
        <v>-45509912</v>
      </c>
      <c r="K37" s="20">
        <v>-49892145</v>
      </c>
      <c r="L37" s="20">
        <v>-64016416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18197978</v>
      </c>
      <c r="D38" s="18">
        <v>18197978</v>
      </c>
      <c r="E38" s="19">
        <v>260000000</v>
      </c>
      <c r="F38" s="20">
        <v>260000000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130000000</v>
      </c>
      <c r="Y38" s="20">
        <v>-130000000</v>
      </c>
      <c r="Z38" s="21">
        <v>-100</v>
      </c>
      <c r="AA38" s="22">
        <v>260000000</v>
      </c>
    </row>
    <row r="39" spans="1:27" ht="13.5">
      <c r="A39" s="27" t="s">
        <v>61</v>
      </c>
      <c r="B39" s="35"/>
      <c r="C39" s="29">
        <f aca="true" t="shared" si="4" ref="C39:Y39">SUM(C37:C38)</f>
        <v>340608068</v>
      </c>
      <c r="D39" s="29">
        <f>SUM(D37:D38)</f>
        <v>340608068</v>
      </c>
      <c r="E39" s="36">
        <f t="shared" si="4"/>
        <v>260000000</v>
      </c>
      <c r="F39" s="37">
        <f t="shared" si="4"/>
        <v>260000000</v>
      </c>
      <c r="G39" s="37">
        <f t="shared" si="4"/>
        <v>-13832223</v>
      </c>
      <c r="H39" s="37">
        <f t="shared" si="4"/>
        <v>-25409866</v>
      </c>
      <c r="I39" s="37">
        <f t="shared" si="4"/>
        <v>-45509912</v>
      </c>
      <c r="J39" s="37">
        <f t="shared" si="4"/>
        <v>-45509912</v>
      </c>
      <c r="K39" s="37">
        <f t="shared" si="4"/>
        <v>-49892145</v>
      </c>
      <c r="L39" s="37">
        <f t="shared" si="4"/>
        <v>-64016416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130000000</v>
      </c>
      <c r="Y39" s="37">
        <f t="shared" si="4"/>
        <v>-130000000</v>
      </c>
      <c r="Z39" s="38">
        <f>+IF(X39&lt;&gt;0,+(Y39/X39)*100,0)</f>
        <v>-100</v>
      </c>
      <c r="AA39" s="39">
        <f>SUM(AA37:AA38)</f>
        <v>260000000</v>
      </c>
    </row>
    <row r="40" spans="1:27" ht="13.5">
      <c r="A40" s="27" t="s">
        <v>62</v>
      </c>
      <c r="B40" s="28"/>
      <c r="C40" s="29">
        <f aca="true" t="shared" si="5" ref="C40:Y40">+C34+C39</f>
        <v>1988628176</v>
      </c>
      <c r="D40" s="29">
        <f>+D34+D39</f>
        <v>1988628176</v>
      </c>
      <c r="E40" s="30">
        <f t="shared" si="5"/>
        <v>811000000</v>
      </c>
      <c r="F40" s="31">
        <f t="shared" si="5"/>
        <v>811000000</v>
      </c>
      <c r="G40" s="31">
        <f t="shared" si="5"/>
        <v>-105922481</v>
      </c>
      <c r="H40" s="31">
        <f t="shared" si="5"/>
        <v>-80532520</v>
      </c>
      <c r="I40" s="31">
        <f t="shared" si="5"/>
        <v>-30729000</v>
      </c>
      <c r="J40" s="31">
        <f t="shared" si="5"/>
        <v>-30729000</v>
      </c>
      <c r="K40" s="31">
        <f t="shared" si="5"/>
        <v>-28674977</v>
      </c>
      <c r="L40" s="31">
        <f t="shared" si="5"/>
        <v>17969848</v>
      </c>
      <c r="M40" s="31">
        <f t="shared" si="5"/>
        <v>66360332</v>
      </c>
      <c r="N40" s="31">
        <f t="shared" si="5"/>
        <v>66360332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66360332</v>
      </c>
      <c r="X40" s="31">
        <f t="shared" si="5"/>
        <v>405500000</v>
      </c>
      <c r="Y40" s="31">
        <f t="shared" si="5"/>
        <v>-339139668</v>
      </c>
      <c r="Z40" s="32">
        <f>+IF(X40&lt;&gt;0,+(Y40/X40)*100,0)</f>
        <v>-83.634936621455</v>
      </c>
      <c r="AA40" s="33">
        <f>+AA34+AA39</f>
        <v>811000000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4648792047</v>
      </c>
      <c r="D42" s="43">
        <f>+D25-D40</f>
        <v>4648792047</v>
      </c>
      <c r="E42" s="44">
        <f t="shared" si="6"/>
        <v>6048000000</v>
      </c>
      <c r="F42" s="45">
        <f t="shared" si="6"/>
        <v>6048000000</v>
      </c>
      <c r="G42" s="45">
        <f t="shared" si="6"/>
        <v>212582435</v>
      </c>
      <c r="H42" s="45">
        <f t="shared" si="6"/>
        <v>230340442</v>
      </c>
      <c r="I42" s="45">
        <f t="shared" si="6"/>
        <v>267520338</v>
      </c>
      <c r="J42" s="45">
        <f t="shared" si="6"/>
        <v>267520338</v>
      </c>
      <c r="K42" s="45">
        <f t="shared" si="6"/>
        <v>315813787</v>
      </c>
      <c r="L42" s="45">
        <f t="shared" si="6"/>
        <v>316698200</v>
      </c>
      <c r="M42" s="45">
        <f t="shared" si="6"/>
        <v>305720568</v>
      </c>
      <c r="N42" s="45">
        <f t="shared" si="6"/>
        <v>305720568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305720568</v>
      </c>
      <c r="X42" s="45">
        <f t="shared" si="6"/>
        <v>3024000000</v>
      </c>
      <c r="Y42" s="45">
        <f t="shared" si="6"/>
        <v>-2718279432</v>
      </c>
      <c r="Z42" s="46">
        <f>+IF(X42&lt;&gt;0,+(Y42/X42)*100,0)</f>
        <v>-89.89019285714286</v>
      </c>
      <c r="AA42" s="47">
        <f>+AA25-AA40</f>
        <v>6048000000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4648792047</v>
      </c>
      <c r="D45" s="18">
        <v>4648792047</v>
      </c>
      <c r="E45" s="19">
        <v>6048000000</v>
      </c>
      <c r="F45" s="20">
        <v>6048000000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3024000000</v>
      </c>
      <c r="Y45" s="20">
        <v>-3024000000</v>
      </c>
      <c r="Z45" s="48">
        <v>-100</v>
      </c>
      <c r="AA45" s="22">
        <v>6048000000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212582435</v>
      </c>
      <c r="H46" s="20">
        <v>230340442</v>
      </c>
      <c r="I46" s="20">
        <v>267520338</v>
      </c>
      <c r="J46" s="20">
        <v>267520338</v>
      </c>
      <c r="K46" s="20">
        <v>315813787</v>
      </c>
      <c r="L46" s="20">
        <v>316698200</v>
      </c>
      <c r="M46" s="20">
        <v>305720568</v>
      </c>
      <c r="N46" s="20">
        <v>305720568</v>
      </c>
      <c r="O46" s="20"/>
      <c r="P46" s="20"/>
      <c r="Q46" s="20"/>
      <c r="R46" s="20"/>
      <c r="S46" s="20"/>
      <c r="T46" s="20"/>
      <c r="U46" s="20"/>
      <c r="V46" s="20"/>
      <c r="W46" s="20">
        <v>305720568</v>
      </c>
      <c r="X46" s="20"/>
      <c r="Y46" s="20">
        <v>305720568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4648792047</v>
      </c>
      <c r="D48" s="51">
        <f>SUM(D45:D47)</f>
        <v>4648792047</v>
      </c>
      <c r="E48" s="52">
        <f t="shared" si="7"/>
        <v>6048000000</v>
      </c>
      <c r="F48" s="53">
        <f t="shared" si="7"/>
        <v>6048000000</v>
      </c>
      <c r="G48" s="53">
        <f t="shared" si="7"/>
        <v>212582435</v>
      </c>
      <c r="H48" s="53">
        <f t="shared" si="7"/>
        <v>230340442</v>
      </c>
      <c r="I48" s="53">
        <f t="shared" si="7"/>
        <v>267520338</v>
      </c>
      <c r="J48" s="53">
        <f t="shared" si="7"/>
        <v>267520338</v>
      </c>
      <c r="K48" s="53">
        <f t="shared" si="7"/>
        <v>315813787</v>
      </c>
      <c r="L48" s="53">
        <f t="shared" si="7"/>
        <v>316698200</v>
      </c>
      <c r="M48" s="53">
        <f t="shared" si="7"/>
        <v>305720568</v>
      </c>
      <c r="N48" s="53">
        <f t="shared" si="7"/>
        <v>305720568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305720568</v>
      </c>
      <c r="X48" s="53">
        <f t="shared" si="7"/>
        <v>3024000000</v>
      </c>
      <c r="Y48" s="53">
        <f t="shared" si="7"/>
        <v>-2718279432</v>
      </c>
      <c r="Z48" s="54">
        <f>+IF(X48&lt;&gt;0,+(Y48/X48)*100,0)</f>
        <v>-89.89019285714286</v>
      </c>
      <c r="AA48" s="55">
        <f>SUM(AA45:AA47)</f>
        <v>6048000000</v>
      </c>
    </row>
    <row r="49" spans="1:27" ht="13.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387194924</v>
      </c>
      <c r="D6" s="18">
        <v>387194924</v>
      </c>
      <c r="E6" s="19">
        <v>342537263</v>
      </c>
      <c r="F6" s="20">
        <v>421693985</v>
      </c>
      <c r="G6" s="20">
        <v>461687968</v>
      </c>
      <c r="H6" s="20">
        <v>457027658</v>
      </c>
      <c r="I6" s="20">
        <v>443547661</v>
      </c>
      <c r="J6" s="20">
        <v>443547661</v>
      </c>
      <c r="K6" s="20">
        <v>465005362</v>
      </c>
      <c r="L6" s="20">
        <v>491636367</v>
      </c>
      <c r="M6" s="20">
        <v>420582130</v>
      </c>
      <c r="N6" s="20">
        <v>420582130</v>
      </c>
      <c r="O6" s="20"/>
      <c r="P6" s="20"/>
      <c r="Q6" s="20"/>
      <c r="R6" s="20"/>
      <c r="S6" s="20"/>
      <c r="T6" s="20"/>
      <c r="U6" s="20"/>
      <c r="V6" s="20"/>
      <c r="W6" s="20">
        <v>420582130</v>
      </c>
      <c r="X6" s="20">
        <v>210846993</v>
      </c>
      <c r="Y6" s="20">
        <v>209735137</v>
      </c>
      <c r="Z6" s="21">
        <v>99.47</v>
      </c>
      <c r="AA6" s="22">
        <v>421693985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86279946</v>
      </c>
      <c r="D8" s="18">
        <v>86279946</v>
      </c>
      <c r="E8" s="19">
        <v>87084071</v>
      </c>
      <c r="F8" s="20">
        <v>87084071</v>
      </c>
      <c r="G8" s="20">
        <v>125590280</v>
      </c>
      <c r="H8" s="20">
        <v>103282347</v>
      </c>
      <c r="I8" s="20">
        <v>105330495</v>
      </c>
      <c r="J8" s="20">
        <v>105330495</v>
      </c>
      <c r="K8" s="20">
        <v>103703697</v>
      </c>
      <c r="L8" s="20">
        <v>103675649</v>
      </c>
      <c r="M8" s="20">
        <v>109102799</v>
      </c>
      <c r="N8" s="20">
        <v>109102799</v>
      </c>
      <c r="O8" s="20"/>
      <c r="P8" s="20"/>
      <c r="Q8" s="20"/>
      <c r="R8" s="20"/>
      <c r="S8" s="20"/>
      <c r="T8" s="20"/>
      <c r="U8" s="20"/>
      <c r="V8" s="20"/>
      <c r="W8" s="20">
        <v>109102799</v>
      </c>
      <c r="X8" s="20">
        <v>43542036</v>
      </c>
      <c r="Y8" s="20">
        <v>65560763</v>
      </c>
      <c r="Z8" s="21">
        <v>150.57</v>
      </c>
      <c r="AA8" s="22">
        <v>87084071</v>
      </c>
    </row>
    <row r="9" spans="1:27" ht="13.5">
      <c r="A9" s="23" t="s">
        <v>36</v>
      </c>
      <c r="B9" s="17"/>
      <c r="C9" s="18">
        <v>248473730</v>
      </c>
      <c r="D9" s="18">
        <v>248473730</v>
      </c>
      <c r="E9" s="19">
        <v>42120359</v>
      </c>
      <c r="F9" s="20">
        <v>42120359</v>
      </c>
      <c r="G9" s="20">
        <v>47070815</v>
      </c>
      <c r="H9" s="20">
        <v>67387702</v>
      </c>
      <c r="I9" s="20">
        <v>173009930</v>
      </c>
      <c r="J9" s="20">
        <v>173009930</v>
      </c>
      <c r="K9" s="20">
        <v>172446637</v>
      </c>
      <c r="L9" s="20">
        <v>164905480</v>
      </c>
      <c r="M9" s="20">
        <v>162696153</v>
      </c>
      <c r="N9" s="20">
        <v>162696153</v>
      </c>
      <c r="O9" s="20"/>
      <c r="P9" s="20"/>
      <c r="Q9" s="20"/>
      <c r="R9" s="20"/>
      <c r="S9" s="20"/>
      <c r="T9" s="20"/>
      <c r="U9" s="20"/>
      <c r="V9" s="20"/>
      <c r="W9" s="20">
        <v>162696153</v>
      </c>
      <c r="X9" s="20">
        <v>21060180</v>
      </c>
      <c r="Y9" s="20">
        <v>141635973</v>
      </c>
      <c r="Z9" s="21">
        <v>672.53</v>
      </c>
      <c r="AA9" s="22">
        <v>42120359</v>
      </c>
    </row>
    <row r="10" spans="1:27" ht="13.5">
      <c r="A10" s="23" t="s">
        <v>37</v>
      </c>
      <c r="B10" s="17"/>
      <c r="C10" s="18">
        <v>328036</v>
      </c>
      <c r="D10" s="18">
        <v>328036</v>
      </c>
      <c r="E10" s="19">
        <v>217702</v>
      </c>
      <c r="F10" s="20">
        <v>217702</v>
      </c>
      <c r="G10" s="24"/>
      <c r="H10" s="24">
        <v>52856</v>
      </c>
      <c r="I10" s="24">
        <v>36021</v>
      </c>
      <c r="J10" s="20">
        <v>36021</v>
      </c>
      <c r="K10" s="24">
        <v>21967</v>
      </c>
      <c r="L10" s="24">
        <v>370569</v>
      </c>
      <c r="M10" s="20">
        <v>34150</v>
      </c>
      <c r="N10" s="24">
        <v>34150</v>
      </c>
      <c r="O10" s="24"/>
      <c r="P10" s="24"/>
      <c r="Q10" s="20"/>
      <c r="R10" s="24"/>
      <c r="S10" s="24"/>
      <c r="T10" s="20"/>
      <c r="U10" s="24"/>
      <c r="V10" s="24"/>
      <c r="W10" s="24">
        <v>34150</v>
      </c>
      <c r="X10" s="20">
        <v>108851</v>
      </c>
      <c r="Y10" s="24">
        <v>-74701</v>
      </c>
      <c r="Z10" s="25">
        <v>-68.63</v>
      </c>
      <c r="AA10" s="26">
        <v>217702</v>
      </c>
    </row>
    <row r="11" spans="1:27" ht="13.5">
      <c r="A11" s="23" t="s">
        <v>38</v>
      </c>
      <c r="B11" s="17"/>
      <c r="C11" s="18">
        <v>174686708</v>
      </c>
      <c r="D11" s="18">
        <v>174686708</v>
      </c>
      <c r="E11" s="19">
        <v>160011689</v>
      </c>
      <c r="F11" s="20">
        <v>160011689</v>
      </c>
      <c r="G11" s="20">
        <v>172534710</v>
      </c>
      <c r="H11" s="20">
        <v>173095671</v>
      </c>
      <c r="I11" s="20">
        <v>173529496</v>
      </c>
      <c r="J11" s="20">
        <v>173529496</v>
      </c>
      <c r="K11" s="20">
        <v>174185512</v>
      </c>
      <c r="L11" s="20">
        <v>175377835</v>
      </c>
      <c r="M11" s="20">
        <v>175747488</v>
      </c>
      <c r="N11" s="20">
        <v>175747488</v>
      </c>
      <c r="O11" s="20"/>
      <c r="P11" s="20"/>
      <c r="Q11" s="20"/>
      <c r="R11" s="20"/>
      <c r="S11" s="20"/>
      <c r="T11" s="20"/>
      <c r="U11" s="20"/>
      <c r="V11" s="20"/>
      <c r="W11" s="20">
        <v>175747488</v>
      </c>
      <c r="X11" s="20">
        <v>80005845</v>
      </c>
      <c r="Y11" s="20">
        <v>95741643</v>
      </c>
      <c r="Z11" s="21">
        <v>119.67</v>
      </c>
      <c r="AA11" s="22">
        <v>160011689</v>
      </c>
    </row>
    <row r="12" spans="1:27" ht="13.5">
      <c r="A12" s="27" t="s">
        <v>39</v>
      </c>
      <c r="B12" s="28"/>
      <c r="C12" s="29">
        <f aca="true" t="shared" si="0" ref="C12:Y12">SUM(C6:C11)</f>
        <v>896963344</v>
      </c>
      <c r="D12" s="29">
        <f>SUM(D6:D11)</f>
        <v>896963344</v>
      </c>
      <c r="E12" s="30">
        <f t="shared" si="0"/>
        <v>631971084</v>
      </c>
      <c r="F12" s="31">
        <f t="shared" si="0"/>
        <v>711127806</v>
      </c>
      <c r="G12" s="31">
        <f t="shared" si="0"/>
        <v>806883773</v>
      </c>
      <c r="H12" s="31">
        <f t="shared" si="0"/>
        <v>800846234</v>
      </c>
      <c r="I12" s="31">
        <f t="shared" si="0"/>
        <v>895453603</v>
      </c>
      <c r="J12" s="31">
        <f t="shared" si="0"/>
        <v>895453603</v>
      </c>
      <c r="K12" s="31">
        <f t="shared" si="0"/>
        <v>915363175</v>
      </c>
      <c r="L12" s="31">
        <f t="shared" si="0"/>
        <v>935965900</v>
      </c>
      <c r="M12" s="31">
        <f t="shared" si="0"/>
        <v>868162720</v>
      </c>
      <c r="N12" s="31">
        <f t="shared" si="0"/>
        <v>868162720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868162720</v>
      </c>
      <c r="X12" s="31">
        <f t="shared" si="0"/>
        <v>355563905</v>
      </c>
      <c r="Y12" s="31">
        <f t="shared" si="0"/>
        <v>512598815</v>
      </c>
      <c r="Z12" s="32">
        <f>+IF(X12&lt;&gt;0,+(Y12/X12)*100,0)</f>
        <v>144.1650313183505</v>
      </c>
      <c r="AA12" s="33">
        <f>SUM(AA6:AA11)</f>
        <v>711127806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989333</v>
      </c>
      <c r="D15" s="18">
        <v>989333</v>
      </c>
      <c r="E15" s="19">
        <v>653106</v>
      </c>
      <c r="F15" s="20">
        <v>653106</v>
      </c>
      <c r="G15" s="20">
        <v>1194849</v>
      </c>
      <c r="H15" s="20">
        <v>989333</v>
      </c>
      <c r="I15" s="20">
        <v>909425</v>
      </c>
      <c r="J15" s="20">
        <v>909425</v>
      </c>
      <c r="K15" s="20">
        <v>908561</v>
      </c>
      <c r="L15" s="20">
        <v>498678</v>
      </c>
      <c r="M15" s="20">
        <v>768737</v>
      </c>
      <c r="N15" s="20">
        <v>768737</v>
      </c>
      <c r="O15" s="20"/>
      <c r="P15" s="20"/>
      <c r="Q15" s="20"/>
      <c r="R15" s="20"/>
      <c r="S15" s="20"/>
      <c r="T15" s="20"/>
      <c r="U15" s="20"/>
      <c r="V15" s="20"/>
      <c r="W15" s="20">
        <v>768737</v>
      </c>
      <c r="X15" s="20">
        <v>326553</v>
      </c>
      <c r="Y15" s="20">
        <v>442184</v>
      </c>
      <c r="Z15" s="21">
        <v>135.41</v>
      </c>
      <c r="AA15" s="22">
        <v>653106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152579362</v>
      </c>
      <c r="D17" s="18">
        <v>152579362</v>
      </c>
      <c r="E17" s="19">
        <v>147696498</v>
      </c>
      <c r="F17" s="20">
        <v>150071341</v>
      </c>
      <c r="G17" s="20">
        <v>152592642</v>
      </c>
      <c r="H17" s="20">
        <v>152579362</v>
      </c>
      <c r="I17" s="20">
        <v>152538638</v>
      </c>
      <c r="J17" s="20">
        <v>152538638</v>
      </c>
      <c r="K17" s="20">
        <v>152524915</v>
      </c>
      <c r="L17" s="20">
        <v>152511636</v>
      </c>
      <c r="M17" s="20">
        <v>152497913</v>
      </c>
      <c r="N17" s="20">
        <v>152497913</v>
      </c>
      <c r="O17" s="20"/>
      <c r="P17" s="20"/>
      <c r="Q17" s="20"/>
      <c r="R17" s="20"/>
      <c r="S17" s="20"/>
      <c r="T17" s="20"/>
      <c r="U17" s="20"/>
      <c r="V17" s="20"/>
      <c r="W17" s="20">
        <v>152497913</v>
      </c>
      <c r="X17" s="20">
        <v>75035671</v>
      </c>
      <c r="Y17" s="20">
        <v>77462242</v>
      </c>
      <c r="Z17" s="21">
        <v>103.23</v>
      </c>
      <c r="AA17" s="22">
        <v>150071341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2419106622</v>
      </c>
      <c r="D19" s="18">
        <v>2419106622</v>
      </c>
      <c r="E19" s="19">
        <v>2661426673</v>
      </c>
      <c r="F19" s="20">
        <v>2575240411</v>
      </c>
      <c r="G19" s="20">
        <v>2547405136</v>
      </c>
      <c r="H19" s="20">
        <v>2568025447</v>
      </c>
      <c r="I19" s="20">
        <v>2416160307</v>
      </c>
      <c r="J19" s="20">
        <v>2416160307</v>
      </c>
      <c r="K19" s="20">
        <v>2423712224</v>
      </c>
      <c r="L19" s="20">
        <v>2421167637</v>
      </c>
      <c r="M19" s="20">
        <v>2427605611</v>
      </c>
      <c r="N19" s="20">
        <v>2427605611</v>
      </c>
      <c r="O19" s="20"/>
      <c r="P19" s="20"/>
      <c r="Q19" s="20"/>
      <c r="R19" s="20"/>
      <c r="S19" s="20"/>
      <c r="T19" s="20"/>
      <c r="U19" s="20"/>
      <c r="V19" s="20"/>
      <c r="W19" s="20">
        <v>2427605611</v>
      </c>
      <c r="X19" s="20">
        <v>1287620206</v>
      </c>
      <c r="Y19" s="20">
        <v>1139985405</v>
      </c>
      <c r="Z19" s="21">
        <v>88.53</v>
      </c>
      <c r="AA19" s="22">
        <v>2575240411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799566</v>
      </c>
      <c r="D22" s="18">
        <v>799566</v>
      </c>
      <c r="E22" s="19">
        <v>683437</v>
      </c>
      <c r="F22" s="20">
        <v>207566</v>
      </c>
      <c r="G22" s="20">
        <v>799566</v>
      </c>
      <c r="H22" s="20">
        <v>799566</v>
      </c>
      <c r="I22" s="20">
        <v>799566</v>
      </c>
      <c r="J22" s="20">
        <v>799566</v>
      </c>
      <c r="K22" s="20">
        <v>799566</v>
      </c>
      <c r="L22" s="20">
        <v>799566</v>
      </c>
      <c r="M22" s="20">
        <v>799566</v>
      </c>
      <c r="N22" s="20">
        <v>799566</v>
      </c>
      <c r="O22" s="20"/>
      <c r="P22" s="20"/>
      <c r="Q22" s="20"/>
      <c r="R22" s="20"/>
      <c r="S22" s="20"/>
      <c r="T22" s="20"/>
      <c r="U22" s="20"/>
      <c r="V22" s="20"/>
      <c r="W22" s="20">
        <v>799566</v>
      </c>
      <c r="X22" s="20">
        <v>103783</v>
      </c>
      <c r="Y22" s="20">
        <v>695783</v>
      </c>
      <c r="Z22" s="21">
        <v>670.42</v>
      </c>
      <c r="AA22" s="22">
        <v>207566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2573474883</v>
      </c>
      <c r="D24" s="29">
        <f>SUM(D15:D23)</f>
        <v>2573474883</v>
      </c>
      <c r="E24" s="36">
        <f t="shared" si="1"/>
        <v>2810459714</v>
      </c>
      <c r="F24" s="37">
        <f t="shared" si="1"/>
        <v>2726172424</v>
      </c>
      <c r="G24" s="37">
        <f t="shared" si="1"/>
        <v>2701992193</v>
      </c>
      <c r="H24" s="37">
        <f t="shared" si="1"/>
        <v>2722393708</v>
      </c>
      <c r="I24" s="37">
        <f t="shared" si="1"/>
        <v>2570407936</v>
      </c>
      <c r="J24" s="37">
        <f t="shared" si="1"/>
        <v>2570407936</v>
      </c>
      <c r="K24" s="37">
        <f t="shared" si="1"/>
        <v>2577945266</v>
      </c>
      <c r="L24" s="37">
        <f t="shared" si="1"/>
        <v>2574977517</v>
      </c>
      <c r="M24" s="37">
        <f t="shared" si="1"/>
        <v>2581671827</v>
      </c>
      <c r="N24" s="37">
        <f t="shared" si="1"/>
        <v>2581671827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2581671827</v>
      </c>
      <c r="X24" s="37">
        <f t="shared" si="1"/>
        <v>1363086213</v>
      </c>
      <c r="Y24" s="37">
        <f t="shared" si="1"/>
        <v>1218585614</v>
      </c>
      <c r="Z24" s="38">
        <f>+IF(X24&lt;&gt;0,+(Y24/X24)*100,0)</f>
        <v>89.39901250398752</v>
      </c>
      <c r="AA24" s="39">
        <f>SUM(AA15:AA23)</f>
        <v>2726172424</v>
      </c>
    </row>
    <row r="25" spans="1:27" ht="13.5">
      <c r="A25" s="27" t="s">
        <v>51</v>
      </c>
      <c r="B25" s="28"/>
      <c r="C25" s="29">
        <f aca="true" t="shared" si="2" ref="C25:Y25">+C12+C24</f>
        <v>3470438227</v>
      </c>
      <c r="D25" s="29">
        <f>+D12+D24</f>
        <v>3470438227</v>
      </c>
      <c r="E25" s="30">
        <f t="shared" si="2"/>
        <v>3442430798</v>
      </c>
      <c r="F25" s="31">
        <f t="shared" si="2"/>
        <v>3437300230</v>
      </c>
      <c r="G25" s="31">
        <f t="shared" si="2"/>
        <v>3508875966</v>
      </c>
      <c r="H25" s="31">
        <f t="shared" si="2"/>
        <v>3523239942</v>
      </c>
      <c r="I25" s="31">
        <f t="shared" si="2"/>
        <v>3465861539</v>
      </c>
      <c r="J25" s="31">
        <f t="shared" si="2"/>
        <v>3465861539</v>
      </c>
      <c r="K25" s="31">
        <f t="shared" si="2"/>
        <v>3493308441</v>
      </c>
      <c r="L25" s="31">
        <f t="shared" si="2"/>
        <v>3510943417</v>
      </c>
      <c r="M25" s="31">
        <f t="shared" si="2"/>
        <v>3449834547</v>
      </c>
      <c r="N25" s="31">
        <f t="shared" si="2"/>
        <v>3449834547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3449834547</v>
      </c>
      <c r="X25" s="31">
        <f t="shared" si="2"/>
        <v>1718650118</v>
      </c>
      <c r="Y25" s="31">
        <f t="shared" si="2"/>
        <v>1731184429</v>
      </c>
      <c r="Z25" s="32">
        <f>+IF(X25&lt;&gt;0,+(Y25/X25)*100,0)</f>
        <v>100.72931138622829</v>
      </c>
      <c r="AA25" s="33">
        <f>+AA12+AA24</f>
        <v>3437300230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42276318</v>
      </c>
      <c r="D30" s="18">
        <v>42276318</v>
      </c>
      <c r="E30" s="19">
        <v>43812313</v>
      </c>
      <c r="F30" s="20">
        <v>43812313</v>
      </c>
      <c r="G30" s="20"/>
      <c r="H30" s="20">
        <v>42276318</v>
      </c>
      <c r="I30" s="20">
        <v>42023853</v>
      </c>
      <c r="J30" s="20">
        <v>42023853</v>
      </c>
      <c r="K30" s="20">
        <v>42023853</v>
      </c>
      <c r="L30" s="20">
        <v>42023853</v>
      </c>
      <c r="M30" s="20">
        <v>21799615</v>
      </c>
      <c r="N30" s="20">
        <v>21799615</v>
      </c>
      <c r="O30" s="20"/>
      <c r="P30" s="20"/>
      <c r="Q30" s="20"/>
      <c r="R30" s="20"/>
      <c r="S30" s="20"/>
      <c r="T30" s="20"/>
      <c r="U30" s="20"/>
      <c r="V30" s="20"/>
      <c r="W30" s="20">
        <v>21799615</v>
      </c>
      <c r="X30" s="20">
        <v>21906157</v>
      </c>
      <c r="Y30" s="20">
        <v>-106542</v>
      </c>
      <c r="Z30" s="21">
        <v>-0.49</v>
      </c>
      <c r="AA30" s="22">
        <v>43812313</v>
      </c>
    </row>
    <row r="31" spans="1:27" ht="13.5">
      <c r="A31" s="23" t="s">
        <v>56</v>
      </c>
      <c r="B31" s="17"/>
      <c r="C31" s="18">
        <v>19902234</v>
      </c>
      <c r="D31" s="18">
        <v>19902234</v>
      </c>
      <c r="E31" s="19">
        <v>20315499</v>
      </c>
      <c r="F31" s="20">
        <v>20315499</v>
      </c>
      <c r="G31" s="20">
        <v>20017914</v>
      </c>
      <c r="H31" s="20">
        <v>20114016</v>
      </c>
      <c r="I31" s="20">
        <v>20207615</v>
      </c>
      <c r="J31" s="20">
        <v>20207615</v>
      </c>
      <c r="K31" s="20">
        <v>20377946</v>
      </c>
      <c r="L31" s="20">
        <v>20690195</v>
      </c>
      <c r="M31" s="20">
        <v>20932274</v>
      </c>
      <c r="N31" s="20">
        <v>20932274</v>
      </c>
      <c r="O31" s="20"/>
      <c r="P31" s="20"/>
      <c r="Q31" s="20"/>
      <c r="R31" s="20"/>
      <c r="S31" s="20"/>
      <c r="T31" s="20"/>
      <c r="U31" s="20"/>
      <c r="V31" s="20"/>
      <c r="W31" s="20">
        <v>20932274</v>
      </c>
      <c r="X31" s="20">
        <v>10157750</v>
      </c>
      <c r="Y31" s="20">
        <v>10774524</v>
      </c>
      <c r="Z31" s="21">
        <v>106.07</v>
      </c>
      <c r="AA31" s="22">
        <v>20315499</v>
      </c>
    </row>
    <row r="32" spans="1:27" ht="13.5">
      <c r="A32" s="23" t="s">
        <v>57</v>
      </c>
      <c r="B32" s="17"/>
      <c r="C32" s="18">
        <v>179373805</v>
      </c>
      <c r="D32" s="18">
        <v>179373805</v>
      </c>
      <c r="E32" s="19">
        <v>201016665</v>
      </c>
      <c r="F32" s="20">
        <v>201016665</v>
      </c>
      <c r="G32" s="20">
        <v>241855656</v>
      </c>
      <c r="H32" s="20">
        <v>179244363</v>
      </c>
      <c r="I32" s="20">
        <v>121459074</v>
      </c>
      <c r="J32" s="20">
        <v>121459074</v>
      </c>
      <c r="K32" s="20">
        <v>150583395</v>
      </c>
      <c r="L32" s="20">
        <v>185795632</v>
      </c>
      <c r="M32" s="20">
        <v>158117401</v>
      </c>
      <c r="N32" s="20">
        <v>158117401</v>
      </c>
      <c r="O32" s="20"/>
      <c r="P32" s="20"/>
      <c r="Q32" s="20"/>
      <c r="R32" s="20"/>
      <c r="S32" s="20"/>
      <c r="T32" s="20"/>
      <c r="U32" s="20"/>
      <c r="V32" s="20"/>
      <c r="W32" s="20">
        <v>158117401</v>
      </c>
      <c r="X32" s="20">
        <v>100508333</v>
      </c>
      <c r="Y32" s="20">
        <v>57609068</v>
      </c>
      <c r="Z32" s="21">
        <v>57.32</v>
      </c>
      <c r="AA32" s="22">
        <v>201016665</v>
      </c>
    </row>
    <row r="33" spans="1:27" ht="13.5">
      <c r="A33" s="23" t="s">
        <v>58</v>
      </c>
      <c r="B33" s="17"/>
      <c r="C33" s="18">
        <v>141350558</v>
      </c>
      <c r="D33" s="18">
        <v>141350558</v>
      </c>
      <c r="E33" s="19">
        <v>25271428</v>
      </c>
      <c r="F33" s="20">
        <v>25271428</v>
      </c>
      <c r="G33" s="20"/>
      <c r="H33" s="20">
        <v>140941008</v>
      </c>
      <c r="I33" s="20">
        <v>139651010</v>
      </c>
      <c r="J33" s="20">
        <v>139651010</v>
      </c>
      <c r="K33" s="20">
        <v>138002709</v>
      </c>
      <c r="L33" s="20">
        <v>138042709</v>
      </c>
      <c r="M33" s="20">
        <v>108518589</v>
      </c>
      <c r="N33" s="20">
        <v>108518589</v>
      </c>
      <c r="O33" s="20"/>
      <c r="P33" s="20"/>
      <c r="Q33" s="20"/>
      <c r="R33" s="20"/>
      <c r="S33" s="20"/>
      <c r="T33" s="20"/>
      <c r="U33" s="20"/>
      <c r="V33" s="20"/>
      <c r="W33" s="20">
        <v>108518589</v>
      </c>
      <c r="X33" s="20">
        <v>12635714</v>
      </c>
      <c r="Y33" s="20">
        <v>95882875</v>
      </c>
      <c r="Z33" s="21">
        <v>758.82</v>
      </c>
      <c r="AA33" s="22">
        <v>25271428</v>
      </c>
    </row>
    <row r="34" spans="1:27" ht="13.5">
      <c r="A34" s="27" t="s">
        <v>59</v>
      </c>
      <c r="B34" s="28"/>
      <c r="C34" s="29">
        <f aca="true" t="shared" si="3" ref="C34:Y34">SUM(C29:C33)</f>
        <v>382902915</v>
      </c>
      <c r="D34" s="29">
        <f>SUM(D29:D33)</f>
        <v>382902915</v>
      </c>
      <c r="E34" s="30">
        <f t="shared" si="3"/>
        <v>290415905</v>
      </c>
      <c r="F34" s="31">
        <f t="shared" si="3"/>
        <v>290415905</v>
      </c>
      <c r="G34" s="31">
        <f t="shared" si="3"/>
        <v>261873570</v>
      </c>
      <c r="H34" s="31">
        <f t="shared" si="3"/>
        <v>382575705</v>
      </c>
      <c r="I34" s="31">
        <f t="shared" si="3"/>
        <v>323341552</v>
      </c>
      <c r="J34" s="31">
        <f t="shared" si="3"/>
        <v>323341552</v>
      </c>
      <c r="K34" s="31">
        <f t="shared" si="3"/>
        <v>350987903</v>
      </c>
      <c r="L34" s="31">
        <f t="shared" si="3"/>
        <v>386552389</v>
      </c>
      <c r="M34" s="31">
        <f t="shared" si="3"/>
        <v>309367879</v>
      </c>
      <c r="N34" s="31">
        <f t="shared" si="3"/>
        <v>309367879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309367879</v>
      </c>
      <c r="X34" s="31">
        <f t="shared" si="3"/>
        <v>145207954</v>
      </c>
      <c r="Y34" s="31">
        <f t="shared" si="3"/>
        <v>164159925</v>
      </c>
      <c r="Z34" s="32">
        <f>+IF(X34&lt;&gt;0,+(Y34/X34)*100,0)</f>
        <v>113.051606663365</v>
      </c>
      <c r="AA34" s="33">
        <f>SUM(AA29:AA33)</f>
        <v>290415905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418048851</v>
      </c>
      <c r="D37" s="18">
        <v>418048851</v>
      </c>
      <c r="E37" s="19">
        <v>400756757</v>
      </c>
      <c r="F37" s="20">
        <v>400756757</v>
      </c>
      <c r="G37" s="20">
        <v>460325169</v>
      </c>
      <c r="H37" s="20">
        <v>418048851</v>
      </c>
      <c r="I37" s="20">
        <v>418048851</v>
      </c>
      <c r="J37" s="20">
        <v>418048851</v>
      </c>
      <c r="K37" s="20">
        <v>418048851</v>
      </c>
      <c r="L37" s="20">
        <v>418048851</v>
      </c>
      <c r="M37" s="20">
        <v>418048851</v>
      </c>
      <c r="N37" s="20">
        <v>418048851</v>
      </c>
      <c r="O37" s="20"/>
      <c r="P37" s="20"/>
      <c r="Q37" s="20"/>
      <c r="R37" s="20"/>
      <c r="S37" s="20"/>
      <c r="T37" s="20"/>
      <c r="U37" s="20"/>
      <c r="V37" s="20"/>
      <c r="W37" s="20">
        <v>418048851</v>
      </c>
      <c r="X37" s="20">
        <v>200378379</v>
      </c>
      <c r="Y37" s="20">
        <v>217670472</v>
      </c>
      <c r="Z37" s="21">
        <v>108.63</v>
      </c>
      <c r="AA37" s="22">
        <v>400756757</v>
      </c>
    </row>
    <row r="38" spans="1:27" ht="13.5">
      <c r="A38" s="23" t="s">
        <v>58</v>
      </c>
      <c r="B38" s="17"/>
      <c r="C38" s="18">
        <v>171508996</v>
      </c>
      <c r="D38" s="18">
        <v>171508996</v>
      </c>
      <c r="E38" s="19">
        <v>134087569</v>
      </c>
      <c r="F38" s="20">
        <v>134087569</v>
      </c>
      <c r="G38" s="20">
        <v>253243957</v>
      </c>
      <c r="H38" s="20">
        <v>163716333</v>
      </c>
      <c r="I38" s="20">
        <v>163475660</v>
      </c>
      <c r="J38" s="20">
        <v>163475660</v>
      </c>
      <c r="K38" s="20">
        <v>171269258</v>
      </c>
      <c r="L38" s="20">
        <v>171188011</v>
      </c>
      <c r="M38" s="20">
        <v>170328631</v>
      </c>
      <c r="N38" s="20">
        <v>170328631</v>
      </c>
      <c r="O38" s="20"/>
      <c r="P38" s="20"/>
      <c r="Q38" s="20"/>
      <c r="R38" s="20"/>
      <c r="S38" s="20"/>
      <c r="T38" s="20"/>
      <c r="U38" s="20"/>
      <c r="V38" s="20"/>
      <c r="W38" s="20">
        <v>170328631</v>
      </c>
      <c r="X38" s="20">
        <v>67043785</v>
      </c>
      <c r="Y38" s="20">
        <v>103284846</v>
      </c>
      <c r="Z38" s="21">
        <v>154.06</v>
      </c>
      <c r="AA38" s="22">
        <v>134087569</v>
      </c>
    </row>
    <row r="39" spans="1:27" ht="13.5">
      <c r="A39" s="27" t="s">
        <v>61</v>
      </c>
      <c r="B39" s="35"/>
      <c r="C39" s="29">
        <f aca="true" t="shared" si="4" ref="C39:Y39">SUM(C37:C38)</f>
        <v>589557847</v>
      </c>
      <c r="D39" s="29">
        <f>SUM(D37:D38)</f>
        <v>589557847</v>
      </c>
      <c r="E39" s="36">
        <f t="shared" si="4"/>
        <v>534844326</v>
      </c>
      <c r="F39" s="37">
        <f t="shared" si="4"/>
        <v>534844326</v>
      </c>
      <c r="G39" s="37">
        <f t="shared" si="4"/>
        <v>713569126</v>
      </c>
      <c r="H39" s="37">
        <f t="shared" si="4"/>
        <v>581765184</v>
      </c>
      <c r="I39" s="37">
        <f t="shared" si="4"/>
        <v>581524511</v>
      </c>
      <c r="J39" s="37">
        <f t="shared" si="4"/>
        <v>581524511</v>
      </c>
      <c r="K39" s="37">
        <f t="shared" si="4"/>
        <v>589318109</v>
      </c>
      <c r="L39" s="37">
        <f t="shared" si="4"/>
        <v>589236862</v>
      </c>
      <c r="M39" s="37">
        <f t="shared" si="4"/>
        <v>588377482</v>
      </c>
      <c r="N39" s="37">
        <f t="shared" si="4"/>
        <v>588377482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588377482</v>
      </c>
      <c r="X39" s="37">
        <f t="shared" si="4"/>
        <v>267422164</v>
      </c>
      <c r="Y39" s="37">
        <f t="shared" si="4"/>
        <v>320955318</v>
      </c>
      <c r="Z39" s="38">
        <f>+IF(X39&lt;&gt;0,+(Y39/X39)*100,0)</f>
        <v>120.01821883394825</v>
      </c>
      <c r="AA39" s="39">
        <f>SUM(AA37:AA38)</f>
        <v>534844326</v>
      </c>
    </row>
    <row r="40" spans="1:27" ht="13.5">
      <c r="A40" s="27" t="s">
        <v>62</v>
      </c>
      <c r="B40" s="28"/>
      <c r="C40" s="29">
        <f aca="true" t="shared" si="5" ref="C40:Y40">+C34+C39</f>
        <v>972460762</v>
      </c>
      <c r="D40" s="29">
        <f>+D34+D39</f>
        <v>972460762</v>
      </c>
      <c r="E40" s="30">
        <f t="shared" si="5"/>
        <v>825260231</v>
      </c>
      <c r="F40" s="31">
        <f t="shared" si="5"/>
        <v>825260231</v>
      </c>
      <c r="G40" s="31">
        <f t="shared" si="5"/>
        <v>975442696</v>
      </c>
      <c r="H40" s="31">
        <f t="shared" si="5"/>
        <v>964340889</v>
      </c>
      <c r="I40" s="31">
        <f t="shared" si="5"/>
        <v>904866063</v>
      </c>
      <c r="J40" s="31">
        <f t="shared" si="5"/>
        <v>904866063</v>
      </c>
      <c r="K40" s="31">
        <f t="shared" si="5"/>
        <v>940306012</v>
      </c>
      <c r="L40" s="31">
        <f t="shared" si="5"/>
        <v>975789251</v>
      </c>
      <c r="M40" s="31">
        <f t="shared" si="5"/>
        <v>897745361</v>
      </c>
      <c r="N40" s="31">
        <f t="shared" si="5"/>
        <v>897745361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897745361</v>
      </c>
      <c r="X40" s="31">
        <f t="shared" si="5"/>
        <v>412630118</v>
      </c>
      <c r="Y40" s="31">
        <f t="shared" si="5"/>
        <v>485115243</v>
      </c>
      <c r="Z40" s="32">
        <f>+IF(X40&lt;&gt;0,+(Y40/X40)*100,0)</f>
        <v>117.56661034616964</v>
      </c>
      <c r="AA40" s="33">
        <f>+AA34+AA39</f>
        <v>825260231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2497977465</v>
      </c>
      <c r="D42" s="43">
        <f>+D25-D40</f>
        <v>2497977465</v>
      </c>
      <c r="E42" s="44">
        <f t="shared" si="6"/>
        <v>2617170567</v>
      </c>
      <c r="F42" s="45">
        <f t="shared" si="6"/>
        <v>2612039999</v>
      </c>
      <c r="G42" s="45">
        <f t="shared" si="6"/>
        <v>2533433270</v>
      </c>
      <c r="H42" s="45">
        <f t="shared" si="6"/>
        <v>2558899053</v>
      </c>
      <c r="I42" s="45">
        <f t="shared" si="6"/>
        <v>2560995476</v>
      </c>
      <c r="J42" s="45">
        <f t="shared" si="6"/>
        <v>2560995476</v>
      </c>
      <c r="K42" s="45">
        <f t="shared" si="6"/>
        <v>2553002429</v>
      </c>
      <c r="L42" s="45">
        <f t="shared" si="6"/>
        <v>2535154166</v>
      </c>
      <c r="M42" s="45">
        <f t="shared" si="6"/>
        <v>2552089186</v>
      </c>
      <c r="N42" s="45">
        <f t="shared" si="6"/>
        <v>2552089186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2552089186</v>
      </c>
      <c r="X42" s="45">
        <f t="shared" si="6"/>
        <v>1306020000</v>
      </c>
      <c r="Y42" s="45">
        <f t="shared" si="6"/>
        <v>1246069186</v>
      </c>
      <c r="Z42" s="46">
        <f>+IF(X42&lt;&gt;0,+(Y42/X42)*100,0)</f>
        <v>95.40965574799773</v>
      </c>
      <c r="AA42" s="47">
        <f>+AA25-AA40</f>
        <v>2612039999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2428492987</v>
      </c>
      <c r="D45" s="18">
        <v>2428492987</v>
      </c>
      <c r="E45" s="19">
        <v>2545328795</v>
      </c>
      <c r="F45" s="20">
        <v>2525198226</v>
      </c>
      <c r="G45" s="20">
        <v>2456103151</v>
      </c>
      <c r="H45" s="20">
        <v>2489414574</v>
      </c>
      <c r="I45" s="20">
        <v>2491510999</v>
      </c>
      <c r="J45" s="20">
        <v>2491510999</v>
      </c>
      <c r="K45" s="20">
        <v>2483517950</v>
      </c>
      <c r="L45" s="20">
        <v>2465669687</v>
      </c>
      <c r="M45" s="20">
        <v>2482604708</v>
      </c>
      <c r="N45" s="20">
        <v>2482604708</v>
      </c>
      <c r="O45" s="20"/>
      <c r="P45" s="20"/>
      <c r="Q45" s="20"/>
      <c r="R45" s="20"/>
      <c r="S45" s="20"/>
      <c r="T45" s="20"/>
      <c r="U45" s="20"/>
      <c r="V45" s="20"/>
      <c r="W45" s="20">
        <v>2482604708</v>
      </c>
      <c r="X45" s="20">
        <v>1262599113</v>
      </c>
      <c r="Y45" s="20">
        <v>1220005595</v>
      </c>
      <c r="Z45" s="48">
        <v>96.63</v>
      </c>
      <c r="AA45" s="22">
        <v>2525198226</v>
      </c>
    </row>
    <row r="46" spans="1:27" ht="13.5">
      <c r="A46" s="23" t="s">
        <v>67</v>
      </c>
      <c r="B46" s="17"/>
      <c r="C46" s="18">
        <v>69484478</v>
      </c>
      <c r="D46" s="18">
        <v>69484478</v>
      </c>
      <c r="E46" s="19">
        <v>71841774</v>
      </c>
      <c r="F46" s="20">
        <v>86841774</v>
      </c>
      <c r="G46" s="20">
        <v>77330118</v>
      </c>
      <c r="H46" s="20">
        <v>69484478</v>
      </c>
      <c r="I46" s="20">
        <v>69484478</v>
      </c>
      <c r="J46" s="20">
        <v>69484478</v>
      </c>
      <c r="K46" s="20">
        <v>69484478</v>
      </c>
      <c r="L46" s="20">
        <v>69484478</v>
      </c>
      <c r="M46" s="20">
        <v>69484478</v>
      </c>
      <c r="N46" s="20">
        <v>69484478</v>
      </c>
      <c r="O46" s="20"/>
      <c r="P46" s="20"/>
      <c r="Q46" s="20"/>
      <c r="R46" s="20"/>
      <c r="S46" s="20"/>
      <c r="T46" s="20"/>
      <c r="U46" s="20"/>
      <c r="V46" s="20"/>
      <c r="W46" s="20">
        <v>69484478</v>
      </c>
      <c r="X46" s="20">
        <v>43420887</v>
      </c>
      <c r="Y46" s="20">
        <v>26063591</v>
      </c>
      <c r="Z46" s="48">
        <v>60.03</v>
      </c>
      <c r="AA46" s="22">
        <v>86841774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2497977465</v>
      </c>
      <c r="D48" s="51">
        <f>SUM(D45:D47)</f>
        <v>2497977465</v>
      </c>
      <c r="E48" s="52">
        <f t="shared" si="7"/>
        <v>2617170569</v>
      </c>
      <c r="F48" s="53">
        <f t="shared" si="7"/>
        <v>2612040000</v>
      </c>
      <c r="G48" s="53">
        <f t="shared" si="7"/>
        <v>2533433269</v>
      </c>
      <c r="H48" s="53">
        <f t="shared" si="7"/>
        <v>2558899052</v>
      </c>
      <c r="I48" s="53">
        <f t="shared" si="7"/>
        <v>2560995477</v>
      </c>
      <c r="J48" s="53">
        <f t="shared" si="7"/>
        <v>2560995477</v>
      </c>
      <c r="K48" s="53">
        <f t="shared" si="7"/>
        <v>2553002428</v>
      </c>
      <c r="L48" s="53">
        <f t="shared" si="7"/>
        <v>2535154165</v>
      </c>
      <c r="M48" s="53">
        <f t="shared" si="7"/>
        <v>2552089186</v>
      </c>
      <c r="N48" s="53">
        <f t="shared" si="7"/>
        <v>2552089186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2552089186</v>
      </c>
      <c r="X48" s="53">
        <f t="shared" si="7"/>
        <v>1306020000</v>
      </c>
      <c r="Y48" s="53">
        <f t="shared" si="7"/>
        <v>1246069186</v>
      </c>
      <c r="Z48" s="54">
        <f>+IF(X48&lt;&gt;0,+(Y48/X48)*100,0)</f>
        <v>95.40965574799773</v>
      </c>
      <c r="AA48" s="55">
        <f>SUM(AA45:AA47)</f>
        <v>2612040000</v>
      </c>
    </row>
    <row r="49" spans="1:27" ht="13.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46893234</v>
      </c>
      <c r="D6" s="18">
        <v>46893234</v>
      </c>
      <c r="E6" s="19">
        <v>150000000</v>
      </c>
      <c r="F6" s="20">
        <v>150000000</v>
      </c>
      <c r="G6" s="20">
        <v>197106230</v>
      </c>
      <c r="H6" s="20">
        <v>9219</v>
      </c>
      <c r="I6" s="20">
        <v>9219</v>
      </c>
      <c r="J6" s="20">
        <v>9219</v>
      </c>
      <c r="K6" s="20">
        <v>9219</v>
      </c>
      <c r="L6" s="20"/>
      <c r="M6" s="20">
        <v>9219</v>
      </c>
      <c r="N6" s="20">
        <v>9219</v>
      </c>
      <c r="O6" s="20"/>
      <c r="P6" s="20"/>
      <c r="Q6" s="20"/>
      <c r="R6" s="20"/>
      <c r="S6" s="20"/>
      <c r="T6" s="20"/>
      <c r="U6" s="20"/>
      <c r="V6" s="20"/>
      <c r="W6" s="20">
        <v>9219</v>
      </c>
      <c r="X6" s="20">
        <v>75000000</v>
      </c>
      <c r="Y6" s="20">
        <v>-74990781</v>
      </c>
      <c r="Z6" s="21">
        <v>-99.99</v>
      </c>
      <c r="AA6" s="22">
        <v>150000000</v>
      </c>
    </row>
    <row r="7" spans="1:27" ht="13.5">
      <c r="A7" s="23" t="s">
        <v>34</v>
      </c>
      <c r="B7" s="17"/>
      <c r="C7" s="18">
        <v>79482788</v>
      </c>
      <c r="D7" s="18">
        <v>79482788</v>
      </c>
      <c r="E7" s="19">
        <v>100000000</v>
      </c>
      <c r="F7" s="20">
        <v>100000000</v>
      </c>
      <c r="G7" s="20">
        <v>148791538</v>
      </c>
      <c r="H7" s="20">
        <v>230685796</v>
      </c>
      <c r="I7" s="20">
        <v>228678118</v>
      </c>
      <c r="J7" s="20">
        <v>228678118</v>
      </c>
      <c r="K7" s="20">
        <v>163078744</v>
      </c>
      <c r="L7" s="20"/>
      <c r="M7" s="20">
        <v>130951179</v>
      </c>
      <c r="N7" s="20">
        <v>130951179</v>
      </c>
      <c r="O7" s="20"/>
      <c r="P7" s="20"/>
      <c r="Q7" s="20"/>
      <c r="R7" s="20"/>
      <c r="S7" s="20"/>
      <c r="T7" s="20"/>
      <c r="U7" s="20"/>
      <c r="V7" s="20"/>
      <c r="W7" s="20">
        <v>130951179</v>
      </c>
      <c r="X7" s="20">
        <v>50000000</v>
      </c>
      <c r="Y7" s="20">
        <v>80951179</v>
      </c>
      <c r="Z7" s="21">
        <v>161.9</v>
      </c>
      <c r="AA7" s="22">
        <v>100000000</v>
      </c>
    </row>
    <row r="8" spans="1:27" ht="13.5">
      <c r="A8" s="23" t="s">
        <v>35</v>
      </c>
      <c r="B8" s="17"/>
      <c r="C8" s="18">
        <v>242445019</v>
      </c>
      <c r="D8" s="18">
        <v>242445019</v>
      </c>
      <c r="E8" s="19">
        <v>427549651</v>
      </c>
      <c r="F8" s="20">
        <v>427549651</v>
      </c>
      <c r="G8" s="20">
        <v>802616554</v>
      </c>
      <c r="H8" s="20">
        <v>319810829</v>
      </c>
      <c r="I8" s="20">
        <v>326459330</v>
      </c>
      <c r="J8" s="20">
        <v>326459330</v>
      </c>
      <c r="K8" s="20">
        <v>473360916</v>
      </c>
      <c r="L8" s="20"/>
      <c r="M8" s="20">
        <v>303046218</v>
      </c>
      <c r="N8" s="20">
        <v>303046218</v>
      </c>
      <c r="O8" s="20"/>
      <c r="P8" s="20"/>
      <c r="Q8" s="20"/>
      <c r="R8" s="20"/>
      <c r="S8" s="20"/>
      <c r="T8" s="20"/>
      <c r="U8" s="20"/>
      <c r="V8" s="20"/>
      <c r="W8" s="20">
        <v>303046218</v>
      </c>
      <c r="X8" s="20">
        <v>213774826</v>
      </c>
      <c r="Y8" s="20">
        <v>89271392</v>
      </c>
      <c r="Z8" s="21">
        <v>41.76</v>
      </c>
      <c r="AA8" s="22">
        <v>427549651</v>
      </c>
    </row>
    <row r="9" spans="1:27" ht="13.5">
      <c r="A9" s="23" t="s">
        <v>36</v>
      </c>
      <c r="B9" s="17"/>
      <c r="C9" s="18">
        <v>222273038</v>
      </c>
      <c r="D9" s="18">
        <v>222273038</v>
      </c>
      <c r="E9" s="19">
        <v>182000000</v>
      </c>
      <c r="F9" s="20">
        <v>182000000</v>
      </c>
      <c r="G9" s="20">
        <v>261332941</v>
      </c>
      <c r="H9" s="20">
        <v>254284493</v>
      </c>
      <c r="I9" s="20">
        <v>275611100</v>
      </c>
      <c r="J9" s="20">
        <v>275611100</v>
      </c>
      <c r="K9" s="20">
        <v>310881762</v>
      </c>
      <c r="L9" s="20"/>
      <c r="M9" s="20">
        <v>672566583</v>
      </c>
      <c r="N9" s="20">
        <v>672566583</v>
      </c>
      <c r="O9" s="20"/>
      <c r="P9" s="20"/>
      <c r="Q9" s="20"/>
      <c r="R9" s="20"/>
      <c r="S9" s="20"/>
      <c r="T9" s="20"/>
      <c r="U9" s="20"/>
      <c r="V9" s="20"/>
      <c r="W9" s="20">
        <v>672566583</v>
      </c>
      <c r="X9" s="20">
        <v>91000000</v>
      </c>
      <c r="Y9" s="20">
        <v>581566583</v>
      </c>
      <c r="Z9" s="21">
        <v>639.08</v>
      </c>
      <c r="AA9" s="22">
        <v>182000000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27358741</v>
      </c>
      <c r="D11" s="18">
        <v>27358741</v>
      </c>
      <c r="E11" s="19">
        <v>30000000</v>
      </c>
      <c r="F11" s="20">
        <v>30000000</v>
      </c>
      <c r="G11" s="20">
        <v>26302646</v>
      </c>
      <c r="H11" s="20">
        <v>26605160</v>
      </c>
      <c r="I11" s="20">
        <v>28970206</v>
      </c>
      <c r="J11" s="20">
        <v>28970206</v>
      </c>
      <c r="K11" s="20">
        <v>28842268</v>
      </c>
      <c r="L11" s="20"/>
      <c r="M11" s="20">
        <v>28978140</v>
      </c>
      <c r="N11" s="20">
        <v>28978140</v>
      </c>
      <c r="O11" s="20"/>
      <c r="P11" s="20"/>
      <c r="Q11" s="20"/>
      <c r="R11" s="20"/>
      <c r="S11" s="20"/>
      <c r="T11" s="20"/>
      <c r="U11" s="20"/>
      <c r="V11" s="20"/>
      <c r="W11" s="20">
        <v>28978140</v>
      </c>
      <c r="X11" s="20">
        <v>15000000</v>
      </c>
      <c r="Y11" s="20">
        <v>13978140</v>
      </c>
      <c r="Z11" s="21">
        <v>93.19</v>
      </c>
      <c r="AA11" s="22">
        <v>30000000</v>
      </c>
    </row>
    <row r="12" spans="1:27" ht="13.5">
      <c r="A12" s="27" t="s">
        <v>39</v>
      </c>
      <c r="B12" s="28"/>
      <c r="C12" s="29">
        <f aca="true" t="shared" si="0" ref="C12:Y12">SUM(C6:C11)</f>
        <v>618452820</v>
      </c>
      <c r="D12" s="29">
        <f>SUM(D6:D11)</f>
        <v>618452820</v>
      </c>
      <c r="E12" s="30">
        <f t="shared" si="0"/>
        <v>889549651</v>
      </c>
      <c r="F12" s="31">
        <f t="shared" si="0"/>
        <v>889549651</v>
      </c>
      <c r="G12" s="31">
        <f t="shared" si="0"/>
        <v>1436149909</v>
      </c>
      <c r="H12" s="31">
        <f t="shared" si="0"/>
        <v>831395497</v>
      </c>
      <c r="I12" s="31">
        <f t="shared" si="0"/>
        <v>859727973</v>
      </c>
      <c r="J12" s="31">
        <f t="shared" si="0"/>
        <v>859727973</v>
      </c>
      <c r="K12" s="31">
        <f t="shared" si="0"/>
        <v>976172909</v>
      </c>
      <c r="L12" s="31">
        <f t="shared" si="0"/>
        <v>0</v>
      </c>
      <c r="M12" s="31">
        <f t="shared" si="0"/>
        <v>1135551339</v>
      </c>
      <c r="N12" s="31">
        <f t="shared" si="0"/>
        <v>1135551339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1135551339</v>
      </c>
      <c r="X12" s="31">
        <f t="shared" si="0"/>
        <v>444774826</v>
      </c>
      <c r="Y12" s="31">
        <f t="shared" si="0"/>
        <v>690776513</v>
      </c>
      <c r="Z12" s="32">
        <f>+IF(X12&lt;&gt;0,+(Y12/X12)*100,0)</f>
        <v>155.30926496276118</v>
      </c>
      <c r="AA12" s="33">
        <f>SUM(AA6:AA11)</f>
        <v>889549651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308750</v>
      </c>
      <c r="D16" s="18">
        <v>308750</v>
      </c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1372942709</v>
      </c>
      <c r="D17" s="18">
        <v>1372942709</v>
      </c>
      <c r="E17" s="19">
        <v>1167729640</v>
      </c>
      <c r="F17" s="20">
        <v>1167729640</v>
      </c>
      <c r="G17" s="20">
        <v>1109390342</v>
      </c>
      <c r="H17" s="20">
        <v>1465068216</v>
      </c>
      <c r="I17" s="20">
        <v>1465068216</v>
      </c>
      <c r="J17" s="20">
        <v>1465068216</v>
      </c>
      <c r="K17" s="20">
        <v>1465068216</v>
      </c>
      <c r="L17" s="20"/>
      <c r="M17" s="20">
        <v>1372942671</v>
      </c>
      <c r="N17" s="20">
        <v>1372942671</v>
      </c>
      <c r="O17" s="20"/>
      <c r="P17" s="20"/>
      <c r="Q17" s="20"/>
      <c r="R17" s="20"/>
      <c r="S17" s="20"/>
      <c r="T17" s="20"/>
      <c r="U17" s="20"/>
      <c r="V17" s="20"/>
      <c r="W17" s="20">
        <v>1372942671</v>
      </c>
      <c r="X17" s="20">
        <v>583864820</v>
      </c>
      <c r="Y17" s="20">
        <v>789077851</v>
      </c>
      <c r="Z17" s="21">
        <v>135.15</v>
      </c>
      <c r="AA17" s="22">
        <v>1167729640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10177016740</v>
      </c>
      <c r="D19" s="18">
        <v>10177016740</v>
      </c>
      <c r="E19" s="19">
        <v>8965031793</v>
      </c>
      <c r="F19" s="20">
        <v>8965031793</v>
      </c>
      <c r="G19" s="20">
        <v>10170630583</v>
      </c>
      <c r="H19" s="20">
        <v>10167474484</v>
      </c>
      <c r="I19" s="20">
        <v>10166502405</v>
      </c>
      <c r="J19" s="20">
        <v>10166502405</v>
      </c>
      <c r="K19" s="20">
        <v>10235562974</v>
      </c>
      <c r="L19" s="20"/>
      <c r="M19" s="20">
        <v>10061654982</v>
      </c>
      <c r="N19" s="20">
        <v>10061654982</v>
      </c>
      <c r="O19" s="20"/>
      <c r="P19" s="20"/>
      <c r="Q19" s="20"/>
      <c r="R19" s="20"/>
      <c r="S19" s="20"/>
      <c r="T19" s="20"/>
      <c r="U19" s="20"/>
      <c r="V19" s="20"/>
      <c r="W19" s="20">
        <v>10061654982</v>
      </c>
      <c r="X19" s="20">
        <v>4482515897</v>
      </c>
      <c r="Y19" s="20">
        <v>5579139085</v>
      </c>
      <c r="Z19" s="21">
        <v>124.46</v>
      </c>
      <c r="AA19" s="22">
        <v>8965031793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19950179</v>
      </c>
      <c r="D22" s="18">
        <v>19950179</v>
      </c>
      <c r="E22" s="19">
        <v>20784914</v>
      </c>
      <c r="F22" s="20">
        <v>20784914</v>
      </c>
      <c r="G22" s="20">
        <v>21607857</v>
      </c>
      <c r="H22" s="20">
        <v>19950179</v>
      </c>
      <c r="I22" s="20">
        <v>19950179</v>
      </c>
      <c r="J22" s="20">
        <v>19950179</v>
      </c>
      <c r="K22" s="20">
        <v>19950179</v>
      </c>
      <c r="L22" s="20"/>
      <c r="M22" s="20">
        <v>19950179</v>
      </c>
      <c r="N22" s="20">
        <v>19950179</v>
      </c>
      <c r="O22" s="20"/>
      <c r="P22" s="20"/>
      <c r="Q22" s="20"/>
      <c r="R22" s="20"/>
      <c r="S22" s="20"/>
      <c r="T22" s="20"/>
      <c r="U22" s="20"/>
      <c r="V22" s="20"/>
      <c r="W22" s="20">
        <v>19950179</v>
      </c>
      <c r="X22" s="20">
        <v>10392457</v>
      </c>
      <c r="Y22" s="20">
        <v>9557722</v>
      </c>
      <c r="Z22" s="21">
        <v>91.97</v>
      </c>
      <c r="AA22" s="22">
        <v>20784914</v>
      </c>
    </row>
    <row r="23" spans="1:27" ht="13.5">
      <c r="A23" s="23" t="s">
        <v>49</v>
      </c>
      <c r="B23" s="17"/>
      <c r="C23" s="18">
        <v>374720</v>
      </c>
      <c r="D23" s="18">
        <v>374720</v>
      </c>
      <c r="E23" s="19">
        <v>346517</v>
      </c>
      <c r="F23" s="20">
        <v>346517</v>
      </c>
      <c r="G23" s="24">
        <v>363262</v>
      </c>
      <c r="H23" s="24">
        <v>374719</v>
      </c>
      <c r="I23" s="24">
        <v>374719</v>
      </c>
      <c r="J23" s="20">
        <v>374719</v>
      </c>
      <c r="K23" s="24">
        <v>374719</v>
      </c>
      <c r="L23" s="24"/>
      <c r="M23" s="20">
        <v>374719</v>
      </c>
      <c r="N23" s="24">
        <v>374719</v>
      </c>
      <c r="O23" s="24"/>
      <c r="P23" s="24"/>
      <c r="Q23" s="20"/>
      <c r="R23" s="24"/>
      <c r="S23" s="24"/>
      <c r="T23" s="20"/>
      <c r="U23" s="24"/>
      <c r="V23" s="24"/>
      <c r="W23" s="24">
        <v>374719</v>
      </c>
      <c r="X23" s="20">
        <v>173259</v>
      </c>
      <c r="Y23" s="24">
        <v>201460</v>
      </c>
      <c r="Z23" s="25">
        <v>116.28</v>
      </c>
      <c r="AA23" s="26">
        <v>346517</v>
      </c>
    </row>
    <row r="24" spans="1:27" ht="13.5">
      <c r="A24" s="27" t="s">
        <v>50</v>
      </c>
      <c r="B24" s="35"/>
      <c r="C24" s="29">
        <f aca="true" t="shared" si="1" ref="C24:Y24">SUM(C15:C23)</f>
        <v>11570593098</v>
      </c>
      <c r="D24" s="29">
        <f>SUM(D15:D23)</f>
        <v>11570593098</v>
      </c>
      <c r="E24" s="36">
        <f t="shared" si="1"/>
        <v>10153892864</v>
      </c>
      <c r="F24" s="37">
        <f t="shared" si="1"/>
        <v>10153892864</v>
      </c>
      <c r="G24" s="37">
        <f t="shared" si="1"/>
        <v>11301992044</v>
      </c>
      <c r="H24" s="37">
        <f t="shared" si="1"/>
        <v>11652867598</v>
      </c>
      <c r="I24" s="37">
        <f t="shared" si="1"/>
        <v>11651895519</v>
      </c>
      <c r="J24" s="37">
        <f t="shared" si="1"/>
        <v>11651895519</v>
      </c>
      <c r="K24" s="37">
        <f t="shared" si="1"/>
        <v>11720956088</v>
      </c>
      <c r="L24" s="37">
        <f t="shared" si="1"/>
        <v>0</v>
      </c>
      <c r="M24" s="37">
        <f t="shared" si="1"/>
        <v>11454922551</v>
      </c>
      <c r="N24" s="37">
        <f t="shared" si="1"/>
        <v>11454922551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11454922551</v>
      </c>
      <c r="X24" s="37">
        <f t="shared" si="1"/>
        <v>5076946433</v>
      </c>
      <c r="Y24" s="37">
        <f t="shared" si="1"/>
        <v>6377976118</v>
      </c>
      <c r="Z24" s="38">
        <f>+IF(X24&lt;&gt;0,+(Y24/X24)*100,0)</f>
        <v>125.62622438841085</v>
      </c>
      <c r="AA24" s="39">
        <f>SUM(AA15:AA23)</f>
        <v>10153892864</v>
      </c>
    </row>
    <row r="25" spans="1:27" ht="13.5">
      <c r="A25" s="27" t="s">
        <v>51</v>
      </c>
      <c r="B25" s="28"/>
      <c r="C25" s="29">
        <f aca="true" t="shared" si="2" ref="C25:Y25">+C12+C24</f>
        <v>12189045918</v>
      </c>
      <c r="D25" s="29">
        <f>+D12+D24</f>
        <v>12189045918</v>
      </c>
      <c r="E25" s="30">
        <f t="shared" si="2"/>
        <v>11043442515</v>
      </c>
      <c r="F25" s="31">
        <f t="shared" si="2"/>
        <v>11043442515</v>
      </c>
      <c r="G25" s="31">
        <f t="shared" si="2"/>
        <v>12738141953</v>
      </c>
      <c r="H25" s="31">
        <f t="shared" si="2"/>
        <v>12484263095</v>
      </c>
      <c r="I25" s="31">
        <f t="shared" si="2"/>
        <v>12511623492</v>
      </c>
      <c r="J25" s="31">
        <f t="shared" si="2"/>
        <v>12511623492</v>
      </c>
      <c r="K25" s="31">
        <f t="shared" si="2"/>
        <v>12697128997</v>
      </c>
      <c r="L25" s="31">
        <f t="shared" si="2"/>
        <v>0</v>
      </c>
      <c r="M25" s="31">
        <f t="shared" si="2"/>
        <v>12590473890</v>
      </c>
      <c r="N25" s="31">
        <f t="shared" si="2"/>
        <v>12590473890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12590473890</v>
      </c>
      <c r="X25" s="31">
        <f t="shared" si="2"/>
        <v>5521721259</v>
      </c>
      <c r="Y25" s="31">
        <f t="shared" si="2"/>
        <v>7068752631</v>
      </c>
      <c r="Z25" s="32">
        <f>+IF(X25&lt;&gt;0,+(Y25/X25)*100,0)</f>
        <v>128.01719426670536</v>
      </c>
      <c r="AA25" s="33">
        <f>+AA12+AA24</f>
        <v>11043442515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>
        <v>52479305</v>
      </c>
      <c r="I29" s="20">
        <v>124951761</v>
      </c>
      <c r="J29" s="20">
        <v>124951761</v>
      </c>
      <c r="K29" s="20">
        <v>107904322</v>
      </c>
      <c r="L29" s="20"/>
      <c r="M29" s="20">
        <v>98223205</v>
      </c>
      <c r="N29" s="20">
        <v>98223205</v>
      </c>
      <c r="O29" s="20"/>
      <c r="P29" s="20"/>
      <c r="Q29" s="20"/>
      <c r="R29" s="20"/>
      <c r="S29" s="20"/>
      <c r="T29" s="20"/>
      <c r="U29" s="20"/>
      <c r="V29" s="20"/>
      <c r="W29" s="20">
        <v>98223205</v>
      </c>
      <c r="X29" s="20"/>
      <c r="Y29" s="20">
        <v>98223205</v>
      </c>
      <c r="Z29" s="21"/>
      <c r="AA29" s="22"/>
    </row>
    <row r="30" spans="1:27" ht="13.5">
      <c r="A30" s="23" t="s">
        <v>55</v>
      </c>
      <c r="B30" s="17"/>
      <c r="C30" s="18">
        <v>3657602</v>
      </c>
      <c r="D30" s="18">
        <v>3657602</v>
      </c>
      <c r="E30" s="19">
        <v>4047780</v>
      </c>
      <c r="F30" s="20">
        <v>4047780</v>
      </c>
      <c r="G30" s="20"/>
      <c r="H30" s="20">
        <v>3657602</v>
      </c>
      <c r="I30" s="20">
        <v>1865105</v>
      </c>
      <c r="J30" s="20">
        <v>1865105</v>
      </c>
      <c r="K30" s="20">
        <v>1865105</v>
      </c>
      <c r="L30" s="20"/>
      <c r="M30" s="20">
        <v>1865105</v>
      </c>
      <c r="N30" s="20">
        <v>1865105</v>
      </c>
      <c r="O30" s="20"/>
      <c r="P30" s="20"/>
      <c r="Q30" s="20"/>
      <c r="R30" s="20"/>
      <c r="S30" s="20"/>
      <c r="T30" s="20"/>
      <c r="U30" s="20"/>
      <c r="V30" s="20"/>
      <c r="W30" s="20">
        <v>1865105</v>
      </c>
      <c r="X30" s="20">
        <v>2023890</v>
      </c>
      <c r="Y30" s="20">
        <v>-158785</v>
      </c>
      <c r="Z30" s="21">
        <v>-7.85</v>
      </c>
      <c r="AA30" s="22">
        <v>4047780</v>
      </c>
    </row>
    <row r="31" spans="1:27" ht="13.5">
      <c r="A31" s="23" t="s">
        <v>56</v>
      </c>
      <c r="B31" s="17"/>
      <c r="C31" s="18">
        <v>37404062</v>
      </c>
      <c r="D31" s="18">
        <v>37404062</v>
      </c>
      <c r="E31" s="19">
        <v>39125000</v>
      </c>
      <c r="F31" s="20">
        <v>39125000</v>
      </c>
      <c r="G31" s="20">
        <v>37587857</v>
      </c>
      <c r="H31" s="20">
        <v>37685719</v>
      </c>
      <c r="I31" s="20">
        <v>37778405</v>
      </c>
      <c r="J31" s="20">
        <v>37778405</v>
      </c>
      <c r="K31" s="20">
        <v>41840940</v>
      </c>
      <c r="L31" s="20"/>
      <c r="M31" s="20">
        <v>41973571</v>
      </c>
      <c r="N31" s="20">
        <v>41973571</v>
      </c>
      <c r="O31" s="20"/>
      <c r="P31" s="20"/>
      <c r="Q31" s="20"/>
      <c r="R31" s="20"/>
      <c r="S31" s="20"/>
      <c r="T31" s="20"/>
      <c r="U31" s="20"/>
      <c r="V31" s="20"/>
      <c r="W31" s="20">
        <v>41973571</v>
      </c>
      <c r="X31" s="20">
        <v>19562500</v>
      </c>
      <c r="Y31" s="20">
        <v>22411071</v>
      </c>
      <c r="Z31" s="21">
        <v>114.56</v>
      </c>
      <c r="AA31" s="22">
        <v>39125000</v>
      </c>
    </row>
    <row r="32" spans="1:27" ht="13.5">
      <c r="A32" s="23" t="s">
        <v>57</v>
      </c>
      <c r="B32" s="17"/>
      <c r="C32" s="18">
        <v>775069741</v>
      </c>
      <c r="D32" s="18">
        <v>775069741</v>
      </c>
      <c r="E32" s="19">
        <v>300000000</v>
      </c>
      <c r="F32" s="20">
        <v>300000000</v>
      </c>
      <c r="G32" s="20">
        <v>735321115</v>
      </c>
      <c r="H32" s="20">
        <v>736460287</v>
      </c>
      <c r="I32" s="20">
        <v>613949720</v>
      </c>
      <c r="J32" s="20">
        <v>613949720</v>
      </c>
      <c r="K32" s="20">
        <v>611100192</v>
      </c>
      <c r="L32" s="20"/>
      <c r="M32" s="20">
        <v>991440349</v>
      </c>
      <c r="N32" s="20">
        <v>991440349</v>
      </c>
      <c r="O32" s="20"/>
      <c r="P32" s="20"/>
      <c r="Q32" s="20"/>
      <c r="R32" s="20"/>
      <c r="S32" s="20"/>
      <c r="T32" s="20"/>
      <c r="U32" s="20"/>
      <c r="V32" s="20"/>
      <c r="W32" s="20">
        <v>991440349</v>
      </c>
      <c r="X32" s="20">
        <v>150000000</v>
      </c>
      <c r="Y32" s="20">
        <v>841440349</v>
      </c>
      <c r="Z32" s="21">
        <v>560.96</v>
      </c>
      <c r="AA32" s="22">
        <v>300000000</v>
      </c>
    </row>
    <row r="33" spans="1:27" ht="13.5">
      <c r="A33" s="23" t="s">
        <v>58</v>
      </c>
      <c r="B33" s="17"/>
      <c r="C33" s="18"/>
      <c r="D33" s="18"/>
      <c r="E33" s="19">
        <v>121036959</v>
      </c>
      <c r="F33" s="20">
        <v>121036959</v>
      </c>
      <c r="G33" s="20">
        <v>85040286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60518480</v>
      </c>
      <c r="Y33" s="20">
        <v>-60518480</v>
      </c>
      <c r="Z33" s="21">
        <v>-100</v>
      </c>
      <c r="AA33" s="22">
        <v>121036959</v>
      </c>
    </row>
    <row r="34" spans="1:27" ht="13.5">
      <c r="A34" s="27" t="s">
        <v>59</v>
      </c>
      <c r="B34" s="28"/>
      <c r="C34" s="29">
        <f aca="true" t="shared" si="3" ref="C34:Y34">SUM(C29:C33)</f>
        <v>816131405</v>
      </c>
      <c r="D34" s="29">
        <f>SUM(D29:D33)</f>
        <v>816131405</v>
      </c>
      <c r="E34" s="30">
        <f t="shared" si="3"/>
        <v>464209739</v>
      </c>
      <c r="F34" s="31">
        <f t="shared" si="3"/>
        <v>464209739</v>
      </c>
      <c r="G34" s="31">
        <f t="shared" si="3"/>
        <v>857949258</v>
      </c>
      <c r="H34" s="31">
        <f t="shared" si="3"/>
        <v>830282913</v>
      </c>
      <c r="I34" s="31">
        <f t="shared" si="3"/>
        <v>778544991</v>
      </c>
      <c r="J34" s="31">
        <f t="shared" si="3"/>
        <v>778544991</v>
      </c>
      <c r="K34" s="31">
        <f t="shared" si="3"/>
        <v>762710559</v>
      </c>
      <c r="L34" s="31">
        <f t="shared" si="3"/>
        <v>0</v>
      </c>
      <c r="M34" s="31">
        <f t="shared" si="3"/>
        <v>1133502230</v>
      </c>
      <c r="N34" s="31">
        <f t="shared" si="3"/>
        <v>1133502230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1133502230</v>
      </c>
      <c r="X34" s="31">
        <f t="shared" si="3"/>
        <v>232104870</v>
      </c>
      <c r="Y34" s="31">
        <f t="shared" si="3"/>
        <v>901397360</v>
      </c>
      <c r="Z34" s="32">
        <f>+IF(X34&lt;&gt;0,+(Y34/X34)*100,0)</f>
        <v>388.3577970595792</v>
      </c>
      <c r="AA34" s="33">
        <f>SUM(AA29:AA33)</f>
        <v>464209739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19827787</v>
      </c>
      <c r="D37" s="18">
        <v>19827787</v>
      </c>
      <c r="E37" s="19">
        <v>26920992</v>
      </c>
      <c r="F37" s="20">
        <v>26920992</v>
      </c>
      <c r="G37" s="20">
        <v>23485389</v>
      </c>
      <c r="H37" s="20">
        <v>19827787</v>
      </c>
      <c r="I37" s="20">
        <v>19827787</v>
      </c>
      <c r="J37" s="20">
        <v>19827787</v>
      </c>
      <c r="K37" s="20">
        <v>19827787</v>
      </c>
      <c r="L37" s="20"/>
      <c r="M37" s="20">
        <v>19827787</v>
      </c>
      <c r="N37" s="20">
        <v>19827787</v>
      </c>
      <c r="O37" s="20"/>
      <c r="P37" s="20"/>
      <c r="Q37" s="20"/>
      <c r="R37" s="20"/>
      <c r="S37" s="20"/>
      <c r="T37" s="20"/>
      <c r="U37" s="20"/>
      <c r="V37" s="20"/>
      <c r="W37" s="20">
        <v>19827787</v>
      </c>
      <c r="X37" s="20">
        <v>13460496</v>
      </c>
      <c r="Y37" s="20">
        <v>6367291</v>
      </c>
      <c r="Z37" s="21">
        <v>47.3</v>
      </c>
      <c r="AA37" s="22">
        <v>26920992</v>
      </c>
    </row>
    <row r="38" spans="1:27" ht="13.5">
      <c r="A38" s="23" t="s">
        <v>58</v>
      </c>
      <c r="B38" s="17"/>
      <c r="C38" s="18">
        <v>289812670</v>
      </c>
      <c r="D38" s="18">
        <v>289812670</v>
      </c>
      <c r="E38" s="19">
        <v>323254429</v>
      </c>
      <c r="F38" s="20">
        <v>323254429</v>
      </c>
      <c r="G38" s="20">
        <v>324373939</v>
      </c>
      <c r="H38" s="20">
        <v>374852956</v>
      </c>
      <c r="I38" s="20">
        <v>374852956</v>
      </c>
      <c r="J38" s="20">
        <v>374852956</v>
      </c>
      <c r="K38" s="20">
        <v>374852956</v>
      </c>
      <c r="L38" s="20"/>
      <c r="M38" s="20">
        <v>289812670</v>
      </c>
      <c r="N38" s="20">
        <v>289812670</v>
      </c>
      <c r="O38" s="20"/>
      <c r="P38" s="20"/>
      <c r="Q38" s="20"/>
      <c r="R38" s="20"/>
      <c r="S38" s="20"/>
      <c r="T38" s="20"/>
      <c r="U38" s="20"/>
      <c r="V38" s="20"/>
      <c r="W38" s="20">
        <v>289812670</v>
      </c>
      <c r="X38" s="20">
        <v>161627215</v>
      </c>
      <c r="Y38" s="20">
        <v>128185455</v>
      </c>
      <c r="Z38" s="21">
        <v>79.31</v>
      </c>
      <c r="AA38" s="22">
        <v>323254429</v>
      </c>
    </row>
    <row r="39" spans="1:27" ht="13.5">
      <c r="A39" s="27" t="s">
        <v>61</v>
      </c>
      <c r="B39" s="35"/>
      <c r="C39" s="29">
        <f aca="true" t="shared" si="4" ref="C39:Y39">SUM(C37:C38)</f>
        <v>309640457</v>
      </c>
      <c r="D39" s="29">
        <f>SUM(D37:D38)</f>
        <v>309640457</v>
      </c>
      <c r="E39" s="36">
        <f t="shared" si="4"/>
        <v>350175421</v>
      </c>
      <c r="F39" s="37">
        <f t="shared" si="4"/>
        <v>350175421</v>
      </c>
      <c r="G39" s="37">
        <f t="shared" si="4"/>
        <v>347859328</v>
      </c>
      <c r="H39" s="37">
        <f t="shared" si="4"/>
        <v>394680743</v>
      </c>
      <c r="I39" s="37">
        <f t="shared" si="4"/>
        <v>394680743</v>
      </c>
      <c r="J39" s="37">
        <f t="shared" si="4"/>
        <v>394680743</v>
      </c>
      <c r="K39" s="37">
        <f t="shared" si="4"/>
        <v>394680743</v>
      </c>
      <c r="L39" s="37">
        <f t="shared" si="4"/>
        <v>0</v>
      </c>
      <c r="M39" s="37">
        <f t="shared" si="4"/>
        <v>309640457</v>
      </c>
      <c r="N39" s="37">
        <f t="shared" si="4"/>
        <v>309640457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309640457</v>
      </c>
      <c r="X39" s="37">
        <f t="shared" si="4"/>
        <v>175087711</v>
      </c>
      <c r="Y39" s="37">
        <f t="shared" si="4"/>
        <v>134552746</v>
      </c>
      <c r="Z39" s="38">
        <f>+IF(X39&lt;&gt;0,+(Y39/X39)*100,0)</f>
        <v>76.8487663877221</v>
      </c>
      <c r="AA39" s="39">
        <f>SUM(AA37:AA38)</f>
        <v>350175421</v>
      </c>
    </row>
    <row r="40" spans="1:27" ht="13.5">
      <c r="A40" s="27" t="s">
        <v>62</v>
      </c>
      <c r="B40" s="28"/>
      <c r="C40" s="29">
        <f aca="true" t="shared" si="5" ref="C40:Y40">+C34+C39</f>
        <v>1125771862</v>
      </c>
      <c r="D40" s="29">
        <f>+D34+D39</f>
        <v>1125771862</v>
      </c>
      <c r="E40" s="30">
        <f t="shared" si="5"/>
        <v>814385160</v>
      </c>
      <c r="F40" s="31">
        <f t="shared" si="5"/>
        <v>814385160</v>
      </c>
      <c r="G40" s="31">
        <f t="shared" si="5"/>
        <v>1205808586</v>
      </c>
      <c r="H40" s="31">
        <f t="shared" si="5"/>
        <v>1224963656</v>
      </c>
      <c r="I40" s="31">
        <f t="shared" si="5"/>
        <v>1173225734</v>
      </c>
      <c r="J40" s="31">
        <f t="shared" si="5"/>
        <v>1173225734</v>
      </c>
      <c r="K40" s="31">
        <f t="shared" si="5"/>
        <v>1157391302</v>
      </c>
      <c r="L40" s="31">
        <f t="shared" si="5"/>
        <v>0</v>
      </c>
      <c r="M40" s="31">
        <f t="shared" si="5"/>
        <v>1443142687</v>
      </c>
      <c r="N40" s="31">
        <f t="shared" si="5"/>
        <v>1443142687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1443142687</v>
      </c>
      <c r="X40" s="31">
        <f t="shared" si="5"/>
        <v>407192581</v>
      </c>
      <c r="Y40" s="31">
        <f t="shared" si="5"/>
        <v>1035950106</v>
      </c>
      <c r="Z40" s="32">
        <f>+IF(X40&lt;&gt;0,+(Y40/X40)*100,0)</f>
        <v>254.41281455960512</v>
      </c>
      <c r="AA40" s="33">
        <f>+AA34+AA39</f>
        <v>814385160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11063274056</v>
      </c>
      <c r="D42" s="43">
        <f>+D25-D40</f>
        <v>11063274056</v>
      </c>
      <c r="E42" s="44">
        <f t="shared" si="6"/>
        <v>10229057355</v>
      </c>
      <c r="F42" s="45">
        <f t="shared" si="6"/>
        <v>10229057355</v>
      </c>
      <c r="G42" s="45">
        <f t="shared" si="6"/>
        <v>11532333367</v>
      </c>
      <c r="H42" s="45">
        <f t="shared" si="6"/>
        <v>11259299439</v>
      </c>
      <c r="I42" s="45">
        <f t="shared" si="6"/>
        <v>11338397758</v>
      </c>
      <c r="J42" s="45">
        <f t="shared" si="6"/>
        <v>11338397758</v>
      </c>
      <c r="K42" s="45">
        <f t="shared" si="6"/>
        <v>11539737695</v>
      </c>
      <c r="L42" s="45">
        <f t="shared" si="6"/>
        <v>0</v>
      </c>
      <c r="M42" s="45">
        <f t="shared" si="6"/>
        <v>11147331203</v>
      </c>
      <c r="N42" s="45">
        <f t="shared" si="6"/>
        <v>11147331203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11147331203</v>
      </c>
      <c r="X42" s="45">
        <f t="shared" si="6"/>
        <v>5114528678</v>
      </c>
      <c r="Y42" s="45">
        <f t="shared" si="6"/>
        <v>6032802525</v>
      </c>
      <c r="Z42" s="46">
        <f>+IF(X42&lt;&gt;0,+(Y42/X42)*100,0)</f>
        <v>117.95422227173988</v>
      </c>
      <c r="AA42" s="47">
        <f>+AA25-AA40</f>
        <v>10229057355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10978023303</v>
      </c>
      <c r="D45" s="18">
        <v>10978023303</v>
      </c>
      <c r="E45" s="19">
        <v>10172768768</v>
      </c>
      <c r="F45" s="20">
        <v>10172768768</v>
      </c>
      <c r="G45" s="20">
        <v>11447082614</v>
      </c>
      <c r="H45" s="20">
        <v>11174048686</v>
      </c>
      <c r="I45" s="20">
        <v>11253147005</v>
      </c>
      <c r="J45" s="20">
        <v>11253147005</v>
      </c>
      <c r="K45" s="20">
        <v>11454486942</v>
      </c>
      <c r="L45" s="20"/>
      <c r="M45" s="20">
        <v>11062080450</v>
      </c>
      <c r="N45" s="20">
        <v>11062080450</v>
      </c>
      <c r="O45" s="20"/>
      <c r="P45" s="20"/>
      <c r="Q45" s="20"/>
      <c r="R45" s="20"/>
      <c r="S45" s="20"/>
      <c r="T45" s="20"/>
      <c r="U45" s="20"/>
      <c r="V45" s="20"/>
      <c r="W45" s="20">
        <v>11062080450</v>
      </c>
      <c r="X45" s="20">
        <v>5086384384</v>
      </c>
      <c r="Y45" s="20">
        <v>5975696066</v>
      </c>
      <c r="Z45" s="48">
        <v>117.48</v>
      </c>
      <c r="AA45" s="22">
        <v>10172768768</v>
      </c>
    </row>
    <row r="46" spans="1:27" ht="13.5">
      <c r="A46" s="23" t="s">
        <v>67</v>
      </c>
      <c r="B46" s="17"/>
      <c r="C46" s="18">
        <v>85250753</v>
      </c>
      <c r="D46" s="18">
        <v>85250753</v>
      </c>
      <c r="E46" s="19">
        <v>56288587</v>
      </c>
      <c r="F46" s="20">
        <v>56288587</v>
      </c>
      <c r="G46" s="20">
        <v>85250753</v>
      </c>
      <c r="H46" s="20">
        <v>85250753</v>
      </c>
      <c r="I46" s="20">
        <v>85250753</v>
      </c>
      <c r="J46" s="20">
        <v>85250753</v>
      </c>
      <c r="K46" s="20">
        <v>85250753</v>
      </c>
      <c r="L46" s="20"/>
      <c r="M46" s="20">
        <v>85250753</v>
      </c>
      <c r="N46" s="20">
        <v>85250753</v>
      </c>
      <c r="O46" s="20"/>
      <c r="P46" s="20"/>
      <c r="Q46" s="20"/>
      <c r="R46" s="20"/>
      <c r="S46" s="20"/>
      <c r="T46" s="20"/>
      <c r="U46" s="20"/>
      <c r="V46" s="20"/>
      <c r="W46" s="20">
        <v>85250753</v>
      </c>
      <c r="X46" s="20">
        <v>28144294</v>
      </c>
      <c r="Y46" s="20">
        <v>57106459</v>
      </c>
      <c r="Z46" s="48">
        <v>202.91</v>
      </c>
      <c r="AA46" s="22">
        <v>56288587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11063274056</v>
      </c>
      <c r="D48" s="51">
        <f>SUM(D45:D47)</f>
        <v>11063274056</v>
      </c>
      <c r="E48" s="52">
        <f t="shared" si="7"/>
        <v>10229057355</v>
      </c>
      <c r="F48" s="53">
        <f t="shared" si="7"/>
        <v>10229057355</v>
      </c>
      <c r="G48" s="53">
        <f t="shared" si="7"/>
        <v>11532333367</v>
      </c>
      <c r="H48" s="53">
        <f t="shared" si="7"/>
        <v>11259299439</v>
      </c>
      <c r="I48" s="53">
        <f t="shared" si="7"/>
        <v>11338397758</v>
      </c>
      <c r="J48" s="53">
        <f t="shared" si="7"/>
        <v>11338397758</v>
      </c>
      <c r="K48" s="53">
        <f t="shared" si="7"/>
        <v>11539737695</v>
      </c>
      <c r="L48" s="53">
        <f t="shared" si="7"/>
        <v>0</v>
      </c>
      <c r="M48" s="53">
        <f t="shared" si="7"/>
        <v>11147331203</v>
      </c>
      <c r="N48" s="53">
        <f t="shared" si="7"/>
        <v>11147331203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11147331203</v>
      </c>
      <c r="X48" s="53">
        <f t="shared" si="7"/>
        <v>5114528678</v>
      </c>
      <c r="Y48" s="53">
        <f t="shared" si="7"/>
        <v>6032802525</v>
      </c>
      <c r="Z48" s="54">
        <f>+IF(X48&lt;&gt;0,+(Y48/X48)*100,0)</f>
        <v>117.95422227173988</v>
      </c>
      <c r="AA48" s="55">
        <f>SUM(AA45:AA47)</f>
        <v>10229057355</v>
      </c>
    </row>
    <row r="49" spans="1:27" ht="13.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27231925</v>
      </c>
      <c r="D6" s="18">
        <v>27231925</v>
      </c>
      <c r="E6" s="19">
        <v>6891783</v>
      </c>
      <c r="F6" s="20">
        <v>6891783</v>
      </c>
      <c r="G6" s="20">
        <v>23211259</v>
      </c>
      <c r="H6" s="20">
        <v>21300186</v>
      </c>
      <c r="I6" s="20">
        <v>12694506</v>
      </c>
      <c r="J6" s="20">
        <v>12694506</v>
      </c>
      <c r="K6" s="20">
        <v>16917189</v>
      </c>
      <c r="L6" s="20">
        <v>76755670</v>
      </c>
      <c r="M6" s="20">
        <v>11267878</v>
      </c>
      <c r="N6" s="20">
        <v>11267878</v>
      </c>
      <c r="O6" s="20"/>
      <c r="P6" s="20"/>
      <c r="Q6" s="20"/>
      <c r="R6" s="20"/>
      <c r="S6" s="20"/>
      <c r="T6" s="20"/>
      <c r="U6" s="20"/>
      <c r="V6" s="20"/>
      <c r="W6" s="20">
        <v>11267878</v>
      </c>
      <c r="X6" s="20">
        <v>3445892</v>
      </c>
      <c r="Y6" s="20">
        <v>7821986</v>
      </c>
      <c r="Z6" s="21">
        <v>226.99</v>
      </c>
      <c r="AA6" s="22">
        <v>6891783</v>
      </c>
    </row>
    <row r="7" spans="1:27" ht="13.5">
      <c r="A7" s="23" t="s">
        <v>34</v>
      </c>
      <c r="B7" s="17"/>
      <c r="C7" s="18">
        <v>69472679</v>
      </c>
      <c r="D7" s="18">
        <v>69472679</v>
      </c>
      <c r="E7" s="19"/>
      <c r="F7" s="20"/>
      <c r="G7" s="20">
        <v>91249499</v>
      </c>
      <c r="H7" s="20">
        <v>60629958</v>
      </c>
      <c r="I7" s="20">
        <v>39030466</v>
      </c>
      <c r="J7" s="20">
        <v>39030466</v>
      </c>
      <c r="K7" s="20">
        <v>39290625</v>
      </c>
      <c r="L7" s="20">
        <v>104651084</v>
      </c>
      <c r="M7" s="20">
        <v>203906492</v>
      </c>
      <c r="N7" s="20">
        <v>203906492</v>
      </c>
      <c r="O7" s="20"/>
      <c r="P7" s="20"/>
      <c r="Q7" s="20"/>
      <c r="R7" s="20"/>
      <c r="S7" s="20"/>
      <c r="T7" s="20"/>
      <c r="U7" s="20"/>
      <c r="V7" s="20"/>
      <c r="W7" s="20">
        <v>203906492</v>
      </c>
      <c r="X7" s="20"/>
      <c r="Y7" s="20">
        <v>203906492</v>
      </c>
      <c r="Z7" s="21"/>
      <c r="AA7" s="22"/>
    </row>
    <row r="8" spans="1:27" ht="13.5">
      <c r="A8" s="23" t="s">
        <v>35</v>
      </c>
      <c r="B8" s="17"/>
      <c r="C8" s="18">
        <v>360807011</v>
      </c>
      <c r="D8" s="18">
        <v>360807011</v>
      </c>
      <c r="E8" s="19">
        <v>348927028</v>
      </c>
      <c r="F8" s="20">
        <v>348927028</v>
      </c>
      <c r="G8" s="20">
        <v>334975766</v>
      </c>
      <c r="H8" s="20">
        <v>382606472</v>
      </c>
      <c r="I8" s="20">
        <v>377503420</v>
      </c>
      <c r="J8" s="20">
        <v>377503420</v>
      </c>
      <c r="K8" s="20">
        <v>370530272</v>
      </c>
      <c r="L8" s="20">
        <v>354687979</v>
      </c>
      <c r="M8" s="20">
        <v>381404292</v>
      </c>
      <c r="N8" s="20">
        <v>381404292</v>
      </c>
      <c r="O8" s="20"/>
      <c r="P8" s="20"/>
      <c r="Q8" s="20"/>
      <c r="R8" s="20"/>
      <c r="S8" s="20"/>
      <c r="T8" s="20"/>
      <c r="U8" s="20"/>
      <c r="V8" s="20"/>
      <c r="W8" s="20">
        <v>381404292</v>
      </c>
      <c r="X8" s="20">
        <v>174463514</v>
      </c>
      <c r="Y8" s="20">
        <v>206940778</v>
      </c>
      <c r="Z8" s="21">
        <v>118.62</v>
      </c>
      <c r="AA8" s="22">
        <v>348927028</v>
      </c>
    </row>
    <row r="9" spans="1:27" ht="13.5">
      <c r="A9" s="23" t="s">
        <v>36</v>
      </c>
      <c r="B9" s="17"/>
      <c r="C9" s="18">
        <v>55432754</v>
      </c>
      <c r="D9" s="18">
        <v>55432754</v>
      </c>
      <c r="E9" s="19">
        <v>47184894</v>
      </c>
      <c r="F9" s="20">
        <v>47184894</v>
      </c>
      <c r="G9" s="20">
        <v>45756619</v>
      </c>
      <c r="H9" s="20">
        <v>38452190</v>
      </c>
      <c r="I9" s="20">
        <v>18181800</v>
      </c>
      <c r="J9" s="20">
        <v>18181800</v>
      </c>
      <c r="K9" s="20">
        <v>17727685</v>
      </c>
      <c r="L9" s="20">
        <v>46757698</v>
      </c>
      <c r="M9" s="20">
        <v>43567889</v>
      </c>
      <c r="N9" s="20">
        <v>43567889</v>
      </c>
      <c r="O9" s="20"/>
      <c r="P9" s="20"/>
      <c r="Q9" s="20"/>
      <c r="R9" s="20"/>
      <c r="S9" s="20"/>
      <c r="T9" s="20"/>
      <c r="U9" s="20"/>
      <c r="V9" s="20"/>
      <c r="W9" s="20">
        <v>43567889</v>
      </c>
      <c r="X9" s="20">
        <v>23592447</v>
      </c>
      <c r="Y9" s="20">
        <v>19975442</v>
      </c>
      <c r="Z9" s="21">
        <v>84.67</v>
      </c>
      <c r="AA9" s="22">
        <v>47184894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14057661</v>
      </c>
      <c r="D11" s="18">
        <v>14057661</v>
      </c>
      <c r="E11" s="19">
        <v>12717254</v>
      </c>
      <c r="F11" s="20">
        <v>12717254</v>
      </c>
      <c r="G11" s="20">
        <v>13620041</v>
      </c>
      <c r="H11" s="20">
        <v>13294151</v>
      </c>
      <c r="I11" s="20">
        <v>11484744</v>
      </c>
      <c r="J11" s="20">
        <v>11484744</v>
      </c>
      <c r="K11" s="20">
        <v>13327194</v>
      </c>
      <c r="L11" s="20">
        <v>11756549</v>
      </c>
      <c r="M11" s="20">
        <v>14174081</v>
      </c>
      <c r="N11" s="20">
        <v>14174081</v>
      </c>
      <c r="O11" s="20"/>
      <c r="P11" s="20"/>
      <c r="Q11" s="20"/>
      <c r="R11" s="20"/>
      <c r="S11" s="20"/>
      <c r="T11" s="20"/>
      <c r="U11" s="20"/>
      <c r="V11" s="20"/>
      <c r="W11" s="20">
        <v>14174081</v>
      </c>
      <c r="X11" s="20">
        <v>6358627</v>
      </c>
      <c r="Y11" s="20">
        <v>7815454</v>
      </c>
      <c r="Z11" s="21">
        <v>122.91</v>
      </c>
      <c r="AA11" s="22">
        <v>12717254</v>
      </c>
    </row>
    <row r="12" spans="1:27" ht="13.5">
      <c r="A12" s="27" t="s">
        <v>39</v>
      </c>
      <c r="B12" s="28"/>
      <c r="C12" s="29">
        <f aca="true" t="shared" si="0" ref="C12:Y12">SUM(C6:C11)</f>
        <v>527002030</v>
      </c>
      <c r="D12" s="29">
        <f>SUM(D6:D11)</f>
        <v>527002030</v>
      </c>
      <c r="E12" s="30">
        <f t="shared" si="0"/>
        <v>415720959</v>
      </c>
      <c r="F12" s="31">
        <f t="shared" si="0"/>
        <v>415720959</v>
      </c>
      <c r="G12" s="31">
        <f t="shared" si="0"/>
        <v>508813184</v>
      </c>
      <c r="H12" s="31">
        <f t="shared" si="0"/>
        <v>516282957</v>
      </c>
      <c r="I12" s="31">
        <f t="shared" si="0"/>
        <v>458894936</v>
      </c>
      <c r="J12" s="31">
        <f t="shared" si="0"/>
        <v>458894936</v>
      </c>
      <c r="K12" s="31">
        <f t="shared" si="0"/>
        <v>457792965</v>
      </c>
      <c r="L12" s="31">
        <f t="shared" si="0"/>
        <v>594608980</v>
      </c>
      <c r="M12" s="31">
        <f t="shared" si="0"/>
        <v>654320632</v>
      </c>
      <c r="N12" s="31">
        <f t="shared" si="0"/>
        <v>654320632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654320632</v>
      </c>
      <c r="X12" s="31">
        <f t="shared" si="0"/>
        <v>207860480</v>
      </c>
      <c r="Y12" s="31">
        <f t="shared" si="0"/>
        <v>446460152</v>
      </c>
      <c r="Z12" s="32">
        <f>+IF(X12&lt;&gt;0,+(Y12/X12)*100,0)</f>
        <v>214.7883772807606</v>
      </c>
      <c r="AA12" s="33">
        <f>SUM(AA6:AA11)</f>
        <v>415720959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>
        <v>25518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53934765</v>
      </c>
      <c r="D16" s="18">
        <v>53934765</v>
      </c>
      <c r="E16" s="19">
        <v>62083583</v>
      </c>
      <c r="F16" s="20">
        <v>62083583</v>
      </c>
      <c r="G16" s="24">
        <v>60862084</v>
      </c>
      <c r="H16" s="24">
        <v>135360693</v>
      </c>
      <c r="I16" s="24">
        <v>55798128</v>
      </c>
      <c r="J16" s="20">
        <v>55798128</v>
      </c>
      <c r="K16" s="24">
        <v>55789564</v>
      </c>
      <c r="L16" s="24">
        <v>56406932</v>
      </c>
      <c r="M16" s="20">
        <v>57764431</v>
      </c>
      <c r="N16" s="24">
        <v>57764431</v>
      </c>
      <c r="O16" s="24"/>
      <c r="P16" s="24"/>
      <c r="Q16" s="20"/>
      <c r="R16" s="24"/>
      <c r="S16" s="24"/>
      <c r="T16" s="20"/>
      <c r="U16" s="24"/>
      <c r="V16" s="24"/>
      <c r="W16" s="24">
        <v>57764431</v>
      </c>
      <c r="X16" s="20">
        <v>31041792</v>
      </c>
      <c r="Y16" s="24">
        <v>26722639</v>
      </c>
      <c r="Z16" s="25">
        <v>86.09</v>
      </c>
      <c r="AA16" s="26">
        <v>62083583</v>
      </c>
    </row>
    <row r="17" spans="1:27" ht="13.5">
      <c r="A17" s="23" t="s">
        <v>43</v>
      </c>
      <c r="B17" s="17"/>
      <c r="C17" s="18">
        <v>502511800</v>
      </c>
      <c r="D17" s="18">
        <v>502511800</v>
      </c>
      <c r="E17" s="19">
        <v>512780785</v>
      </c>
      <c r="F17" s="20">
        <v>512780785</v>
      </c>
      <c r="G17" s="20">
        <v>600092380</v>
      </c>
      <c r="H17" s="20">
        <v>500980075</v>
      </c>
      <c r="I17" s="20">
        <v>500980075</v>
      </c>
      <c r="J17" s="20">
        <v>500980075</v>
      </c>
      <c r="K17" s="20">
        <v>500980075</v>
      </c>
      <c r="L17" s="20">
        <v>512780785</v>
      </c>
      <c r="M17" s="20">
        <v>512780785</v>
      </c>
      <c r="N17" s="20">
        <v>512780785</v>
      </c>
      <c r="O17" s="20"/>
      <c r="P17" s="20"/>
      <c r="Q17" s="20"/>
      <c r="R17" s="20"/>
      <c r="S17" s="20"/>
      <c r="T17" s="20"/>
      <c r="U17" s="20"/>
      <c r="V17" s="20"/>
      <c r="W17" s="20">
        <v>512780785</v>
      </c>
      <c r="X17" s="20">
        <v>256390393</v>
      </c>
      <c r="Y17" s="20">
        <v>256390392</v>
      </c>
      <c r="Z17" s="21">
        <v>100</v>
      </c>
      <c r="AA17" s="22">
        <v>512780785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5229164415</v>
      </c>
      <c r="D19" s="18">
        <v>5229164415</v>
      </c>
      <c r="E19" s="19">
        <v>5385874487</v>
      </c>
      <c r="F19" s="20">
        <v>5385874487</v>
      </c>
      <c r="G19" s="20">
        <v>5091520114</v>
      </c>
      <c r="H19" s="20">
        <v>5156817553</v>
      </c>
      <c r="I19" s="20">
        <v>5186846000</v>
      </c>
      <c r="J19" s="20">
        <v>5186846000</v>
      </c>
      <c r="K19" s="20">
        <v>5162720452</v>
      </c>
      <c r="L19" s="20">
        <v>5204200003</v>
      </c>
      <c r="M19" s="20">
        <v>5154217088</v>
      </c>
      <c r="N19" s="20">
        <v>5154217088</v>
      </c>
      <c r="O19" s="20"/>
      <c r="P19" s="20"/>
      <c r="Q19" s="20"/>
      <c r="R19" s="20"/>
      <c r="S19" s="20"/>
      <c r="T19" s="20"/>
      <c r="U19" s="20"/>
      <c r="V19" s="20"/>
      <c r="W19" s="20">
        <v>5154217088</v>
      </c>
      <c r="X19" s="20">
        <v>2692937244</v>
      </c>
      <c r="Y19" s="20">
        <v>2461279844</v>
      </c>
      <c r="Z19" s="21">
        <v>91.4</v>
      </c>
      <c r="AA19" s="22">
        <v>5385874487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>
        <v>3616652</v>
      </c>
      <c r="F21" s="20">
        <v>3616652</v>
      </c>
      <c r="G21" s="20">
        <v>3586045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1808326</v>
      </c>
      <c r="Y21" s="20">
        <v>-1808326</v>
      </c>
      <c r="Z21" s="21">
        <v>-100</v>
      </c>
      <c r="AA21" s="22">
        <v>3616652</v>
      </c>
    </row>
    <row r="22" spans="1:27" ht="13.5">
      <c r="A22" s="23" t="s">
        <v>48</v>
      </c>
      <c r="B22" s="17"/>
      <c r="C22" s="18">
        <v>4860463</v>
      </c>
      <c r="D22" s="18">
        <v>4860463</v>
      </c>
      <c r="E22" s="19">
        <v>19256520</v>
      </c>
      <c r="F22" s="20">
        <v>19256520</v>
      </c>
      <c r="G22" s="20">
        <v>4457124</v>
      </c>
      <c r="H22" s="20">
        <v>4926566</v>
      </c>
      <c r="I22" s="20">
        <v>4926566</v>
      </c>
      <c r="J22" s="20">
        <v>4926566</v>
      </c>
      <c r="K22" s="20">
        <v>4926566</v>
      </c>
      <c r="L22" s="20">
        <v>19256520</v>
      </c>
      <c r="M22" s="20">
        <v>19256520</v>
      </c>
      <c r="N22" s="20">
        <v>19256520</v>
      </c>
      <c r="O22" s="20"/>
      <c r="P22" s="20"/>
      <c r="Q22" s="20"/>
      <c r="R22" s="20"/>
      <c r="S22" s="20"/>
      <c r="T22" s="20"/>
      <c r="U22" s="20"/>
      <c r="V22" s="20"/>
      <c r="W22" s="20">
        <v>19256520</v>
      </c>
      <c r="X22" s="20">
        <v>9628260</v>
      </c>
      <c r="Y22" s="20">
        <v>9628260</v>
      </c>
      <c r="Z22" s="21">
        <v>100</v>
      </c>
      <c r="AA22" s="22">
        <v>19256520</v>
      </c>
    </row>
    <row r="23" spans="1:27" ht="13.5">
      <c r="A23" s="23" t="s">
        <v>49</v>
      </c>
      <c r="B23" s="17"/>
      <c r="C23" s="18">
        <v>619685</v>
      </c>
      <c r="D23" s="18">
        <v>619685</v>
      </c>
      <c r="E23" s="19">
        <v>619685</v>
      </c>
      <c r="F23" s="20">
        <v>619685</v>
      </c>
      <c r="G23" s="24"/>
      <c r="H23" s="24">
        <v>619685</v>
      </c>
      <c r="I23" s="24">
        <v>619685</v>
      </c>
      <c r="J23" s="20">
        <v>619685</v>
      </c>
      <c r="K23" s="24">
        <v>619685</v>
      </c>
      <c r="L23" s="24">
        <v>619685</v>
      </c>
      <c r="M23" s="20">
        <v>619685</v>
      </c>
      <c r="N23" s="24">
        <v>619685</v>
      </c>
      <c r="O23" s="24"/>
      <c r="P23" s="24"/>
      <c r="Q23" s="20"/>
      <c r="R23" s="24"/>
      <c r="S23" s="24"/>
      <c r="T23" s="20"/>
      <c r="U23" s="24"/>
      <c r="V23" s="24"/>
      <c r="W23" s="24">
        <v>619685</v>
      </c>
      <c r="X23" s="20">
        <v>309843</v>
      </c>
      <c r="Y23" s="24">
        <v>309842</v>
      </c>
      <c r="Z23" s="25">
        <v>100</v>
      </c>
      <c r="AA23" s="26">
        <v>619685</v>
      </c>
    </row>
    <row r="24" spans="1:27" ht="13.5">
      <c r="A24" s="27" t="s">
        <v>50</v>
      </c>
      <c r="B24" s="35"/>
      <c r="C24" s="29">
        <f aca="true" t="shared" si="1" ref="C24:Y24">SUM(C15:C23)</f>
        <v>5791091128</v>
      </c>
      <c r="D24" s="29">
        <f>SUM(D15:D23)</f>
        <v>5791091128</v>
      </c>
      <c r="E24" s="36">
        <f t="shared" si="1"/>
        <v>5984231712</v>
      </c>
      <c r="F24" s="37">
        <f t="shared" si="1"/>
        <v>5984231712</v>
      </c>
      <c r="G24" s="37">
        <f t="shared" si="1"/>
        <v>5760517747</v>
      </c>
      <c r="H24" s="37">
        <f t="shared" si="1"/>
        <v>5798730090</v>
      </c>
      <c r="I24" s="37">
        <f t="shared" si="1"/>
        <v>5749170454</v>
      </c>
      <c r="J24" s="37">
        <f t="shared" si="1"/>
        <v>5749170454</v>
      </c>
      <c r="K24" s="37">
        <f t="shared" si="1"/>
        <v>5725036342</v>
      </c>
      <c r="L24" s="37">
        <f t="shared" si="1"/>
        <v>5793263925</v>
      </c>
      <c r="M24" s="37">
        <f t="shared" si="1"/>
        <v>5744638509</v>
      </c>
      <c r="N24" s="37">
        <f t="shared" si="1"/>
        <v>5744638509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5744638509</v>
      </c>
      <c r="X24" s="37">
        <f t="shared" si="1"/>
        <v>2992115858</v>
      </c>
      <c r="Y24" s="37">
        <f t="shared" si="1"/>
        <v>2752522651</v>
      </c>
      <c r="Z24" s="38">
        <f>+IF(X24&lt;&gt;0,+(Y24/X24)*100,0)</f>
        <v>91.99251571895516</v>
      </c>
      <c r="AA24" s="39">
        <f>SUM(AA15:AA23)</f>
        <v>5984231712</v>
      </c>
    </row>
    <row r="25" spans="1:27" ht="13.5">
      <c r="A25" s="27" t="s">
        <v>51</v>
      </c>
      <c r="B25" s="28"/>
      <c r="C25" s="29">
        <f aca="true" t="shared" si="2" ref="C25:Y25">+C12+C24</f>
        <v>6318093158</v>
      </c>
      <c r="D25" s="29">
        <f>+D12+D24</f>
        <v>6318093158</v>
      </c>
      <c r="E25" s="30">
        <f t="shared" si="2"/>
        <v>6399952671</v>
      </c>
      <c r="F25" s="31">
        <f t="shared" si="2"/>
        <v>6399952671</v>
      </c>
      <c r="G25" s="31">
        <f t="shared" si="2"/>
        <v>6269330931</v>
      </c>
      <c r="H25" s="31">
        <f t="shared" si="2"/>
        <v>6315013047</v>
      </c>
      <c r="I25" s="31">
        <f t="shared" si="2"/>
        <v>6208065390</v>
      </c>
      <c r="J25" s="31">
        <f t="shared" si="2"/>
        <v>6208065390</v>
      </c>
      <c r="K25" s="31">
        <f t="shared" si="2"/>
        <v>6182829307</v>
      </c>
      <c r="L25" s="31">
        <f t="shared" si="2"/>
        <v>6387872905</v>
      </c>
      <c r="M25" s="31">
        <f t="shared" si="2"/>
        <v>6398959141</v>
      </c>
      <c r="N25" s="31">
        <f t="shared" si="2"/>
        <v>6398959141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6398959141</v>
      </c>
      <c r="X25" s="31">
        <f t="shared" si="2"/>
        <v>3199976338</v>
      </c>
      <c r="Y25" s="31">
        <f t="shared" si="2"/>
        <v>3198982803</v>
      </c>
      <c r="Z25" s="32">
        <f>+IF(X25&lt;&gt;0,+(Y25/X25)*100,0)</f>
        <v>99.96895180166798</v>
      </c>
      <c r="AA25" s="33">
        <f>+AA12+AA24</f>
        <v>6399952671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25798090</v>
      </c>
      <c r="D30" s="18">
        <v>25798090</v>
      </c>
      <c r="E30" s="19">
        <v>36593572</v>
      </c>
      <c r="F30" s="20">
        <v>36593572</v>
      </c>
      <c r="G30" s="20">
        <v>22031671</v>
      </c>
      <c r="H30" s="20"/>
      <c r="I30" s="20">
        <v>17640710</v>
      </c>
      <c r="J30" s="20">
        <v>17640710</v>
      </c>
      <c r="K30" s="20">
        <v>16488969</v>
      </c>
      <c r="L30" s="20">
        <v>21987650</v>
      </c>
      <c r="M30" s="20">
        <v>11973616</v>
      </c>
      <c r="N30" s="20">
        <v>11973616</v>
      </c>
      <c r="O30" s="20"/>
      <c r="P30" s="20"/>
      <c r="Q30" s="20"/>
      <c r="R30" s="20"/>
      <c r="S30" s="20"/>
      <c r="T30" s="20"/>
      <c r="U30" s="20"/>
      <c r="V30" s="20"/>
      <c r="W30" s="20">
        <v>11973616</v>
      </c>
      <c r="X30" s="20">
        <v>18296786</v>
      </c>
      <c r="Y30" s="20">
        <v>-6323170</v>
      </c>
      <c r="Z30" s="21">
        <v>-34.56</v>
      </c>
      <c r="AA30" s="22">
        <v>36593572</v>
      </c>
    </row>
    <row r="31" spans="1:27" ht="13.5">
      <c r="A31" s="23" t="s">
        <v>56</v>
      </c>
      <c r="B31" s="17"/>
      <c r="C31" s="18">
        <v>45609474</v>
      </c>
      <c r="D31" s="18">
        <v>45609474</v>
      </c>
      <c r="E31" s="19">
        <v>40089789</v>
      </c>
      <c r="F31" s="20">
        <v>40089789</v>
      </c>
      <c r="G31" s="20">
        <v>45756619</v>
      </c>
      <c r="H31" s="20">
        <v>47356216</v>
      </c>
      <c r="I31" s="20">
        <v>47356216</v>
      </c>
      <c r="J31" s="20">
        <v>47356216</v>
      </c>
      <c r="K31" s="20">
        <v>47877823</v>
      </c>
      <c r="L31" s="20">
        <v>43909877</v>
      </c>
      <c r="M31" s="20">
        <v>48109104</v>
      </c>
      <c r="N31" s="20">
        <v>48109104</v>
      </c>
      <c r="O31" s="20"/>
      <c r="P31" s="20"/>
      <c r="Q31" s="20"/>
      <c r="R31" s="20"/>
      <c r="S31" s="20"/>
      <c r="T31" s="20"/>
      <c r="U31" s="20"/>
      <c r="V31" s="20"/>
      <c r="W31" s="20">
        <v>48109104</v>
      </c>
      <c r="X31" s="20">
        <v>20044895</v>
      </c>
      <c r="Y31" s="20">
        <v>28064209</v>
      </c>
      <c r="Z31" s="21">
        <v>140.01</v>
      </c>
      <c r="AA31" s="22">
        <v>40089789</v>
      </c>
    </row>
    <row r="32" spans="1:27" ht="13.5">
      <c r="A32" s="23" t="s">
        <v>57</v>
      </c>
      <c r="B32" s="17"/>
      <c r="C32" s="18">
        <v>549323302</v>
      </c>
      <c r="D32" s="18">
        <v>549323302</v>
      </c>
      <c r="E32" s="19">
        <v>426883782</v>
      </c>
      <c r="F32" s="20">
        <v>426883782</v>
      </c>
      <c r="G32" s="20">
        <v>412868402</v>
      </c>
      <c r="H32" s="20">
        <v>351482412</v>
      </c>
      <c r="I32" s="20">
        <v>341442527</v>
      </c>
      <c r="J32" s="20">
        <v>341442527</v>
      </c>
      <c r="K32" s="20">
        <v>359070519</v>
      </c>
      <c r="L32" s="20">
        <v>389678789</v>
      </c>
      <c r="M32" s="20">
        <v>346834396</v>
      </c>
      <c r="N32" s="20">
        <v>346834396</v>
      </c>
      <c r="O32" s="20"/>
      <c r="P32" s="20"/>
      <c r="Q32" s="20"/>
      <c r="R32" s="20"/>
      <c r="S32" s="20"/>
      <c r="T32" s="20"/>
      <c r="U32" s="20"/>
      <c r="V32" s="20"/>
      <c r="W32" s="20">
        <v>346834396</v>
      </c>
      <c r="X32" s="20">
        <v>213441891</v>
      </c>
      <c r="Y32" s="20">
        <v>133392505</v>
      </c>
      <c r="Z32" s="21">
        <v>62.5</v>
      </c>
      <c r="AA32" s="22">
        <v>426883782</v>
      </c>
    </row>
    <row r="33" spans="1:27" ht="13.5">
      <c r="A33" s="23" t="s">
        <v>58</v>
      </c>
      <c r="B33" s="17"/>
      <c r="C33" s="18">
        <v>12013199</v>
      </c>
      <c r="D33" s="18">
        <v>12013199</v>
      </c>
      <c r="E33" s="19">
        <v>18671000</v>
      </c>
      <c r="F33" s="20">
        <v>18671000</v>
      </c>
      <c r="G33" s="20">
        <v>23206203</v>
      </c>
      <c r="H33" s="20">
        <v>19628430</v>
      </c>
      <c r="I33" s="20">
        <v>19808987</v>
      </c>
      <c r="J33" s="20">
        <v>19808987</v>
      </c>
      <c r="K33" s="20">
        <v>18765987</v>
      </c>
      <c r="L33" s="20">
        <v>14546766</v>
      </c>
      <c r="M33" s="20">
        <v>13678989</v>
      </c>
      <c r="N33" s="20">
        <v>13678989</v>
      </c>
      <c r="O33" s="20"/>
      <c r="P33" s="20"/>
      <c r="Q33" s="20"/>
      <c r="R33" s="20"/>
      <c r="S33" s="20"/>
      <c r="T33" s="20"/>
      <c r="U33" s="20"/>
      <c r="V33" s="20"/>
      <c r="W33" s="20">
        <v>13678989</v>
      </c>
      <c r="X33" s="20">
        <v>9335500</v>
      </c>
      <c r="Y33" s="20">
        <v>4343489</v>
      </c>
      <c r="Z33" s="21">
        <v>46.53</v>
      </c>
      <c r="AA33" s="22">
        <v>18671000</v>
      </c>
    </row>
    <row r="34" spans="1:27" ht="13.5">
      <c r="A34" s="27" t="s">
        <v>59</v>
      </c>
      <c r="B34" s="28"/>
      <c r="C34" s="29">
        <f aca="true" t="shared" si="3" ref="C34:Y34">SUM(C29:C33)</f>
        <v>632744065</v>
      </c>
      <c r="D34" s="29">
        <f>SUM(D29:D33)</f>
        <v>632744065</v>
      </c>
      <c r="E34" s="30">
        <f t="shared" si="3"/>
        <v>522238143</v>
      </c>
      <c r="F34" s="31">
        <f t="shared" si="3"/>
        <v>522238143</v>
      </c>
      <c r="G34" s="31">
        <f t="shared" si="3"/>
        <v>503862895</v>
      </c>
      <c r="H34" s="31">
        <f t="shared" si="3"/>
        <v>418467058</v>
      </c>
      <c r="I34" s="31">
        <f t="shared" si="3"/>
        <v>426248440</v>
      </c>
      <c r="J34" s="31">
        <f t="shared" si="3"/>
        <v>426248440</v>
      </c>
      <c r="K34" s="31">
        <f t="shared" si="3"/>
        <v>442203298</v>
      </c>
      <c r="L34" s="31">
        <f t="shared" si="3"/>
        <v>470123082</v>
      </c>
      <c r="M34" s="31">
        <f t="shared" si="3"/>
        <v>420596105</v>
      </c>
      <c r="N34" s="31">
        <f t="shared" si="3"/>
        <v>420596105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420596105</v>
      </c>
      <c r="X34" s="31">
        <f t="shared" si="3"/>
        <v>261119072</v>
      </c>
      <c r="Y34" s="31">
        <f t="shared" si="3"/>
        <v>159477033</v>
      </c>
      <c r="Z34" s="32">
        <f>+IF(X34&lt;&gt;0,+(Y34/X34)*100,0)</f>
        <v>61.07444844166725</v>
      </c>
      <c r="AA34" s="33">
        <f>SUM(AA29:AA33)</f>
        <v>522238143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321817685</v>
      </c>
      <c r="D37" s="18">
        <v>321817685</v>
      </c>
      <c r="E37" s="19">
        <v>432681436</v>
      </c>
      <c r="F37" s="20">
        <v>432681436</v>
      </c>
      <c r="G37" s="20">
        <v>322104496</v>
      </c>
      <c r="H37" s="20">
        <v>345285011</v>
      </c>
      <c r="I37" s="20">
        <v>317672776</v>
      </c>
      <c r="J37" s="20">
        <v>317672776</v>
      </c>
      <c r="K37" s="20">
        <v>318908459</v>
      </c>
      <c r="L37" s="20">
        <v>464786999</v>
      </c>
      <c r="M37" s="20">
        <v>471008524</v>
      </c>
      <c r="N37" s="20">
        <v>471008524</v>
      </c>
      <c r="O37" s="20"/>
      <c r="P37" s="20"/>
      <c r="Q37" s="20"/>
      <c r="R37" s="20"/>
      <c r="S37" s="20"/>
      <c r="T37" s="20"/>
      <c r="U37" s="20"/>
      <c r="V37" s="20"/>
      <c r="W37" s="20">
        <v>471008524</v>
      </c>
      <c r="X37" s="20">
        <v>216340718</v>
      </c>
      <c r="Y37" s="20">
        <v>254667806</v>
      </c>
      <c r="Z37" s="21">
        <v>117.72</v>
      </c>
      <c r="AA37" s="22">
        <v>432681436</v>
      </c>
    </row>
    <row r="38" spans="1:27" ht="13.5">
      <c r="A38" s="23" t="s">
        <v>58</v>
      </c>
      <c r="B38" s="17"/>
      <c r="C38" s="18">
        <v>192501316</v>
      </c>
      <c r="D38" s="18">
        <v>192501316</v>
      </c>
      <c r="E38" s="19">
        <v>156877373</v>
      </c>
      <c r="F38" s="20">
        <v>156877373</v>
      </c>
      <c r="G38" s="20">
        <v>156877373</v>
      </c>
      <c r="H38" s="20">
        <v>192501316</v>
      </c>
      <c r="I38" s="20">
        <v>182567909</v>
      </c>
      <c r="J38" s="20">
        <v>182567909</v>
      </c>
      <c r="K38" s="20">
        <v>187096766</v>
      </c>
      <c r="L38" s="20">
        <v>146576898</v>
      </c>
      <c r="M38" s="20">
        <v>148967908</v>
      </c>
      <c r="N38" s="20">
        <v>148967908</v>
      </c>
      <c r="O38" s="20"/>
      <c r="P38" s="20"/>
      <c r="Q38" s="20"/>
      <c r="R38" s="20"/>
      <c r="S38" s="20"/>
      <c r="T38" s="20"/>
      <c r="U38" s="20"/>
      <c r="V38" s="20"/>
      <c r="W38" s="20">
        <v>148967908</v>
      </c>
      <c r="X38" s="20">
        <v>78438687</v>
      </c>
      <c r="Y38" s="20">
        <v>70529221</v>
      </c>
      <c r="Z38" s="21">
        <v>89.92</v>
      </c>
      <c r="AA38" s="22">
        <v>156877373</v>
      </c>
    </row>
    <row r="39" spans="1:27" ht="13.5">
      <c r="A39" s="27" t="s">
        <v>61</v>
      </c>
      <c r="B39" s="35"/>
      <c r="C39" s="29">
        <f aca="true" t="shared" si="4" ref="C39:Y39">SUM(C37:C38)</f>
        <v>514319001</v>
      </c>
      <c r="D39" s="29">
        <f>SUM(D37:D38)</f>
        <v>514319001</v>
      </c>
      <c r="E39" s="36">
        <f t="shared" si="4"/>
        <v>589558809</v>
      </c>
      <c r="F39" s="37">
        <f t="shared" si="4"/>
        <v>589558809</v>
      </c>
      <c r="G39" s="37">
        <f t="shared" si="4"/>
        <v>478981869</v>
      </c>
      <c r="H39" s="37">
        <f t="shared" si="4"/>
        <v>537786327</v>
      </c>
      <c r="I39" s="37">
        <f t="shared" si="4"/>
        <v>500240685</v>
      </c>
      <c r="J39" s="37">
        <f t="shared" si="4"/>
        <v>500240685</v>
      </c>
      <c r="K39" s="37">
        <f t="shared" si="4"/>
        <v>506005225</v>
      </c>
      <c r="L39" s="37">
        <f t="shared" si="4"/>
        <v>611363897</v>
      </c>
      <c r="M39" s="37">
        <f t="shared" si="4"/>
        <v>619976432</v>
      </c>
      <c r="N39" s="37">
        <f t="shared" si="4"/>
        <v>619976432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619976432</v>
      </c>
      <c r="X39" s="37">
        <f t="shared" si="4"/>
        <v>294779405</v>
      </c>
      <c r="Y39" s="37">
        <f t="shared" si="4"/>
        <v>325197027</v>
      </c>
      <c r="Z39" s="38">
        <f>+IF(X39&lt;&gt;0,+(Y39/X39)*100,0)</f>
        <v>110.31877447476359</v>
      </c>
      <c r="AA39" s="39">
        <f>SUM(AA37:AA38)</f>
        <v>589558809</v>
      </c>
    </row>
    <row r="40" spans="1:27" ht="13.5">
      <c r="A40" s="27" t="s">
        <v>62</v>
      </c>
      <c r="B40" s="28"/>
      <c r="C40" s="29">
        <f aca="true" t="shared" si="5" ref="C40:Y40">+C34+C39</f>
        <v>1147063066</v>
      </c>
      <c r="D40" s="29">
        <f>+D34+D39</f>
        <v>1147063066</v>
      </c>
      <c r="E40" s="30">
        <f t="shared" si="5"/>
        <v>1111796952</v>
      </c>
      <c r="F40" s="31">
        <f t="shared" si="5"/>
        <v>1111796952</v>
      </c>
      <c r="G40" s="31">
        <f t="shared" si="5"/>
        <v>982844764</v>
      </c>
      <c r="H40" s="31">
        <f t="shared" si="5"/>
        <v>956253385</v>
      </c>
      <c r="I40" s="31">
        <f t="shared" si="5"/>
        <v>926489125</v>
      </c>
      <c r="J40" s="31">
        <f t="shared" si="5"/>
        <v>926489125</v>
      </c>
      <c r="K40" s="31">
        <f t="shared" si="5"/>
        <v>948208523</v>
      </c>
      <c r="L40" s="31">
        <f t="shared" si="5"/>
        <v>1081486979</v>
      </c>
      <c r="M40" s="31">
        <f t="shared" si="5"/>
        <v>1040572537</v>
      </c>
      <c r="N40" s="31">
        <f t="shared" si="5"/>
        <v>1040572537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1040572537</v>
      </c>
      <c r="X40" s="31">
        <f t="shared" si="5"/>
        <v>555898477</v>
      </c>
      <c r="Y40" s="31">
        <f t="shared" si="5"/>
        <v>484674060</v>
      </c>
      <c r="Z40" s="32">
        <f>+IF(X40&lt;&gt;0,+(Y40/X40)*100,0)</f>
        <v>87.18751355744405</v>
      </c>
      <c r="AA40" s="33">
        <f>+AA34+AA39</f>
        <v>1111796952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5171030092</v>
      </c>
      <c r="D42" s="43">
        <f>+D25-D40</f>
        <v>5171030092</v>
      </c>
      <c r="E42" s="44">
        <f t="shared" si="6"/>
        <v>5288155719</v>
      </c>
      <c r="F42" s="45">
        <f t="shared" si="6"/>
        <v>5288155719</v>
      </c>
      <c r="G42" s="45">
        <f t="shared" si="6"/>
        <v>5286486167</v>
      </c>
      <c r="H42" s="45">
        <f t="shared" si="6"/>
        <v>5358759662</v>
      </c>
      <c r="I42" s="45">
        <f t="shared" si="6"/>
        <v>5281576265</v>
      </c>
      <c r="J42" s="45">
        <f t="shared" si="6"/>
        <v>5281576265</v>
      </c>
      <c r="K42" s="45">
        <f t="shared" si="6"/>
        <v>5234620784</v>
      </c>
      <c r="L42" s="45">
        <f t="shared" si="6"/>
        <v>5306385926</v>
      </c>
      <c r="M42" s="45">
        <f t="shared" si="6"/>
        <v>5358386604</v>
      </c>
      <c r="N42" s="45">
        <f t="shared" si="6"/>
        <v>5358386604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5358386604</v>
      </c>
      <c r="X42" s="45">
        <f t="shared" si="6"/>
        <v>2644077861</v>
      </c>
      <c r="Y42" s="45">
        <f t="shared" si="6"/>
        <v>2714308743</v>
      </c>
      <c r="Z42" s="46">
        <f>+IF(X42&lt;&gt;0,+(Y42/X42)*100,0)</f>
        <v>102.65615786266741</v>
      </c>
      <c r="AA42" s="47">
        <f>+AA25-AA40</f>
        <v>5288155719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5162150020</v>
      </c>
      <c r="D45" s="18">
        <v>5162150020</v>
      </c>
      <c r="E45" s="19">
        <v>5288155719</v>
      </c>
      <c r="F45" s="20">
        <v>5288155719</v>
      </c>
      <c r="G45" s="20">
        <v>5286486168</v>
      </c>
      <c r="H45" s="20">
        <v>5331213672</v>
      </c>
      <c r="I45" s="20">
        <v>5272237275</v>
      </c>
      <c r="J45" s="20">
        <v>5272237275</v>
      </c>
      <c r="K45" s="20">
        <v>5225028873</v>
      </c>
      <c r="L45" s="20">
        <v>5297505855</v>
      </c>
      <c r="M45" s="20">
        <v>5348218087</v>
      </c>
      <c r="N45" s="20">
        <v>5348218087</v>
      </c>
      <c r="O45" s="20"/>
      <c r="P45" s="20"/>
      <c r="Q45" s="20"/>
      <c r="R45" s="20"/>
      <c r="S45" s="20"/>
      <c r="T45" s="20"/>
      <c r="U45" s="20"/>
      <c r="V45" s="20"/>
      <c r="W45" s="20">
        <v>5348218087</v>
      </c>
      <c r="X45" s="20">
        <v>2644077860</v>
      </c>
      <c r="Y45" s="20">
        <v>2704140227</v>
      </c>
      <c r="Z45" s="48">
        <v>102.27</v>
      </c>
      <c r="AA45" s="22">
        <v>5288155719</v>
      </c>
    </row>
    <row r="46" spans="1:27" ht="13.5">
      <c r="A46" s="23" t="s">
        <v>67</v>
      </c>
      <c r="B46" s="17"/>
      <c r="C46" s="18">
        <v>8880072</v>
      </c>
      <c r="D46" s="18">
        <v>8880072</v>
      </c>
      <c r="E46" s="19"/>
      <c r="F46" s="20"/>
      <c r="G46" s="20"/>
      <c r="H46" s="20">
        <v>27545990</v>
      </c>
      <c r="I46" s="20">
        <v>9338989</v>
      </c>
      <c r="J46" s="20">
        <v>9338989</v>
      </c>
      <c r="K46" s="20">
        <v>9591911</v>
      </c>
      <c r="L46" s="20">
        <v>8880072</v>
      </c>
      <c r="M46" s="20">
        <v>10168517</v>
      </c>
      <c r="N46" s="20">
        <v>10168517</v>
      </c>
      <c r="O46" s="20"/>
      <c r="P46" s="20"/>
      <c r="Q46" s="20"/>
      <c r="R46" s="20"/>
      <c r="S46" s="20"/>
      <c r="T46" s="20"/>
      <c r="U46" s="20"/>
      <c r="V46" s="20"/>
      <c r="W46" s="20">
        <v>10168517</v>
      </c>
      <c r="X46" s="20"/>
      <c r="Y46" s="20">
        <v>10168517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5171030092</v>
      </c>
      <c r="D48" s="51">
        <f>SUM(D45:D47)</f>
        <v>5171030092</v>
      </c>
      <c r="E48" s="52">
        <f t="shared" si="7"/>
        <v>5288155719</v>
      </c>
      <c r="F48" s="53">
        <f t="shared" si="7"/>
        <v>5288155719</v>
      </c>
      <c r="G48" s="53">
        <f t="shared" si="7"/>
        <v>5286486168</v>
      </c>
      <c r="H48" s="53">
        <f t="shared" si="7"/>
        <v>5358759662</v>
      </c>
      <c r="I48" s="53">
        <f t="shared" si="7"/>
        <v>5281576264</v>
      </c>
      <c r="J48" s="53">
        <f t="shared" si="7"/>
        <v>5281576264</v>
      </c>
      <c r="K48" s="53">
        <f t="shared" si="7"/>
        <v>5234620784</v>
      </c>
      <c r="L48" s="53">
        <f t="shared" si="7"/>
        <v>5306385927</v>
      </c>
      <c r="M48" s="53">
        <f t="shared" si="7"/>
        <v>5358386604</v>
      </c>
      <c r="N48" s="53">
        <f t="shared" si="7"/>
        <v>5358386604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5358386604</v>
      </c>
      <c r="X48" s="53">
        <f t="shared" si="7"/>
        <v>2644077860</v>
      </c>
      <c r="Y48" s="53">
        <f t="shared" si="7"/>
        <v>2714308744</v>
      </c>
      <c r="Z48" s="54">
        <f>+IF(X48&lt;&gt;0,+(Y48/X48)*100,0)</f>
        <v>102.65615793931273</v>
      </c>
      <c r="AA48" s="55">
        <f>SUM(AA45:AA47)</f>
        <v>5288155719</v>
      </c>
    </row>
    <row r="49" spans="1:27" ht="13.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124348488</v>
      </c>
      <c r="D6" s="18">
        <v>124348488</v>
      </c>
      <c r="E6" s="19">
        <v>320733304</v>
      </c>
      <c r="F6" s="20">
        <v>320733304</v>
      </c>
      <c r="G6" s="20">
        <v>-70334314</v>
      </c>
      <c r="H6" s="20">
        <v>-114503245</v>
      </c>
      <c r="I6" s="20">
        <v>-57284664</v>
      </c>
      <c r="J6" s="20">
        <v>-57284664</v>
      </c>
      <c r="K6" s="20">
        <v>25336512</v>
      </c>
      <c r="L6" s="20">
        <v>39163595</v>
      </c>
      <c r="M6" s="20">
        <v>53578327</v>
      </c>
      <c r="N6" s="20">
        <v>53578327</v>
      </c>
      <c r="O6" s="20"/>
      <c r="P6" s="20"/>
      <c r="Q6" s="20"/>
      <c r="R6" s="20"/>
      <c r="S6" s="20"/>
      <c r="T6" s="20"/>
      <c r="U6" s="20"/>
      <c r="V6" s="20"/>
      <c r="W6" s="20">
        <v>53578327</v>
      </c>
      <c r="X6" s="20">
        <v>160366652</v>
      </c>
      <c r="Y6" s="20">
        <v>-106788325</v>
      </c>
      <c r="Z6" s="21">
        <v>-66.59</v>
      </c>
      <c r="AA6" s="22">
        <v>320733304</v>
      </c>
    </row>
    <row r="7" spans="1:27" ht="13.5">
      <c r="A7" s="23" t="s">
        <v>34</v>
      </c>
      <c r="B7" s="17"/>
      <c r="C7" s="18">
        <v>784203172</v>
      </c>
      <c r="D7" s="18">
        <v>784203172</v>
      </c>
      <c r="E7" s="19">
        <v>555595210</v>
      </c>
      <c r="F7" s="20">
        <v>555595210</v>
      </c>
      <c r="G7" s="20">
        <v>784203172</v>
      </c>
      <c r="H7" s="20">
        <v>907849415</v>
      </c>
      <c r="I7" s="20">
        <v>885628024</v>
      </c>
      <c r="J7" s="20">
        <v>885628024</v>
      </c>
      <c r="K7" s="20">
        <v>861806550</v>
      </c>
      <c r="L7" s="20">
        <v>821718684</v>
      </c>
      <c r="M7" s="20">
        <v>857648926</v>
      </c>
      <c r="N7" s="20">
        <v>857648926</v>
      </c>
      <c r="O7" s="20"/>
      <c r="P7" s="20"/>
      <c r="Q7" s="20"/>
      <c r="R7" s="20"/>
      <c r="S7" s="20"/>
      <c r="T7" s="20"/>
      <c r="U7" s="20"/>
      <c r="V7" s="20"/>
      <c r="W7" s="20">
        <v>857648926</v>
      </c>
      <c r="X7" s="20">
        <v>277797605</v>
      </c>
      <c r="Y7" s="20">
        <v>579851321</v>
      </c>
      <c r="Z7" s="21">
        <v>208.73</v>
      </c>
      <c r="AA7" s="22">
        <v>555595210</v>
      </c>
    </row>
    <row r="8" spans="1:27" ht="13.5">
      <c r="A8" s="23" t="s">
        <v>35</v>
      </c>
      <c r="B8" s="17"/>
      <c r="C8" s="18">
        <v>608516025</v>
      </c>
      <c r="D8" s="18">
        <v>608516025</v>
      </c>
      <c r="E8" s="19">
        <v>767954000</v>
      </c>
      <c r="F8" s="20">
        <v>767954000</v>
      </c>
      <c r="G8" s="20">
        <v>854005345</v>
      </c>
      <c r="H8" s="20">
        <v>1001738763</v>
      </c>
      <c r="I8" s="20">
        <v>894998773</v>
      </c>
      <c r="J8" s="20">
        <v>894998773</v>
      </c>
      <c r="K8" s="20">
        <v>875531374</v>
      </c>
      <c r="L8" s="20">
        <v>854018595</v>
      </c>
      <c r="M8" s="20">
        <v>909091829</v>
      </c>
      <c r="N8" s="20">
        <v>909091829</v>
      </c>
      <c r="O8" s="20"/>
      <c r="P8" s="20"/>
      <c r="Q8" s="20"/>
      <c r="R8" s="20"/>
      <c r="S8" s="20"/>
      <c r="T8" s="20"/>
      <c r="U8" s="20"/>
      <c r="V8" s="20"/>
      <c r="W8" s="20">
        <v>909091829</v>
      </c>
      <c r="X8" s="20">
        <v>383977000</v>
      </c>
      <c r="Y8" s="20">
        <v>525114829</v>
      </c>
      <c r="Z8" s="21">
        <v>136.76</v>
      </c>
      <c r="AA8" s="22">
        <v>767954000</v>
      </c>
    </row>
    <row r="9" spans="1:27" ht="13.5">
      <c r="A9" s="23" t="s">
        <v>36</v>
      </c>
      <c r="B9" s="17"/>
      <c r="C9" s="18">
        <v>462925524</v>
      </c>
      <c r="D9" s="18">
        <v>462925524</v>
      </c>
      <c r="E9" s="19">
        <v>156279478</v>
      </c>
      <c r="F9" s="20">
        <v>156279478</v>
      </c>
      <c r="G9" s="20">
        <v>244193240</v>
      </c>
      <c r="H9" s="20">
        <v>246238044</v>
      </c>
      <c r="I9" s="20">
        <v>230840540</v>
      </c>
      <c r="J9" s="20">
        <v>230840540</v>
      </c>
      <c r="K9" s="20">
        <v>202657554</v>
      </c>
      <c r="L9" s="20">
        <v>169678682</v>
      </c>
      <c r="M9" s="20">
        <v>167803624</v>
      </c>
      <c r="N9" s="20">
        <v>167803624</v>
      </c>
      <c r="O9" s="20"/>
      <c r="P9" s="20"/>
      <c r="Q9" s="20"/>
      <c r="R9" s="20"/>
      <c r="S9" s="20"/>
      <c r="T9" s="20"/>
      <c r="U9" s="20"/>
      <c r="V9" s="20"/>
      <c r="W9" s="20">
        <v>167803624</v>
      </c>
      <c r="X9" s="20">
        <v>78139739</v>
      </c>
      <c r="Y9" s="20">
        <v>89663885</v>
      </c>
      <c r="Z9" s="21">
        <v>114.75</v>
      </c>
      <c r="AA9" s="22">
        <v>156279478</v>
      </c>
    </row>
    <row r="10" spans="1:27" ht="13.5">
      <c r="A10" s="23" t="s">
        <v>37</v>
      </c>
      <c r="B10" s="17"/>
      <c r="C10" s="18"/>
      <c r="D10" s="18"/>
      <c r="E10" s="19">
        <v>42690655</v>
      </c>
      <c r="F10" s="20">
        <v>42690655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21345328</v>
      </c>
      <c r="Y10" s="24">
        <v>-21345328</v>
      </c>
      <c r="Z10" s="25">
        <v>-100</v>
      </c>
      <c r="AA10" s="26">
        <v>42690655</v>
      </c>
    </row>
    <row r="11" spans="1:27" ht="13.5">
      <c r="A11" s="23" t="s">
        <v>38</v>
      </c>
      <c r="B11" s="17"/>
      <c r="C11" s="18">
        <v>743239027</v>
      </c>
      <c r="D11" s="18">
        <v>743239027</v>
      </c>
      <c r="E11" s="19">
        <v>762595450</v>
      </c>
      <c r="F11" s="20">
        <v>762595450</v>
      </c>
      <c r="G11" s="20">
        <v>741190406</v>
      </c>
      <c r="H11" s="20">
        <v>739733776</v>
      </c>
      <c r="I11" s="20">
        <v>739836069</v>
      </c>
      <c r="J11" s="20">
        <v>739836069</v>
      </c>
      <c r="K11" s="20">
        <v>741919073</v>
      </c>
      <c r="L11" s="20">
        <v>742480508</v>
      </c>
      <c r="M11" s="20">
        <v>741893004</v>
      </c>
      <c r="N11" s="20">
        <v>741893004</v>
      </c>
      <c r="O11" s="20"/>
      <c r="P11" s="20"/>
      <c r="Q11" s="20"/>
      <c r="R11" s="20"/>
      <c r="S11" s="20"/>
      <c r="T11" s="20"/>
      <c r="U11" s="20"/>
      <c r="V11" s="20"/>
      <c r="W11" s="20">
        <v>741893004</v>
      </c>
      <c r="X11" s="20">
        <v>381297725</v>
      </c>
      <c r="Y11" s="20">
        <v>360595279</v>
      </c>
      <c r="Z11" s="21">
        <v>94.57</v>
      </c>
      <c r="AA11" s="22">
        <v>762595450</v>
      </c>
    </row>
    <row r="12" spans="1:27" ht="13.5">
      <c r="A12" s="27" t="s">
        <v>39</v>
      </c>
      <c r="B12" s="28"/>
      <c r="C12" s="29">
        <f aca="true" t="shared" si="0" ref="C12:Y12">SUM(C6:C11)</f>
        <v>2723232236</v>
      </c>
      <c r="D12" s="29">
        <f>SUM(D6:D11)</f>
        <v>2723232236</v>
      </c>
      <c r="E12" s="30">
        <f t="shared" si="0"/>
        <v>2605848097</v>
      </c>
      <c r="F12" s="31">
        <f t="shared" si="0"/>
        <v>2605848097</v>
      </c>
      <c r="G12" s="31">
        <f t="shared" si="0"/>
        <v>2553257849</v>
      </c>
      <c r="H12" s="31">
        <f t="shared" si="0"/>
        <v>2781056753</v>
      </c>
      <c r="I12" s="31">
        <f t="shared" si="0"/>
        <v>2694018742</v>
      </c>
      <c r="J12" s="31">
        <f t="shared" si="0"/>
        <v>2694018742</v>
      </c>
      <c r="K12" s="31">
        <f t="shared" si="0"/>
        <v>2707251063</v>
      </c>
      <c r="L12" s="31">
        <f t="shared" si="0"/>
        <v>2627060064</v>
      </c>
      <c r="M12" s="31">
        <f t="shared" si="0"/>
        <v>2730015710</v>
      </c>
      <c r="N12" s="31">
        <f t="shared" si="0"/>
        <v>2730015710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2730015710</v>
      </c>
      <c r="X12" s="31">
        <f t="shared" si="0"/>
        <v>1302924049</v>
      </c>
      <c r="Y12" s="31">
        <f t="shared" si="0"/>
        <v>1427091661</v>
      </c>
      <c r="Z12" s="32">
        <f>+IF(X12&lt;&gt;0,+(Y12/X12)*100,0)</f>
        <v>109.52991942203379</v>
      </c>
      <c r="AA12" s="33">
        <f>SUM(AA6:AA11)</f>
        <v>2605848097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9587680</v>
      </c>
      <c r="D15" s="18">
        <v>9587680</v>
      </c>
      <c r="E15" s="19">
        <v>8771407</v>
      </c>
      <c r="F15" s="20">
        <v>8771407</v>
      </c>
      <c r="G15" s="20">
        <v>8589438</v>
      </c>
      <c r="H15" s="20">
        <v>8559487</v>
      </c>
      <c r="I15" s="20">
        <v>8529747</v>
      </c>
      <c r="J15" s="20">
        <v>8529747</v>
      </c>
      <c r="K15" s="20">
        <v>8500008</v>
      </c>
      <c r="L15" s="20">
        <v>8470434</v>
      </c>
      <c r="M15" s="20">
        <v>8440870</v>
      </c>
      <c r="N15" s="20">
        <v>8440870</v>
      </c>
      <c r="O15" s="20"/>
      <c r="P15" s="20"/>
      <c r="Q15" s="20"/>
      <c r="R15" s="20"/>
      <c r="S15" s="20"/>
      <c r="T15" s="20"/>
      <c r="U15" s="20"/>
      <c r="V15" s="20"/>
      <c r="W15" s="20">
        <v>8440870</v>
      </c>
      <c r="X15" s="20">
        <v>4385704</v>
      </c>
      <c r="Y15" s="20">
        <v>4055166</v>
      </c>
      <c r="Z15" s="21">
        <v>92.46</v>
      </c>
      <c r="AA15" s="22">
        <v>8771407</v>
      </c>
    </row>
    <row r="16" spans="1:27" ht="13.5">
      <c r="A16" s="23" t="s">
        <v>42</v>
      </c>
      <c r="B16" s="17"/>
      <c r="C16" s="18"/>
      <c r="D16" s="18"/>
      <c r="E16" s="19">
        <v>46000</v>
      </c>
      <c r="F16" s="20">
        <v>46000</v>
      </c>
      <c r="G16" s="24">
        <v>46081</v>
      </c>
      <c r="H16" s="24">
        <v>46081</v>
      </c>
      <c r="I16" s="24">
        <v>46081</v>
      </c>
      <c r="J16" s="20">
        <v>46081</v>
      </c>
      <c r="K16" s="24">
        <v>46081</v>
      </c>
      <c r="L16" s="24">
        <v>46081</v>
      </c>
      <c r="M16" s="20">
        <v>46081</v>
      </c>
      <c r="N16" s="24">
        <v>46081</v>
      </c>
      <c r="O16" s="24"/>
      <c r="P16" s="24"/>
      <c r="Q16" s="20"/>
      <c r="R16" s="24"/>
      <c r="S16" s="24"/>
      <c r="T16" s="20"/>
      <c r="U16" s="24"/>
      <c r="V16" s="24"/>
      <c r="W16" s="24">
        <v>46081</v>
      </c>
      <c r="X16" s="20">
        <v>23000</v>
      </c>
      <c r="Y16" s="24">
        <v>23081</v>
      </c>
      <c r="Z16" s="25">
        <v>100.35</v>
      </c>
      <c r="AA16" s="26">
        <v>46000</v>
      </c>
    </row>
    <row r="17" spans="1:27" ht="13.5">
      <c r="A17" s="23" t="s">
        <v>43</v>
      </c>
      <c r="B17" s="17"/>
      <c r="C17" s="18">
        <v>356913816</v>
      </c>
      <c r="D17" s="18">
        <v>356913816</v>
      </c>
      <c r="E17" s="19">
        <v>320520000</v>
      </c>
      <c r="F17" s="20">
        <v>320520000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160260000</v>
      </c>
      <c r="Y17" s="20">
        <v>-160260000</v>
      </c>
      <c r="Z17" s="21">
        <v>-100</v>
      </c>
      <c r="AA17" s="22">
        <v>320520000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6642645705</v>
      </c>
      <c r="D19" s="18">
        <v>6642645705</v>
      </c>
      <c r="E19" s="19">
        <v>7283929997</v>
      </c>
      <c r="F19" s="20">
        <v>7283929997</v>
      </c>
      <c r="G19" s="20">
        <v>6992123394</v>
      </c>
      <c r="H19" s="20">
        <v>6971237546</v>
      </c>
      <c r="I19" s="20">
        <v>6980802363</v>
      </c>
      <c r="J19" s="20">
        <v>6980802363</v>
      </c>
      <c r="K19" s="20">
        <v>7015283687</v>
      </c>
      <c r="L19" s="20">
        <v>6535851113</v>
      </c>
      <c r="M19" s="20">
        <v>6536808665</v>
      </c>
      <c r="N19" s="20">
        <v>6536808665</v>
      </c>
      <c r="O19" s="20"/>
      <c r="P19" s="20"/>
      <c r="Q19" s="20"/>
      <c r="R19" s="20"/>
      <c r="S19" s="20"/>
      <c r="T19" s="20"/>
      <c r="U19" s="20"/>
      <c r="V19" s="20"/>
      <c r="W19" s="20">
        <v>6536808665</v>
      </c>
      <c r="X19" s="20">
        <v>3641964999</v>
      </c>
      <c r="Y19" s="20">
        <v>2894843666</v>
      </c>
      <c r="Z19" s="21">
        <v>79.49</v>
      </c>
      <c r="AA19" s="22">
        <v>7283929997</v>
      </c>
    </row>
    <row r="20" spans="1:27" ht="13.5">
      <c r="A20" s="23" t="s">
        <v>46</v>
      </c>
      <c r="B20" s="17"/>
      <c r="C20" s="18">
        <v>46520046</v>
      </c>
      <c r="D20" s="18">
        <v>46520046</v>
      </c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>
        <v>648000</v>
      </c>
      <c r="F21" s="20">
        <v>648000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324000</v>
      </c>
      <c r="Y21" s="20">
        <v>-324000</v>
      </c>
      <c r="Z21" s="21">
        <v>-100</v>
      </c>
      <c r="AA21" s="22">
        <v>648000</v>
      </c>
    </row>
    <row r="22" spans="1:27" ht="13.5">
      <c r="A22" s="23" t="s">
        <v>48</v>
      </c>
      <c r="B22" s="17"/>
      <c r="C22" s="18">
        <v>2097543</v>
      </c>
      <c r="D22" s="18">
        <v>2097543</v>
      </c>
      <c r="E22" s="19">
        <v>3959000</v>
      </c>
      <c r="F22" s="20">
        <v>3959000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1979500</v>
      </c>
      <c r="Y22" s="20">
        <v>-1979500</v>
      </c>
      <c r="Z22" s="21">
        <v>-100</v>
      </c>
      <c r="AA22" s="22">
        <v>3959000</v>
      </c>
    </row>
    <row r="23" spans="1:27" ht="13.5">
      <c r="A23" s="23" t="s">
        <v>49</v>
      </c>
      <c r="B23" s="17"/>
      <c r="C23" s="18"/>
      <c r="D23" s="18"/>
      <c r="E23" s="19">
        <v>8859121</v>
      </c>
      <c r="F23" s="20">
        <v>8859121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4429561</v>
      </c>
      <c r="Y23" s="24">
        <v>-4429561</v>
      </c>
      <c r="Z23" s="25">
        <v>-100</v>
      </c>
      <c r="AA23" s="26">
        <v>8859121</v>
      </c>
    </row>
    <row r="24" spans="1:27" ht="13.5">
      <c r="A24" s="27" t="s">
        <v>50</v>
      </c>
      <c r="B24" s="35"/>
      <c r="C24" s="29">
        <f aca="true" t="shared" si="1" ref="C24:Y24">SUM(C15:C23)</f>
        <v>7057764790</v>
      </c>
      <c r="D24" s="29">
        <f>SUM(D15:D23)</f>
        <v>7057764790</v>
      </c>
      <c r="E24" s="36">
        <f t="shared" si="1"/>
        <v>7626733525</v>
      </c>
      <c r="F24" s="37">
        <f t="shared" si="1"/>
        <v>7626733525</v>
      </c>
      <c r="G24" s="37">
        <f t="shared" si="1"/>
        <v>7000758913</v>
      </c>
      <c r="H24" s="37">
        <f t="shared" si="1"/>
        <v>6979843114</v>
      </c>
      <c r="I24" s="37">
        <f t="shared" si="1"/>
        <v>6989378191</v>
      </c>
      <c r="J24" s="37">
        <f t="shared" si="1"/>
        <v>6989378191</v>
      </c>
      <c r="K24" s="37">
        <f t="shared" si="1"/>
        <v>7023829776</v>
      </c>
      <c r="L24" s="37">
        <f t="shared" si="1"/>
        <v>6544367628</v>
      </c>
      <c r="M24" s="37">
        <f t="shared" si="1"/>
        <v>6545295616</v>
      </c>
      <c r="N24" s="37">
        <f t="shared" si="1"/>
        <v>6545295616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6545295616</v>
      </c>
      <c r="X24" s="37">
        <f t="shared" si="1"/>
        <v>3813366764</v>
      </c>
      <c r="Y24" s="37">
        <f t="shared" si="1"/>
        <v>2731928852</v>
      </c>
      <c r="Z24" s="38">
        <f>+IF(X24&lt;&gt;0,+(Y24/X24)*100,0)</f>
        <v>71.64086281421211</v>
      </c>
      <c r="AA24" s="39">
        <f>SUM(AA15:AA23)</f>
        <v>7626733525</v>
      </c>
    </row>
    <row r="25" spans="1:27" ht="13.5">
      <c r="A25" s="27" t="s">
        <v>51</v>
      </c>
      <c r="B25" s="28"/>
      <c r="C25" s="29">
        <f aca="true" t="shared" si="2" ref="C25:Y25">+C12+C24</f>
        <v>9780997026</v>
      </c>
      <c r="D25" s="29">
        <f>+D12+D24</f>
        <v>9780997026</v>
      </c>
      <c r="E25" s="30">
        <f t="shared" si="2"/>
        <v>10232581622</v>
      </c>
      <c r="F25" s="31">
        <f t="shared" si="2"/>
        <v>10232581622</v>
      </c>
      <c r="G25" s="31">
        <f t="shared" si="2"/>
        <v>9554016762</v>
      </c>
      <c r="H25" s="31">
        <f t="shared" si="2"/>
        <v>9760899867</v>
      </c>
      <c r="I25" s="31">
        <f t="shared" si="2"/>
        <v>9683396933</v>
      </c>
      <c r="J25" s="31">
        <f t="shared" si="2"/>
        <v>9683396933</v>
      </c>
      <c r="K25" s="31">
        <f t="shared" si="2"/>
        <v>9731080839</v>
      </c>
      <c r="L25" s="31">
        <f t="shared" si="2"/>
        <v>9171427692</v>
      </c>
      <c r="M25" s="31">
        <f t="shared" si="2"/>
        <v>9275311326</v>
      </c>
      <c r="N25" s="31">
        <f t="shared" si="2"/>
        <v>9275311326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9275311326</v>
      </c>
      <c r="X25" s="31">
        <f t="shared" si="2"/>
        <v>5116290813</v>
      </c>
      <c r="Y25" s="31">
        <f t="shared" si="2"/>
        <v>4159020513</v>
      </c>
      <c r="Z25" s="32">
        <f>+IF(X25&lt;&gt;0,+(Y25/X25)*100,0)</f>
        <v>81.28975980865535</v>
      </c>
      <c r="AA25" s="33">
        <f>+AA12+AA24</f>
        <v>10232581622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43028659</v>
      </c>
      <c r="D30" s="18">
        <v>43028659</v>
      </c>
      <c r="E30" s="19">
        <v>42690655</v>
      </c>
      <c r="F30" s="20">
        <v>42690655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21345328</v>
      </c>
      <c r="Y30" s="20">
        <v>-21345328</v>
      </c>
      <c r="Z30" s="21">
        <v>-100</v>
      </c>
      <c r="AA30" s="22">
        <v>42690655</v>
      </c>
    </row>
    <row r="31" spans="1:27" ht="13.5">
      <c r="A31" s="23" t="s">
        <v>56</v>
      </c>
      <c r="B31" s="17"/>
      <c r="C31" s="18">
        <v>85112070</v>
      </c>
      <c r="D31" s="18">
        <v>85112070</v>
      </c>
      <c r="E31" s="19">
        <v>87547900</v>
      </c>
      <c r="F31" s="20">
        <v>87547900</v>
      </c>
      <c r="G31" s="20">
        <v>87558369</v>
      </c>
      <c r="H31" s="20">
        <v>87524929</v>
      </c>
      <c r="I31" s="20">
        <v>87897183</v>
      </c>
      <c r="J31" s="20">
        <v>87897183</v>
      </c>
      <c r="K31" s="20">
        <v>87861310</v>
      </c>
      <c r="L31" s="20">
        <v>87755957</v>
      </c>
      <c r="M31" s="20">
        <v>88457380</v>
      </c>
      <c r="N31" s="20">
        <v>88457380</v>
      </c>
      <c r="O31" s="20"/>
      <c r="P31" s="20"/>
      <c r="Q31" s="20"/>
      <c r="R31" s="20"/>
      <c r="S31" s="20"/>
      <c r="T31" s="20"/>
      <c r="U31" s="20"/>
      <c r="V31" s="20"/>
      <c r="W31" s="20">
        <v>88457380</v>
      </c>
      <c r="X31" s="20">
        <v>43773950</v>
      </c>
      <c r="Y31" s="20">
        <v>44683430</v>
      </c>
      <c r="Z31" s="21">
        <v>102.08</v>
      </c>
      <c r="AA31" s="22">
        <v>87547900</v>
      </c>
    </row>
    <row r="32" spans="1:27" ht="13.5">
      <c r="A32" s="23" t="s">
        <v>57</v>
      </c>
      <c r="B32" s="17"/>
      <c r="C32" s="18">
        <v>868820912</v>
      </c>
      <c r="D32" s="18">
        <v>868820912</v>
      </c>
      <c r="E32" s="19">
        <v>948479210</v>
      </c>
      <c r="F32" s="20">
        <v>948479210</v>
      </c>
      <c r="G32" s="20">
        <v>595853279</v>
      </c>
      <c r="H32" s="20">
        <v>748323053</v>
      </c>
      <c r="I32" s="20">
        <v>779598097</v>
      </c>
      <c r="J32" s="20">
        <v>779598097</v>
      </c>
      <c r="K32" s="20">
        <v>705768840</v>
      </c>
      <c r="L32" s="20">
        <v>669745554</v>
      </c>
      <c r="M32" s="20">
        <v>726578831</v>
      </c>
      <c r="N32" s="20">
        <v>726578831</v>
      </c>
      <c r="O32" s="20"/>
      <c r="P32" s="20"/>
      <c r="Q32" s="20"/>
      <c r="R32" s="20"/>
      <c r="S32" s="20"/>
      <c r="T32" s="20"/>
      <c r="U32" s="20"/>
      <c r="V32" s="20"/>
      <c r="W32" s="20">
        <v>726578831</v>
      </c>
      <c r="X32" s="20">
        <v>474239605</v>
      </c>
      <c r="Y32" s="20">
        <v>252339226</v>
      </c>
      <c r="Z32" s="21">
        <v>53.21</v>
      </c>
      <c r="AA32" s="22">
        <v>948479210</v>
      </c>
    </row>
    <row r="33" spans="1:27" ht="13.5">
      <c r="A33" s="23" t="s">
        <v>58</v>
      </c>
      <c r="B33" s="17"/>
      <c r="C33" s="18">
        <v>6876719</v>
      </c>
      <c r="D33" s="18">
        <v>6876719</v>
      </c>
      <c r="E33" s="19">
        <v>3714231</v>
      </c>
      <c r="F33" s="20">
        <v>3714231</v>
      </c>
      <c r="G33" s="20">
        <v>6084404</v>
      </c>
      <c r="H33" s="20">
        <v>6084404</v>
      </c>
      <c r="I33" s="20">
        <v>6084404</v>
      </c>
      <c r="J33" s="20">
        <v>6084404</v>
      </c>
      <c r="K33" s="20">
        <v>6084404</v>
      </c>
      <c r="L33" s="20">
        <v>6084404</v>
      </c>
      <c r="M33" s="20">
        <v>6084404</v>
      </c>
      <c r="N33" s="20">
        <v>6084404</v>
      </c>
      <c r="O33" s="20"/>
      <c r="P33" s="20"/>
      <c r="Q33" s="20"/>
      <c r="R33" s="20"/>
      <c r="S33" s="20"/>
      <c r="T33" s="20"/>
      <c r="U33" s="20"/>
      <c r="V33" s="20"/>
      <c r="W33" s="20">
        <v>6084404</v>
      </c>
      <c r="X33" s="20">
        <v>1857116</v>
      </c>
      <c r="Y33" s="20">
        <v>4227288</v>
      </c>
      <c r="Z33" s="21">
        <v>227.63</v>
      </c>
      <c r="AA33" s="22">
        <v>3714231</v>
      </c>
    </row>
    <row r="34" spans="1:27" ht="13.5">
      <c r="A34" s="27" t="s">
        <v>59</v>
      </c>
      <c r="B34" s="28"/>
      <c r="C34" s="29">
        <f aca="true" t="shared" si="3" ref="C34:Y34">SUM(C29:C33)</f>
        <v>1003838360</v>
      </c>
      <c r="D34" s="29">
        <f>SUM(D29:D33)</f>
        <v>1003838360</v>
      </c>
      <c r="E34" s="30">
        <f t="shared" si="3"/>
        <v>1082431996</v>
      </c>
      <c r="F34" s="31">
        <f t="shared" si="3"/>
        <v>1082431996</v>
      </c>
      <c r="G34" s="31">
        <f t="shared" si="3"/>
        <v>689496052</v>
      </c>
      <c r="H34" s="31">
        <f t="shared" si="3"/>
        <v>841932386</v>
      </c>
      <c r="I34" s="31">
        <f t="shared" si="3"/>
        <v>873579684</v>
      </c>
      <c r="J34" s="31">
        <f t="shared" si="3"/>
        <v>873579684</v>
      </c>
      <c r="K34" s="31">
        <f t="shared" si="3"/>
        <v>799714554</v>
      </c>
      <c r="L34" s="31">
        <f t="shared" si="3"/>
        <v>763585915</v>
      </c>
      <c r="M34" s="31">
        <f t="shared" si="3"/>
        <v>821120615</v>
      </c>
      <c r="N34" s="31">
        <f t="shared" si="3"/>
        <v>821120615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821120615</v>
      </c>
      <c r="X34" s="31">
        <f t="shared" si="3"/>
        <v>541215999</v>
      </c>
      <c r="Y34" s="31">
        <f t="shared" si="3"/>
        <v>279904616</v>
      </c>
      <c r="Z34" s="32">
        <f>+IF(X34&lt;&gt;0,+(Y34/X34)*100,0)</f>
        <v>51.717727583289715</v>
      </c>
      <c r="AA34" s="33">
        <f>SUM(AA29:AA33)</f>
        <v>1082431996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497397875</v>
      </c>
      <c r="D37" s="18">
        <v>497397875</v>
      </c>
      <c r="E37" s="19">
        <v>100000000</v>
      </c>
      <c r="F37" s="20">
        <v>100000000</v>
      </c>
      <c r="G37" s="20">
        <v>540426533</v>
      </c>
      <c r="H37" s="20">
        <v>540426533</v>
      </c>
      <c r="I37" s="20">
        <v>529594046</v>
      </c>
      <c r="J37" s="20">
        <v>529594046</v>
      </c>
      <c r="K37" s="20">
        <v>529558547</v>
      </c>
      <c r="L37" s="20">
        <v>529523048</v>
      </c>
      <c r="M37" s="20">
        <v>517050910</v>
      </c>
      <c r="N37" s="20">
        <v>517050910</v>
      </c>
      <c r="O37" s="20"/>
      <c r="P37" s="20"/>
      <c r="Q37" s="20"/>
      <c r="R37" s="20"/>
      <c r="S37" s="20"/>
      <c r="T37" s="20"/>
      <c r="U37" s="20"/>
      <c r="V37" s="20"/>
      <c r="W37" s="20">
        <v>517050910</v>
      </c>
      <c r="X37" s="20">
        <v>50000000</v>
      </c>
      <c r="Y37" s="20">
        <v>467050910</v>
      </c>
      <c r="Z37" s="21">
        <v>934.1</v>
      </c>
      <c r="AA37" s="22">
        <v>100000000</v>
      </c>
    </row>
    <row r="38" spans="1:27" ht="13.5">
      <c r="A38" s="23" t="s">
        <v>58</v>
      </c>
      <c r="B38" s="17"/>
      <c r="C38" s="18">
        <v>620850368</v>
      </c>
      <c r="D38" s="18">
        <v>620850368</v>
      </c>
      <c r="E38" s="19">
        <v>768989820</v>
      </c>
      <c r="F38" s="20">
        <v>768989820</v>
      </c>
      <c r="G38" s="20">
        <v>620850368</v>
      </c>
      <c r="H38" s="20">
        <v>620850368</v>
      </c>
      <c r="I38" s="20">
        <v>620850368</v>
      </c>
      <c r="J38" s="20">
        <v>620850368</v>
      </c>
      <c r="K38" s="20">
        <v>620850368</v>
      </c>
      <c r="L38" s="20">
        <v>620850368</v>
      </c>
      <c r="M38" s="20">
        <v>620850368</v>
      </c>
      <c r="N38" s="20">
        <v>620850368</v>
      </c>
      <c r="O38" s="20"/>
      <c r="P38" s="20"/>
      <c r="Q38" s="20"/>
      <c r="R38" s="20"/>
      <c r="S38" s="20"/>
      <c r="T38" s="20"/>
      <c r="U38" s="20"/>
      <c r="V38" s="20"/>
      <c r="W38" s="20">
        <v>620850368</v>
      </c>
      <c r="X38" s="20">
        <v>384494910</v>
      </c>
      <c r="Y38" s="20">
        <v>236355458</v>
      </c>
      <c r="Z38" s="21">
        <v>61.47</v>
      </c>
      <c r="AA38" s="22">
        <v>768989820</v>
      </c>
    </row>
    <row r="39" spans="1:27" ht="13.5">
      <c r="A39" s="27" t="s">
        <v>61</v>
      </c>
      <c r="B39" s="35"/>
      <c r="C39" s="29">
        <f aca="true" t="shared" si="4" ref="C39:Y39">SUM(C37:C38)</f>
        <v>1118248243</v>
      </c>
      <c r="D39" s="29">
        <f>SUM(D37:D38)</f>
        <v>1118248243</v>
      </c>
      <c r="E39" s="36">
        <f t="shared" si="4"/>
        <v>868989820</v>
      </c>
      <c r="F39" s="37">
        <f t="shared" si="4"/>
        <v>868989820</v>
      </c>
      <c r="G39" s="37">
        <f t="shared" si="4"/>
        <v>1161276901</v>
      </c>
      <c r="H39" s="37">
        <f t="shared" si="4"/>
        <v>1161276901</v>
      </c>
      <c r="I39" s="37">
        <f t="shared" si="4"/>
        <v>1150444414</v>
      </c>
      <c r="J39" s="37">
        <f t="shared" si="4"/>
        <v>1150444414</v>
      </c>
      <c r="K39" s="37">
        <f t="shared" si="4"/>
        <v>1150408915</v>
      </c>
      <c r="L39" s="37">
        <f t="shared" si="4"/>
        <v>1150373416</v>
      </c>
      <c r="M39" s="37">
        <f t="shared" si="4"/>
        <v>1137901278</v>
      </c>
      <c r="N39" s="37">
        <f t="shared" si="4"/>
        <v>1137901278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1137901278</v>
      </c>
      <c r="X39" s="37">
        <f t="shared" si="4"/>
        <v>434494910</v>
      </c>
      <c r="Y39" s="37">
        <f t="shared" si="4"/>
        <v>703406368</v>
      </c>
      <c r="Z39" s="38">
        <f>+IF(X39&lt;&gt;0,+(Y39/X39)*100,0)</f>
        <v>161.8905887758271</v>
      </c>
      <c r="AA39" s="39">
        <f>SUM(AA37:AA38)</f>
        <v>868989820</v>
      </c>
    </row>
    <row r="40" spans="1:27" ht="13.5">
      <c r="A40" s="27" t="s">
        <v>62</v>
      </c>
      <c r="B40" s="28"/>
      <c r="C40" s="29">
        <f aca="true" t="shared" si="5" ref="C40:Y40">+C34+C39</f>
        <v>2122086603</v>
      </c>
      <c r="D40" s="29">
        <f>+D34+D39</f>
        <v>2122086603</v>
      </c>
      <c r="E40" s="30">
        <f t="shared" si="5"/>
        <v>1951421816</v>
      </c>
      <c r="F40" s="31">
        <f t="shared" si="5"/>
        <v>1951421816</v>
      </c>
      <c r="G40" s="31">
        <f t="shared" si="5"/>
        <v>1850772953</v>
      </c>
      <c r="H40" s="31">
        <f t="shared" si="5"/>
        <v>2003209287</v>
      </c>
      <c r="I40" s="31">
        <f t="shared" si="5"/>
        <v>2024024098</v>
      </c>
      <c r="J40" s="31">
        <f t="shared" si="5"/>
        <v>2024024098</v>
      </c>
      <c r="K40" s="31">
        <f t="shared" si="5"/>
        <v>1950123469</v>
      </c>
      <c r="L40" s="31">
        <f t="shared" si="5"/>
        <v>1913959331</v>
      </c>
      <c r="M40" s="31">
        <f t="shared" si="5"/>
        <v>1959021893</v>
      </c>
      <c r="N40" s="31">
        <f t="shared" si="5"/>
        <v>1959021893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1959021893</v>
      </c>
      <c r="X40" s="31">
        <f t="shared" si="5"/>
        <v>975710909</v>
      </c>
      <c r="Y40" s="31">
        <f t="shared" si="5"/>
        <v>983310984</v>
      </c>
      <c r="Z40" s="32">
        <f>+IF(X40&lt;&gt;0,+(Y40/X40)*100,0)</f>
        <v>100.77892692701256</v>
      </c>
      <c r="AA40" s="33">
        <f>+AA34+AA39</f>
        <v>1951421816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7658910423</v>
      </c>
      <c r="D42" s="43">
        <f>+D25-D40</f>
        <v>7658910423</v>
      </c>
      <c r="E42" s="44">
        <f t="shared" si="6"/>
        <v>8281159806</v>
      </c>
      <c r="F42" s="45">
        <f t="shared" si="6"/>
        <v>8281159806</v>
      </c>
      <c r="G42" s="45">
        <f t="shared" si="6"/>
        <v>7703243809</v>
      </c>
      <c r="H42" s="45">
        <f t="shared" si="6"/>
        <v>7757690580</v>
      </c>
      <c r="I42" s="45">
        <f t="shared" si="6"/>
        <v>7659372835</v>
      </c>
      <c r="J42" s="45">
        <f t="shared" si="6"/>
        <v>7659372835</v>
      </c>
      <c r="K42" s="45">
        <f t="shared" si="6"/>
        <v>7780957370</v>
      </c>
      <c r="L42" s="45">
        <f t="shared" si="6"/>
        <v>7257468361</v>
      </c>
      <c r="M42" s="45">
        <f t="shared" si="6"/>
        <v>7316289433</v>
      </c>
      <c r="N42" s="45">
        <f t="shared" si="6"/>
        <v>7316289433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7316289433</v>
      </c>
      <c r="X42" s="45">
        <f t="shared" si="6"/>
        <v>4140579904</v>
      </c>
      <c r="Y42" s="45">
        <f t="shared" si="6"/>
        <v>3175709529</v>
      </c>
      <c r="Z42" s="46">
        <f>+IF(X42&lt;&gt;0,+(Y42/X42)*100,0)</f>
        <v>76.6972163955129</v>
      </c>
      <c r="AA42" s="47">
        <f>+AA25-AA40</f>
        <v>8281159806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7607367437</v>
      </c>
      <c r="D45" s="18">
        <v>7607367437</v>
      </c>
      <c r="E45" s="19">
        <v>8237939806</v>
      </c>
      <c r="F45" s="20">
        <v>8237939806</v>
      </c>
      <c r="G45" s="20">
        <v>7652132377</v>
      </c>
      <c r="H45" s="20">
        <v>7706466794</v>
      </c>
      <c r="I45" s="20">
        <v>7608130600</v>
      </c>
      <c r="J45" s="20">
        <v>7608130600</v>
      </c>
      <c r="K45" s="20">
        <v>7730045888</v>
      </c>
      <c r="L45" s="20">
        <v>7206200174</v>
      </c>
      <c r="M45" s="20">
        <v>7263375291</v>
      </c>
      <c r="N45" s="20">
        <v>7263375291</v>
      </c>
      <c r="O45" s="20"/>
      <c r="P45" s="20"/>
      <c r="Q45" s="20"/>
      <c r="R45" s="20"/>
      <c r="S45" s="20"/>
      <c r="T45" s="20"/>
      <c r="U45" s="20"/>
      <c r="V45" s="20"/>
      <c r="W45" s="20">
        <v>7263375291</v>
      </c>
      <c r="X45" s="20">
        <v>4118969903</v>
      </c>
      <c r="Y45" s="20">
        <v>3144405388</v>
      </c>
      <c r="Z45" s="48">
        <v>76.34</v>
      </c>
      <c r="AA45" s="22">
        <v>8237939806</v>
      </c>
    </row>
    <row r="46" spans="1:27" ht="13.5">
      <c r="A46" s="23" t="s">
        <v>67</v>
      </c>
      <c r="B46" s="17"/>
      <c r="C46" s="18">
        <v>51542986</v>
      </c>
      <c r="D46" s="18">
        <v>51542986</v>
      </c>
      <c r="E46" s="19">
        <v>43220000</v>
      </c>
      <c r="F46" s="20">
        <v>43220000</v>
      </c>
      <c r="G46" s="20">
        <v>51111432</v>
      </c>
      <c r="H46" s="20">
        <v>51223786</v>
      </c>
      <c r="I46" s="20">
        <v>51242235</v>
      </c>
      <c r="J46" s="20">
        <v>51242235</v>
      </c>
      <c r="K46" s="20">
        <v>50911482</v>
      </c>
      <c r="L46" s="20">
        <v>51268187</v>
      </c>
      <c r="M46" s="20">
        <v>52914142</v>
      </c>
      <c r="N46" s="20">
        <v>52914142</v>
      </c>
      <c r="O46" s="20"/>
      <c r="P46" s="20"/>
      <c r="Q46" s="20"/>
      <c r="R46" s="20"/>
      <c r="S46" s="20"/>
      <c r="T46" s="20"/>
      <c r="U46" s="20"/>
      <c r="V46" s="20"/>
      <c r="W46" s="20">
        <v>52914142</v>
      </c>
      <c r="X46" s="20">
        <v>21610000</v>
      </c>
      <c r="Y46" s="20">
        <v>31304142</v>
      </c>
      <c r="Z46" s="48">
        <v>144.86</v>
      </c>
      <c r="AA46" s="22">
        <v>43220000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7658910423</v>
      </c>
      <c r="D48" s="51">
        <f>SUM(D45:D47)</f>
        <v>7658910423</v>
      </c>
      <c r="E48" s="52">
        <f t="shared" si="7"/>
        <v>8281159806</v>
      </c>
      <c r="F48" s="53">
        <f t="shared" si="7"/>
        <v>8281159806</v>
      </c>
      <c r="G48" s="53">
        <f t="shared" si="7"/>
        <v>7703243809</v>
      </c>
      <c r="H48" s="53">
        <f t="shared" si="7"/>
        <v>7757690580</v>
      </c>
      <c r="I48" s="53">
        <f t="shared" si="7"/>
        <v>7659372835</v>
      </c>
      <c r="J48" s="53">
        <f t="shared" si="7"/>
        <v>7659372835</v>
      </c>
      <c r="K48" s="53">
        <f t="shared" si="7"/>
        <v>7780957370</v>
      </c>
      <c r="L48" s="53">
        <f t="shared" si="7"/>
        <v>7257468361</v>
      </c>
      <c r="M48" s="53">
        <f t="shared" si="7"/>
        <v>7316289433</v>
      </c>
      <c r="N48" s="53">
        <f t="shared" si="7"/>
        <v>7316289433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7316289433</v>
      </c>
      <c r="X48" s="53">
        <f t="shared" si="7"/>
        <v>4140579903</v>
      </c>
      <c r="Y48" s="53">
        <f t="shared" si="7"/>
        <v>3175709530</v>
      </c>
      <c r="Z48" s="54">
        <f>+IF(X48&lt;&gt;0,+(Y48/X48)*100,0)</f>
        <v>76.6972164381874</v>
      </c>
      <c r="AA48" s="55">
        <f>SUM(AA45:AA47)</f>
        <v>8281159806</v>
      </c>
    </row>
    <row r="49" spans="1:27" ht="13.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327907203</v>
      </c>
      <c r="D6" s="18">
        <v>327907203</v>
      </c>
      <c r="E6" s="19"/>
      <c r="F6" s="20"/>
      <c r="G6" s="20">
        <v>369304688</v>
      </c>
      <c r="H6" s="20">
        <v>329639752</v>
      </c>
      <c r="I6" s="20">
        <v>307903543</v>
      </c>
      <c r="J6" s="20">
        <v>307903543</v>
      </c>
      <c r="K6" s="20">
        <v>286960910</v>
      </c>
      <c r="L6" s="20">
        <v>239550463</v>
      </c>
      <c r="M6" s="20">
        <v>269556625</v>
      </c>
      <c r="N6" s="20">
        <v>269556625</v>
      </c>
      <c r="O6" s="20"/>
      <c r="P6" s="20"/>
      <c r="Q6" s="20"/>
      <c r="R6" s="20"/>
      <c r="S6" s="20"/>
      <c r="T6" s="20"/>
      <c r="U6" s="20"/>
      <c r="V6" s="20"/>
      <c r="W6" s="20">
        <v>269556625</v>
      </c>
      <c r="X6" s="20"/>
      <c r="Y6" s="20">
        <v>269556625</v>
      </c>
      <c r="Z6" s="21"/>
      <c r="AA6" s="22"/>
    </row>
    <row r="7" spans="1:27" ht="13.5">
      <c r="A7" s="23" t="s">
        <v>34</v>
      </c>
      <c r="B7" s="17"/>
      <c r="C7" s="18"/>
      <c r="D7" s="18"/>
      <c r="E7" s="19">
        <v>278841319</v>
      </c>
      <c r="F7" s="20">
        <v>278841319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139420660</v>
      </c>
      <c r="Y7" s="20">
        <v>-139420660</v>
      </c>
      <c r="Z7" s="21">
        <v>-100</v>
      </c>
      <c r="AA7" s="22">
        <v>278841319</v>
      </c>
    </row>
    <row r="8" spans="1:27" ht="13.5">
      <c r="A8" s="23" t="s">
        <v>35</v>
      </c>
      <c r="B8" s="17"/>
      <c r="C8" s="18">
        <v>522181845</v>
      </c>
      <c r="D8" s="18">
        <v>522181845</v>
      </c>
      <c r="E8" s="19">
        <v>474895577</v>
      </c>
      <c r="F8" s="20">
        <v>474895577</v>
      </c>
      <c r="G8" s="20">
        <v>496621417</v>
      </c>
      <c r="H8" s="20">
        <v>551040042</v>
      </c>
      <c r="I8" s="20">
        <v>555123216</v>
      </c>
      <c r="J8" s="20">
        <v>555123216</v>
      </c>
      <c r="K8" s="20">
        <v>562345019</v>
      </c>
      <c r="L8" s="20">
        <v>580573862</v>
      </c>
      <c r="M8" s="20">
        <v>572916356</v>
      </c>
      <c r="N8" s="20">
        <v>572916356</v>
      </c>
      <c r="O8" s="20"/>
      <c r="P8" s="20"/>
      <c r="Q8" s="20"/>
      <c r="R8" s="20"/>
      <c r="S8" s="20"/>
      <c r="T8" s="20"/>
      <c r="U8" s="20"/>
      <c r="V8" s="20"/>
      <c r="W8" s="20">
        <v>572916356</v>
      </c>
      <c r="X8" s="20">
        <v>237447789</v>
      </c>
      <c r="Y8" s="20">
        <v>335468567</v>
      </c>
      <c r="Z8" s="21">
        <v>141.28</v>
      </c>
      <c r="AA8" s="22">
        <v>474895577</v>
      </c>
    </row>
    <row r="9" spans="1:27" ht="13.5">
      <c r="A9" s="23" t="s">
        <v>36</v>
      </c>
      <c r="B9" s="17"/>
      <c r="C9" s="18">
        <v>61330533</v>
      </c>
      <c r="D9" s="18">
        <v>61330533</v>
      </c>
      <c r="E9" s="19"/>
      <c r="F9" s="20"/>
      <c r="G9" s="20">
        <v>50735272</v>
      </c>
      <c r="H9" s="20">
        <v>112642317</v>
      </c>
      <c r="I9" s="20">
        <v>64087578</v>
      </c>
      <c r="J9" s="20">
        <v>64087578</v>
      </c>
      <c r="K9" s="20">
        <v>51034817</v>
      </c>
      <c r="L9" s="20">
        <v>163037092</v>
      </c>
      <c r="M9" s="20">
        <v>70610524</v>
      </c>
      <c r="N9" s="20">
        <v>70610524</v>
      </c>
      <c r="O9" s="20"/>
      <c r="P9" s="20"/>
      <c r="Q9" s="20"/>
      <c r="R9" s="20"/>
      <c r="S9" s="20"/>
      <c r="T9" s="20"/>
      <c r="U9" s="20"/>
      <c r="V9" s="20"/>
      <c r="W9" s="20">
        <v>70610524</v>
      </c>
      <c r="X9" s="20"/>
      <c r="Y9" s="20">
        <v>70610524</v>
      </c>
      <c r="Z9" s="21"/>
      <c r="AA9" s="22"/>
    </row>
    <row r="10" spans="1:27" ht="13.5">
      <c r="A10" s="23" t="s">
        <v>37</v>
      </c>
      <c r="B10" s="17"/>
      <c r="C10" s="18">
        <v>8745488</v>
      </c>
      <c r="D10" s="18">
        <v>8745488</v>
      </c>
      <c r="E10" s="19">
        <v>22158000</v>
      </c>
      <c r="F10" s="20">
        <v>22158000</v>
      </c>
      <c r="G10" s="24">
        <v>151168</v>
      </c>
      <c r="H10" s="24">
        <v>3009668</v>
      </c>
      <c r="I10" s="24">
        <v>399</v>
      </c>
      <c r="J10" s="20">
        <v>399</v>
      </c>
      <c r="K10" s="24">
        <v>5568</v>
      </c>
      <c r="L10" s="24">
        <v>5400</v>
      </c>
      <c r="M10" s="20">
        <v>10566</v>
      </c>
      <c r="N10" s="24">
        <v>10566</v>
      </c>
      <c r="O10" s="24"/>
      <c r="P10" s="24"/>
      <c r="Q10" s="20"/>
      <c r="R10" s="24"/>
      <c r="S10" s="24"/>
      <c r="T10" s="20"/>
      <c r="U10" s="24"/>
      <c r="V10" s="24"/>
      <c r="W10" s="24">
        <v>10566</v>
      </c>
      <c r="X10" s="20">
        <v>11079000</v>
      </c>
      <c r="Y10" s="24">
        <v>-11068434</v>
      </c>
      <c r="Z10" s="25">
        <v>-99.9</v>
      </c>
      <c r="AA10" s="26">
        <v>22158000</v>
      </c>
    </row>
    <row r="11" spans="1:27" ht="13.5">
      <c r="A11" s="23" t="s">
        <v>38</v>
      </c>
      <c r="B11" s="17"/>
      <c r="C11" s="18">
        <v>12439141</v>
      </c>
      <c r="D11" s="18">
        <v>12439141</v>
      </c>
      <c r="E11" s="19"/>
      <c r="F11" s="20"/>
      <c r="G11" s="20">
        <v>10627124</v>
      </c>
      <c r="H11" s="20">
        <v>19640768</v>
      </c>
      <c r="I11" s="20">
        <v>18591212</v>
      </c>
      <c r="J11" s="20">
        <v>18591212</v>
      </c>
      <c r="K11" s="20">
        <v>19853569</v>
      </c>
      <c r="L11" s="20">
        <v>19281677</v>
      </c>
      <c r="M11" s="20">
        <v>20270924</v>
      </c>
      <c r="N11" s="20">
        <v>20270924</v>
      </c>
      <c r="O11" s="20"/>
      <c r="P11" s="20"/>
      <c r="Q11" s="20"/>
      <c r="R11" s="20"/>
      <c r="S11" s="20"/>
      <c r="T11" s="20"/>
      <c r="U11" s="20"/>
      <c r="V11" s="20"/>
      <c r="W11" s="20">
        <v>20270924</v>
      </c>
      <c r="X11" s="20"/>
      <c r="Y11" s="20">
        <v>20270924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932604210</v>
      </c>
      <c r="D12" s="29">
        <f>SUM(D6:D11)</f>
        <v>932604210</v>
      </c>
      <c r="E12" s="30">
        <f t="shared" si="0"/>
        <v>775894896</v>
      </c>
      <c r="F12" s="31">
        <f t="shared" si="0"/>
        <v>775894896</v>
      </c>
      <c r="G12" s="31">
        <f t="shared" si="0"/>
        <v>927439669</v>
      </c>
      <c r="H12" s="31">
        <f t="shared" si="0"/>
        <v>1015972547</v>
      </c>
      <c r="I12" s="31">
        <f t="shared" si="0"/>
        <v>945705948</v>
      </c>
      <c r="J12" s="31">
        <f t="shared" si="0"/>
        <v>945705948</v>
      </c>
      <c r="K12" s="31">
        <f t="shared" si="0"/>
        <v>920199883</v>
      </c>
      <c r="L12" s="31">
        <f t="shared" si="0"/>
        <v>1002448494</v>
      </c>
      <c r="M12" s="31">
        <f t="shared" si="0"/>
        <v>933364995</v>
      </c>
      <c r="N12" s="31">
        <f t="shared" si="0"/>
        <v>933364995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933364995</v>
      </c>
      <c r="X12" s="31">
        <f t="shared" si="0"/>
        <v>387947449</v>
      </c>
      <c r="Y12" s="31">
        <f t="shared" si="0"/>
        <v>545417546</v>
      </c>
      <c r="Z12" s="32">
        <f>+IF(X12&lt;&gt;0,+(Y12/X12)*100,0)</f>
        <v>140.59057416304856</v>
      </c>
      <c r="AA12" s="33">
        <f>SUM(AA6:AA11)</f>
        <v>775894896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245993000</v>
      </c>
      <c r="D17" s="18">
        <v>245993000</v>
      </c>
      <c r="E17" s="19">
        <v>171249000</v>
      </c>
      <c r="F17" s="20">
        <v>171249000</v>
      </c>
      <c r="G17" s="20">
        <v>245993000</v>
      </c>
      <c r="H17" s="20">
        <v>245993000</v>
      </c>
      <c r="I17" s="20">
        <v>245902000</v>
      </c>
      <c r="J17" s="20">
        <v>245902000</v>
      </c>
      <c r="K17" s="20">
        <v>245902000</v>
      </c>
      <c r="L17" s="20">
        <v>273604000</v>
      </c>
      <c r="M17" s="20">
        <v>273604000</v>
      </c>
      <c r="N17" s="20">
        <v>273604000</v>
      </c>
      <c r="O17" s="20"/>
      <c r="P17" s="20"/>
      <c r="Q17" s="20"/>
      <c r="R17" s="20"/>
      <c r="S17" s="20"/>
      <c r="T17" s="20"/>
      <c r="U17" s="20"/>
      <c r="V17" s="20"/>
      <c r="W17" s="20">
        <v>273604000</v>
      </c>
      <c r="X17" s="20">
        <v>85624500</v>
      </c>
      <c r="Y17" s="20">
        <v>187979500</v>
      </c>
      <c r="Z17" s="21">
        <v>219.54</v>
      </c>
      <c r="AA17" s="22">
        <v>171249000</v>
      </c>
    </row>
    <row r="18" spans="1:27" ht="13.5">
      <c r="A18" s="23" t="s">
        <v>44</v>
      </c>
      <c r="B18" s="17"/>
      <c r="C18" s="18">
        <v>448751950</v>
      </c>
      <c r="D18" s="18">
        <v>448751950</v>
      </c>
      <c r="E18" s="19">
        <v>1110223753</v>
      </c>
      <c r="F18" s="20">
        <v>1110223753</v>
      </c>
      <c r="G18" s="20">
        <v>980441833</v>
      </c>
      <c r="H18" s="20">
        <v>458208017</v>
      </c>
      <c r="I18" s="20">
        <v>462936051</v>
      </c>
      <c r="J18" s="20">
        <v>462936051</v>
      </c>
      <c r="K18" s="20">
        <v>448751950</v>
      </c>
      <c r="L18" s="20">
        <v>154822299</v>
      </c>
      <c r="M18" s="20">
        <v>154822299</v>
      </c>
      <c r="N18" s="20">
        <v>154822299</v>
      </c>
      <c r="O18" s="20"/>
      <c r="P18" s="20"/>
      <c r="Q18" s="20"/>
      <c r="R18" s="20"/>
      <c r="S18" s="20"/>
      <c r="T18" s="20"/>
      <c r="U18" s="20"/>
      <c r="V18" s="20"/>
      <c r="W18" s="20">
        <v>154822299</v>
      </c>
      <c r="X18" s="20">
        <v>555111877</v>
      </c>
      <c r="Y18" s="20">
        <v>-400289578</v>
      </c>
      <c r="Z18" s="21">
        <v>-72.11</v>
      </c>
      <c r="AA18" s="22">
        <v>1110223753</v>
      </c>
    </row>
    <row r="19" spans="1:27" ht="13.5">
      <c r="A19" s="23" t="s">
        <v>45</v>
      </c>
      <c r="B19" s="17"/>
      <c r="C19" s="18">
        <v>2343937150</v>
      </c>
      <c r="D19" s="18">
        <v>2343937150</v>
      </c>
      <c r="E19" s="19">
        <v>2393683000</v>
      </c>
      <c r="F19" s="20">
        <v>2393683000</v>
      </c>
      <c r="G19" s="20">
        <v>2138148386</v>
      </c>
      <c r="H19" s="20">
        <v>2318794617</v>
      </c>
      <c r="I19" s="20">
        <v>2313781842</v>
      </c>
      <c r="J19" s="20">
        <v>2313781842</v>
      </c>
      <c r="K19" s="20">
        <v>2324156876</v>
      </c>
      <c r="L19" s="20">
        <v>2354043514</v>
      </c>
      <c r="M19" s="20">
        <v>2368163713</v>
      </c>
      <c r="N19" s="20">
        <v>2368163713</v>
      </c>
      <c r="O19" s="20"/>
      <c r="P19" s="20"/>
      <c r="Q19" s="20"/>
      <c r="R19" s="20"/>
      <c r="S19" s="20"/>
      <c r="T19" s="20"/>
      <c r="U19" s="20"/>
      <c r="V19" s="20"/>
      <c r="W19" s="20">
        <v>2368163713</v>
      </c>
      <c r="X19" s="20">
        <v>1196841500</v>
      </c>
      <c r="Y19" s="20">
        <v>1171322213</v>
      </c>
      <c r="Z19" s="21">
        <v>97.87</v>
      </c>
      <c r="AA19" s="22">
        <v>2393683000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3068756</v>
      </c>
      <c r="D21" s="18">
        <v>3068756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1348001</v>
      </c>
      <c r="D22" s="18">
        <v>1348001</v>
      </c>
      <c r="E22" s="19">
        <v>913000</v>
      </c>
      <c r="F22" s="20">
        <v>913000</v>
      </c>
      <c r="G22" s="20">
        <v>1312027</v>
      </c>
      <c r="H22" s="20">
        <v>1276051</v>
      </c>
      <c r="I22" s="20">
        <v>1386993</v>
      </c>
      <c r="J22" s="20">
        <v>1386993</v>
      </c>
      <c r="K22" s="20">
        <v>1349424</v>
      </c>
      <c r="L22" s="20">
        <v>1461055</v>
      </c>
      <c r="M22" s="20">
        <v>1603648</v>
      </c>
      <c r="N22" s="20">
        <v>1603648</v>
      </c>
      <c r="O22" s="20"/>
      <c r="P22" s="20"/>
      <c r="Q22" s="20"/>
      <c r="R22" s="20"/>
      <c r="S22" s="20"/>
      <c r="T22" s="20"/>
      <c r="U22" s="20"/>
      <c r="V22" s="20"/>
      <c r="W22" s="20">
        <v>1603648</v>
      </c>
      <c r="X22" s="20">
        <v>456500</v>
      </c>
      <c r="Y22" s="20">
        <v>1147148</v>
      </c>
      <c r="Z22" s="21">
        <v>251.29</v>
      </c>
      <c r="AA22" s="22">
        <v>913000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>
        <v>3068756</v>
      </c>
      <c r="H23" s="24">
        <v>3068756</v>
      </c>
      <c r="I23" s="24">
        <v>3068756</v>
      </c>
      <c r="J23" s="20">
        <v>3068756</v>
      </c>
      <c r="K23" s="24">
        <v>3068756</v>
      </c>
      <c r="L23" s="24">
        <v>2964899</v>
      </c>
      <c r="M23" s="20">
        <v>2964899</v>
      </c>
      <c r="N23" s="24">
        <v>2964899</v>
      </c>
      <c r="O23" s="24"/>
      <c r="P23" s="24"/>
      <c r="Q23" s="20"/>
      <c r="R23" s="24"/>
      <c r="S23" s="24"/>
      <c r="T23" s="20"/>
      <c r="U23" s="24"/>
      <c r="V23" s="24"/>
      <c r="W23" s="24">
        <v>2964899</v>
      </c>
      <c r="X23" s="20"/>
      <c r="Y23" s="24">
        <v>2964899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3043098857</v>
      </c>
      <c r="D24" s="29">
        <f>SUM(D15:D23)</f>
        <v>3043098857</v>
      </c>
      <c r="E24" s="36">
        <f t="shared" si="1"/>
        <v>3676068753</v>
      </c>
      <c r="F24" s="37">
        <f t="shared" si="1"/>
        <v>3676068753</v>
      </c>
      <c r="G24" s="37">
        <f t="shared" si="1"/>
        <v>3368964002</v>
      </c>
      <c r="H24" s="37">
        <f t="shared" si="1"/>
        <v>3027340441</v>
      </c>
      <c r="I24" s="37">
        <f t="shared" si="1"/>
        <v>3027075642</v>
      </c>
      <c r="J24" s="37">
        <f t="shared" si="1"/>
        <v>3027075642</v>
      </c>
      <c r="K24" s="37">
        <f t="shared" si="1"/>
        <v>3023229006</v>
      </c>
      <c r="L24" s="37">
        <f t="shared" si="1"/>
        <v>2786895767</v>
      </c>
      <c r="M24" s="37">
        <f t="shared" si="1"/>
        <v>2801158559</v>
      </c>
      <c r="N24" s="37">
        <f t="shared" si="1"/>
        <v>2801158559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2801158559</v>
      </c>
      <c r="X24" s="37">
        <f t="shared" si="1"/>
        <v>1838034377</v>
      </c>
      <c r="Y24" s="37">
        <f t="shared" si="1"/>
        <v>963124182</v>
      </c>
      <c r="Z24" s="38">
        <f>+IF(X24&lt;&gt;0,+(Y24/X24)*100,0)</f>
        <v>52.39968272911144</v>
      </c>
      <c r="AA24" s="39">
        <f>SUM(AA15:AA23)</f>
        <v>3676068753</v>
      </c>
    </row>
    <row r="25" spans="1:27" ht="13.5">
      <c r="A25" s="27" t="s">
        <v>51</v>
      </c>
      <c r="B25" s="28"/>
      <c r="C25" s="29">
        <f aca="true" t="shared" si="2" ref="C25:Y25">+C12+C24</f>
        <v>3975703067</v>
      </c>
      <c r="D25" s="29">
        <f>+D12+D24</f>
        <v>3975703067</v>
      </c>
      <c r="E25" s="30">
        <f t="shared" si="2"/>
        <v>4451963649</v>
      </c>
      <c r="F25" s="31">
        <f t="shared" si="2"/>
        <v>4451963649</v>
      </c>
      <c r="G25" s="31">
        <f t="shared" si="2"/>
        <v>4296403671</v>
      </c>
      <c r="H25" s="31">
        <f t="shared" si="2"/>
        <v>4043312988</v>
      </c>
      <c r="I25" s="31">
        <f t="shared" si="2"/>
        <v>3972781590</v>
      </c>
      <c r="J25" s="31">
        <f t="shared" si="2"/>
        <v>3972781590</v>
      </c>
      <c r="K25" s="31">
        <f t="shared" si="2"/>
        <v>3943428889</v>
      </c>
      <c r="L25" s="31">
        <f t="shared" si="2"/>
        <v>3789344261</v>
      </c>
      <c r="M25" s="31">
        <f t="shared" si="2"/>
        <v>3734523554</v>
      </c>
      <c r="N25" s="31">
        <f t="shared" si="2"/>
        <v>3734523554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3734523554</v>
      </c>
      <c r="X25" s="31">
        <f t="shared" si="2"/>
        <v>2225981826</v>
      </c>
      <c r="Y25" s="31">
        <f t="shared" si="2"/>
        <v>1508541728</v>
      </c>
      <c r="Z25" s="32">
        <f>+IF(X25&lt;&gt;0,+(Y25/X25)*100,0)</f>
        <v>67.76972347122837</v>
      </c>
      <c r="AA25" s="33">
        <f>+AA12+AA24</f>
        <v>4451963649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>
        <v>10569781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4935538</v>
      </c>
      <c r="D30" s="18">
        <v>4935538</v>
      </c>
      <c r="E30" s="19">
        <v>22158000</v>
      </c>
      <c r="F30" s="20">
        <v>22158000</v>
      </c>
      <c r="G30" s="20"/>
      <c r="H30" s="20">
        <v>21759666</v>
      </c>
      <c r="I30" s="20">
        <v>21632304</v>
      </c>
      <c r="J30" s="20">
        <v>21632304</v>
      </c>
      <c r="K30" s="20">
        <v>21694407</v>
      </c>
      <c r="L30" s="20">
        <v>21703406</v>
      </c>
      <c r="M30" s="20">
        <v>21018067</v>
      </c>
      <c r="N30" s="20">
        <v>21018067</v>
      </c>
      <c r="O30" s="20"/>
      <c r="P30" s="20"/>
      <c r="Q30" s="20"/>
      <c r="R30" s="20"/>
      <c r="S30" s="20"/>
      <c r="T30" s="20"/>
      <c r="U30" s="20"/>
      <c r="V30" s="20"/>
      <c r="W30" s="20">
        <v>21018067</v>
      </c>
      <c r="X30" s="20">
        <v>11079000</v>
      </c>
      <c r="Y30" s="20">
        <v>9939067</v>
      </c>
      <c r="Z30" s="21">
        <v>89.71</v>
      </c>
      <c r="AA30" s="22">
        <v>22158000</v>
      </c>
    </row>
    <row r="31" spans="1:27" ht="13.5">
      <c r="A31" s="23" t="s">
        <v>56</v>
      </c>
      <c r="B31" s="17"/>
      <c r="C31" s="18">
        <v>10027543</v>
      </c>
      <c r="D31" s="18">
        <v>10027543</v>
      </c>
      <c r="E31" s="19">
        <v>9997181</v>
      </c>
      <c r="F31" s="20">
        <v>9997181</v>
      </c>
      <c r="G31" s="20">
        <v>9953694</v>
      </c>
      <c r="H31" s="20">
        <v>10013941</v>
      </c>
      <c r="I31" s="20">
        <v>10022859</v>
      </c>
      <c r="J31" s="20">
        <v>10022859</v>
      </c>
      <c r="K31" s="20">
        <v>9988143</v>
      </c>
      <c r="L31" s="20">
        <v>10006682</v>
      </c>
      <c r="M31" s="20">
        <v>9986445</v>
      </c>
      <c r="N31" s="20">
        <v>9986445</v>
      </c>
      <c r="O31" s="20"/>
      <c r="P31" s="20"/>
      <c r="Q31" s="20"/>
      <c r="R31" s="20"/>
      <c r="S31" s="20"/>
      <c r="T31" s="20"/>
      <c r="U31" s="20"/>
      <c r="V31" s="20"/>
      <c r="W31" s="20">
        <v>9986445</v>
      </c>
      <c r="X31" s="20">
        <v>4998591</v>
      </c>
      <c r="Y31" s="20">
        <v>4987854</v>
      </c>
      <c r="Z31" s="21">
        <v>99.79</v>
      </c>
      <c r="AA31" s="22">
        <v>9997181</v>
      </c>
    </row>
    <row r="32" spans="1:27" ht="13.5">
      <c r="A32" s="23" t="s">
        <v>57</v>
      </c>
      <c r="B32" s="17"/>
      <c r="C32" s="18">
        <v>345545591</v>
      </c>
      <c r="D32" s="18">
        <v>345545591</v>
      </c>
      <c r="E32" s="19">
        <v>103000000</v>
      </c>
      <c r="F32" s="20">
        <v>103000000</v>
      </c>
      <c r="G32" s="20">
        <v>351400011</v>
      </c>
      <c r="H32" s="20">
        <v>289199656</v>
      </c>
      <c r="I32" s="20">
        <v>289229888</v>
      </c>
      <c r="J32" s="20">
        <v>289229888</v>
      </c>
      <c r="K32" s="20">
        <v>282337197</v>
      </c>
      <c r="L32" s="20">
        <v>295076357</v>
      </c>
      <c r="M32" s="20">
        <v>296240575</v>
      </c>
      <c r="N32" s="20">
        <v>296240575</v>
      </c>
      <c r="O32" s="20"/>
      <c r="P32" s="20"/>
      <c r="Q32" s="20"/>
      <c r="R32" s="20"/>
      <c r="S32" s="20"/>
      <c r="T32" s="20"/>
      <c r="U32" s="20"/>
      <c r="V32" s="20"/>
      <c r="W32" s="20">
        <v>296240575</v>
      </c>
      <c r="X32" s="20">
        <v>51500000</v>
      </c>
      <c r="Y32" s="20">
        <v>244740575</v>
      </c>
      <c r="Z32" s="21">
        <v>475.22</v>
      </c>
      <c r="AA32" s="22">
        <v>103000000</v>
      </c>
    </row>
    <row r="33" spans="1:27" ht="13.5">
      <c r="A33" s="23" t="s">
        <v>58</v>
      </c>
      <c r="B33" s="17"/>
      <c r="C33" s="18">
        <v>20979603</v>
      </c>
      <c r="D33" s="18">
        <v>20979603</v>
      </c>
      <c r="E33" s="19">
        <v>3437863</v>
      </c>
      <c r="F33" s="20">
        <v>3437863</v>
      </c>
      <c r="G33" s="20"/>
      <c r="H33" s="20"/>
      <c r="I33" s="20">
        <v>4425946</v>
      </c>
      <c r="J33" s="20">
        <v>4425946</v>
      </c>
      <c r="K33" s="20">
        <v>4425946</v>
      </c>
      <c r="L33" s="20">
        <v>4425946</v>
      </c>
      <c r="M33" s="20">
        <v>4425946</v>
      </c>
      <c r="N33" s="20">
        <v>4425946</v>
      </c>
      <c r="O33" s="20"/>
      <c r="P33" s="20"/>
      <c r="Q33" s="20"/>
      <c r="R33" s="20"/>
      <c r="S33" s="20"/>
      <c r="T33" s="20"/>
      <c r="U33" s="20"/>
      <c r="V33" s="20"/>
      <c r="W33" s="20">
        <v>4425946</v>
      </c>
      <c r="X33" s="20">
        <v>1718932</v>
      </c>
      <c r="Y33" s="20">
        <v>2707014</v>
      </c>
      <c r="Z33" s="21">
        <v>157.48</v>
      </c>
      <c r="AA33" s="22">
        <v>3437863</v>
      </c>
    </row>
    <row r="34" spans="1:27" ht="13.5">
      <c r="A34" s="27" t="s">
        <v>59</v>
      </c>
      <c r="B34" s="28"/>
      <c r="C34" s="29">
        <f aca="true" t="shared" si="3" ref="C34:Y34">SUM(C29:C33)</f>
        <v>381488275</v>
      </c>
      <c r="D34" s="29">
        <f>SUM(D29:D33)</f>
        <v>381488275</v>
      </c>
      <c r="E34" s="30">
        <f t="shared" si="3"/>
        <v>138593044</v>
      </c>
      <c r="F34" s="31">
        <f t="shared" si="3"/>
        <v>138593044</v>
      </c>
      <c r="G34" s="31">
        <f t="shared" si="3"/>
        <v>361353705</v>
      </c>
      <c r="H34" s="31">
        <f t="shared" si="3"/>
        <v>320973263</v>
      </c>
      <c r="I34" s="31">
        <f t="shared" si="3"/>
        <v>325310997</v>
      </c>
      <c r="J34" s="31">
        <f t="shared" si="3"/>
        <v>325310997</v>
      </c>
      <c r="K34" s="31">
        <f t="shared" si="3"/>
        <v>318445693</v>
      </c>
      <c r="L34" s="31">
        <f t="shared" si="3"/>
        <v>341782172</v>
      </c>
      <c r="M34" s="31">
        <f t="shared" si="3"/>
        <v>331671033</v>
      </c>
      <c r="N34" s="31">
        <f t="shared" si="3"/>
        <v>331671033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331671033</v>
      </c>
      <c r="X34" s="31">
        <f t="shared" si="3"/>
        <v>69296523</v>
      </c>
      <c r="Y34" s="31">
        <f t="shared" si="3"/>
        <v>262374510</v>
      </c>
      <c r="Z34" s="32">
        <f>+IF(X34&lt;&gt;0,+(Y34/X34)*100,0)</f>
        <v>378.62579338937394</v>
      </c>
      <c r="AA34" s="33">
        <f>SUM(AA29:AA33)</f>
        <v>138593044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313979825</v>
      </c>
      <c r="D37" s="18">
        <v>313979825</v>
      </c>
      <c r="E37" s="19">
        <v>513000000</v>
      </c>
      <c r="F37" s="20">
        <v>513000000</v>
      </c>
      <c r="G37" s="20">
        <v>226819272</v>
      </c>
      <c r="H37" s="20">
        <v>223779709</v>
      </c>
      <c r="I37" s="20">
        <v>216840106</v>
      </c>
      <c r="J37" s="20">
        <v>216840106</v>
      </c>
      <c r="K37" s="20">
        <v>217633856</v>
      </c>
      <c r="L37" s="20">
        <v>220650477</v>
      </c>
      <c r="M37" s="20">
        <v>205394181</v>
      </c>
      <c r="N37" s="20">
        <v>205394181</v>
      </c>
      <c r="O37" s="20"/>
      <c r="P37" s="20"/>
      <c r="Q37" s="20"/>
      <c r="R37" s="20"/>
      <c r="S37" s="20"/>
      <c r="T37" s="20"/>
      <c r="U37" s="20"/>
      <c r="V37" s="20"/>
      <c r="W37" s="20">
        <v>205394181</v>
      </c>
      <c r="X37" s="20">
        <v>256500000</v>
      </c>
      <c r="Y37" s="20">
        <v>-51105819</v>
      </c>
      <c r="Z37" s="21">
        <v>-19.92</v>
      </c>
      <c r="AA37" s="22">
        <v>513000000</v>
      </c>
    </row>
    <row r="38" spans="1:27" ht="13.5">
      <c r="A38" s="23" t="s">
        <v>58</v>
      </c>
      <c r="B38" s="17"/>
      <c r="C38" s="18">
        <v>25860274</v>
      </c>
      <c r="D38" s="18">
        <v>25860274</v>
      </c>
      <c r="E38" s="19">
        <v>129861236</v>
      </c>
      <c r="F38" s="20">
        <v>129861236</v>
      </c>
      <c r="G38" s="20">
        <v>136236183</v>
      </c>
      <c r="H38" s="20">
        <v>176856728</v>
      </c>
      <c r="I38" s="20">
        <v>119662593</v>
      </c>
      <c r="J38" s="20">
        <v>119662593</v>
      </c>
      <c r="K38" s="20">
        <v>127451717</v>
      </c>
      <c r="L38" s="20">
        <v>119662593</v>
      </c>
      <c r="M38" s="20">
        <v>119662593</v>
      </c>
      <c r="N38" s="20">
        <v>119662593</v>
      </c>
      <c r="O38" s="20"/>
      <c r="P38" s="20"/>
      <c r="Q38" s="20"/>
      <c r="R38" s="20"/>
      <c r="S38" s="20"/>
      <c r="T38" s="20"/>
      <c r="U38" s="20"/>
      <c r="V38" s="20"/>
      <c r="W38" s="20">
        <v>119662593</v>
      </c>
      <c r="X38" s="20">
        <v>64930618</v>
      </c>
      <c r="Y38" s="20">
        <v>54731975</v>
      </c>
      <c r="Z38" s="21">
        <v>84.29</v>
      </c>
      <c r="AA38" s="22">
        <v>129861236</v>
      </c>
    </row>
    <row r="39" spans="1:27" ht="13.5">
      <c r="A39" s="27" t="s">
        <v>61</v>
      </c>
      <c r="B39" s="35"/>
      <c r="C39" s="29">
        <f aca="true" t="shared" si="4" ref="C39:Y39">SUM(C37:C38)</f>
        <v>339840099</v>
      </c>
      <c r="D39" s="29">
        <f>SUM(D37:D38)</f>
        <v>339840099</v>
      </c>
      <c r="E39" s="36">
        <f t="shared" si="4"/>
        <v>642861236</v>
      </c>
      <c r="F39" s="37">
        <f t="shared" si="4"/>
        <v>642861236</v>
      </c>
      <c r="G39" s="37">
        <f t="shared" si="4"/>
        <v>363055455</v>
      </c>
      <c r="H39" s="37">
        <f t="shared" si="4"/>
        <v>400636437</v>
      </c>
      <c r="I39" s="37">
        <f t="shared" si="4"/>
        <v>336502699</v>
      </c>
      <c r="J39" s="37">
        <f t="shared" si="4"/>
        <v>336502699</v>
      </c>
      <c r="K39" s="37">
        <f t="shared" si="4"/>
        <v>345085573</v>
      </c>
      <c r="L39" s="37">
        <f t="shared" si="4"/>
        <v>340313070</v>
      </c>
      <c r="M39" s="37">
        <f t="shared" si="4"/>
        <v>325056774</v>
      </c>
      <c r="N39" s="37">
        <f t="shared" si="4"/>
        <v>325056774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325056774</v>
      </c>
      <c r="X39" s="37">
        <f t="shared" si="4"/>
        <v>321430618</v>
      </c>
      <c r="Y39" s="37">
        <f t="shared" si="4"/>
        <v>3626156</v>
      </c>
      <c r="Z39" s="38">
        <f>+IF(X39&lt;&gt;0,+(Y39/X39)*100,0)</f>
        <v>1.1281302392916408</v>
      </c>
      <c r="AA39" s="39">
        <f>SUM(AA37:AA38)</f>
        <v>642861236</v>
      </c>
    </row>
    <row r="40" spans="1:27" ht="13.5">
      <c r="A40" s="27" t="s">
        <v>62</v>
      </c>
      <c r="B40" s="28"/>
      <c r="C40" s="29">
        <f aca="true" t="shared" si="5" ref="C40:Y40">+C34+C39</f>
        <v>721328374</v>
      </c>
      <c r="D40" s="29">
        <f>+D34+D39</f>
        <v>721328374</v>
      </c>
      <c r="E40" s="30">
        <f t="shared" si="5"/>
        <v>781454280</v>
      </c>
      <c r="F40" s="31">
        <f t="shared" si="5"/>
        <v>781454280</v>
      </c>
      <c r="G40" s="31">
        <f t="shared" si="5"/>
        <v>724409160</v>
      </c>
      <c r="H40" s="31">
        <f t="shared" si="5"/>
        <v>721609700</v>
      </c>
      <c r="I40" s="31">
        <f t="shared" si="5"/>
        <v>661813696</v>
      </c>
      <c r="J40" s="31">
        <f t="shared" si="5"/>
        <v>661813696</v>
      </c>
      <c r="K40" s="31">
        <f t="shared" si="5"/>
        <v>663531266</v>
      </c>
      <c r="L40" s="31">
        <f t="shared" si="5"/>
        <v>682095242</v>
      </c>
      <c r="M40" s="31">
        <f t="shared" si="5"/>
        <v>656727807</v>
      </c>
      <c r="N40" s="31">
        <f t="shared" si="5"/>
        <v>656727807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656727807</v>
      </c>
      <c r="X40" s="31">
        <f t="shared" si="5"/>
        <v>390727141</v>
      </c>
      <c r="Y40" s="31">
        <f t="shared" si="5"/>
        <v>266000666</v>
      </c>
      <c r="Z40" s="32">
        <f>+IF(X40&lt;&gt;0,+(Y40/X40)*100,0)</f>
        <v>68.07836929864057</v>
      </c>
      <c r="AA40" s="33">
        <f>+AA34+AA39</f>
        <v>781454280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3254374693</v>
      </c>
      <c r="D42" s="43">
        <f>+D25-D40</f>
        <v>3254374693</v>
      </c>
      <c r="E42" s="44">
        <f t="shared" si="6"/>
        <v>3670509369</v>
      </c>
      <c r="F42" s="45">
        <f t="shared" si="6"/>
        <v>3670509369</v>
      </c>
      <c r="G42" s="45">
        <f t="shared" si="6"/>
        <v>3571994511</v>
      </c>
      <c r="H42" s="45">
        <f t="shared" si="6"/>
        <v>3321703288</v>
      </c>
      <c r="I42" s="45">
        <f t="shared" si="6"/>
        <v>3310967894</v>
      </c>
      <c r="J42" s="45">
        <f t="shared" si="6"/>
        <v>3310967894</v>
      </c>
      <c r="K42" s="45">
        <f t="shared" si="6"/>
        <v>3279897623</v>
      </c>
      <c r="L42" s="45">
        <f t="shared" si="6"/>
        <v>3107249019</v>
      </c>
      <c r="M42" s="45">
        <f t="shared" si="6"/>
        <v>3077795747</v>
      </c>
      <c r="N42" s="45">
        <f t="shared" si="6"/>
        <v>3077795747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3077795747</v>
      </c>
      <c r="X42" s="45">
        <f t="shared" si="6"/>
        <v>1835254685</v>
      </c>
      <c r="Y42" s="45">
        <f t="shared" si="6"/>
        <v>1242541062</v>
      </c>
      <c r="Z42" s="46">
        <f>+IF(X42&lt;&gt;0,+(Y42/X42)*100,0)</f>
        <v>67.70401253600397</v>
      </c>
      <c r="AA42" s="47">
        <f>+AA25-AA40</f>
        <v>3670509369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3219476882</v>
      </c>
      <c r="D45" s="18">
        <v>3219476882</v>
      </c>
      <c r="E45" s="19">
        <v>3637156209</v>
      </c>
      <c r="F45" s="20">
        <v>3637156209</v>
      </c>
      <c r="G45" s="20">
        <v>3537105217</v>
      </c>
      <c r="H45" s="20">
        <v>3286664073</v>
      </c>
      <c r="I45" s="20">
        <v>3275616822</v>
      </c>
      <c r="J45" s="20">
        <v>3275616822</v>
      </c>
      <c r="K45" s="20">
        <v>3244555630</v>
      </c>
      <c r="L45" s="20">
        <v>3071757406</v>
      </c>
      <c r="M45" s="20">
        <v>3042170994</v>
      </c>
      <c r="N45" s="20">
        <v>3042170994</v>
      </c>
      <c r="O45" s="20"/>
      <c r="P45" s="20"/>
      <c r="Q45" s="20"/>
      <c r="R45" s="20"/>
      <c r="S45" s="20"/>
      <c r="T45" s="20"/>
      <c r="U45" s="20"/>
      <c r="V45" s="20"/>
      <c r="W45" s="20">
        <v>3042170994</v>
      </c>
      <c r="X45" s="20">
        <v>1818578105</v>
      </c>
      <c r="Y45" s="20">
        <v>1223592889</v>
      </c>
      <c r="Z45" s="48">
        <v>67.28</v>
      </c>
      <c r="AA45" s="22">
        <v>3637156209</v>
      </c>
    </row>
    <row r="46" spans="1:27" ht="13.5">
      <c r="A46" s="23" t="s">
        <v>67</v>
      </c>
      <c r="B46" s="17"/>
      <c r="C46" s="18">
        <v>34897811</v>
      </c>
      <c r="D46" s="18">
        <v>34897811</v>
      </c>
      <c r="E46" s="19">
        <v>33353160</v>
      </c>
      <c r="F46" s="20">
        <v>33353160</v>
      </c>
      <c r="G46" s="20">
        <v>34889294</v>
      </c>
      <c r="H46" s="20">
        <v>35039215</v>
      </c>
      <c r="I46" s="20">
        <v>35351072</v>
      </c>
      <c r="J46" s="20">
        <v>35351072</v>
      </c>
      <c r="K46" s="20">
        <v>35341993</v>
      </c>
      <c r="L46" s="20">
        <v>35491613</v>
      </c>
      <c r="M46" s="20">
        <v>35624753</v>
      </c>
      <c r="N46" s="20">
        <v>35624753</v>
      </c>
      <c r="O46" s="20"/>
      <c r="P46" s="20"/>
      <c r="Q46" s="20"/>
      <c r="R46" s="20"/>
      <c r="S46" s="20"/>
      <c r="T46" s="20"/>
      <c r="U46" s="20"/>
      <c r="V46" s="20"/>
      <c r="W46" s="20">
        <v>35624753</v>
      </c>
      <c r="X46" s="20">
        <v>16676580</v>
      </c>
      <c r="Y46" s="20">
        <v>18948173</v>
      </c>
      <c r="Z46" s="48">
        <v>113.62</v>
      </c>
      <c r="AA46" s="22">
        <v>33353160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3254374693</v>
      </c>
      <c r="D48" s="51">
        <f>SUM(D45:D47)</f>
        <v>3254374693</v>
      </c>
      <c r="E48" s="52">
        <f t="shared" si="7"/>
        <v>3670509369</v>
      </c>
      <c r="F48" s="53">
        <f t="shared" si="7"/>
        <v>3670509369</v>
      </c>
      <c r="G48" s="53">
        <f t="shared" si="7"/>
        <v>3571994511</v>
      </c>
      <c r="H48" s="53">
        <f t="shared" si="7"/>
        <v>3321703288</v>
      </c>
      <c r="I48" s="53">
        <f t="shared" si="7"/>
        <v>3310967894</v>
      </c>
      <c r="J48" s="53">
        <f t="shared" si="7"/>
        <v>3310967894</v>
      </c>
      <c r="K48" s="53">
        <f t="shared" si="7"/>
        <v>3279897623</v>
      </c>
      <c r="L48" s="53">
        <f t="shared" si="7"/>
        <v>3107249019</v>
      </c>
      <c r="M48" s="53">
        <f t="shared" si="7"/>
        <v>3077795747</v>
      </c>
      <c r="N48" s="53">
        <f t="shared" si="7"/>
        <v>3077795747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3077795747</v>
      </c>
      <c r="X48" s="53">
        <f t="shared" si="7"/>
        <v>1835254685</v>
      </c>
      <c r="Y48" s="53">
        <f t="shared" si="7"/>
        <v>1242541062</v>
      </c>
      <c r="Z48" s="54">
        <f>+IF(X48&lt;&gt;0,+(Y48/X48)*100,0)</f>
        <v>67.70401253600397</v>
      </c>
      <c r="AA48" s="55">
        <f>SUM(AA45:AA47)</f>
        <v>3670509369</v>
      </c>
    </row>
    <row r="49" spans="1:27" ht="13.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364509347</v>
      </c>
      <c r="D6" s="18">
        <v>364509347</v>
      </c>
      <c r="E6" s="19">
        <v>274050000</v>
      </c>
      <c r="F6" s="20">
        <v>274050000</v>
      </c>
      <c r="G6" s="20">
        <v>186308000</v>
      </c>
      <c r="H6" s="20">
        <v>195244037</v>
      </c>
      <c r="I6" s="20">
        <v>180930660</v>
      </c>
      <c r="J6" s="20">
        <v>180930660</v>
      </c>
      <c r="K6" s="20">
        <v>258451000</v>
      </c>
      <c r="L6" s="20">
        <v>244132000</v>
      </c>
      <c r="M6" s="20">
        <v>175306000</v>
      </c>
      <c r="N6" s="20">
        <v>175306000</v>
      </c>
      <c r="O6" s="20"/>
      <c r="P6" s="20"/>
      <c r="Q6" s="20"/>
      <c r="R6" s="20"/>
      <c r="S6" s="20"/>
      <c r="T6" s="20"/>
      <c r="U6" s="20"/>
      <c r="V6" s="20"/>
      <c r="W6" s="20">
        <v>175306000</v>
      </c>
      <c r="X6" s="20">
        <v>137025000</v>
      </c>
      <c r="Y6" s="20">
        <v>38281000</v>
      </c>
      <c r="Z6" s="21">
        <v>27.94</v>
      </c>
      <c r="AA6" s="22">
        <v>274050000</v>
      </c>
    </row>
    <row r="7" spans="1:27" ht="13.5">
      <c r="A7" s="23" t="s">
        <v>34</v>
      </c>
      <c r="B7" s="17"/>
      <c r="C7" s="18">
        <v>40000000</v>
      </c>
      <c r="D7" s="18">
        <v>40000000</v>
      </c>
      <c r="E7" s="19">
        <v>150000000</v>
      </c>
      <c r="F7" s="20">
        <v>150000000</v>
      </c>
      <c r="G7" s="20">
        <v>375000000</v>
      </c>
      <c r="H7" s="20">
        <v>341000000</v>
      </c>
      <c r="I7" s="20">
        <v>295392000</v>
      </c>
      <c r="J7" s="20">
        <v>295392000</v>
      </c>
      <c r="K7" s="20">
        <v>249556000</v>
      </c>
      <c r="L7" s="20">
        <v>336740000</v>
      </c>
      <c r="M7" s="20">
        <v>282266000</v>
      </c>
      <c r="N7" s="20">
        <v>282266000</v>
      </c>
      <c r="O7" s="20"/>
      <c r="P7" s="20"/>
      <c r="Q7" s="20"/>
      <c r="R7" s="20"/>
      <c r="S7" s="20"/>
      <c r="T7" s="20"/>
      <c r="U7" s="20"/>
      <c r="V7" s="20"/>
      <c r="W7" s="20">
        <v>282266000</v>
      </c>
      <c r="X7" s="20">
        <v>75000000</v>
      </c>
      <c r="Y7" s="20">
        <v>207266000</v>
      </c>
      <c r="Z7" s="21">
        <v>276.35</v>
      </c>
      <c r="AA7" s="22">
        <v>150000000</v>
      </c>
    </row>
    <row r="8" spans="1:27" ht="13.5">
      <c r="A8" s="23" t="s">
        <v>35</v>
      </c>
      <c r="B8" s="17"/>
      <c r="C8" s="18">
        <v>316529263</v>
      </c>
      <c r="D8" s="18">
        <v>316529263</v>
      </c>
      <c r="E8" s="19">
        <v>256385000</v>
      </c>
      <c r="F8" s="20">
        <v>256385000</v>
      </c>
      <c r="G8" s="20">
        <v>292411826</v>
      </c>
      <c r="H8" s="20">
        <v>309230037</v>
      </c>
      <c r="I8" s="20">
        <v>313903063</v>
      </c>
      <c r="J8" s="20">
        <v>313903063</v>
      </c>
      <c r="K8" s="20">
        <v>275599526</v>
      </c>
      <c r="L8" s="20">
        <v>275493053</v>
      </c>
      <c r="M8" s="20">
        <v>261622088</v>
      </c>
      <c r="N8" s="20">
        <v>261622088</v>
      </c>
      <c r="O8" s="20"/>
      <c r="P8" s="20"/>
      <c r="Q8" s="20"/>
      <c r="R8" s="20"/>
      <c r="S8" s="20"/>
      <c r="T8" s="20"/>
      <c r="U8" s="20"/>
      <c r="V8" s="20"/>
      <c r="W8" s="20">
        <v>261622088</v>
      </c>
      <c r="X8" s="20">
        <v>128192500</v>
      </c>
      <c r="Y8" s="20">
        <v>133429588</v>
      </c>
      <c r="Z8" s="21">
        <v>104.09</v>
      </c>
      <c r="AA8" s="22">
        <v>256385000</v>
      </c>
    </row>
    <row r="9" spans="1:27" ht="13.5">
      <c r="A9" s="23" t="s">
        <v>36</v>
      </c>
      <c r="B9" s="17"/>
      <c r="C9" s="18">
        <v>41566730</v>
      </c>
      <c r="D9" s="18">
        <v>41566730</v>
      </c>
      <c r="E9" s="19">
        <v>25114000</v>
      </c>
      <c r="F9" s="20">
        <v>25114000</v>
      </c>
      <c r="G9" s="20">
        <v>10813538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12557000</v>
      </c>
      <c r="Y9" s="20">
        <v>-12557000</v>
      </c>
      <c r="Z9" s="21">
        <v>-100</v>
      </c>
      <c r="AA9" s="22">
        <v>25114000</v>
      </c>
    </row>
    <row r="10" spans="1:27" ht="13.5">
      <c r="A10" s="23" t="s">
        <v>37</v>
      </c>
      <c r="B10" s="17"/>
      <c r="C10" s="18">
        <v>41215</v>
      </c>
      <c r="D10" s="18">
        <v>41215</v>
      </c>
      <c r="E10" s="19">
        <v>44000</v>
      </c>
      <c r="F10" s="20">
        <v>44000</v>
      </c>
      <c r="G10" s="24">
        <v>36354</v>
      </c>
      <c r="H10" s="24">
        <v>33247</v>
      </c>
      <c r="I10" s="24">
        <v>30444</v>
      </c>
      <c r="J10" s="20">
        <v>30444</v>
      </c>
      <c r="K10" s="24">
        <v>26906</v>
      </c>
      <c r="L10" s="24">
        <v>23942</v>
      </c>
      <c r="M10" s="20">
        <v>20414</v>
      </c>
      <c r="N10" s="24">
        <v>20414</v>
      </c>
      <c r="O10" s="24"/>
      <c r="P10" s="24"/>
      <c r="Q10" s="20"/>
      <c r="R10" s="24"/>
      <c r="S10" s="24"/>
      <c r="T10" s="20"/>
      <c r="U10" s="24"/>
      <c r="V10" s="24"/>
      <c r="W10" s="24">
        <v>20414</v>
      </c>
      <c r="X10" s="20">
        <v>22000</v>
      </c>
      <c r="Y10" s="24">
        <v>-1586</v>
      </c>
      <c r="Z10" s="25">
        <v>-7.21</v>
      </c>
      <c r="AA10" s="26">
        <v>44000</v>
      </c>
    </row>
    <row r="11" spans="1:27" ht="13.5">
      <c r="A11" s="23" t="s">
        <v>38</v>
      </c>
      <c r="B11" s="17"/>
      <c r="C11" s="18">
        <v>72999497</v>
      </c>
      <c r="D11" s="18">
        <v>72999497</v>
      </c>
      <c r="E11" s="19">
        <v>89550000</v>
      </c>
      <c r="F11" s="20">
        <v>89550000</v>
      </c>
      <c r="G11" s="20">
        <v>75917009</v>
      </c>
      <c r="H11" s="20">
        <v>76160496</v>
      </c>
      <c r="I11" s="20">
        <v>77635435</v>
      </c>
      <c r="J11" s="20">
        <v>77635435</v>
      </c>
      <c r="K11" s="20">
        <v>78442286</v>
      </c>
      <c r="L11" s="20">
        <v>76923438</v>
      </c>
      <c r="M11" s="20">
        <v>77232730</v>
      </c>
      <c r="N11" s="20">
        <v>77232730</v>
      </c>
      <c r="O11" s="20"/>
      <c r="P11" s="20"/>
      <c r="Q11" s="20"/>
      <c r="R11" s="20"/>
      <c r="S11" s="20"/>
      <c r="T11" s="20"/>
      <c r="U11" s="20"/>
      <c r="V11" s="20"/>
      <c r="W11" s="20">
        <v>77232730</v>
      </c>
      <c r="X11" s="20">
        <v>44775000</v>
      </c>
      <c r="Y11" s="20">
        <v>32457730</v>
      </c>
      <c r="Z11" s="21">
        <v>72.49</v>
      </c>
      <c r="AA11" s="22">
        <v>89550000</v>
      </c>
    </row>
    <row r="12" spans="1:27" ht="13.5">
      <c r="A12" s="27" t="s">
        <v>39</v>
      </c>
      <c r="B12" s="28"/>
      <c r="C12" s="29">
        <f aca="true" t="shared" si="0" ref="C12:Y12">SUM(C6:C11)</f>
        <v>835646052</v>
      </c>
      <c r="D12" s="29">
        <f>SUM(D6:D11)</f>
        <v>835646052</v>
      </c>
      <c r="E12" s="30">
        <f t="shared" si="0"/>
        <v>795143000</v>
      </c>
      <c r="F12" s="31">
        <f t="shared" si="0"/>
        <v>795143000</v>
      </c>
      <c r="G12" s="31">
        <f t="shared" si="0"/>
        <v>940486727</v>
      </c>
      <c r="H12" s="31">
        <f t="shared" si="0"/>
        <v>921667817</v>
      </c>
      <c r="I12" s="31">
        <f t="shared" si="0"/>
        <v>867891602</v>
      </c>
      <c r="J12" s="31">
        <f t="shared" si="0"/>
        <v>867891602</v>
      </c>
      <c r="K12" s="31">
        <f t="shared" si="0"/>
        <v>862075718</v>
      </c>
      <c r="L12" s="31">
        <f t="shared" si="0"/>
        <v>933312433</v>
      </c>
      <c r="M12" s="31">
        <f t="shared" si="0"/>
        <v>796447232</v>
      </c>
      <c r="N12" s="31">
        <f t="shared" si="0"/>
        <v>796447232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796447232</v>
      </c>
      <c r="X12" s="31">
        <f t="shared" si="0"/>
        <v>397571500</v>
      </c>
      <c r="Y12" s="31">
        <f t="shared" si="0"/>
        <v>398875732</v>
      </c>
      <c r="Z12" s="32">
        <f>+IF(X12&lt;&gt;0,+(Y12/X12)*100,0)</f>
        <v>100.32804967156852</v>
      </c>
      <c r="AA12" s="33">
        <f>SUM(AA6:AA11)</f>
        <v>795143000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159027</v>
      </c>
      <c r="D15" s="18">
        <v>159027</v>
      </c>
      <c r="E15" s="19">
        <v>166000</v>
      </c>
      <c r="F15" s="20">
        <v>166000</v>
      </c>
      <c r="G15" s="20">
        <v>160582</v>
      </c>
      <c r="H15" s="20">
        <v>160365</v>
      </c>
      <c r="I15" s="20">
        <v>159785</v>
      </c>
      <c r="J15" s="20">
        <v>159785</v>
      </c>
      <c r="K15" s="20">
        <v>159959</v>
      </c>
      <c r="L15" s="20">
        <v>159503</v>
      </c>
      <c r="M15" s="20">
        <v>159628</v>
      </c>
      <c r="N15" s="20">
        <v>159628</v>
      </c>
      <c r="O15" s="20"/>
      <c r="P15" s="20"/>
      <c r="Q15" s="20"/>
      <c r="R15" s="20"/>
      <c r="S15" s="20"/>
      <c r="T15" s="20"/>
      <c r="U15" s="20"/>
      <c r="V15" s="20"/>
      <c r="W15" s="20">
        <v>159628</v>
      </c>
      <c r="X15" s="20">
        <v>83000</v>
      </c>
      <c r="Y15" s="20">
        <v>76628</v>
      </c>
      <c r="Z15" s="21">
        <v>92.32</v>
      </c>
      <c r="AA15" s="22">
        <v>166000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134573715</v>
      </c>
      <c r="D17" s="18">
        <v>134573715</v>
      </c>
      <c r="E17" s="19">
        <v>132054000</v>
      </c>
      <c r="F17" s="20">
        <v>132054000</v>
      </c>
      <c r="G17" s="20">
        <v>134720870</v>
      </c>
      <c r="H17" s="20">
        <v>134481364</v>
      </c>
      <c r="I17" s="20">
        <v>134435189</v>
      </c>
      <c r="J17" s="20">
        <v>134435189</v>
      </c>
      <c r="K17" s="20">
        <v>134389014</v>
      </c>
      <c r="L17" s="20">
        <v>134342839</v>
      </c>
      <c r="M17" s="20">
        <v>134296664</v>
      </c>
      <c r="N17" s="20">
        <v>134296664</v>
      </c>
      <c r="O17" s="20"/>
      <c r="P17" s="20"/>
      <c r="Q17" s="20"/>
      <c r="R17" s="20"/>
      <c r="S17" s="20"/>
      <c r="T17" s="20"/>
      <c r="U17" s="20"/>
      <c r="V17" s="20"/>
      <c r="W17" s="20">
        <v>134296664</v>
      </c>
      <c r="X17" s="20">
        <v>66027000</v>
      </c>
      <c r="Y17" s="20">
        <v>68269664</v>
      </c>
      <c r="Z17" s="21">
        <v>103.4</v>
      </c>
      <c r="AA17" s="22">
        <v>132054000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4201449438</v>
      </c>
      <c r="D19" s="18">
        <v>4201449438</v>
      </c>
      <c r="E19" s="19">
        <v>4304896000</v>
      </c>
      <c r="F19" s="20">
        <v>4304896000</v>
      </c>
      <c r="G19" s="20">
        <v>4193367529</v>
      </c>
      <c r="H19" s="20">
        <v>4185739599</v>
      </c>
      <c r="I19" s="20">
        <v>4188874639</v>
      </c>
      <c r="J19" s="20">
        <v>4188874639</v>
      </c>
      <c r="K19" s="20">
        <v>4190704032</v>
      </c>
      <c r="L19" s="20">
        <v>4201415105</v>
      </c>
      <c r="M19" s="20">
        <v>4236255506</v>
      </c>
      <c r="N19" s="20">
        <v>4236255506</v>
      </c>
      <c r="O19" s="20"/>
      <c r="P19" s="20"/>
      <c r="Q19" s="20"/>
      <c r="R19" s="20"/>
      <c r="S19" s="20"/>
      <c r="T19" s="20"/>
      <c r="U19" s="20"/>
      <c r="V19" s="20"/>
      <c r="W19" s="20">
        <v>4236255506</v>
      </c>
      <c r="X19" s="20">
        <v>2152448000</v>
      </c>
      <c r="Y19" s="20">
        <v>2083807506</v>
      </c>
      <c r="Z19" s="21">
        <v>96.81</v>
      </c>
      <c r="AA19" s="22">
        <v>4304896000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12159663</v>
      </c>
      <c r="D22" s="18">
        <v>12159663</v>
      </c>
      <c r="E22" s="19">
        <v>9448300</v>
      </c>
      <c r="F22" s="20">
        <v>9448300</v>
      </c>
      <c r="G22" s="20">
        <v>12590780</v>
      </c>
      <c r="H22" s="20">
        <v>10591732</v>
      </c>
      <c r="I22" s="20">
        <v>9807765</v>
      </c>
      <c r="J22" s="20">
        <v>9807765</v>
      </c>
      <c r="K22" s="20">
        <v>9023798</v>
      </c>
      <c r="L22" s="20">
        <v>8239832</v>
      </c>
      <c r="M22" s="20">
        <v>7455865</v>
      </c>
      <c r="N22" s="20">
        <v>7455865</v>
      </c>
      <c r="O22" s="20"/>
      <c r="P22" s="20"/>
      <c r="Q22" s="20"/>
      <c r="R22" s="20"/>
      <c r="S22" s="20"/>
      <c r="T22" s="20"/>
      <c r="U22" s="20"/>
      <c r="V22" s="20"/>
      <c r="W22" s="20">
        <v>7455865</v>
      </c>
      <c r="X22" s="20">
        <v>4724150</v>
      </c>
      <c r="Y22" s="20">
        <v>2731715</v>
      </c>
      <c r="Z22" s="21">
        <v>57.82</v>
      </c>
      <c r="AA22" s="22">
        <v>9448300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4348341843</v>
      </c>
      <c r="D24" s="29">
        <f>SUM(D15:D23)</f>
        <v>4348341843</v>
      </c>
      <c r="E24" s="36">
        <f t="shared" si="1"/>
        <v>4446564300</v>
      </c>
      <c r="F24" s="37">
        <f t="shared" si="1"/>
        <v>4446564300</v>
      </c>
      <c r="G24" s="37">
        <f t="shared" si="1"/>
        <v>4340839761</v>
      </c>
      <c r="H24" s="37">
        <f t="shared" si="1"/>
        <v>4330973060</v>
      </c>
      <c r="I24" s="37">
        <f t="shared" si="1"/>
        <v>4333277378</v>
      </c>
      <c r="J24" s="37">
        <f t="shared" si="1"/>
        <v>4333277378</v>
      </c>
      <c r="K24" s="37">
        <f t="shared" si="1"/>
        <v>4334276803</v>
      </c>
      <c r="L24" s="37">
        <f t="shared" si="1"/>
        <v>4344157279</v>
      </c>
      <c r="M24" s="37">
        <f t="shared" si="1"/>
        <v>4378167663</v>
      </c>
      <c r="N24" s="37">
        <f t="shared" si="1"/>
        <v>4378167663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4378167663</v>
      </c>
      <c r="X24" s="37">
        <f t="shared" si="1"/>
        <v>2223282150</v>
      </c>
      <c r="Y24" s="37">
        <f t="shared" si="1"/>
        <v>2154885513</v>
      </c>
      <c r="Z24" s="38">
        <f>+IF(X24&lt;&gt;0,+(Y24/X24)*100,0)</f>
        <v>96.92361866891254</v>
      </c>
      <c r="AA24" s="39">
        <f>SUM(AA15:AA23)</f>
        <v>4446564300</v>
      </c>
    </row>
    <row r="25" spans="1:27" ht="13.5">
      <c r="A25" s="27" t="s">
        <v>51</v>
      </c>
      <c r="B25" s="28"/>
      <c r="C25" s="29">
        <f aca="true" t="shared" si="2" ref="C25:Y25">+C12+C24</f>
        <v>5183987895</v>
      </c>
      <c r="D25" s="29">
        <f>+D12+D24</f>
        <v>5183987895</v>
      </c>
      <c r="E25" s="30">
        <f t="shared" si="2"/>
        <v>5241707300</v>
      </c>
      <c r="F25" s="31">
        <f t="shared" si="2"/>
        <v>5241707300</v>
      </c>
      <c r="G25" s="31">
        <f t="shared" si="2"/>
        <v>5281326488</v>
      </c>
      <c r="H25" s="31">
        <f t="shared" si="2"/>
        <v>5252640877</v>
      </c>
      <c r="I25" s="31">
        <f t="shared" si="2"/>
        <v>5201168980</v>
      </c>
      <c r="J25" s="31">
        <f t="shared" si="2"/>
        <v>5201168980</v>
      </c>
      <c r="K25" s="31">
        <f t="shared" si="2"/>
        <v>5196352521</v>
      </c>
      <c r="L25" s="31">
        <f t="shared" si="2"/>
        <v>5277469712</v>
      </c>
      <c r="M25" s="31">
        <f t="shared" si="2"/>
        <v>5174614895</v>
      </c>
      <c r="N25" s="31">
        <f t="shared" si="2"/>
        <v>5174614895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5174614895</v>
      </c>
      <c r="X25" s="31">
        <f t="shared" si="2"/>
        <v>2620853650</v>
      </c>
      <c r="Y25" s="31">
        <f t="shared" si="2"/>
        <v>2553761245</v>
      </c>
      <c r="Z25" s="32">
        <f>+IF(X25&lt;&gt;0,+(Y25/X25)*100,0)</f>
        <v>97.44005526596268</v>
      </c>
      <c r="AA25" s="33">
        <f>+AA12+AA24</f>
        <v>5241707300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124739142</v>
      </c>
      <c r="D30" s="18">
        <v>124739142</v>
      </c>
      <c r="E30" s="19">
        <v>122938000</v>
      </c>
      <c r="F30" s="20">
        <v>122938000</v>
      </c>
      <c r="G30" s="20">
        <v>124739142</v>
      </c>
      <c r="H30" s="20">
        <v>124739142</v>
      </c>
      <c r="I30" s="20">
        <v>114708018</v>
      </c>
      <c r="J30" s="20">
        <v>114708018</v>
      </c>
      <c r="K30" s="20">
        <v>114708018</v>
      </c>
      <c r="L30" s="20">
        <v>114708018</v>
      </c>
      <c r="M30" s="20">
        <v>26210407</v>
      </c>
      <c r="N30" s="20">
        <v>26210407</v>
      </c>
      <c r="O30" s="20"/>
      <c r="P30" s="20"/>
      <c r="Q30" s="20"/>
      <c r="R30" s="20"/>
      <c r="S30" s="20"/>
      <c r="T30" s="20"/>
      <c r="U30" s="20"/>
      <c r="V30" s="20"/>
      <c r="W30" s="20">
        <v>26210407</v>
      </c>
      <c r="X30" s="20">
        <v>61469000</v>
      </c>
      <c r="Y30" s="20">
        <v>-35258593</v>
      </c>
      <c r="Z30" s="21">
        <v>-57.36</v>
      </c>
      <c r="AA30" s="22">
        <v>122938000</v>
      </c>
    </row>
    <row r="31" spans="1:27" ht="13.5">
      <c r="A31" s="23" t="s">
        <v>56</v>
      </c>
      <c r="B31" s="17"/>
      <c r="C31" s="18">
        <v>44908275</v>
      </c>
      <c r="D31" s="18">
        <v>44908275</v>
      </c>
      <c r="E31" s="19">
        <v>43646000</v>
      </c>
      <c r="F31" s="20">
        <v>43646000</v>
      </c>
      <c r="G31" s="20">
        <v>45949743</v>
      </c>
      <c r="H31" s="20">
        <v>46002618</v>
      </c>
      <c r="I31" s="20">
        <v>55018248</v>
      </c>
      <c r="J31" s="20">
        <v>55018248</v>
      </c>
      <c r="K31" s="20">
        <v>54676537</v>
      </c>
      <c r="L31" s="20">
        <v>56558568</v>
      </c>
      <c r="M31" s="20">
        <v>47617910</v>
      </c>
      <c r="N31" s="20">
        <v>47617910</v>
      </c>
      <c r="O31" s="20"/>
      <c r="P31" s="20"/>
      <c r="Q31" s="20"/>
      <c r="R31" s="20"/>
      <c r="S31" s="20"/>
      <c r="T31" s="20"/>
      <c r="U31" s="20"/>
      <c r="V31" s="20"/>
      <c r="W31" s="20">
        <v>47617910</v>
      </c>
      <c r="X31" s="20">
        <v>21823000</v>
      </c>
      <c r="Y31" s="20">
        <v>25794910</v>
      </c>
      <c r="Z31" s="21">
        <v>118.2</v>
      </c>
      <c r="AA31" s="22">
        <v>43646000</v>
      </c>
    </row>
    <row r="32" spans="1:27" ht="13.5">
      <c r="A32" s="23" t="s">
        <v>57</v>
      </c>
      <c r="B32" s="17"/>
      <c r="C32" s="18">
        <v>431489074</v>
      </c>
      <c r="D32" s="18">
        <v>431489074</v>
      </c>
      <c r="E32" s="19">
        <v>381429000</v>
      </c>
      <c r="F32" s="20">
        <v>381429000</v>
      </c>
      <c r="G32" s="20">
        <v>509184669</v>
      </c>
      <c r="H32" s="20">
        <v>492475479</v>
      </c>
      <c r="I32" s="20">
        <v>449624309</v>
      </c>
      <c r="J32" s="20">
        <v>449624309</v>
      </c>
      <c r="K32" s="20">
        <v>423042090</v>
      </c>
      <c r="L32" s="20">
        <v>490043948</v>
      </c>
      <c r="M32" s="20">
        <v>454819114</v>
      </c>
      <c r="N32" s="20">
        <v>454819114</v>
      </c>
      <c r="O32" s="20"/>
      <c r="P32" s="20"/>
      <c r="Q32" s="20"/>
      <c r="R32" s="20"/>
      <c r="S32" s="20"/>
      <c r="T32" s="20"/>
      <c r="U32" s="20"/>
      <c r="V32" s="20"/>
      <c r="W32" s="20">
        <v>454819114</v>
      </c>
      <c r="X32" s="20">
        <v>190714500</v>
      </c>
      <c r="Y32" s="20">
        <v>264104614</v>
      </c>
      <c r="Z32" s="21">
        <v>138.48</v>
      </c>
      <c r="AA32" s="22">
        <v>381429000</v>
      </c>
    </row>
    <row r="33" spans="1:27" ht="13.5">
      <c r="A33" s="23" t="s">
        <v>58</v>
      </c>
      <c r="B33" s="17"/>
      <c r="C33" s="18">
        <v>20390933</v>
      </c>
      <c r="D33" s="18">
        <v>20390933</v>
      </c>
      <c r="E33" s="19">
        <v>26394000</v>
      </c>
      <c r="F33" s="20">
        <v>26394000</v>
      </c>
      <c r="G33" s="20">
        <v>20390932</v>
      </c>
      <c r="H33" s="20">
        <v>20390932</v>
      </c>
      <c r="I33" s="20">
        <v>20390932</v>
      </c>
      <c r="J33" s="20">
        <v>20390932</v>
      </c>
      <c r="K33" s="20">
        <v>20390932</v>
      </c>
      <c r="L33" s="20">
        <v>20390932</v>
      </c>
      <c r="M33" s="20">
        <v>20390932</v>
      </c>
      <c r="N33" s="20">
        <v>20390932</v>
      </c>
      <c r="O33" s="20"/>
      <c r="P33" s="20"/>
      <c r="Q33" s="20"/>
      <c r="R33" s="20"/>
      <c r="S33" s="20"/>
      <c r="T33" s="20"/>
      <c r="U33" s="20"/>
      <c r="V33" s="20"/>
      <c r="W33" s="20">
        <v>20390932</v>
      </c>
      <c r="X33" s="20">
        <v>13197000</v>
      </c>
      <c r="Y33" s="20">
        <v>7193932</v>
      </c>
      <c r="Z33" s="21">
        <v>54.51</v>
      </c>
      <c r="AA33" s="22">
        <v>26394000</v>
      </c>
    </row>
    <row r="34" spans="1:27" ht="13.5">
      <c r="A34" s="27" t="s">
        <v>59</v>
      </c>
      <c r="B34" s="28"/>
      <c r="C34" s="29">
        <f aca="true" t="shared" si="3" ref="C34:Y34">SUM(C29:C33)</f>
        <v>621527424</v>
      </c>
      <c r="D34" s="29">
        <f>SUM(D29:D33)</f>
        <v>621527424</v>
      </c>
      <c r="E34" s="30">
        <f t="shared" si="3"/>
        <v>574407000</v>
      </c>
      <c r="F34" s="31">
        <f t="shared" si="3"/>
        <v>574407000</v>
      </c>
      <c r="G34" s="31">
        <f t="shared" si="3"/>
        <v>700264486</v>
      </c>
      <c r="H34" s="31">
        <f t="shared" si="3"/>
        <v>683608171</v>
      </c>
      <c r="I34" s="31">
        <f t="shared" si="3"/>
        <v>639741507</v>
      </c>
      <c r="J34" s="31">
        <f t="shared" si="3"/>
        <v>639741507</v>
      </c>
      <c r="K34" s="31">
        <f t="shared" si="3"/>
        <v>612817577</v>
      </c>
      <c r="L34" s="31">
        <f t="shared" si="3"/>
        <v>681701466</v>
      </c>
      <c r="M34" s="31">
        <f t="shared" si="3"/>
        <v>549038363</v>
      </c>
      <c r="N34" s="31">
        <f t="shared" si="3"/>
        <v>549038363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549038363</v>
      </c>
      <c r="X34" s="31">
        <f t="shared" si="3"/>
        <v>287203500</v>
      </c>
      <c r="Y34" s="31">
        <f t="shared" si="3"/>
        <v>261834863</v>
      </c>
      <c r="Z34" s="32">
        <f>+IF(X34&lt;&gt;0,+(Y34/X34)*100,0)</f>
        <v>91.16701676685695</v>
      </c>
      <c r="AA34" s="33">
        <f>SUM(AA29:AA33)</f>
        <v>574407000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601727228</v>
      </c>
      <c r="D37" s="18">
        <v>601727228</v>
      </c>
      <c r="E37" s="19">
        <v>686593000</v>
      </c>
      <c r="F37" s="20">
        <v>686593000</v>
      </c>
      <c r="G37" s="20">
        <v>601116045</v>
      </c>
      <c r="H37" s="20">
        <v>601116045</v>
      </c>
      <c r="I37" s="20">
        <v>602956951</v>
      </c>
      <c r="J37" s="20">
        <v>602956951</v>
      </c>
      <c r="K37" s="20">
        <v>602956951</v>
      </c>
      <c r="L37" s="20">
        <v>602956951</v>
      </c>
      <c r="M37" s="20">
        <v>638667291</v>
      </c>
      <c r="N37" s="20">
        <v>638667291</v>
      </c>
      <c r="O37" s="20"/>
      <c r="P37" s="20"/>
      <c r="Q37" s="20"/>
      <c r="R37" s="20"/>
      <c r="S37" s="20"/>
      <c r="T37" s="20"/>
      <c r="U37" s="20"/>
      <c r="V37" s="20"/>
      <c r="W37" s="20">
        <v>638667291</v>
      </c>
      <c r="X37" s="20">
        <v>343296500</v>
      </c>
      <c r="Y37" s="20">
        <v>295370791</v>
      </c>
      <c r="Z37" s="21">
        <v>86.04</v>
      </c>
      <c r="AA37" s="22">
        <v>686593000</v>
      </c>
    </row>
    <row r="38" spans="1:27" ht="13.5">
      <c r="A38" s="23" t="s">
        <v>58</v>
      </c>
      <c r="B38" s="17"/>
      <c r="C38" s="18">
        <v>233331899</v>
      </c>
      <c r="D38" s="18">
        <v>233331899</v>
      </c>
      <c r="E38" s="19">
        <v>249175000</v>
      </c>
      <c r="F38" s="20">
        <v>249175000</v>
      </c>
      <c r="G38" s="20">
        <v>233331899</v>
      </c>
      <c r="H38" s="20">
        <v>233331899</v>
      </c>
      <c r="I38" s="20">
        <v>233331899</v>
      </c>
      <c r="J38" s="20">
        <v>233331899</v>
      </c>
      <c r="K38" s="20">
        <v>233331899</v>
      </c>
      <c r="L38" s="20">
        <v>233331899</v>
      </c>
      <c r="M38" s="20">
        <v>233331899</v>
      </c>
      <c r="N38" s="20">
        <v>233331899</v>
      </c>
      <c r="O38" s="20"/>
      <c r="P38" s="20"/>
      <c r="Q38" s="20"/>
      <c r="R38" s="20"/>
      <c r="S38" s="20"/>
      <c r="T38" s="20"/>
      <c r="U38" s="20"/>
      <c r="V38" s="20"/>
      <c r="W38" s="20">
        <v>233331899</v>
      </c>
      <c r="X38" s="20">
        <v>124587500</v>
      </c>
      <c r="Y38" s="20">
        <v>108744399</v>
      </c>
      <c r="Z38" s="21">
        <v>87.28</v>
      </c>
      <c r="AA38" s="22">
        <v>249175000</v>
      </c>
    </row>
    <row r="39" spans="1:27" ht="13.5">
      <c r="A39" s="27" t="s">
        <v>61</v>
      </c>
      <c r="B39" s="35"/>
      <c r="C39" s="29">
        <f aca="true" t="shared" si="4" ref="C39:Y39">SUM(C37:C38)</f>
        <v>835059127</v>
      </c>
      <c r="D39" s="29">
        <f>SUM(D37:D38)</f>
        <v>835059127</v>
      </c>
      <c r="E39" s="36">
        <f t="shared" si="4"/>
        <v>935768000</v>
      </c>
      <c r="F39" s="37">
        <f t="shared" si="4"/>
        <v>935768000</v>
      </c>
      <c r="G39" s="37">
        <f t="shared" si="4"/>
        <v>834447944</v>
      </c>
      <c r="H39" s="37">
        <f t="shared" si="4"/>
        <v>834447944</v>
      </c>
      <c r="I39" s="37">
        <f t="shared" si="4"/>
        <v>836288850</v>
      </c>
      <c r="J39" s="37">
        <f t="shared" si="4"/>
        <v>836288850</v>
      </c>
      <c r="K39" s="37">
        <f t="shared" si="4"/>
        <v>836288850</v>
      </c>
      <c r="L39" s="37">
        <f t="shared" si="4"/>
        <v>836288850</v>
      </c>
      <c r="M39" s="37">
        <f t="shared" si="4"/>
        <v>871999190</v>
      </c>
      <c r="N39" s="37">
        <f t="shared" si="4"/>
        <v>871999190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871999190</v>
      </c>
      <c r="X39" s="37">
        <f t="shared" si="4"/>
        <v>467884000</v>
      </c>
      <c r="Y39" s="37">
        <f t="shared" si="4"/>
        <v>404115190</v>
      </c>
      <c r="Z39" s="38">
        <f>+IF(X39&lt;&gt;0,+(Y39/X39)*100,0)</f>
        <v>86.37080772157202</v>
      </c>
      <c r="AA39" s="39">
        <f>SUM(AA37:AA38)</f>
        <v>935768000</v>
      </c>
    </row>
    <row r="40" spans="1:27" ht="13.5">
      <c r="A40" s="27" t="s">
        <v>62</v>
      </c>
      <c r="B40" s="28"/>
      <c r="C40" s="29">
        <f aca="true" t="shared" si="5" ref="C40:Y40">+C34+C39</f>
        <v>1456586551</v>
      </c>
      <c r="D40" s="29">
        <f>+D34+D39</f>
        <v>1456586551</v>
      </c>
      <c r="E40" s="30">
        <f t="shared" si="5"/>
        <v>1510175000</v>
      </c>
      <c r="F40" s="31">
        <f t="shared" si="5"/>
        <v>1510175000</v>
      </c>
      <c r="G40" s="31">
        <f t="shared" si="5"/>
        <v>1534712430</v>
      </c>
      <c r="H40" s="31">
        <f t="shared" si="5"/>
        <v>1518056115</v>
      </c>
      <c r="I40" s="31">
        <f t="shared" si="5"/>
        <v>1476030357</v>
      </c>
      <c r="J40" s="31">
        <f t="shared" si="5"/>
        <v>1476030357</v>
      </c>
      <c r="K40" s="31">
        <f t="shared" si="5"/>
        <v>1449106427</v>
      </c>
      <c r="L40" s="31">
        <f t="shared" si="5"/>
        <v>1517990316</v>
      </c>
      <c r="M40" s="31">
        <f t="shared" si="5"/>
        <v>1421037553</v>
      </c>
      <c r="N40" s="31">
        <f t="shared" si="5"/>
        <v>1421037553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1421037553</v>
      </c>
      <c r="X40" s="31">
        <f t="shared" si="5"/>
        <v>755087500</v>
      </c>
      <c r="Y40" s="31">
        <f t="shared" si="5"/>
        <v>665950053</v>
      </c>
      <c r="Z40" s="32">
        <f>+IF(X40&lt;&gt;0,+(Y40/X40)*100,0)</f>
        <v>88.19508374857219</v>
      </c>
      <c r="AA40" s="33">
        <f>+AA34+AA39</f>
        <v>1510175000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3727401344</v>
      </c>
      <c r="D42" s="43">
        <f>+D25-D40</f>
        <v>3727401344</v>
      </c>
      <c r="E42" s="44">
        <f t="shared" si="6"/>
        <v>3731532300</v>
      </c>
      <c r="F42" s="45">
        <f t="shared" si="6"/>
        <v>3731532300</v>
      </c>
      <c r="G42" s="45">
        <f t="shared" si="6"/>
        <v>3746614058</v>
      </c>
      <c r="H42" s="45">
        <f t="shared" si="6"/>
        <v>3734584762</v>
      </c>
      <c r="I42" s="45">
        <f t="shared" si="6"/>
        <v>3725138623</v>
      </c>
      <c r="J42" s="45">
        <f t="shared" si="6"/>
        <v>3725138623</v>
      </c>
      <c r="K42" s="45">
        <f t="shared" si="6"/>
        <v>3747246094</v>
      </c>
      <c r="L42" s="45">
        <f t="shared" si="6"/>
        <v>3759479396</v>
      </c>
      <c r="M42" s="45">
        <f t="shared" si="6"/>
        <v>3753577342</v>
      </c>
      <c r="N42" s="45">
        <f t="shared" si="6"/>
        <v>3753577342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3753577342</v>
      </c>
      <c r="X42" s="45">
        <f t="shared" si="6"/>
        <v>1865766150</v>
      </c>
      <c r="Y42" s="45">
        <f t="shared" si="6"/>
        <v>1887811192</v>
      </c>
      <c r="Z42" s="46">
        <f>+IF(X42&lt;&gt;0,+(Y42/X42)*100,0)</f>
        <v>101.18155439790779</v>
      </c>
      <c r="AA42" s="47">
        <f>+AA25-AA40</f>
        <v>3731532300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3677467800</v>
      </c>
      <c r="D45" s="18">
        <v>3677467800</v>
      </c>
      <c r="E45" s="19">
        <v>3623709300</v>
      </c>
      <c r="F45" s="20">
        <v>3623709300</v>
      </c>
      <c r="G45" s="20">
        <v>3699310765</v>
      </c>
      <c r="H45" s="20">
        <v>3684641968</v>
      </c>
      <c r="I45" s="20">
        <v>3675195265</v>
      </c>
      <c r="J45" s="20">
        <v>3675195265</v>
      </c>
      <c r="K45" s="20">
        <v>3697302197</v>
      </c>
      <c r="L45" s="20">
        <v>3709535499</v>
      </c>
      <c r="M45" s="20">
        <v>3703633445</v>
      </c>
      <c r="N45" s="20">
        <v>3703633445</v>
      </c>
      <c r="O45" s="20"/>
      <c r="P45" s="20"/>
      <c r="Q45" s="20"/>
      <c r="R45" s="20"/>
      <c r="S45" s="20"/>
      <c r="T45" s="20"/>
      <c r="U45" s="20"/>
      <c r="V45" s="20"/>
      <c r="W45" s="20">
        <v>3703633445</v>
      </c>
      <c r="X45" s="20">
        <v>1811854650</v>
      </c>
      <c r="Y45" s="20">
        <v>1891778795</v>
      </c>
      <c r="Z45" s="48">
        <v>104.41</v>
      </c>
      <c r="AA45" s="22">
        <v>3623709300</v>
      </c>
    </row>
    <row r="46" spans="1:27" ht="13.5">
      <c r="A46" s="23" t="s">
        <v>67</v>
      </c>
      <c r="B46" s="17"/>
      <c r="C46" s="18">
        <v>49933544</v>
      </c>
      <c r="D46" s="18">
        <v>49933544</v>
      </c>
      <c r="E46" s="19">
        <v>107823000</v>
      </c>
      <c r="F46" s="20">
        <v>107823000</v>
      </c>
      <c r="G46" s="20">
        <v>47303293</v>
      </c>
      <c r="H46" s="20">
        <v>49942794</v>
      </c>
      <c r="I46" s="20">
        <v>49943358</v>
      </c>
      <c r="J46" s="20">
        <v>49943358</v>
      </c>
      <c r="K46" s="20">
        <v>49943897</v>
      </c>
      <c r="L46" s="20">
        <v>49943897</v>
      </c>
      <c r="M46" s="20">
        <v>49943897</v>
      </c>
      <c r="N46" s="20">
        <v>49943897</v>
      </c>
      <c r="O46" s="20"/>
      <c r="P46" s="20"/>
      <c r="Q46" s="20"/>
      <c r="R46" s="20"/>
      <c r="S46" s="20"/>
      <c r="T46" s="20"/>
      <c r="U46" s="20"/>
      <c r="V46" s="20"/>
      <c r="W46" s="20">
        <v>49943897</v>
      </c>
      <c r="X46" s="20">
        <v>53911500</v>
      </c>
      <c r="Y46" s="20">
        <v>-3967603</v>
      </c>
      <c r="Z46" s="48">
        <v>-7.36</v>
      </c>
      <c r="AA46" s="22">
        <v>107823000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3727401344</v>
      </c>
      <c r="D48" s="51">
        <f>SUM(D45:D47)</f>
        <v>3727401344</v>
      </c>
      <c r="E48" s="52">
        <f t="shared" si="7"/>
        <v>3731532300</v>
      </c>
      <c r="F48" s="53">
        <f t="shared" si="7"/>
        <v>3731532300</v>
      </c>
      <c r="G48" s="53">
        <f t="shared" si="7"/>
        <v>3746614058</v>
      </c>
      <c r="H48" s="53">
        <f t="shared" si="7"/>
        <v>3734584762</v>
      </c>
      <c r="I48" s="53">
        <f t="shared" si="7"/>
        <v>3725138623</v>
      </c>
      <c r="J48" s="53">
        <f t="shared" si="7"/>
        <v>3725138623</v>
      </c>
      <c r="K48" s="53">
        <f t="shared" si="7"/>
        <v>3747246094</v>
      </c>
      <c r="L48" s="53">
        <f t="shared" si="7"/>
        <v>3759479396</v>
      </c>
      <c r="M48" s="53">
        <f t="shared" si="7"/>
        <v>3753577342</v>
      </c>
      <c r="N48" s="53">
        <f t="shared" si="7"/>
        <v>3753577342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3753577342</v>
      </c>
      <c r="X48" s="53">
        <f t="shared" si="7"/>
        <v>1865766150</v>
      </c>
      <c r="Y48" s="53">
        <f t="shared" si="7"/>
        <v>1887811192</v>
      </c>
      <c r="Z48" s="54">
        <f>+IF(X48&lt;&gt;0,+(Y48/X48)*100,0)</f>
        <v>101.18155439790779</v>
      </c>
      <c r="AA48" s="55">
        <f>SUM(AA45:AA47)</f>
        <v>3731532300</v>
      </c>
    </row>
    <row r="49" spans="1:27" ht="13.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312558018</v>
      </c>
      <c r="D6" s="18">
        <v>312558018</v>
      </c>
      <c r="E6" s="19">
        <v>50000000</v>
      </c>
      <c r="F6" s="20">
        <v>50000000</v>
      </c>
      <c r="G6" s="20">
        <v>607124020</v>
      </c>
      <c r="H6" s="20">
        <v>541496636</v>
      </c>
      <c r="I6" s="20">
        <v>406975456</v>
      </c>
      <c r="J6" s="20">
        <v>406975456</v>
      </c>
      <c r="K6" s="20">
        <v>324961484</v>
      </c>
      <c r="L6" s="20">
        <v>251993664</v>
      </c>
      <c r="M6" s="20">
        <v>546960777</v>
      </c>
      <c r="N6" s="20">
        <v>546960777</v>
      </c>
      <c r="O6" s="20"/>
      <c r="P6" s="20"/>
      <c r="Q6" s="20"/>
      <c r="R6" s="20"/>
      <c r="S6" s="20"/>
      <c r="T6" s="20"/>
      <c r="U6" s="20"/>
      <c r="V6" s="20"/>
      <c r="W6" s="20">
        <v>546960777</v>
      </c>
      <c r="X6" s="20">
        <v>25000000</v>
      </c>
      <c r="Y6" s="20">
        <v>521960777</v>
      </c>
      <c r="Z6" s="21">
        <v>2087.84</v>
      </c>
      <c r="AA6" s="22">
        <v>50000000</v>
      </c>
    </row>
    <row r="7" spans="1:27" ht="13.5">
      <c r="A7" s="23" t="s">
        <v>34</v>
      </c>
      <c r="B7" s="17"/>
      <c r="C7" s="18">
        <v>110000000</v>
      </c>
      <c r="D7" s="18">
        <v>110000000</v>
      </c>
      <c r="E7" s="19">
        <v>220000000</v>
      </c>
      <c r="F7" s="20">
        <v>220000000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110000000</v>
      </c>
      <c r="Y7" s="20">
        <v>-110000000</v>
      </c>
      <c r="Z7" s="21">
        <v>-100</v>
      </c>
      <c r="AA7" s="22">
        <v>220000000</v>
      </c>
    </row>
    <row r="8" spans="1:27" ht="13.5">
      <c r="A8" s="23" t="s">
        <v>35</v>
      </c>
      <c r="B8" s="17"/>
      <c r="C8" s="18">
        <v>352703077</v>
      </c>
      <c r="D8" s="18">
        <v>352703077</v>
      </c>
      <c r="E8" s="19">
        <v>313240796</v>
      </c>
      <c r="F8" s="20">
        <v>313240796</v>
      </c>
      <c r="G8" s="20">
        <v>503728531</v>
      </c>
      <c r="H8" s="20">
        <v>358146078</v>
      </c>
      <c r="I8" s="20">
        <v>363974230</v>
      </c>
      <c r="J8" s="20">
        <v>363974230</v>
      </c>
      <c r="K8" s="20">
        <v>377278557</v>
      </c>
      <c r="L8" s="20">
        <v>412521958</v>
      </c>
      <c r="M8" s="20">
        <v>415617760</v>
      </c>
      <c r="N8" s="20">
        <v>415617760</v>
      </c>
      <c r="O8" s="20"/>
      <c r="P8" s="20"/>
      <c r="Q8" s="20"/>
      <c r="R8" s="20"/>
      <c r="S8" s="20"/>
      <c r="T8" s="20"/>
      <c r="U8" s="20"/>
      <c r="V8" s="20"/>
      <c r="W8" s="20">
        <v>415617760</v>
      </c>
      <c r="X8" s="20">
        <v>156620398</v>
      </c>
      <c r="Y8" s="20">
        <v>258997362</v>
      </c>
      <c r="Z8" s="21">
        <v>165.37</v>
      </c>
      <c r="AA8" s="22">
        <v>313240796</v>
      </c>
    </row>
    <row r="9" spans="1:27" ht="13.5">
      <c r="A9" s="23" t="s">
        <v>36</v>
      </c>
      <c r="B9" s="17"/>
      <c r="C9" s="18">
        <v>65498591</v>
      </c>
      <c r="D9" s="18">
        <v>65498591</v>
      </c>
      <c r="E9" s="19">
        <v>45000000</v>
      </c>
      <c r="F9" s="20">
        <v>45000000</v>
      </c>
      <c r="G9" s="20">
        <v>21704456</v>
      </c>
      <c r="H9" s="20">
        <v>34213390</v>
      </c>
      <c r="I9" s="20">
        <v>28887143</v>
      </c>
      <c r="J9" s="20">
        <v>28887143</v>
      </c>
      <c r="K9" s="20">
        <v>25913759</v>
      </c>
      <c r="L9" s="20">
        <v>27926968</v>
      </c>
      <c r="M9" s="20">
        <v>44273737</v>
      </c>
      <c r="N9" s="20">
        <v>44273737</v>
      </c>
      <c r="O9" s="20"/>
      <c r="P9" s="20"/>
      <c r="Q9" s="20"/>
      <c r="R9" s="20"/>
      <c r="S9" s="20"/>
      <c r="T9" s="20"/>
      <c r="U9" s="20"/>
      <c r="V9" s="20"/>
      <c r="W9" s="20">
        <v>44273737</v>
      </c>
      <c r="X9" s="20">
        <v>22500000</v>
      </c>
      <c r="Y9" s="20">
        <v>21773737</v>
      </c>
      <c r="Z9" s="21">
        <v>96.77</v>
      </c>
      <c r="AA9" s="22">
        <v>45000000</v>
      </c>
    </row>
    <row r="10" spans="1:27" ht="13.5">
      <c r="A10" s="23" t="s">
        <v>37</v>
      </c>
      <c r="B10" s="17"/>
      <c r="C10" s="18">
        <v>6783385</v>
      </c>
      <c r="D10" s="18">
        <v>6783385</v>
      </c>
      <c r="E10" s="19">
        <v>6879000</v>
      </c>
      <c r="F10" s="20">
        <v>6879000</v>
      </c>
      <c r="G10" s="24"/>
      <c r="H10" s="24"/>
      <c r="I10" s="24"/>
      <c r="J10" s="20"/>
      <c r="K10" s="24"/>
      <c r="L10" s="24"/>
      <c r="M10" s="20">
        <v>6783385</v>
      </c>
      <c r="N10" s="24">
        <v>6783385</v>
      </c>
      <c r="O10" s="24"/>
      <c r="P10" s="24"/>
      <c r="Q10" s="20"/>
      <c r="R10" s="24"/>
      <c r="S10" s="24"/>
      <c r="T10" s="20"/>
      <c r="U10" s="24"/>
      <c r="V10" s="24"/>
      <c r="W10" s="24">
        <v>6783385</v>
      </c>
      <c r="X10" s="20">
        <v>3439500</v>
      </c>
      <c r="Y10" s="24">
        <v>3343885</v>
      </c>
      <c r="Z10" s="25">
        <v>97.22</v>
      </c>
      <c r="AA10" s="26">
        <v>6879000</v>
      </c>
    </row>
    <row r="11" spans="1:27" ht="13.5">
      <c r="A11" s="23" t="s">
        <v>38</v>
      </c>
      <c r="B11" s="17"/>
      <c r="C11" s="18">
        <v>40386116</v>
      </c>
      <c r="D11" s="18">
        <v>40386116</v>
      </c>
      <c r="E11" s="19">
        <v>55000000</v>
      </c>
      <c r="F11" s="20">
        <v>55000000</v>
      </c>
      <c r="G11" s="20">
        <v>53421422</v>
      </c>
      <c r="H11" s="20">
        <v>55965184</v>
      </c>
      <c r="I11" s="20">
        <v>59568326</v>
      </c>
      <c r="J11" s="20">
        <v>59568326</v>
      </c>
      <c r="K11" s="20">
        <v>62394646</v>
      </c>
      <c r="L11" s="20">
        <v>66268632</v>
      </c>
      <c r="M11" s="20">
        <v>52733193</v>
      </c>
      <c r="N11" s="20">
        <v>52733193</v>
      </c>
      <c r="O11" s="20"/>
      <c r="P11" s="20"/>
      <c r="Q11" s="20"/>
      <c r="R11" s="20"/>
      <c r="S11" s="20"/>
      <c r="T11" s="20"/>
      <c r="U11" s="20"/>
      <c r="V11" s="20"/>
      <c r="W11" s="20">
        <v>52733193</v>
      </c>
      <c r="X11" s="20">
        <v>27500000</v>
      </c>
      <c r="Y11" s="20">
        <v>25233193</v>
      </c>
      <c r="Z11" s="21">
        <v>91.76</v>
      </c>
      <c r="AA11" s="22">
        <v>55000000</v>
      </c>
    </row>
    <row r="12" spans="1:27" ht="13.5">
      <c r="A12" s="27" t="s">
        <v>39</v>
      </c>
      <c r="B12" s="28"/>
      <c r="C12" s="29">
        <f aca="true" t="shared" si="0" ref="C12:Y12">SUM(C6:C11)</f>
        <v>887929187</v>
      </c>
      <c r="D12" s="29">
        <f>SUM(D6:D11)</f>
        <v>887929187</v>
      </c>
      <c r="E12" s="30">
        <f t="shared" si="0"/>
        <v>690119796</v>
      </c>
      <c r="F12" s="31">
        <f t="shared" si="0"/>
        <v>690119796</v>
      </c>
      <c r="G12" s="31">
        <f t="shared" si="0"/>
        <v>1185978429</v>
      </c>
      <c r="H12" s="31">
        <f t="shared" si="0"/>
        <v>989821288</v>
      </c>
      <c r="I12" s="31">
        <f t="shared" si="0"/>
        <v>859405155</v>
      </c>
      <c r="J12" s="31">
        <f t="shared" si="0"/>
        <v>859405155</v>
      </c>
      <c r="K12" s="31">
        <f t="shared" si="0"/>
        <v>790548446</v>
      </c>
      <c r="L12" s="31">
        <f t="shared" si="0"/>
        <v>758711222</v>
      </c>
      <c r="M12" s="31">
        <f t="shared" si="0"/>
        <v>1066368852</v>
      </c>
      <c r="N12" s="31">
        <f t="shared" si="0"/>
        <v>1066368852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1066368852</v>
      </c>
      <c r="X12" s="31">
        <f t="shared" si="0"/>
        <v>345059898</v>
      </c>
      <c r="Y12" s="31">
        <f t="shared" si="0"/>
        <v>721308954</v>
      </c>
      <c r="Z12" s="32">
        <f>+IF(X12&lt;&gt;0,+(Y12/X12)*100,0)</f>
        <v>209.038766365137</v>
      </c>
      <c r="AA12" s="33">
        <f>SUM(AA6:AA11)</f>
        <v>690119796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9215758</v>
      </c>
      <c r="D15" s="18">
        <v>9215758</v>
      </c>
      <c r="E15" s="19">
        <v>6093000</v>
      </c>
      <c r="F15" s="20">
        <v>6093000</v>
      </c>
      <c r="G15" s="20">
        <v>15955484</v>
      </c>
      <c r="H15" s="20">
        <v>15911517</v>
      </c>
      <c r="I15" s="20">
        <v>15343993</v>
      </c>
      <c r="J15" s="20">
        <v>15343993</v>
      </c>
      <c r="K15" s="20">
        <v>15328359</v>
      </c>
      <c r="L15" s="20">
        <v>15312607</v>
      </c>
      <c r="M15" s="20">
        <v>8513352</v>
      </c>
      <c r="N15" s="20">
        <v>8513352</v>
      </c>
      <c r="O15" s="20"/>
      <c r="P15" s="20"/>
      <c r="Q15" s="20"/>
      <c r="R15" s="20"/>
      <c r="S15" s="20"/>
      <c r="T15" s="20"/>
      <c r="U15" s="20"/>
      <c r="V15" s="20"/>
      <c r="W15" s="20">
        <v>8513352</v>
      </c>
      <c r="X15" s="20">
        <v>3046500</v>
      </c>
      <c r="Y15" s="20">
        <v>5466852</v>
      </c>
      <c r="Z15" s="21">
        <v>179.45</v>
      </c>
      <c r="AA15" s="22">
        <v>6093000</v>
      </c>
    </row>
    <row r="16" spans="1:27" ht="13.5">
      <c r="A16" s="23" t="s">
        <v>42</v>
      </c>
      <c r="B16" s="17"/>
      <c r="C16" s="18">
        <v>67217189</v>
      </c>
      <c r="D16" s="18">
        <v>67217189</v>
      </c>
      <c r="E16" s="19">
        <v>58999800</v>
      </c>
      <c r="F16" s="20">
        <v>58999800</v>
      </c>
      <c r="G16" s="24">
        <v>168999800</v>
      </c>
      <c r="H16" s="24">
        <v>168999800</v>
      </c>
      <c r="I16" s="24">
        <v>208999800</v>
      </c>
      <c r="J16" s="20">
        <v>208999800</v>
      </c>
      <c r="K16" s="24">
        <v>208999800</v>
      </c>
      <c r="L16" s="24">
        <v>208999800</v>
      </c>
      <c r="M16" s="20">
        <v>83999800</v>
      </c>
      <c r="N16" s="24">
        <v>83999800</v>
      </c>
      <c r="O16" s="24"/>
      <c r="P16" s="24"/>
      <c r="Q16" s="20"/>
      <c r="R16" s="24"/>
      <c r="S16" s="24"/>
      <c r="T16" s="20"/>
      <c r="U16" s="24"/>
      <c r="V16" s="24"/>
      <c r="W16" s="24">
        <v>83999800</v>
      </c>
      <c r="X16" s="20">
        <v>29499900</v>
      </c>
      <c r="Y16" s="24">
        <v>54499900</v>
      </c>
      <c r="Z16" s="25">
        <v>184.75</v>
      </c>
      <c r="AA16" s="26">
        <v>58999800</v>
      </c>
    </row>
    <row r="17" spans="1:27" ht="13.5">
      <c r="A17" s="23" t="s">
        <v>43</v>
      </c>
      <c r="B17" s="17"/>
      <c r="C17" s="18">
        <v>600170448</v>
      </c>
      <c r="D17" s="18">
        <v>600170448</v>
      </c>
      <c r="E17" s="19">
        <v>234602329</v>
      </c>
      <c r="F17" s="20">
        <v>234602329</v>
      </c>
      <c r="G17" s="20">
        <v>234602329</v>
      </c>
      <c r="H17" s="20">
        <v>544972448</v>
      </c>
      <c r="I17" s="20">
        <v>544972448</v>
      </c>
      <c r="J17" s="20">
        <v>544972448</v>
      </c>
      <c r="K17" s="20">
        <v>544972448</v>
      </c>
      <c r="L17" s="20">
        <v>544972448</v>
      </c>
      <c r="M17" s="20">
        <v>600170448</v>
      </c>
      <c r="N17" s="20">
        <v>600170448</v>
      </c>
      <c r="O17" s="20"/>
      <c r="P17" s="20"/>
      <c r="Q17" s="20"/>
      <c r="R17" s="20"/>
      <c r="S17" s="20"/>
      <c r="T17" s="20"/>
      <c r="U17" s="20"/>
      <c r="V17" s="20"/>
      <c r="W17" s="20">
        <v>600170448</v>
      </c>
      <c r="X17" s="20">
        <v>117301165</v>
      </c>
      <c r="Y17" s="20">
        <v>482869283</v>
      </c>
      <c r="Z17" s="21">
        <v>411.65</v>
      </c>
      <c r="AA17" s="22">
        <v>234602329</v>
      </c>
    </row>
    <row r="18" spans="1:27" ht="13.5">
      <c r="A18" s="23" t="s">
        <v>44</v>
      </c>
      <c r="B18" s="17"/>
      <c r="C18" s="18"/>
      <c r="D18" s="18"/>
      <c r="E18" s="19">
        <v>8217389</v>
      </c>
      <c r="F18" s="20">
        <v>8217389</v>
      </c>
      <c r="G18" s="20">
        <v>8217389</v>
      </c>
      <c r="H18" s="20">
        <v>8217389</v>
      </c>
      <c r="I18" s="20">
        <v>8217389</v>
      </c>
      <c r="J18" s="20">
        <v>8217389</v>
      </c>
      <c r="K18" s="20">
        <v>8217389</v>
      </c>
      <c r="L18" s="20">
        <v>8217389</v>
      </c>
      <c r="M18" s="20">
        <v>8217389</v>
      </c>
      <c r="N18" s="20">
        <v>8217389</v>
      </c>
      <c r="O18" s="20"/>
      <c r="P18" s="20"/>
      <c r="Q18" s="20"/>
      <c r="R18" s="20"/>
      <c r="S18" s="20"/>
      <c r="T18" s="20"/>
      <c r="U18" s="20"/>
      <c r="V18" s="20"/>
      <c r="W18" s="20">
        <v>8217389</v>
      </c>
      <c r="X18" s="20">
        <v>4108695</v>
      </c>
      <c r="Y18" s="20">
        <v>4108694</v>
      </c>
      <c r="Z18" s="21">
        <v>100</v>
      </c>
      <c r="AA18" s="22">
        <v>8217389</v>
      </c>
    </row>
    <row r="19" spans="1:27" ht="13.5">
      <c r="A19" s="23" t="s">
        <v>45</v>
      </c>
      <c r="B19" s="17"/>
      <c r="C19" s="18">
        <v>7366986623</v>
      </c>
      <c r="D19" s="18">
        <v>7366986623</v>
      </c>
      <c r="E19" s="19">
        <v>6767037859</v>
      </c>
      <c r="F19" s="20">
        <v>6767037859</v>
      </c>
      <c r="G19" s="20">
        <v>5476469695</v>
      </c>
      <c r="H19" s="20">
        <v>7026134933</v>
      </c>
      <c r="I19" s="20">
        <v>7072726496</v>
      </c>
      <c r="J19" s="20">
        <v>7072726496</v>
      </c>
      <c r="K19" s="20">
        <v>7183149225</v>
      </c>
      <c r="L19" s="20">
        <v>7237603590</v>
      </c>
      <c r="M19" s="20">
        <v>7493656789</v>
      </c>
      <c r="N19" s="20">
        <v>7493656789</v>
      </c>
      <c r="O19" s="20"/>
      <c r="P19" s="20"/>
      <c r="Q19" s="20"/>
      <c r="R19" s="20"/>
      <c r="S19" s="20"/>
      <c r="T19" s="20"/>
      <c r="U19" s="20"/>
      <c r="V19" s="20"/>
      <c r="W19" s="20">
        <v>7493656789</v>
      </c>
      <c r="X19" s="20">
        <v>3383518930</v>
      </c>
      <c r="Y19" s="20">
        <v>4110137859</v>
      </c>
      <c r="Z19" s="21">
        <v>121.48</v>
      </c>
      <c r="AA19" s="22">
        <v>6767037859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16633000</v>
      </c>
      <c r="D21" s="18">
        <v>16633000</v>
      </c>
      <c r="E21" s="19">
        <v>13965349</v>
      </c>
      <c r="F21" s="20">
        <v>13965349</v>
      </c>
      <c r="G21" s="20"/>
      <c r="H21" s="20"/>
      <c r="I21" s="20"/>
      <c r="J21" s="20"/>
      <c r="K21" s="20"/>
      <c r="L21" s="20"/>
      <c r="M21" s="20">
        <v>16633000</v>
      </c>
      <c r="N21" s="20">
        <v>16633000</v>
      </c>
      <c r="O21" s="20"/>
      <c r="P21" s="20"/>
      <c r="Q21" s="20"/>
      <c r="R21" s="20"/>
      <c r="S21" s="20"/>
      <c r="T21" s="20"/>
      <c r="U21" s="20"/>
      <c r="V21" s="20"/>
      <c r="W21" s="20">
        <v>16633000</v>
      </c>
      <c r="X21" s="20">
        <v>6982675</v>
      </c>
      <c r="Y21" s="20">
        <v>9650325</v>
      </c>
      <c r="Z21" s="21">
        <v>138.2</v>
      </c>
      <c r="AA21" s="22">
        <v>13965349</v>
      </c>
    </row>
    <row r="22" spans="1:27" ht="13.5">
      <c r="A22" s="23" t="s">
        <v>48</v>
      </c>
      <c r="B22" s="17"/>
      <c r="C22" s="18">
        <v>4475818</v>
      </c>
      <c r="D22" s="18">
        <v>4475818</v>
      </c>
      <c r="E22" s="19">
        <v>17834303</v>
      </c>
      <c r="F22" s="20">
        <v>17834303</v>
      </c>
      <c r="G22" s="20"/>
      <c r="H22" s="20"/>
      <c r="I22" s="20"/>
      <c r="J22" s="20"/>
      <c r="K22" s="20"/>
      <c r="L22" s="20"/>
      <c r="M22" s="20">
        <v>4475818</v>
      </c>
      <c r="N22" s="20">
        <v>4475818</v>
      </c>
      <c r="O22" s="20"/>
      <c r="P22" s="20"/>
      <c r="Q22" s="20"/>
      <c r="R22" s="20"/>
      <c r="S22" s="20"/>
      <c r="T22" s="20"/>
      <c r="U22" s="20"/>
      <c r="V22" s="20"/>
      <c r="W22" s="20">
        <v>4475818</v>
      </c>
      <c r="X22" s="20">
        <v>8917152</v>
      </c>
      <c r="Y22" s="20">
        <v>-4441334</v>
      </c>
      <c r="Z22" s="21">
        <v>-49.81</v>
      </c>
      <c r="AA22" s="22">
        <v>17834303</v>
      </c>
    </row>
    <row r="23" spans="1:27" ht="13.5">
      <c r="A23" s="23" t="s">
        <v>49</v>
      </c>
      <c r="B23" s="17"/>
      <c r="C23" s="18">
        <v>3671704</v>
      </c>
      <c r="D23" s="18">
        <v>3671704</v>
      </c>
      <c r="E23" s="19">
        <v>11145452</v>
      </c>
      <c r="F23" s="20">
        <v>11145452</v>
      </c>
      <c r="G23" s="24"/>
      <c r="H23" s="24"/>
      <c r="I23" s="24"/>
      <c r="J23" s="20"/>
      <c r="K23" s="24"/>
      <c r="L23" s="24"/>
      <c r="M23" s="20">
        <v>3671704</v>
      </c>
      <c r="N23" s="24">
        <v>3671704</v>
      </c>
      <c r="O23" s="24"/>
      <c r="P23" s="24"/>
      <c r="Q23" s="20"/>
      <c r="R23" s="24"/>
      <c r="S23" s="24"/>
      <c r="T23" s="20"/>
      <c r="U23" s="24"/>
      <c r="V23" s="24"/>
      <c r="W23" s="24">
        <v>3671704</v>
      </c>
      <c r="X23" s="20">
        <v>5572726</v>
      </c>
      <c r="Y23" s="24">
        <v>-1901022</v>
      </c>
      <c r="Z23" s="25">
        <v>-34.11</v>
      </c>
      <c r="AA23" s="26">
        <v>11145452</v>
      </c>
    </row>
    <row r="24" spans="1:27" ht="13.5">
      <c r="A24" s="27" t="s">
        <v>50</v>
      </c>
      <c r="B24" s="35"/>
      <c r="C24" s="29">
        <f aca="true" t="shared" si="1" ref="C24:Y24">SUM(C15:C23)</f>
        <v>8068370540</v>
      </c>
      <c r="D24" s="29">
        <f>SUM(D15:D23)</f>
        <v>8068370540</v>
      </c>
      <c r="E24" s="36">
        <f t="shared" si="1"/>
        <v>7117895481</v>
      </c>
      <c r="F24" s="37">
        <f t="shared" si="1"/>
        <v>7117895481</v>
      </c>
      <c r="G24" s="37">
        <f t="shared" si="1"/>
        <v>5904244697</v>
      </c>
      <c r="H24" s="37">
        <f t="shared" si="1"/>
        <v>7764236087</v>
      </c>
      <c r="I24" s="37">
        <f t="shared" si="1"/>
        <v>7850260126</v>
      </c>
      <c r="J24" s="37">
        <f t="shared" si="1"/>
        <v>7850260126</v>
      </c>
      <c r="K24" s="37">
        <f t="shared" si="1"/>
        <v>7960667221</v>
      </c>
      <c r="L24" s="37">
        <f t="shared" si="1"/>
        <v>8015105834</v>
      </c>
      <c r="M24" s="37">
        <f t="shared" si="1"/>
        <v>8219338300</v>
      </c>
      <c r="N24" s="37">
        <f t="shared" si="1"/>
        <v>8219338300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8219338300</v>
      </c>
      <c r="X24" s="37">
        <f t="shared" si="1"/>
        <v>3558947743</v>
      </c>
      <c r="Y24" s="37">
        <f t="shared" si="1"/>
        <v>4660390557</v>
      </c>
      <c r="Z24" s="38">
        <f>+IF(X24&lt;&gt;0,+(Y24/X24)*100,0)</f>
        <v>130.94855259300726</v>
      </c>
      <c r="AA24" s="39">
        <f>SUM(AA15:AA23)</f>
        <v>7117895481</v>
      </c>
    </row>
    <row r="25" spans="1:27" ht="13.5">
      <c r="A25" s="27" t="s">
        <v>51</v>
      </c>
      <c r="B25" s="28"/>
      <c r="C25" s="29">
        <f aca="true" t="shared" si="2" ref="C25:Y25">+C12+C24</f>
        <v>8956299727</v>
      </c>
      <c r="D25" s="29">
        <f>+D12+D24</f>
        <v>8956299727</v>
      </c>
      <c r="E25" s="30">
        <f t="shared" si="2"/>
        <v>7808015277</v>
      </c>
      <c r="F25" s="31">
        <f t="shared" si="2"/>
        <v>7808015277</v>
      </c>
      <c r="G25" s="31">
        <f t="shared" si="2"/>
        <v>7090223126</v>
      </c>
      <c r="H25" s="31">
        <f t="shared" si="2"/>
        <v>8754057375</v>
      </c>
      <c r="I25" s="31">
        <f t="shared" si="2"/>
        <v>8709665281</v>
      </c>
      <c r="J25" s="31">
        <f t="shared" si="2"/>
        <v>8709665281</v>
      </c>
      <c r="K25" s="31">
        <f t="shared" si="2"/>
        <v>8751215667</v>
      </c>
      <c r="L25" s="31">
        <f t="shared" si="2"/>
        <v>8773817056</v>
      </c>
      <c r="M25" s="31">
        <f t="shared" si="2"/>
        <v>9285707152</v>
      </c>
      <c r="N25" s="31">
        <f t="shared" si="2"/>
        <v>9285707152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9285707152</v>
      </c>
      <c r="X25" s="31">
        <f t="shared" si="2"/>
        <v>3904007641</v>
      </c>
      <c r="Y25" s="31">
        <f t="shared" si="2"/>
        <v>5381699511</v>
      </c>
      <c r="Z25" s="32">
        <f>+IF(X25&lt;&gt;0,+(Y25/X25)*100,0)</f>
        <v>137.85063980104027</v>
      </c>
      <c r="AA25" s="33">
        <f>+AA12+AA24</f>
        <v>7808015277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70881979</v>
      </c>
      <c r="D30" s="18">
        <v>70881979</v>
      </c>
      <c r="E30" s="19">
        <v>36805952</v>
      </c>
      <c r="F30" s="20">
        <v>36805952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18402976</v>
      </c>
      <c r="Y30" s="20">
        <v>-18402976</v>
      </c>
      <c r="Z30" s="21">
        <v>-100</v>
      </c>
      <c r="AA30" s="22">
        <v>36805952</v>
      </c>
    </row>
    <row r="31" spans="1:27" ht="13.5">
      <c r="A31" s="23" t="s">
        <v>56</v>
      </c>
      <c r="B31" s="17"/>
      <c r="C31" s="18">
        <v>65650273</v>
      </c>
      <c r="D31" s="18">
        <v>65650273</v>
      </c>
      <c r="E31" s="19">
        <v>65288000</v>
      </c>
      <c r="F31" s="20">
        <v>65288000</v>
      </c>
      <c r="G31" s="20">
        <v>65836935</v>
      </c>
      <c r="H31" s="20">
        <v>66017579</v>
      </c>
      <c r="I31" s="20">
        <v>66180564</v>
      </c>
      <c r="J31" s="20">
        <v>66180564</v>
      </c>
      <c r="K31" s="20">
        <v>66353401</v>
      </c>
      <c r="L31" s="20">
        <v>66488265</v>
      </c>
      <c r="M31" s="20">
        <v>66555884</v>
      </c>
      <c r="N31" s="20">
        <v>66555884</v>
      </c>
      <c r="O31" s="20"/>
      <c r="P31" s="20"/>
      <c r="Q31" s="20"/>
      <c r="R31" s="20"/>
      <c r="S31" s="20"/>
      <c r="T31" s="20"/>
      <c r="U31" s="20"/>
      <c r="V31" s="20"/>
      <c r="W31" s="20">
        <v>66555884</v>
      </c>
      <c r="X31" s="20">
        <v>32644000</v>
      </c>
      <c r="Y31" s="20">
        <v>33911884</v>
      </c>
      <c r="Z31" s="21">
        <v>103.88</v>
      </c>
      <c r="AA31" s="22">
        <v>65288000</v>
      </c>
    </row>
    <row r="32" spans="1:27" ht="13.5">
      <c r="A32" s="23" t="s">
        <v>57</v>
      </c>
      <c r="B32" s="17"/>
      <c r="C32" s="18">
        <v>588111413</v>
      </c>
      <c r="D32" s="18">
        <v>588111413</v>
      </c>
      <c r="E32" s="19">
        <v>407661500</v>
      </c>
      <c r="F32" s="20">
        <v>407661500</v>
      </c>
      <c r="G32" s="20">
        <v>541731852</v>
      </c>
      <c r="H32" s="20">
        <v>523653920</v>
      </c>
      <c r="I32" s="20">
        <v>490819399</v>
      </c>
      <c r="J32" s="20">
        <v>490819399</v>
      </c>
      <c r="K32" s="20">
        <v>502442796</v>
      </c>
      <c r="L32" s="20">
        <v>521903621</v>
      </c>
      <c r="M32" s="20">
        <v>493662790</v>
      </c>
      <c r="N32" s="20">
        <v>493662790</v>
      </c>
      <c r="O32" s="20"/>
      <c r="P32" s="20"/>
      <c r="Q32" s="20"/>
      <c r="R32" s="20"/>
      <c r="S32" s="20"/>
      <c r="T32" s="20"/>
      <c r="U32" s="20"/>
      <c r="V32" s="20"/>
      <c r="W32" s="20">
        <v>493662790</v>
      </c>
      <c r="X32" s="20">
        <v>203830750</v>
      </c>
      <c r="Y32" s="20">
        <v>289832040</v>
      </c>
      <c r="Z32" s="21">
        <v>142.19</v>
      </c>
      <c r="AA32" s="22">
        <v>407661500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>
        <v>190252135</v>
      </c>
      <c r="J33" s="20">
        <v>190252135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724643665</v>
      </c>
      <c r="D34" s="29">
        <f>SUM(D29:D33)</f>
        <v>724643665</v>
      </c>
      <c r="E34" s="30">
        <f t="shared" si="3"/>
        <v>509755452</v>
      </c>
      <c r="F34" s="31">
        <f t="shared" si="3"/>
        <v>509755452</v>
      </c>
      <c r="G34" s="31">
        <f t="shared" si="3"/>
        <v>607568787</v>
      </c>
      <c r="H34" s="31">
        <f t="shared" si="3"/>
        <v>589671499</v>
      </c>
      <c r="I34" s="31">
        <f t="shared" si="3"/>
        <v>747252098</v>
      </c>
      <c r="J34" s="31">
        <f t="shared" si="3"/>
        <v>747252098</v>
      </c>
      <c r="K34" s="31">
        <f t="shared" si="3"/>
        <v>568796197</v>
      </c>
      <c r="L34" s="31">
        <f t="shared" si="3"/>
        <v>588391886</v>
      </c>
      <c r="M34" s="31">
        <f t="shared" si="3"/>
        <v>560218674</v>
      </c>
      <c r="N34" s="31">
        <f t="shared" si="3"/>
        <v>560218674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560218674</v>
      </c>
      <c r="X34" s="31">
        <f t="shared" si="3"/>
        <v>254877726</v>
      </c>
      <c r="Y34" s="31">
        <f t="shared" si="3"/>
        <v>305340948</v>
      </c>
      <c r="Z34" s="32">
        <f>+IF(X34&lt;&gt;0,+(Y34/X34)*100,0)</f>
        <v>119.79899255692513</v>
      </c>
      <c r="AA34" s="33">
        <f>SUM(AA29:AA33)</f>
        <v>509755452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298785945</v>
      </c>
      <c r="D37" s="18">
        <v>298785945</v>
      </c>
      <c r="E37" s="19">
        <v>188591056</v>
      </c>
      <c r="F37" s="20">
        <v>188591056</v>
      </c>
      <c r="G37" s="20">
        <v>285961878</v>
      </c>
      <c r="H37" s="20">
        <v>380880502</v>
      </c>
      <c r="I37" s="20">
        <v>380880502</v>
      </c>
      <c r="J37" s="20">
        <v>380880502</v>
      </c>
      <c r="K37" s="20">
        <v>380880502</v>
      </c>
      <c r="L37" s="20">
        <v>380880502</v>
      </c>
      <c r="M37" s="20">
        <v>351390757</v>
      </c>
      <c r="N37" s="20">
        <v>351390757</v>
      </c>
      <c r="O37" s="20"/>
      <c r="P37" s="20"/>
      <c r="Q37" s="20"/>
      <c r="R37" s="20"/>
      <c r="S37" s="20"/>
      <c r="T37" s="20"/>
      <c r="U37" s="20"/>
      <c r="V37" s="20"/>
      <c r="W37" s="20">
        <v>351390757</v>
      </c>
      <c r="X37" s="20">
        <v>94295528</v>
      </c>
      <c r="Y37" s="20">
        <v>257095229</v>
      </c>
      <c r="Z37" s="21">
        <v>272.65</v>
      </c>
      <c r="AA37" s="22">
        <v>188591056</v>
      </c>
    </row>
    <row r="38" spans="1:27" ht="13.5">
      <c r="A38" s="23" t="s">
        <v>58</v>
      </c>
      <c r="B38" s="17"/>
      <c r="C38" s="18">
        <v>204788721</v>
      </c>
      <c r="D38" s="18">
        <v>204788721</v>
      </c>
      <c r="E38" s="19">
        <v>212474135</v>
      </c>
      <c r="F38" s="20">
        <v>212474135</v>
      </c>
      <c r="G38" s="20">
        <v>194756135</v>
      </c>
      <c r="H38" s="20">
        <v>204788721</v>
      </c>
      <c r="I38" s="20"/>
      <c r="J38" s="20"/>
      <c r="K38" s="20">
        <v>204788721</v>
      </c>
      <c r="L38" s="20">
        <v>204788721</v>
      </c>
      <c r="M38" s="20">
        <v>204788721</v>
      </c>
      <c r="N38" s="20">
        <v>204788721</v>
      </c>
      <c r="O38" s="20"/>
      <c r="P38" s="20"/>
      <c r="Q38" s="20"/>
      <c r="R38" s="20"/>
      <c r="S38" s="20"/>
      <c r="T38" s="20"/>
      <c r="U38" s="20"/>
      <c r="V38" s="20"/>
      <c r="W38" s="20">
        <v>204788721</v>
      </c>
      <c r="X38" s="20">
        <v>106237068</v>
      </c>
      <c r="Y38" s="20">
        <v>98551653</v>
      </c>
      <c r="Z38" s="21">
        <v>92.77</v>
      </c>
      <c r="AA38" s="22">
        <v>212474135</v>
      </c>
    </row>
    <row r="39" spans="1:27" ht="13.5">
      <c r="A39" s="27" t="s">
        <v>61</v>
      </c>
      <c r="B39" s="35"/>
      <c r="C39" s="29">
        <f aca="true" t="shared" si="4" ref="C39:Y39">SUM(C37:C38)</f>
        <v>503574666</v>
      </c>
      <c r="D39" s="29">
        <f>SUM(D37:D38)</f>
        <v>503574666</v>
      </c>
      <c r="E39" s="36">
        <f t="shared" si="4"/>
        <v>401065191</v>
      </c>
      <c r="F39" s="37">
        <f t="shared" si="4"/>
        <v>401065191</v>
      </c>
      <c r="G39" s="37">
        <f t="shared" si="4"/>
        <v>480718013</v>
      </c>
      <c r="H39" s="37">
        <f t="shared" si="4"/>
        <v>585669223</v>
      </c>
      <c r="I39" s="37">
        <f t="shared" si="4"/>
        <v>380880502</v>
      </c>
      <c r="J39" s="37">
        <f t="shared" si="4"/>
        <v>380880502</v>
      </c>
      <c r="K39" s="37">
        <f t="shared" si="4"/>
        <v>585669223</v>
      </c>
      <c r="L39" s="37">
        <f t="shared" si="4"/>
        <v>585669223</v>
      </c>
      <c r="M39" s="37">
        <f t="shared" si="4"/>
        <v>556179478</v>
      </c>
      <c r="N39" s="37">
        <f t="shared" si="4"/>
        <v>556179478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556179478</v>
      </c>
      <c r="X39" s="37">
        <f t="shared" si="4"/>
        <v>200532596</v>
      </c>
      <c r="Y39" s="37">
        <f t="shared" si="4"/>
        <v>355646882</v>
      </c>
      <c r="Z39" s="38">
        <f>+IF(X39&lt;&gt;0,+(Y39/X39)*100,0)</f>
        <v>177.35115841217154</v>
      </c>
      <c r="AA39" s="39">
        <f>SUM(AA37:AA38)</f>
        <v>401065191</v>
      </c>
    </row>
    <row r="40" spans="1:27" ht="13.5">
      <c r="A40" s="27" t="s">
        <v>62</v>
      </c>
      <c r="B40" s="28"/>
      <c r="C40" s="29">
        <f aca="true" t="shared" si="5" ref="C40:Y40">+C34+C39</f>
        <v>1228218331</v>
      </c>
      <c r="D40" s="29">
        <f>+D34+D39</f>
        <v>1228218331</v>
      </c>
      <c r="E40" s="30">
        <f t="shared" si="5"/>
        <v>910820643</v>
      </c>
      <c r="F40" s="31">
        <f t="shared" si="5"/>
        <v>910820643</v>
      </c>
      <c r="G40" s="31">
        <f t="shared" si="5"/>
        <v>1088286800</v>
      </c>
      <c r="H40" s="31">
        <f t="shared" si="5"/>
        <v>1175340722</v>
      </c>
      <c r="I40" s="31">
        <f t="shared" si="5"/>
        <v>1128132600</v>
      </c>
      <c r="J40" s="31">
        <f t="shared" si="5"/>
        <v>1128132600</v>
      </c>
      <c r="K40" s="31">
        <f t="shared" si="5"/>
        <v>1154465420</v>
      </c>
      <c r="L40" s="31">
        <f t="shared" si="5"/>
        <v>1174061109</v>
      </c>
      <c r="M40" s="31">
        <f t="shared" si="5"/>
        <v>1116398152</v>
      </c>
      <c r="N40" s="31">
        <f t="shared" si="5"/>
        <v>1116398152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1116398152</v>
      </c>
      <c r="X40" s="31">
        <f t="shared" si="5"/>
        <v>455410322</v>
      </c>
      <c r="Y40" s="31">
        <f t="shared" si="5"/>
        <v>660987830</v>
      </c>
      <c r="Z40" s="32">
        <f>+IF(X40&lt;&gt;0,+(Y40/X40)*100,0)</f>
        <v>145.14116129322164</v>
      </c>
      <c r="AA40" s="33">
        <f>+AA34+AA39</f>
        <v>910820643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7728081396</v>
      </c>
      <c r="D42" s="43">
        <f>+D25-D40</f>
        <v>7728081396</v>
      </c>
      <c r="E42" s="44">
        <f t="shared" si="6"/>
        <v>6897194634</v>
      </c>
      <c r="F42" s="45">
        <f t="shared" si="6"/>
        <v>6897194634</v>
      </c>
      <c r="G42" s="45">
        <f t="shared" si="6"/>
        <v>6001936326</v>
      </c>
      <c r="H42" s="45">
        <f t="shared" si="6"/>
        <v>7578716653</v>
      </c>
      <c r="I42" s="45">
        <f t="shared" si="6"/>
        <v>7581532681</v>
      </c>
      <c r="J42" s="45">
        <f t="shared" si="6"/>
        <v>7581532681</v>
      </c>
      <c r="K42" s="45">
        <f t="shared" si="6"/>
        <v>7596750247</v>
      </c>
      <c r="L42" s="45">
        <f t="shared" si="6"/>
        <v>7599755947</v>
      </c>
      <c r="M42" s="45">
        <f t="shared" si="6"/>
        <v>8169309000</v>
      </c>
      <c r="N42" s="45">
        <f t="shared" si="6"/>
        <v>8169309000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8169309000</v>
      </c>
      <c r="X42" s="45">
        <f t="shared" si="6"/>
        <v>3448597319</v>
      </c>
      <c r="Y42" s="45">
        <f t="shared" si="6"/>
        <v>4720711681</v>
      </c>
      <c r="Z42" s="46">
        <f>+IF(X42&lt;&gt;0,+(Y42/X42)*100,0)</f>
        <v>136.8878777174506</v>
      </c>
      <c r="AA42" s="47">
        <f>+AA25-AA40</f>
        <v>6897194634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5795124504</v>
      </c>
      <c r="D45" s="18">
        <v>5795124504</v>
      </c>
      <c r="E45" s="19">
        <v>6115507863</v>
      </c>
      <c r="F45" s="20">
        <v>6115507863</v>
      </c>
      <c r="G45" s="20">
        <v>5220636573</v>
      </c>
      <c r="H45" s="20">
        <v>5649500191</v>
      </c>
      <c r="I45" s="20">
        <v>5652789336</v>
      </c>
      <c r="J45" s="20">
        <v>5652789336</v>
      </c>
      <c r="K45" s="20">
        <v>5667995276</v>
      </c>
      <c r="L45" s="20">
        <v>5670989468</v>
      </c>
      <c r="M45" s="20">
        <v>6236757948</v>
      </c>
      <c r="N45" s="20">
        <v>6236757948</v>
      </c>
      <c r="O45" s="20"/>
      <c r="P45" s="20"/>
      <c r="Q45" s="20"/>
      <c r="R45" s="20"/>
      <c r="S45" s="20"/>
      <c r="T45" s="20"/>
      <c r="U45" s="20"/>
      <c r="V45" s="20"/>
      <c r="W45" s="20">
        <v>6236757948</v>
      </c>
      <c r="X45" s="20">
        <v>3057753932</v>
      </c>
      <c r="Y45" s="20">
        <v>3179004016</v>
      </c>
      <c r="Z45" s="48">
        <v>103.97</v>
      </c>
      <c r="AA45" s="22">
        <v>6115507863</v>
      </c>
    </row>
    <row r="46" spans="1:27" ht="13.5">
      <c r="A46" s="23" t="s">
        <v>67</v>
      </c>
      <c r="B46" s="17"/>
      <c r="C46" s="18">
        <v>1932956892</v>
      </c>
      <c r="D46" s="18">
        <v>1932956892</v>
      </c>
      <c r="E46" s="19">
        <v>781686771</v>
      </c>
      <c r="F46" s="20">
        <v>781686771</v>
      </c>
      <c r="G46" s="20">
        <v>781299753</v>
      </c>
      <c r="H46" s="20">
        <v>1929216462</v>
      </c>
      <c r="I46" s="20">
        <v>1928743345</v>
      </c>
      <c r="J46" s="20">
        <v>1928743345</v>
      </c>
      <c r="K46" s="20">
        <v>1928754971</v>
      </c>
      <c r="L46" s="20">
        <v>1928766479</v>
      </c>
      <c r="M46" s="20">
        <v>1932551052</v>
      </c>
      <c r="N46" s="20">
        <v>1932551052</v>
      </c>
      <c r="O46" s="20"/>
      <c r="P46" s="20"/>
      <c r="Q46" s="20"/>
      <c r="R46" s="20"/>
      <c r="S46" s="20"/>
      <c r="T46" s="20"/>
      <c r="U46" s="20"/>
      <c r="V46" s="20"/>
      <c r="W46" s="20">
        <v>1932551052</v>
      </c>
      <c r="X46" s="20">
        <v>390843386</v>
      </c>
      <c r="Y46" s="20">
        <v>1541707666</v>
      </c>
      <c r="Z46" s="48">
        <v>394.46</v>
      </c>
      <c r="AA46" s="22">
        <v>781686771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7728081396</v>
      </c>
      <c r="D48" s="51">
        <f>SUM(D45:D47)</f>
        <v>7728081396</v>
      </c>
      <c r="E48" s="52">
        <f t="shared" si="7"/>
        <v>6897194634</v>
      </c>
      <c r="F48" s="53">
        <f t="shared" si="7"/>
        <v>6897194634</v>
      </c>
      <c r="G48" s="53">
        <f t="shared" si="7"/>
        <v>6001936326</v>
      </c>
      <c r="H48" s="53">
        <f t="shared" si="7"/>
        <v>7578716653</v>
      </c>
      <c r="I48" s="53">
        <f t="shared" si="7"/>
        <v>7581532681</v>
      </c>
      <c r="J48" s="53">
        <f t="shared" si="7"/>
        <v>7581532681</v>
      </c>
      <c r="K48" s="53">
        <f t="shared" si="7"/>
        <v>7596750247</v>
      </c>
      <c r="L48" s="53">
        <f t="shared" si="7"/>
        <v>7599755947</v>
      </c>
      <c r="M48" s="53">
        <f t="shared" si="7"/>
        <v>8169309000</v>
      </c>
      <c r="N48" s="53">
        <f t="shared" si="7"/>
        <v>8169309000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8169309000</v>
      </c>
      <c r="X48" s="53">
        <f t="shared" si="7"/>
        <v>3448597318</v>
      </c>
      <c r="Y48" s="53">
        <f t="shared" si="7"/>
        <v>4720711682</v>
      </c>
      <c r="Z48" s="54">
        <f>+IF(X48&lt;&gt;0,+(Y48/X48)*100,0)</f>
        <v>136.8878777861417</v>
      </c>
      <c r="AA48" s="55">
        <f>SUM(AA45:AA47)</f>
        <v>6897194634</v>
      </c>
    </row>
    <row r="49" spans="1:27" ht="13.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92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16221982</v>
      </c>
      <c r="D6" s="18">
        <v>16221982</v>
      </c>
      <c r="E6" s="19">
        <v>-121033967</v>
      </c>
      <c r="F6" s="20">
        <v>-121033967</v>
      </c>
      <c r="G6" s="20">
        <v>2795344</v>
      </c>
      <c r="H6" s="20">
        <v>37062891</v>
      </c>
      <c r="I6" s="20">
        <v>18344542</v>
      </c>
      <c r="J6" s="20">
        <v>18344542</v>
      </c>
      <c r="K6" s="20">
        <v>8725561</v>
      </c>
      <c r="L6" s="20">
        <v>43250262</v>
      </c>
      <c r="M6" s="20">
        <v>43494890</v>
      </c>
      <c r="N6" s="20">
        <v>43494890</v>
      </c>
      <c r="O6" s="20"/>
      <c r="P6" s="20"/>
      <c r="Q6" s="20"/>
      <c r="R6" s="20"/>
      <c r="S6" s="20"/>
      <c r="T6" s="20"/>
      <c r="U6" s="20"/>
      <c r="V6" s="20"/>
      <c r="W6" s="20">
        <v>43494890</v>
      </c>
      <c r="X6" s="20">
        <v>-60516984</v>
      </c>
      <c r="Y6" s="20">
        <v>104011874</v>
      </c>
      <c r="Z6" s="21">
        <v>-171.87</v>
      </c>
      <c r="AA6" s="22">
        <v>-121033967</v>
      </c>
    </row>
    <row r="7" spans="1:27" ht="13.5">
      <c r="A7" s="23" t="s">
        <v>34</v>
      </c>
      <c r="B7" s="17"/>
      <c r="C7" s="18"/>
      <c r="D7" s="18"/>
      <c r="E7" s="19">
        <v>2524564</v>
      </c>
      <c r="F7" s="20">
        <v>2524564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1262282</v>
      </c>
      <c r="Y7" s="20">
        <v>-1262282</v>
      </c>
      <c r="Z7" s="21">
        <v>-100</v>
      </c>
      <c r="AA7" s="22">
        <v>2524564</v>
      </c>
    </row>
    <row r="8" spans="1:27" ht="13.5">
      <c r="A8" s="23" t="s">
        <v>35</v>
      </c>
      <c r="B8" s="17"/>
      <c r="C8" s="18">
        <v>204146865</v>
      </c>
      <c r="D8" s="18">
        <v>204146865</v>
      </c>
      <c r="E8" s="19">
        <v>504019871</v>
      </c>
      <c r="F8" s="20">
        <v>504019871</v>
      </c>
      <c r="G8" s="20">
        <v>323172949</v>
      </c>
      <c r="H8" s="20">
        <v>254859602</v>
      </c>
      <c r="I8" s="20">
        <v>237593227</v>
      </c>
      <c r="J8" s="20">
        <v>237593227</v>
      </c>
      <c r="K8" s="20">
        <v>199539129</v>
      </c>
      <c r="L8" s="20">
        <v>191571974</v>
      </c>
      <c r="M8" s="20">
        <v>133159818</v>
      </c>
      <c r="N8" s="20">
        <v>133159818</v>
      </c>
      <c r="O8" s="20"/>
      <c r="P8" s="20"/>
      <c r="Q8" s="20"/>
      <c r="R8" s="20"/>
      <c r="S8" s="20"/>
      <c r="T8" s="20"/>
      <c r="U8" s="20"/>
      <c r="V8" s="20"/>
      <c r="W8" s="20">
        <v>133159818</v>
      </c>
      <c r="X8" s="20">
        <v>252009936</v>
      </c>
      <c r="Y8" s="20">
        <v>-118850118</v>
      </c>
      <c r="Z8" s="21">
        <v>-47.16</v>
      </c>
      <c r="AA8" s="22">
        <v>504019871</v>
      </c>
    </row>
    <row r="9" spans="1:27" ht="13.5">
      <c r="A9" s="23" t="s">
        <v>36</v>
      </c>
      <c r="B9" s="17"/>
      <c r="C9" s="18">
        <v>5808165</v>
      </c>
      <c r="D9" s="18">
        <v>5808165</v>
      </c>
      <c r="E9" s="19">
        <v>14058919</v>
      </c>
      <c r="F9" s="20">
        <v>14058919</v>
      </c>
      <c r="G9" s="20">
        <v>3240769</v>
      </c>
      <c r="H9" s="20">
        <v>4433290</v>
      </c>
      <c r="I9" s="20">
        <v>65717931</v>
      </c>
      <c r="J9" s="20">
        <v>65717931</v>
      </c>
      <c r="K9" s="20">
        <v>65022346</v>
      </c>
      <c r="L9" s="20">
        <v>65657352</v>
      </c>
      <c r="M9" s="20">
        <v>123919902</v>
      </c>
      <c r="N9" s="20">
        <v>123919902</v>
      </c>
      <c r="O9" s="20"/>
      <c r="P9" s="20"/>
      <c r="Q9" s="20"/>
      <c r="R9" s="20"/>
      <c r="S9" s="20"/>
      <c r="T9" s="20"/>
      <c r="U9" s="20"/>
      <c r="V9" s="20"/>
      <c r="W9" s="20">
        <v>123919902</v>
      </c>
      <c r="X9" s="20">
        <v>7029460</v>
      </c>
      <c r="Y9" s="20">
        <v>116890442</v>
      </c>
      <c r="Z9" s="21">
        <v>1662.87</v>
      </c>
      <c r="AA9" s="22">
        <v>14058919</v>
      </c>
    </row>
    <row r="10" spans="1:27" ht="13.5">
      <c r="A10" s="23" t="s">
        <v>37</v>
      </c>
      <c r="B10" s="17"/>
      <c r="C10" s="18">
        <v>4313614</v>
      </c>
      <c r="D10" s="18">
        <v>4313614</v>
      </c>
      <c r="E10" s="19">
        <v>8665700</v>
      </c>
      <c r="F10" s="20">
        <v>8665700</v>
      </c>
      <c r="G10" s="24">
        <v>4313614</v>
      </c>
      <c r="H10" s="24">
        <v>4313614</v>
      </c>
      <c r="I10" s="24"/>
      <c r="J10" s="20"/>
      <c r="K10" s="24"/>
      <c r="L10" s="24"/>
      <c r="M10" s="20">
        <v>4313614</v>
      </c>
      <c r="N10" s="24">
        <v>4313614</v>
      </c>
      <c r="O10" s="24"/>
      <c r="P10" s="24"/>
      <c r="Q10" s="20"/>
      <c r="R10" s="24"/>
      <c r="S10" s="24"/>
      <c r="T10" s="20"/>
      <c r="U10" s="24"/>
      <c r="V10" s="24"/>
      <c r="W10" s="24">
        <v>4313614</v>
      </c>
      <c r="X10" s="20">
        <v>4332850</v>
      </c>
      <c r="Y10" s="24">
        <v>-19236</v>
      </c>
      <c r="Z10" s="25">
        <v>-0.44</v>
      </c>
      <c r="AA10" s="26">
        <v>8665700</v>
      </c>
    </row>
    <row r="11" spans="1:27" ht="13.5">
      <c r="A11" s="23" t="s">
        <v>38</v>
      </c>
      <c r="B11" s="17"/>
      <c r="C11" s="18">
        <v>9976195</v>
      </c>
      <c r="D11" s="18">
        <v>9976195</v>
      </c>
      <c r="E11" s="19">
        <v>14265350</v>
      </c>
      <c r="F11" s="20">
        <v>14265350</v>
      </c>
      <c r="G11" s="20">
        <v>11369554</v>
      </c>
      <c r="H11" s="20">
        <v>10308655</v>
      </c>
      <c r="I11" s="20">
        <v>9105780</v>
      </c>
      <c r="J11" s="20">
        <v>9105780</v>
      </c>
      <c r="K11" s="20">
        <v>8229275</v>
      </c>
      <c r="L11" s="20">
        <v>8193506</v>
      </c>
      <c r="M11" s="20">
        <v>8502739</v>
      </c>
      <c r="N11" s="20">
        <v>8502739</v>
      </c>
      <c r="O11" s="20"/>
      <c r="P11" s="20"/>
      <c r="Q11" s="20"/>
      <c r="R11" s="20"/>
      <c r="S11" s="20"/>
      <c r="T11" s="20"/>
      <c r="U11" s="20"/>
      <c r="V11" s="20"/>
      <c r="W11" s="20">
        <v>8502739</v>
      </c>
      <c r="X11" s="20">
        <v>7132675</v>
      </c>
      <c r="Y11" s="20">
        <v>1370064</v>
      </c>
      <c r="Z11" s="21">
        <v>19.21</v>
      </c>
      <c r="AA11" s="22">
        <v>14265350</v>
      </c>
    </row>
    <row r="12" spans="1:27" ht="13.5">
      <c r="A12" s="27" t="s">
        <v>39</v>
      </c>
      <c r="B12" s="28"/>
      <c r="C12" s="29">
        <f aca="true" t="shared" si="0" ref="C12:Y12">SUM(C6:C11)</f>
        <v>240466821</v>
      </c>
      <c r="D12" s="29">
        <f>SUM(D6:D11)</f>
        <v>240466821</v>
      </c>
      <c r="E12" s="30">
        <f t="shared" si="0"/>
        <v>422500437</v>
      </c>
      <c r="F12" s="31">
        <f t="shared" si="0"/>
        <v>422500437</v>
      </c>
      <c r="G12" s="31">
        <f t="shared" si="0"/>
        <v>344892230</v>
      </c>
      <c r="H12" s="31">
        <f t="shared" si="0"/>
        <v>310978052</v>
      </c>
      <c r="I12" s="31">
        <f t="shared" si="0"/>
        <v>330761480</v>
      </c>
      <c r="J12" s="31">
        <f t="shared" si="0"/>
        <v>330761480</v>
      </c>
      <c r="K12" s="31">
        <f t="shared" si="0"/>
        <v>281516311</v>
      </c>
      <c r="L12" s="31">
        <f t="shared" si="0"/>
        <v>308673094</v>
      </c>
      <c r="M12" s="31">
        <f t="shared" si="0"/>
        <v>313390963</v>
      </c>
      <c r="N12" s="31">
        <f t="shared" si="0"/>
        <v>313390963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313390963</v>
      </c>
      <c r="X12" s="31">
        <f t="shared" si="0"/>
        <v>211250219</v>
      </c>
      <c r="Y12" s="31">
        <f t="shared" si="0"/>
        <v>102140744</v>
      </c>
      <c r="Z12" s="32">
        <f>+IF(X12&lt;&gt;0,+(Y12/X12)*100,0)</f>
        <v>48.35059792293044</v>
      </c>
      <c r="AA12" s="33">
        <f>SUM(AA6:AA11)</f>
        <v>422500437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19386842</v>
      </c>
      <c r="D15" s="18">
        <v>19386842</v>
      </c>
      <c r="E15" s="19">
        <v>39976275</v>
      </c>
      <c r="F15" s="20">
        <v>39976275</v>
      </c>
      <c r="G15" s="20">
        <v>14132879</v>
      </c>
      <c r="H15" s="20">
        <v>15967385</v>
      </c>
      <c r="I15" s="20">
        <v>17063812</v>
      </c>
      <c r="J15" s="20">
        <v>17063812</v>
      </c>
      <c r="K15" s="20">
        <v>16901599</v>
      </c>
      <c r="L15" s="20">
        <v>16829153</v>
      </c>
      <c r="M15" s="20">
        <v>16679224</v>
      </c>
      <c r="N15" s="20">
        <v>16679224</v>
      </c>
      <c r="O15" s="20"/>
      <c r="P15" s="20"/>
      <c r="Q15" s="20"/>
      <c r="R15" s="20"/>
      <c r="S15" s="20"/>
      <c r="T15" s="20"/>
      <c r="U15" s="20"/>
      <c r="V15" s="20"/>
      <c r="W15" s="20">
        <v>16679224</v>
      </c>
      <c r="X15" s="20">
        <v>19988138</v>
      </c>
      <c r="Y15" s="20">
        <v>-3308914</v>
      </c>
      <c r="Z15" s="21">
        <v>-16.55</v>
      </c>
      <c r="AA15" s="22">
        <v>39976275</v>
      </c>
    </row>
    <row r="16" spans="1:27" ht="13.5">
      <c r="A16" s="23" t="s">
        <v>42</v>
      </c>
      <c r="B16" s="17"/>
      <c r="C16" s="18">
        <v>16707561</v>
      </c>
      <c r="D16" s="18">
        <v>16707561</v>
      </c>
      <c r="E16" s="19">
        <v>17182256</v>
      </c>
      <c r="F16" s="20">
        <v>17182256</v>
      </c>
      <c r="G16" s="24">
        <v>16707561</v>
      </c>
      <c r="H16" s="24">
        <v>16943509</v>
      </c>
      <c r="I16" s="24">
        <v>17027984</v>
      </c>
      <c r="J16" s="20">
        <v>17027984</v>
      </c>
      <c r="K16" s="24">
        <v>17129937</v>
      </c>
      <c r="L16" s="24">
        <v>17183976</v>
      </c>
      <c r="M16" s="20">
        <v>17239155</v>
      </c>
      <c r="N16" s="24">
        <v>17239155</v>
      </c>
      <c r="O16" s="24"/>
      <c r="P16" s="24"/>
      <c r="Q16" s="20"/>
      <c r="R16" s="24"/>
      <c r="S16" s="24"/>
      <c r="T16" s="20"/>
      <c r="U16" s="24"/>
      <c r="V16" s="24"/>
      <c r="W16" s="24">
        <v>17239155</v>
      </c>
      <c r="X16" s="20">
        <v>8591128</v>
      </c>
      <c r="Y16" s="24">
        <v>8648027</v>
      </c>
      <c r="Z16" s="25">
        <v>100.66</v>
      </c>
      <c r="AA16" s="26">
        <v>17182256</v>
      </c>
    </row>
    <row r="17" spans="1:27" ht="13.5">
      <c r="A17" s="23" t="s">
        <v>43</v>
      </c>
      <c r="B17" s="17"/>
      <c r="C17" s="18">
        <v>568398655</v>
      </c>
      <c r="D17" s="18">
        <v>568398655</v>
      </c>
      <c r="E17" s="19">
        <v>842170661</v>
      </c>
      <c r="F17" s="20">
        <v>842170661</v>
      </c>
      <c r="G17" s="20">
        <v>833832338</v>
      </c>
      <c r="H17" s="20">
        <v>833832338</v>
      </c>
      <c r="I17" s="20">
        <v>568398655</v>
      </c>
      <c r="J17" s="20">
        <v>568398655</v>
      </c>
      <c r="K17" s="20">
        <v>568398655</v>
      </c>
      <c r="L17" s="20">
        <v>568398655</v>
      </c>
      <c r="M17" s="20">
        <v>566899840</v>
      </c>
      <c r="N17" s="20">
        <v>566899840</v>
      </c>
      <c r="O17" s="20"/>
      <c r="P17" s="20"/>
      <c r="Q17" s="20"/>
      <c r="R17" s="20"/>
      <c r="S17" s="20"/>
      <c r="T17" s="20"/>
      <c r="U17" s="20"/>
      <c r="V17" s="20"/>
      <c r="W17" s="20">
        <v>566899840</v>
      </c>
      <c r="X17" s="20">
        <v>421085331</v>
      </c>
      <c r="Y17" s="20">
        <v>145814509</v>
      </c>
      <c r="Z17" s="21">
        <v>34.63</v>
      </c>
      <c r="AA17" s="22">
        <v>842170661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2136367339</v>
      </c>
      <c r="D19" s="18">
        <v>2136367339</v>
      </c>
      <c r="E19" s="19">
        <v>2099689069</v>
      </c>
      <c r="F19" s="20">
        <v>2099689069</v>
      </c>
      <c r="G19" s="20">
        <v>2383689205</v>
      </c>
      <c r="H19" s="20">
        <v>2396668783</v>
      </c>
      <c r="I19" s="20">
        <v>2176192255</v>
      </c>
      <c r="J19" s="20">
        <v>2176192255</v>
      </c>
      <c r="K19" s="20">
        <v>2199317246</v>
      </c>
      <c r="L19" s="20">
        <v>2215238420</v>
      </c>
      <c r="M19" s="20">
        <v>2225563840</v>
      </c>
      <c r="N19" s="20">
        <v>2225563840</v>
      </c>
      <c r="O19" s="20"/>
      <c r="P19" s="20"/>
      <c r="Q19" s="20"/>
      <c r="R19" s="20"/>
      <c r="S19" s="20"/>
      <c r="T19" s="20"/>
      <c r="U19" s="20"/>
      <c r="V19" s="20"/>
      <c r="W19" s="20">
        <v>2225563840</v>
      </c>
      <c r="X19" s="20">
        <v>1049844535</v>
      </c>
      <c r="Y19" s="20">
        <v>1175719305</v>
      </c>
      <c r="Z19" s="21">
        <v>111.99</v>
      </c>
      <c r="AA19" s="22">
        <v>2099689069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1087123</v>
      </c>
      <c r="D22" s="18">
        <v>1087123</v>
      </c>
      <c r="E22" s="19">
        <v>85394</v>
      </c>
      <c r="F22" s="20">
        <v>85394</v>
      </c>
      <c r="G22" s="20">
        <v>4463765</v>
      </c>
      <c r="H22" s="20">
        <v>4463765</v>
      </c>
      <c r="I22" s="20">
        <v>5458105</v>
      </c>
      <c r="J22" s="20">
        <v>5458105</v>
      </c>
      <c r="K22" s="20">
        <v>5458105</v>
      </c>
      <c r="L22" s="20">
        <v>5458105</v>
      </c>
      <c r="M22" s="20">
        <v>1087123</v>
      </c>
      <c r="N22" s="20">
        <v>1087123</v>
      </c>
      <c r="O22" s="20"/>
      <c r="P22" s="20"/>
      <c r="Q22" s="20"/>
      <c r="R22" s="20"/>
      <c r="S22" s="20"/>
      <c r="T22" s="20"/>
      <c r="U22" s="20"/>
      <c r="V22" s="20"/>
      <c r="W22" s="20">
        <v>1087123</v>
      </c>
      <c r="X22" s="20">
        <v>42697</v>
      </c>
      <c r="Y22" s="20">
        <v>1044426</v>
      </c>
      <c r="Z22" s="21">
        <v>2446.13</v>
      </c>
      <c r="AA22" s="22">
        <v>85394</v>
      </c>
    </row>
    <row r="23" spans="1:27" ht="13.5">
      <c r="A23" s="23" t="s">
        <v>49</v>
      </c>
      <c r="B23" s="17"/>
      <c r="C23" s="18">
        <v>4643836</v>
      </c>
      <c r="D23" s="18">
        <v>4643836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2746591356</v>
      </c>
      <c r="D24" s="29">
        <f>SUM(D15:D23)</f>
        <v>2746591356</v>
      </c>
      <c r="E24" s="36">
        <f t="shared" si="1"/>
        <v>2999103655</v>
      </c>
      <c r="F24" s="37">
        <f t="shared" si="1"/>
        <v>2999103655</v>
      </c>
      <c r="G24" s="37">
        <f t="shared" si="1"/>
        <v>3252825748</v>
      </c>
      <c r="H24" s="37">
        <f t="shared" si="1"/>
        <v>3267875780</v>
      </c>
      <c r="I24" s="37">
        <f t="shared" si="1"/>
        <v>2784140811</v>
      </c>
      <c r="J24" s="37">
        <f t="shared" si="1"/>
        <v>2784140811</v>
      </c>
      <c r="K24" s="37">
        <f t="shared" si="1"/>
        <v>2807205542</v>
      </c>
      <c r="L24" s="37">
        <f t="shared" si="1"/>
        <v>2823108309</v>
      </c>
      <c r="M24" s="37">
        <f t="shared" si="1"/>
        <v>2827469182</v>
      </c>
      <c r="N24" s="37">
        <f t="shared" si="1"/>
        <v>2827469182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2827469182</v>
      </c>
      <c r="X24" s="37">
        <f t="shared" si="1"/>
        <v>1499551829</v>
      </c>
      <c r="Y24" s="37">
        <f t="shared" si="1"/>
        <v>1327917353</v>
      </c>
      <c r="Z24" s="38">
        <f>+IF(X24&lt;&gt;0,+(Y24/X24)*100,0)</f>
        <v>88.5542818406979</v>
      </c>
      <c r="AA24" s="39">
        <f>SUM(AA15:AA23)</f>
        <v>2999103655</v>
      </c>
    </row>
    <row r="25" spans="1:27" ht="13.5">
      <c r="A25" s="27" t="s">
        <v>51</v>
      </c>
      <c r="B25" s="28"/>
      <c r="C25" s="29">
        <f aca="true" t="shared" si="2" ref="C25:Y25">+C12+C24</f>
        <v>2987058177</v>
      </c>
      <c r="D25" s="29">
        <f>+D12+D24</f>
        <v>2987058177</v>
      </c>
      <c r="E25" s="30">
        <f t="shared" si="2"/>
        <v>3421604092</v>
      </c>
      <c r="F25" s="31">
        <f t="shared" si="2"/>
        <v>3421604092</v>
      </c>
      <c r="G25" s="31">
        <f t="shared" si="2"/>
        <v>3597717978</v>
      </c>
      <c r="H25" s="31">
        <f t="shared" si="2"/>
        <v>3578853832</v>
      </c>
      <c r="I25" s="31">
        <f t="shared" si="2"/>
        <v>3114902291</v>
      </c>
      <c r="J25" s="31">
        <f t="shared" si="2"/>
        <v>3114902291</v>
      </c>
      <c r="K25" s="31">
        <f t="shared" si="2"/>
        <v>3088721853</v>
      </c>
      <c r="L25" s="31">
        <f t="shared" si="2"/>
        <v>3131781403</v>
      </c>
      <c r="M25" s="31">
        <f t="shared" si="2"/>
        <v>3140860145</v>
      </c>
      <c r="N25" s="31">
        <f t="shared" si="2"/>
        <v>3140860145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3140860145</v>
      </c>
      <c r="X25" s="31">
        <f t="shared" si="2"/>
        <v>1710802048</v>
      </c>
      <c r="Y25" s="31">
        <f t="shared" si="2"/>
        <v>1430058097</v>
      </c>
      <c r="Z25" s="32">
        <f>+IF(X25&lt;&gt;0,+(Y25/X25)*100,0)</f>
        <v>83.58992197091408</v>
      </c>
      <c r="AA25" s="33">
        <f>+AA12+AA24</f>
        <v>3421604092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27269165</v>
      </c>
      <c r="H29" s="20">
        <v>51644660</v>
      </c>
      <c r="I29" s="20">
        <v>25853557</v>
      </c>
      <c r="J29" s="20">
        <v>25853557</v>
      </c>
      <c r="K29" s="20">
        <v>31946853</v>
      </c>
      <c r="L29" s="20">
        <v>14850767</v>
      </c>
      <c r="M29" s="20">
        <v>41239515</v>
      </c>
      <c r="N29" s="20">
        <v>41239515</v>
      </c>
      <c r="O29" s="20"/>
      <c r="P29" s="20"/>
      <c r="Q29" s="20"/>
      <c r="R29" s="20"/>
      <c r="S29" s="20"/>
      <c r="T29" s="20"/>
      <c r="U29" s="20"/>
      <c r="V29" s="20"/>
      <c r="W29" s="20">
        <v>41239515</v>
      </c>
      <c r="X29" s="20"/>
      <c r="Y29" s="20">
        <v>41239515</v>
      </c>
      <c r="Z29" s="21"/>
      <c r="AA29" s="22"/>
    </row>
    <row r="30" spans="1:27" ht="13.5">
      <c r="A30" s="23" t="s">
        <v>55</v>
      </c>
      <c r="B30" s="17"/>
      <c r="C30" s="18">
        <v>4152280</v>
      </c>
      <c r="D30" s="18">
        <v>4152280</v>
      </c>
      <c r="E30" s="19">
        <v>3011621</v>
      </c>
      <c r="F30" s="20">
        <v>3011621</v>
      </c>
      <c r="G30" s="20">
        <v>4356717</v>
      </c>
      <c r="H30" s="20">
        <v>4356717</v>
      </c>
      <c r="I30" s="20">
        <v>4356717</v>
      </c>
      <c r="J30" s="20">
        <v>4356717</v>
      </c>
      <c r="K30" s="20">
        <v>4356717</v>
      </c>
      <c r="L30" s="20">
        <v>4356717</v>
      </c>
      <c r="M30" s="20">
        <v>4356717</v>
      </c>
      <c r="N30" s="20">
        <v>4356717</v>
      </c>
      <c r="O30" s="20"/>
      <c r="P30" s="20"/>
      <c r="Q30" s="20"/>
      <c r="R30" s="20"/>
      <c r="S30" s="20"/>
      <c r="T30" s="20"/>
      <c r="U30" s="20"/>
      <c r="V30" s="20"/>
      <c r="W30" s="20">
        <v>4356717</v>
      </c>
      <c r="X30" s="20">
        <v>1505811</v>
      </c>
      <c r="Y30" s="20">
        <v>2850906</v>
      </c>
      <c r="Z30" s="21">
        <v>189.33</v>
      </c>
      <c r="AA30" s="22">
        <v>3011621</v>
      </c>
    </row>
    <row r="31" spans="1:27" ht="13.5">
      <c r="A31" s="23" t="s">
        <v>56</v>
      </c>
      <c r="B31" s="17"/>
      <c r="C31" s="18">
        <v>20230254</v>
      </c>
      <c r="D31" s="18">
        <v>20230254</v>
      </c>
      <c r="E31" s="19">
        <v>21191575</v>
      </c>
      <c r="F31" s="20">
        <v>21191575</v>
      </c>
      <c r="G31" s="20">
        <v>19656877</v>
      </c>
      <c r="H31" s="20">
        <v>19807662</v>
      </c>
      <c r="I31" s="20">
        <v>19950632</v>
      </c>
      <c r="J31" s="20">
        <v>19950632</v>
      </c>
      <c r="K31" s="20">
        <v>20051368</v>
      </c>
      <c r="L31" s="20">
        <v>20039923</v>
      </c>
      <c r="M31" s="20">
        <v>20195455</v>
      </c>
      <c r="N31" s="20">
        <v>20195455</v>
      </c>
      <c r="O31" s="20"/>
      <c r="P31" s="20"/>
      <c r="Q31" s="20"/>
      <c r="R31" s="20"/>
      <c r="S31" s="20"/>
      <c r="T31" s="20"/>
      <c r="U31" s="20"/>
      <c r="V31" s="20"/>
      <c r="W31" s="20">
        <v>20195455</v>
      </c>
      <c r="X31" s="20">
        <v>10595788</v>
      </c>
      <c r="Y31" s="20">
        <v>9599667</v>
      </c>
      <c r="Z31" s="21">
        <v>90.6</v>
      </c>
      <c r="AA31" s="22">
        <v>21191575</v>
      </c>
    </row>
    <row r="32" spans="1:27" ht="13.5">
      <c r="A32" s="23" t="s">
        <v>57</v>
      </c>
      <c r="B32" s="17"/>
      <c r="C32" s="18">
        <v>451855451</v>
      </c>
      <c r="D32" s="18">
        <v>451855451</v>
      </c>
      <c r="E32" s="19">
        <v>234626097</v>
      </c>
      <c r="F32" s="20">
        <v>234626097</v>
      </c>
      <c r="G32" s="20">
        <v>398710071</v>
      </c>
      <c r="H32" s="20">
        <v>452378846</v>
      </c>
      <c r="I32" s="20">
        <v>528087278</v>
      </c>
      <c r="J32" s="20">
        <v>528087278</v>
      </c>
      <c r="K32" s="20">
        <v>469247578</v>
      </c>
      <c r="L32" s="20">
        <v>488548855</v>
      </c>
      <c r="M32" s="20">
        <v>363017598</v>
      </c>
      <c r="N32" s="20">
        <v>363017598</v>
      </c>
      <c r="O32" s="20"/>
      <c r="P32" s="20"/>
      <c r="Q32" s="20"/>
      <c r="R32" s="20"/>
      <c r="S32" s="20"/>
      <c r="T32" s="20"/>
      <c r="U32" s="20"/>
      <c r="V32" s="20"/>
      <c r="W32" s="20">
        <v>363017598</v>
      </c>
      <c r="X32" s="20">
        <v>117313049</v>
      </c>
      <c r="Y32" s="20">
        <v>245704549</v>
      </c>
      <c r="Z32" s="21">
        <v>209.44</v>
      </c>
      <c r="AA32" s="22">
        <v>234626097</v>
      </c>
    </row>
    <row r="33" spans="1:27" ht="13.5">
      <c r="A33" s="23" t="s">
        <v>58</v>
      </c>
      <c r="B33" s="17"/>
      <c r="C33" s="18">
        <v>5302095</v>
      </c>
      <c r="D33" s="18">
        <v>5302095</v>
      </c>
      <c r="E33" s="19">
        <v>26370368</v>
      </c>
      <c r="F33" s="20">
        <v>26370368</v>
      </c>
      <c r="G33" s="20">
        <v>1981000</v>
      </c>
      <c r="H33" s="20">
        <v>1981000</v>
      </c>
      <c r="I33" s="20">
        <v>3142000</v>
      </c>
      <c r="J33" s="20">
        <v>3142000</v>
      </c>
      <c r="K33" s="20">
        <v>3142000</v>
      </c>
      <c r="L33" s="20">
        <v>3142000</v>
      </c>
      <c r="M33" s="20">
        <v>5302095</v>
      </c>
      <c r="N33" s="20">
        <v>5302095</v>
      </c>
      <c r="O33" s="20"/>
      <c r="P33" s="20"/>
      <c r="Q33" s="20"/>
      <c r="R33" s="20"/>
      <c r="S33" s="20"/>
      <c r="T33" s="20"/>
      <c r="U33" s="20"/>
      <c r="V33" s="20"/>
      <c r="W33" s="20">
        <v>5302095</v>
      </c>
      <c r="X33" s="20">
        <v>13185184</v>
      </c>
      <c r="Y33" s="20">
        <v>-7883089</v>
      </c>
      <c r="Z33" s="21">
        <v>-59.79</v>
      </c>
      <c r="AA33" s="22">
        <v>26370368</v>
      </c>
    </row>
    <row r="34" spans="1:27" ht="13.5">
      <c r="A34" s="27" t="s">
        <v>59</v>
      </c>
      <c r="B34" s="28"/>
      <c r="C34" s="29">
        <f aca="true" t="shared" si="3" ref="C34:Y34">SUM(C29:C33)</f>
        <v>481540080</v>
      </c>
      <c r="D34" s="29">
        <f>SUM(D29:D33)</f>
        <v>481540080</v>
      </c>
      <c r="E34" s="30">
        <f t="shared" si="3"/>
        <v>285199661</v>
      </c>
      <c r="F34" s="31">
        <f t="shared" si="3"/>
        <v>285199661</v>
      </c>
      <c r="G34" s="31">
        <f t="shared" si="3"/>
        <v>451973830</v>
      </c>
      <c r="H34" s="31">
        <f t="shared" si="3"/>
        <v>530168885</v>
      </c>
      <c r="I34" s="31">
        <f t="shared" si="3"/>
        <v>581390184</v>
      </c>
      <c r="J34" s="31">
        <f t="shared" si="3"/>
        <v>581390184</v>
      </c>
      <c r="K34" s="31">
        <f t="shared" si="3"/>
        <v>528744516</v>
      </c>
      <c r="L34" s="31">
        <f t="shared" si="3"/>
        <v>530938262</v>
      </c>
      <c r="M34" s="31">
        <f t="shared" si="3"/>
        <v>434111380</v>
      </c>
      <c r="N34" s="31">
        <f t="shared" si="3"/>
        <v>434111380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434111380</v>
      </c>
      <c r="X34" s="31">
        <f t="shared" si="3"/>
        <v>142599832</v>
      </c>
      <c r="Y34" s="31">
        <f t="shared" si="3"/>
        <v>291511548</v>
      </c>
      <c r="Z34" s="32">
        <f>+IF(X34&lt;&gt;0,+(Y34/X34)*100,0)</f>
        <v>204.4262913297121</v>
      </c>
      <c r="AA34" s="33">
        <f>SUM(AA29:AA33)</f>
        <v>285199661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12551952</v>
      </c>
      <c r="D37" s="18">
        <v>12551952</v>
      </c>
      <c r="E37" s="19">
        <v>13979480</v>
      </c>
      <c r="F37" s="20">
        <v>13979480</v>
      </c>
      <c r="G37" s="20">
        <v>12874792</v>
      </c>
      <c r="H37" s="20">
        <v>13030009</v>
      </c>
      <c r="I37" s="20">
        <v>10230730</v>
      </c>
      <c r="J37" s="20">
        <v>10230730</v>
      </c>
      <c r="K37" s="20">
        <v>10370639</v>
      </c>
      <c r="L37" s="20">
        <v>10506034</v>
      </c>
      <c r="M37" s="20">
        <v>10645941</v>
      </c>
      <c r="N37" s="20">
        <v>10645941</v>
      </c>
      <c r="O37" s="20"/>
      <c r="P37" s="20"/>
      <c r="Q37" s="20"/>
      <c r="R37" s="20"/>
      <c r="S37" s="20"/>
      <c r="T37" s="20"/>
      <c r="U37" s="20"/>
      <c r="V37" s="20"/>
      <c r="W37" s="20">
        <v>10645941</v>
      </c>
      <c r="X37" s="20">
        <v>6989740</v>
      </c>
      <c r="Y37" s="20">
        <v>3656201</v>
      </c>
      <c r="Z37" s="21">
        <v>52.31</v>
      </c>
      <c r="AA37" s="22">
        <v>13979480</v>
      </c>
    </row>
    <row r="38" spans="1:27" ht="13.5">
      <c r="A38" s="23" t="s">
        <v>58</v>
      </c>
      <c r="B38" s="17"/>
      <c r="C38" s="18">
        <v>157963516</v>
      </c>
      <c r="D38" s="18">
        <v>157963516</v>
      </c>
      <c r="E38" s="19">
        <v>156537702</v>
      </c>
      <c r="F38" s="20">
        <v>156537702</v>
      </c>
      <c r="G38" s="20">
        <v>151723702</v>
      </c>
      <c r="H38" s="20">
        <v>151723702</v>
      </c>
      <c r="I38" s="20">
        <v>159960571</v>
      </c>
      <c r="J38" s="20">
        <v>159960571</v>
      </c>
      <c r="K38" s="20">
        <v>159960571</v>
      </c>
      <c r="L38" s="20">
        <v>159960571</v>
      </c>
      <c r="M38" s="20">
        <v>157800476</v>
      </c>
      <c r="N38" s="20">
        <v>157800476</v>
      </c>
      <c r="O38" s="20"/>
      <c r="P38" s="20"/>
      <c r="Q38" s="20"/>
      <c r="R38" s="20"/>
      <c r="S38" s="20"/>
      <c r="T38" s="20"/>
      <c r="U38" s="20"/>
      <c r="V38" s="20"/>
      <c r="W38" s="20">
        <v>157800476</v>
      </c>
      <c r="X38" s="20">
        <v>78268851</v>
      </c>
      <c r="Y38" s="20">
        <v>79531625</v>
      </c>
      <c r="Z38" s="21">
        <v>101.61</v>
      </c>
      <c r="AA38" s="22">
        <v>156537702</v>
      </c>
    </row>
    <row r="39" spans="1:27" ht="13.5">
      <c r="A39" s="27" t="s">
        <v>61</v>
      </c>
      <c r="B39" s="35"/>
      <c r="C39" s="29">
        <f aca="true" t="shared" si="4" ref="C39:Y39">SUM(C37:C38)</f>
        <v>170515468</v>
      </c>
      <c r="D39" s="29">
        <f>SUM(D37:D38)</f>
        <v>170515468</v>
      </c>
      <c r="E39" s="36">
        <f t="shared" si="4"/>
        <v>170517182</v>
      </c>
      <c r="F39" s="37">
        <f t="shared" si="4"/>
        <v>170517182</v>
      </c>
      <c r="G39" s="37">
        <f t="shared" si="4"/>
        <v>164598494</v>
      </c>
      <c r="H39" s="37">
        <f t="shared" si="4"/>
        <v>164753711</v>
      </c>
      <c r="I39" s="37">
        <f t="shared" si="4"/>
        <v>170191301</v>
      </c>
      <c r="J39" s="37">
        <f t="shared" si="4"/>
        <v>170191301</v>
      </c>
      <c r="K39" s="37">
        <f t="shared" si="4"/>
        <v>170331210</v>
      </c>
      <c r="L39" s="37">
        <f t="shared" si="4"/>
        <v>170466605</v>
      </c>
      <c r="M39" s="37">
        <f t="shared" si="4"/>
        <v>168446417</v>
      </c>
      <c r="N39" s="37">
        <f t="shared" si="4"/>
        <v>168446417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168446417</v>
      </c>
      <c r="X39" s="37">
        <f t="shared" si="4"/>
        <v>85258591</v>
      </c>
      <c r="Y39" s="37">
        <f t="shared" si="4"/>
        <v>83187826</v>
      </c>
      <c r="Z39" s="38">
        <f>+IF(X39&lt;&gt;0,+(Y39/X39)*100,0)</f>
        <v>97.57119490750205</v>
      </c>
      <c r="AA39" s="39">
        <f>SUM(AA37:AA38)</f>
        <v>170517182</v>
      </c>
    </row>
    <row r="40" spans="1:27" ht="13.5">
      <c r="A40" s="27" t="s">
        <v>62</v>
      </c>
      <c r="B40" s="28"/>
      <c r="C40" s="29">
        <f aca="true" t="shared" si="5" ref="C40:Y40">+C34+C39</f>
        <v>652055548</v>
      </c>
      <c r="D40" s="29">
        <f>+D34+D39</f>
        <v>652055548</v>
      </c>
      <c r="E40" s="30">
        <f t="shared" si="5"/>
        <v>455716843</v>
      </c>
      <c r="F40" s="31">
        <f t="shared" si="5"/>
        <v>455716843</v>
      </c>
      <c r="G40" s="31">
        <f t="shared" si="5"/>
        <v>616572324</v>
      </c>
      <c r="H40" s="31">
        <f t="shared" si="5"/>
        <v>694922596</v>
      </c>
      <c r="I40" s="31">
        <f t="shared" si="5"/>
        <v>751581485</v>
      </c>
      <c r="J40" s="31">
        <f t="shared" si="5"/>
        <v>751581485</v>
      </c>
      <c r="K40" s="31">
        <f t="shared" si="5"/>
        <v>699075726</v>
      </c>
      <c r="L40" s="31">
        <f t="shared" si="5"/>
        <v>701404867</v>
      </c>
      <c r="M40" s="31">
        <f t="shared" si="5"/>
        <v>602557797</v>
      </c>
      <c r="N40" s="31">
        <f t="shared" si="5"/>
        <v>602557797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602557797</v>
      </c>
      <c r="X40" s="31">
        <f t="shared" si="5"/>
        <v>227858423</v>
      </c>
      <c r="Y40" s="31">
        <f t="shared" si="5"/>
        <v>374699374</v>
      </c>
      <c r="Z40" s="32">
        <f>+IF(X40&lt;&gt;0,+(Y40/X40)*100,0)</f>
        <v>164.4439424563208</v>
      </c>
      <c r="AA40" s="33">
        <f>+AA34+AA39</f>
        <v>455716843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2335002629</v>
      </c>
      <c r="D42" s="43">
        <f>+D25-D40</f>
        <v>2335002629</v>
      </c>
      <c r="E42" s="44">
        <f t="shared" si="6"/>
        <v>2965887249</v>
      </c>
      <c r="F42" s="45">
        <f t="shared" si="6"/>
        <v>2965887249</v>
      </c>
      <c r="G42" s="45">
        <f t="shared" si="6"/>
        <v>2981145654</v>
      </c>
      <c r="H42" s="45">
        <f t="shared" si="6"/>
        <v>2883931236</v>
      </c>
      <c r="I42" s="45">
        <f t="shared" si="6"/>
        <v>2363320806</v>
      </c>
      <c r="J42" s="45">
        <f t="shared" si="6"/>
        <v>2363320806</v>
      </c>
      <c r="K42" s="45">
        <f t="shared" si="6"/>
        <v>2389646127</v>
      </c>
      <c r="L42" s="45">
        <f t="shared" si="6"/>
        <v>2430376536</v>
      </c>
      <c r="M42" s="45">
        <f t="shared" si="6"/>
        <v>2538302348</v>
      </c>
      <c r="N42" s="45">
        <f t="shared" si="6"/>
        <v>2538302348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2538302348</v>
      </c>
      <c r="X42" s="45">
        <f t="shared" si="6"/>
        <v>1482943625</v>
      </c>
      <c r="Y42" s="45">
        <f t="shared" si="6"/>
        <v>1055358723</v>
      </c>
      <c r="Z42" s="46">
        <f>+IF(X42&lt;&gt;0,+(Y42/X42)*100,0)</f>
        <v>71.16647627113943</v>
      </c>
      <c r="AA42" s="47">
        <f>+AA25-AA40</f>
        <v>2965887249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2335002629</v>
      </c>
      <c r="D45" s="18">
        <v>2335002629</v>
      </c>
      <c r="E45" s="19">
        <v>2965887249</v>
      </c>
      <c r="F45" s="20">
        <v>2965887249</v>
      </c>
      <c r="G45" s="20">
        <v>2981145654</v>
      </c>
      <c r="H45" s="20">
        <v>2883931236</v>
      </c>
      <c r="I45" s="20">
        <v>2363320806</v>
      </c>
      <c r="J45" s="20">
        <v>2363320806</v>
      </c>
      <c r="K45" s="20">
        <v>2389646127</v>
      </c>
      <c r="L45" s="20">
        <v>2430376536</v>
      </c>
      <c r="M45" s="20">
        <v>2538302348</v>
      </c>
      <c r="N45" s="20">
        <v>2538302348</v>
      </c>
      <c r="O45" s="20"/>
      <c r="P45" s="20"/>
      <c r="Q45" s="20"/>
      <c r="R45" s="20"/>
      <c r="S45" s="20"/>
      <c r="T45" s="20"/>
      <c r="U45" s="20"/>
      <c r="V45" s="20"/>
      <c r="W45" s="20">
        <v>2538302348</v>
      </c>
      <c r="X45" s="20">
        <v>1482943625</v>
      </c>
      <c r="Y45" s="20">
        <v>1055358723</v>
      </c>
      <c r="Z45" s="48">
        <v>71.17</v>
      </c>
      <c r="AA45" s="22">
        <v>2965887249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2335002629</v>
      </c>
      <c r="D48" s="51">
        <f>SUM(D45:D47)</f>
        <v>2335002629</v>
      </c>
      <c r="E48" s="52">
        <f t="shared" si="7"/>
        <v>2965887249</v>
      </c>
      <c r="F48" s="53">
        <f t="shared" si="7"/>
        <v>2965887249</v>
      </c>
      <c r="G48" s="53">
        <f t="shared" si="7"/>
        <v>2981145654</v>
      </c>
      <c r="H48" s="53">
        <f t="shared" si="7"/>
        <v>2883931236</v>
      </c>
      <c r="I48" s="53">
        <f t="shared" si="7"/>
        <v>2363320806</v>
      </c>
      <c r="J48" s="53">
        <f t="shared" si="7"/>
        <v>2363320806</v>
      </c>
      <c r="K48" s="53">
        <f t="shared" si="7"/>
        <v>2389646127</v>
      </c>
      <c r="L48" s="53">
        <f t="shared" si="7"/>
        <v>2430376536</v>
      </c>
      <c r="M48" s="53">
        <f t="shared" si="7"/>
        <v>2538302348</v>
      </c>
      <c r="N48" s="53">
        <f t="shared" si="7"/>
        <v>2538302348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2538302348</v>
      </c>
      <c r="X48" s="53">
        <f t="shared" si="7"/>
        <v>1482943625</v>
      </c>
      <c r="Y48" s="53">
        <f t="shared" si="7"/>
        <v>1055358723</v>
      </c>
      <c r="Z48" s="54">
        <f>+IF(X48&lt;&gt;0,+(Y48/X48)*100,0)</f>
        <v>71.16647627113943</v>
      </c>
      <c r="AA48" s="55">
        <f>SUM(AA45:AA47)</f>
        <v>2965887249</v>
      </c>
    </row>
    <row r="49" spans="1:27" ht="13.5">
      <c r="A49" s="56" t="s">
        <v>89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90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91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2015-02-03T07:06:10Z</dcterms:created>
  <dcterms:modified xsi:type="dcterms:W3CDTF">2015-02-16T09:55:51Z</dcterms:modified>
  <cp:category/>
  <cp:version/>
  <cp:contentType/>
  <cp:contentStatus/>
</cp:coreProperties>
</file>