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3" sheetId="6" r:id="rId6"/>
    <sheet name="EC104" sheetId="7" r:id="rId7"/>
    <sheet name="EC105" sheetId="8" r:id="rId8"/>
    <sheet name="EC106" sheetId="9" r:id="rId9"/>
    <sheet name="EC107" sheetId="10" r:id="rId10"/>
    <sheet name="EC108" sheetId="11" r:id="rId11"/>
    <sheet name="EC109" sheetId="12" r:id="rId12"/>
    <sheet name="DC10" sheetId="13" r:id="rId13"/>
    <sheet name="EC121" sheetId="14" r:id="rId14"/>
    <sheet name="EC122" sheetId="15" r:id="rId15"/>
    <sheet name="EC123" sheetId="16" r:id="rId16"/>
    <sheet name="EC124" sheetId="17" r:id="rId17"/>
    <sheet name="EC126" sheetId="18" r:id="rId18"/>
    <sheet name="EC127" sheetId="19" r:id="rId19"/>
    <sheet name="EC128" sheetId="20" r:id="rId20"/>
    <sheet name="DC12" sheetId="21" r:id="rId21"/>
    <sheet name="EC131" sheetId="22" r:id="rId22"/>
    <sheet name="EC132" sheetId="23" r:id="rId23"/>
    <sheet name="EC133" sheetId="24" r:id="rId24"/>
    <sheet name="EC134" sheetId="25" r:id="rId25"/>
    <sheet name="EC135" sheetId="26" r:id="rId26"/>
    <sheet name="EC136" sheetId="27" r:id="rId27"/>
    <sheet name="EC137" sheetId="28" r:id="rId28"/>
    <sheet name="EC138" sheetId="29" r:id="rId29"/>
    <sheet name="DC13" sheetId="30" r:id="rId30"/>
    <sheet name="EC141" sheetId="31" r:id="rId31"/>
    <sheet name="EC142" sheetId="32" r:id="rId32"/>
    <sheet name="EC143" sheetId="33" r:id="rId33"/>
    <sheet name="EC144" sheetId="34" r:id="rId34"/>
    <sheet name="DC14" sheetId="35" r:id="rId35"/>
    <sheet name="EC153" sheetId="36" r:id="rId36"/>
    <sheet name="EC154" sheetId="37" r:id="rId37"/>
    <sheet name="EC155" sheetId="38" r:id="rId38"/>
    <sheet name="EC156" sheetId="39" r:id="rId39"/>
    <sheet name="EC157" sheetId="40" r:id="rId40"/>
    <sheet name="DC15" sheetId="41" r:id="rId41"/>
    <sheet name="EC441" sheetId="42" r:id="rId42"/>
    <sheet name="EC442" sheetId="43" r:id="rId43"/>
    <sheet name="EC443" sheetId="44" r:id="rId44"/>
    <sheet name="EC444" sheetId="45" r:id="rId45"/>
    <sheet name="DC44" sheetId="46" r:id="rId46"/>
  </sheets>
  <definedNames>
    <definedName name="_xlnm.Print_Area" localSheetId="1">'BUF'!$A$1:$AA$41</definedName>
    <definedName name="_xlnm.Print_Area" localSheetId="12">'DC10'!$A$1:$AA$41</definedName>
    <definedName name="_xlnm.Print_Area" localSheetId="20">'DC12'!$A$1:$AA$41</definedName>
    <definedName name="_xlnm.Print_Area" localSheetId="29">'DC13'!$A$1:$AA$41</definedName>
    <definedName name="_xlnm.Print_Area" localSheetId="34">'DC14'!$A$1:$AA$41</definedName>
    <definedName name="_xlnm.Print_Area" localSheetId="40">'DC15'!$A$1:$AA$41</definedName>
    <definedName name="_xlnm.Print_Area" localSheetId="45">'DC44'!$A$1:$AA$41</definedName>
    <definedName name="_xlnm.Print_Area" localSheetId="3">'EC101'!$A$1:$AA$41</definedName>
    <definedName name="_xlnm.Print_Area" localSheetId="4">'EC102'!$A$1:$AA$41</definedName>
    <definedName name="_xlnm.Print_Area" localSheetId="5">'EC103'!$A$1:$AA$41</definedName>
    <definedName name="_xlnm.Print_Area" localSheetId="6">'EC104'!$A$1:$AA$41</definedName>
    <definedName name="_xlnm.Print_Area" localSheetId="7">'EC105'!$A$1:$AA$41</definedName>
    <definedName name="_xlnm.Print_Area" localSheetId="8">'EC106'!$A$1:$AA$41</definedName>
    <definedName name="_xlnm.Print_Area" localSheetId="9">'EC107'!$A$1:$AA$41</definedName>
    <definedName name="_xlnm.Print_Area" localSheetId="10">'EC108'!$A$1:$AA$41</definedName>
    <definedName name="_xlnm.Print_Area" localSheetId="11">'EC109'!$A$1:$AA$41</definedName>
    <definedName name="_xlnm.Print_Area" localSheetId="13">'EC121'!$A$1:$AA$41</definedName>
    <definedName name="_xlnm.Print_Area" localSheetId="14">'EC122'!$A$1:$AA$41</definedName>
    <definedName name="_xlnm.Print_Area" localSheetId="15">'EC123'!$A$1:$AA$41</definedName>
    <definedName name="_xlnm.Print_Area" localSheetId="16">'EC124'!$A$1:$AA$41</definedName>
    <definedName name="_xlnm.Print_Area" localSheetId="17">'EC126'!$A$1:$AA$41</definedName>
    <definedName name="_xlnm.Print_Area" localSheetId="18">'EC127'!$A$1:$AA$41</definedName>
    <definedName name="_xlnm.Print_Area" localSheetId="19">'EC128'!$A$1:$AA$41</definedName>
    <definedName name="_xlnm.Print_Area" localSheetId="21">'EC131'!$A$1:$AA$41</definedName>
    <definedName name="_xlnm.Print_Area" localSheetId="22">'EC132'!$A$1:$AA$41</definedName>
    <definedName name="_xlnm.Print_Area" localSheetId="23">'EC133'!$A$1:$AA$41</definedName>
    <definedName name="_xlnm.Print_Area" localSheetId="24">'EC134'!$A$1:$AA$41</definedName>
    <definedName name="_xlnm.Print_Area" localSheetId="25">'EC135'!$A$1:$AA$41</definedName>
    <definedName name="_xlnm.Print_Area" localSheetId="26">'EC136'!$A$1:$AA$41</definedName>
    <definedName name="_xlnm.Print_Area" localSheetId="27">'EC137'!$A$1:$AA$41</definedName>
    <definedName name="_xlnm.Print_Area" localSheetId="28">'EC138'!$A$1:$AA$41</definedName>
    <definedName name="_xlnm.Print_Area" localSheetId="30">'EC141'!$A$1:$AA$41</definedName>
    <definedName name="_xlnm.Print_Area" localSheetId="31">'EC142'!$A$1:$AA$41</definedName>
    <definedName name="_xlnm.Print_Area" localSheetId="32">'EC143'!$A$1:$AA$41</definedName>
    <definedName name="_xlnm.Print_Area" localSheetId="33">'EC144'!$A$1:$AA$41</definedName>
    <definedName name="_xlnm.Print_Area" localSheetId="35">'EC153'!$A$1:$AA$41</definedName>
    <definedName name="_xlnm.Print_Area" localSheetId="36">'EC154'!$A$1:$AA$41</definedName>
    <definedName name="_xlnm.Print_Area" localSheetId="37">'EC155'!$A$1:$AA$41</definedName>
    <definedName name="_xlnm.Print_Area" localSheetId="38">'EC156'!$A$1:$AA$41</definedName>
    <definedName name="_xlnm.Print_Area" localSheetId="39">'EC157'!$A$1:$AA$41</definedName>
    <definedName name="_xlnm.Print_Area" localSheetId="41">'EC441'!$A$1:$AA$41</definedName>
    <definedName name="_xlnm.Print_Area" localSheetId="42">'EC442'!$A$1:$AA$41</definedName>
    <definedName name="_xlnm.Print_Area" localSheetId="43">'EC443'!$A$1:$AA$41</definedName>
    <definedName name="_xlnm.Print_Area" localSheetId="44">'EC444'!$A$1:$AA$41</definedName>
    <definedName name="_xlnm.Print_Area" localSheetId="2">'NMA'!$A$1:$AA$41</definedName>
    <definedName name="_xlnm.Print_Area" localSheetId="0">'Summary'!$A$1:$AA$41</definedName>
  </definedNames>
  <calcPr calcMode="manual" fullCalcOnLoad="1"/>
</workbook>
</file>

<file path=xl/sharedStrings.xml><?xml version="1.0" encoding="utf-8"?>
<sst xmlns="http://schemas.openxmlformats.org/spreadsheetml/2006/main" count="3082" uniqueCount="107">
  <si>
    <t>Eastern Cape: Buffalo City(BUF) - Table C7 Quarterly Budget Statement - Cash Flows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</si>
  <si>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</si>
  <si>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</si>
  <si>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</si>
  <si>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</si>
  <si>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</si>
  <si>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</si>
  <si>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</si>
  <si>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</si>
  <si>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</si>
  <si>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</si>
  <si>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</si>
  <si>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</si>
  <si>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</si>
  <si>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</si>
  <si>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</si>
  <si>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</si>
  <si>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</si>
  <si>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</si>
  <si>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</si>
  <si>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</si>
  <si>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</si>
  <si>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</si>
  <si>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</si>
  <si>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</si>
  <si>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</si>
  <si>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</si>
  <si>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</si>
  <si>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</si>
  <si>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</si>
  <si>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</si>
  <si>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</si>
  <si>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</si>
  <si>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</si>
  <si>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</si>
  <si>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</si>
  <si>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</si>
  <si>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</si>
  <si>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</si>
  <si>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</si>
  <si>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</si>
  <si>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</si>
  <si>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</si>
  <si>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</si>
  <si>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</si>
  <si>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</si>
  <si>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</si>
  <si>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</si>
  <si>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</si>
  <si>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</si>
  <si>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</si>
  <si>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</si>
  <si>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</si>
  <si>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</si>
  <si>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</si>
  <si>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</si>
  <si>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</si>
  <si>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</si>
  <si>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</si>
  <si>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Nelson Mandela Bay(NMA) - Table C7 Quarterly Budget Statement - Cash Flows for 2nd Quarter ended 31 December 2014 (Figures Finalised as at 2015/01/31)</t>
  </si>
  <si>
    <t>Eastern Cape: Camdeboo(EC101) - Table C7 Quarterly Budget Statement - Cash Flows for 2nd Quarter ended 31 December 2014 (Figures Finalised as at 2015/01/31)</t>
  </si>
  <si>
    <t>Eastern Cape: Blue Crane Route(EC102) - Table C7 Quarterly Budget Statement - Cash Flows for 2nd Quarter ended 31 December 2014 (Figures Finalised as at 2015/01/31)</t>
  </si>
  <si>
    <t>Eastern Cape: Ikwezi(EC103) - Table C7 Quarterly Budget Statement - Cash Flows for 2nd Quarter ended 31 December 2014 (Figures Finalised as at 2015/01/31)</t>
  </si>
  <si>
    <t>Eastern Cape: Makana(EC104) - Table C7 Quarterly Budget Statement - Cash Flows for 2nd Quarter ended 31 December 2014 (Figures Finalised as at 2015/01/31)</t>
  </si>
  <si>
    <t>Eastern Cape: Ndlambe(EC105) - Table C7 Quarterly Budget Statement - Cash Flows for 2nd Quarter ended 31 December 2014 (Figures Finalised as at 2015/01/31)</t>
  </si>
  <si>
    <t>Eastern Cape: Sundays River Valley(EC106) - Table C7 Quarterly Budget Statement - Cash Flows for 2nd Quarter ended 31 December 2014 (Figures Finalised as at 2015/01/31)</t>
  </si>
  <si>
    <t>Eastern Cape: Baviaans(EC107) - Table C7 Quarterly Budget Statement - Cash Flows for 2nd Quarter ended 31 December 2014 (Figures Finalised as at 2015/01/31)</t>
  </si>
  <si>
    <t>Eastern Cape: Kouga(EC108) - Table C7 Quarterly Budget Statement - Cash Flows for 2nd Quarter ended 31 December 2014 (Figures Finalised as at 2015/01/31)</t>
  </si>
  <si>
    <t>Eastern Cape: Kou-Kamma(EC109) - Table C7 Quarterly Budget Statement - Cash Flows for 2nd Quarter ended 31 December 2014 (Figures Finalised as at 2015/01/31)</t>
  </si>
  <si>
    <t>Eastern Cape: Sarah Baartman(DC10) - Table C7 Quarterly Budget Statement - Cash Flows for 2nd Quarter ended 31 December 2014 (Figures Finalised as at 2015/01/31)</t>
  </si>
  <si>
    <t>Eastern Cape: Mbhashe(EC121) - Table C7 Quarterly Budget Statement - Cash Flows for 2nd Quarter ended 31 December 2014 (Figures Finalised as at 2015/01/31)</t>
  </si>
  <si>
    <t>Eastern Cape: Mnquma(EC122) - Table C7 Quarterly Budget Statement - Cash Flows for 2nd Quarter ended 31 December 2014 (Figures Finalised as at 2015/01/31)</t>
  </si>
  <si>
    <t>Eastern Cape: Great Kei(EC123) - Table C7 Quarterly Budget Statement - Cash Flows for 2nd Quarter ended 31 December 2014 (Figures Finalised as at 2015/01/31)</t>
  </si>
  <si>
    <t>Eastern Cape: Amahlathi(EC124) - Table C7 Quarterly Budget Statement - Cash Flows for 2nd Quarter ended 31 December 2014 (Figures Finalised as at 2015/01/31)</t>
  </si>
  <si>
    <t>Eastern Cape: Ngqushwa(EC126) - Table C7 Quarterly Budget Statement - Cash Flows for 2nd Quarter ended 31 December 2014 (Figures Finalised as at 2015/01/31)</t>
  </si>
  <si>
    <t>Eastern Cape: Nkonkobe(EC127) - Table C7 Quarterly Budget Statement - Cash Flows for 2nd Quarter ended 31 December 2014 (Figures Finalised as at 2015/01/31)</t>
  </si>
  <si>
    <t>Eastern Cape: Nxuba(EC128) - Table C7 Quarterly Budget Statement - Cash Flows for 2nd Quarter ended 31 December 2014 (Figures Finalised as at 2015/01/31)</t>
  </si>
  <si>
    <t>Eastern Cape: Amathole(DC12) - Table C7 Quarterly Budget Statement - Cash Flows for 2nd Quarter ended 31 December 2014 (Figures Finalised as at 2015/01/31)</t>
  </si>
  <si>
    <t>Eastern Cape: Inxuba Yethemba(EC131) - Table C7 Quarterly Budget Statement - Cash Flows for 2nd Quarter ended 31 December 2014 (Figures Finalised as at 2015/01/31)</t>
  </si>
  <si>
    <t>Eastern Cape: Tsolwana(EC132) - Table C7 Quarterly Budget Statement - Cash Flows for 2nd Quarter ended 31 December 2014 (Figures Finalised as at 2015/01/31)</t>
  </si>
  <si>
    <t>Eastern Cape: Inkwanca(EC133) - Table C7 Quarterly Budget Statement - Cash Flows for 2nd Quarter ended 31 December 2014 (Figures Finalised as at 2015/01/31)</t>
  </si>
  <si>
    <t>Eastern Cape: Lukhanji(EC134) - Table C7 Quarterly Budget Statement - Cash Flows for 2nd Quarter ended 31 December 2014 (Figures Finalised as at 2015/01/31)</t>
  </si>
  <si>
    <t>Eastern Cape: Intsika Yethu(EC135) - Table C7 Quarterly Budget Statement - Cash Flows for 2nd Quarter ended 31 December 2014 (Figures Finalised as at 2015/01/31)</t>
  </si>
  <si>
    <t>Eastern Cape: Emalahleni (Ec)(EC136) - Table C7 Quarterly Budget Statement - Cash Flows for 2nd Quarter ended 31 December 2014 (Figures Finalised as at 2015/01/31)</t>
  </si>
  <si>
    <t>Eastern Cape: Engcobo(EC137) - Table C7 Quarterly Budget Statement - Cash Flows for 2nd Quarter ended 31 December 2014 (Figures Finalised as at 2015/01/31)</t>
  </si>
  <si>
    <t>Eastern Cape: Sakhisizwe(EC138) - Table C7 Quarterly Budget Statement - Cash Flows for 2nd Quarter ended 31 December 2014 (Figures Finalised as at 2015/01/31)</t>
  </si>
  <si>
    <t>Eastern Cape: Chris Hani(DC13) - Table C7 Quarterly Budget Statement - Cash Flows for 2nd Quarter ended 31 December 2014 (Figures Finalised as at 2015/01/31)</t>
  </si>
  <si>
    <t>Eastern Cape: Elundini(EC141) - Table C7 Quarterly Budget Statement - Cash Flows for 2nd Quarter ended 31 December 2014 (Figures Finalised as at 2015/01/31)</t>
  </si>
  <si>
    <t>Eastern Cape: Senqu(EC142) - Table C7 Quarterly Budget Statement - Cash Flows for 2nd Quarter ended 31 December 2014 (Figures Finalised as at 2015/01/31)</t>
  </si>
  <si>
    <t>Eastern Cape: Maletswai(EC143) - Table C7 Quarterly Budget Statement - Cash Flows for 2nd Quarter ended 31 December 2014 (Figures Finalised as at 2015/01/31)</t>
  </si>
  <si>
    <t>Eastern Cape: Gariep(EC144) - Table C7 Quarterly Budget Statement - Cash Flows for 2nd Quarter ended 31 December 2014 (Figures Finalised as at 2015/01/31)</t>
  </si>
  <si>
    <t>Eastern Cape: Joe Gqabi(DC14) - Table C7 Quarterly Budget Statement - Cash Flows for 2nd Quarter ended 31 December 2014 (Figures Finalised as at 2015/01/31)</t>
  </si>
  <si>
    <t>Eastern Cape: Ngquza Hills(EC153) - Table C7 Quarterly Budget Statement - Cash Flows for 2nd Quarter ended 31 December 2014 (Figures Finalised as at 2015/01/31)</t>
  </si>
  <si>
    <t>Eastern Cape: Port St Johns(EC154) - Table C7 Quarterly Budget Statement - Cash Flows for 2nd Quarter ended 31 December 2014 (Figures Finalised as at 2015/01/31)</t>
  </si>
  <si>
    <t>Eastern Cape: Nyandeni(EC155) - Table C7 Quarterly Budget Statement - Cash Flows for 2nd Quarter ended 31 December 2014 (Figures Finalised as at 2015/01/31)</t>
  </si>
  <si>
    <t>Eastern Cape: Mhlontlo(EC156) - Table C7 Quarterly Budget Statement - Cash Flows for 2nd Quarter ended 31 December 2014 (Figures Finalised as at 2015/01/31)</t>
  </si>
  <si>
    <t>Eastern Cape: King Sabata Dalindyebo(EC157) - Table C7 Quarterly Budget Statement - Cash Flows for 2nd Quarter ended 31 December 2014 (Figures Finalised as at 2015/01/31)</t>
  </si>
  <si>
    <t>Eastern Cape: O .R. Tambo(DC15) - Table C7 Quarterly Budget Statement - Cash Flows for 2nd Quarter ended 31 December 2014 (Figures Finalised as at 2015/01/31)</t>
  </si>
  <si>
    <t>Eastern Cape: Matatiele(EC441) - Table C7 Quarterly Budget Statement - Cash Flows for 2nd Quarter ended 31 December 2014 (Figures Finalised as at 2015/01/31)</t>
  </si>
  <si>
    <t>Eastern Cape: Umzimvubu(EC442) - Table C7 Quarterly Budget Statement - Cash Flows for 2nd Quarter ended 31 December 2014 (Figures Finalised as at 2015/01/31)</t>
  </si>
  <si>
    <t>Eastern Cape: Mbizana(EC443) - Table C7 Quarterly Budget Statement - Cash Flows for 2nd Quarter ended 31 December 2014 (Figures Finalised as at 2015/01/31)</t>
  </si>
  <si>
    <t>Eastern Cape: Ntabankulu(EC444) - Table C7 Quarterly Budget Statement - Cash Flows for 2nd Quarter ended 31 December 2014 (Figures Finalised as at 2015/01/31)</t>
  </si>
  <si>
    <t>Eastern Cape: Alfred Nzo(DC44) - Table C7 Quarterly Budget Statement - Cash Flows for 2nd Quarter ended 31 December 2014 (Figures Finalised as at 2015/01/31)</t>
  </si>
  <si>
    <t>Summary - Table C7 Quarterly Budget Statement - Cash Flows for 2nd Quarter ended 31 December 2014 (Figures Finalised as at 2015/01/31)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</si>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</sst>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103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11615607256</v>
      </c>
      <c r="D6" s="17"/>
      <c r="E6" s="18">
        <v>14191768349</v>
      </c>
      <c r="F6" s="19">
        <v>14194273543</v>
      </c>
      <c r="G6" s="19">
        <v>1189912701</v>
      </c>
      <c r="H6" s="19">
        <v>1411103363</v>
      </c>
      <c r="I6" s="19">
        <v>1371816833</v>
      </c>
      <c r="J6" s="19">
        <v>3972832897</v>
      </c>
      <c r="K6" s="19">
        <v>1456180062</v>
      </c>
      <c r="L6" s="19">
        <v>1314212322</v>
      </c>
      <c r="M6" s="19">
        <v>1373716549</v>
      </c>
      <c r="N6" s="19">
        <v>4144108933</v>
      </c>
      <c r="O6" s="19"/>
      <c r="P6" s="19"/>
      <c r="Q6" s="19"/>
      <c r="R6" s="19"/>
      <c r="S6" s="19"/>
      <c r="T6" s="19"/>
      <c r="U6" s="19"/>
      <c r="V6" s="19"/>
      <c r="W6" s="19">
        <v>8116941830</v>
      </c>
      <c r="X6" s="19">
        <v>7735560560</v>
      </c>
      <c r="Y6" s="19">
        <v>381381270</v>
      </c>
      <c r="Z6" s="20">
        <v>4.93</v>
      </c>
      <c r="AA6" s="21">
        <v>14194273543</v>
      </c>
    </row>
    <row r="7" spans="1:27" ht="13.5">
      <c r="A7" s="22" t="s">
        <v>34</v>
      </c>
      <c r="B7" s="16"/>
      <c r="C7" s="17">
        <v>8662056670</v>
      </c>
      <c r="D7" s="17"/>
      <c r="E7" s="18">
        <v>7919936321</v>
      </c>
      <c r="F7" s="19">
        <v>7964463963</v>
      </c>
      <c r="G7" s="19">
        <v>2568119473</v>
      </c>
      <c r="H7" s="19">
        <v>498748393</v>
      </c>
      <c r="I7" s="19">
        <v>103674057</v>
      </c>
      <c r="J7" s="19">
        <v>3170541923</v>
      </c>
      <c r="K7" s="19">
        <v>231163579</v>
      </c>
      <c r="L7" s="19">
        <v>1744354613</v>
      </c>
      <c r="M7" s="19">
        <v>501765047</v>
      </c>
      <c r="N7" s="19">
        <v>2477283239</v>
      </c>
      <c r="O7" s="19"/>
      <c r="P7" s="19"/>
      <c r="Q7" s="19"/>
      <c r="R7" s="19"/>
      <c r="S7" s="19"/>
      <c r="T7" s="19"/>
      <c r="U7" s="19"/>
      <c r="V7" s="19"/>
      <c r="W7" s="19">
        <v>5647825162</v>
      </c>
      <c r="X7" s="19">
        <v>4960469934</v>
      </c>
      <c r="Y7" s="19">
        <v>687355228</v>
      </c>
      <c r="Z7" s="20">
        <v>13.86</v>
      </c>
      <c r="AA7" s="21">
        <v>7964463963</v>
      </c>
    </row>
    <row r="8" spans="1:27" ht="13.5">
      <c r="A8" s="22" t="s">
        <v>35</v>
      </c>
      <c r="B8" s="16"/>
      <c r="C8" s="17">
        <v>4117357572</v>
      </c>
      <c r="D8" s="17"/>
      <c r="E8" s="18">
        <v>5610990085</v>
      </c>
      <c r="F8" s="19">
        <v>5634827496</v>
      </c>
      <c r="G8" s="19">
        <v>867479110</v>
      </c>
      <c r="H8" s="19">
        <v>193464324</v>
      </c>
      <c r="I8" s="19">
        <v>109385876</v>
      </c>
      <c r="J8" s="19">
        <v>1170329310</v>
      </c>
      <c r="K8" s="19">
        <v>223518804</v>
      </c>
      <c r="L8" s="19">
        <v>229257999</v>
      </c>
      <c r="M8" s="19">
        <v>1100143257</v>
      </c>
      <c r="N8" s="19">
        <v>1552920060</v>
      </c>
      <c r="O8" s="19"/>
      <c r="P8" s="19"/>
      <c r="Q8" s="19"/>
      <c r="R8" s="19"/>
      <c r="S8" s="19"/>
      <c r="T8" s="19"/>
      <c r="U8" s="19"/>
      <c r="V8" s="19"/>
      <c r="W8" s="19">
        <v>2723249370</v>
      </c>
      <c r="X8" s="19">
        <v>2903594332</v>
      </c>
      <c r="Y8" s="19">
        <v>-180344962</v>
      </c>
      <c r="Z8" s="20">
        <v>-6.21</v>
      </c>
      <c r="AA8" s="21">
        <v>5634827496</v>
      </c>
    </row>
    <row r="9" spans="1:27" ht="13.5">
      <c r="A9" s="22" t="s">
        <v>36</v>
      </c>
      <c r="B9" s="16"/>
      <c r="C9" s="17">
        <v>521330110</v>
      </c>
      <c r="D9" s="17"/>
      <c r="E9" s="18">
        <v>471382038</v>
      </c>
      <c r="F9" s="19">
        <v>471402038</v>
      </c>
      <c r="G9" s="19">
        <v>28065491</v>
      </c>
      <c r="H9" s="19">
        <v>54341615</v>
      </c>
      <c r="I9" s="19">
        <v>43810873</v>
      </c>
      <c r="J9" s="19">
        <v>126217979</v>
      </c>
      <c r="K9" s="19">
        <v>44915159</v>
      </c>
      <c r="L9" s="19">
        <v>41966071</v>
      </c>
      <c r="M9" s="19">
        <v>33526995</v>
      </c>
      <c r="N9" s="19">
        <v>120408225</v>
      </c>
      <c r="O9" s="19"/>
      <c r="P9" s="19"/>
      <c r="Q9" s="19"/>
      <c r="R9" s="19"/>
      <c r="S9" s="19"/>
      <c r="T9" s="19"/>
      <c r="U9" s="19"/>
      <c r="V9" s="19"/>
      <c r="W9" s="19">
        <v>246626204</v>
      </c>
      <c r="X9" s="19">
        <v>228760931</v>
      </c>
      <c r="Y9" s="19">
        <v>17865273</v>
      </c>
      <c r="Z9" s="20">
        <v>7.81</v>
      </c>
      <c r="AA9" s="21">
        <v>471402038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-17416222127</v>
      </c>
      <c r="D12" s="17"/>
      <c r="E12" s="18">
        <v>-19468160063</v>
      </c>
      <c r="F12" s="19">
        <v>-19467408001</v>
      </c>
      <c r="G12" s="19">
        <v>-2313207616</v>
      </c>
      <c r="H12" s="19">
        <v>-1998922907</v>
      </c>
      <c r="I12" s="19">
        <v>-1951891357</v>
      </c>
      <c r="J12" s="19">
        <v>-6264021880</v>
      </c>
      <c r="K12" s="19">
        <v>-1782152517</v>
      </c>
      <c r="L12" s="19">
        <v>-1780367478</v>
      </c>
      <c r="M12" s="19">
        <v>-2148828211</v>
      </c>
      <c r="N12" s="19">
        <v>-5711348206</v>
      </c>
      <c r="O12" s="19"/>
      <c r="P12" s="19"/>
      <c r="Q12" s="19"/>
      <c r="R12" s="19"/>
      <c r="S12" s="19"/>
      <c r="T12" s="19"/>
      <c r="U12" s="19"/>
      <c r="V12" s="19"/>
      <c r="W12" s="19">
        <v>-11975370086</v>
      </c>
      <c r="X12" s="19">
        <v>-9719966599</v>
      </c>
      <c r="Y12" s="19">
        <v>-2255403487</v>
      </c>
      <c r="Z12" s="20">
        <v>23.2</v>
      </c>
      <c r="AA12" s="21">
        <v>-19467408001</v>
      </c>
    </row>
    <row r="13" spans="1:27" ht="13.5">
      <c r="A13" s="22" t="s">
        <v>40</v>
      </c>
      <c r="B13" s="16"/>
      <c r="C13" s="17">
        <v>-344875732</v>
      </c>
      <c r="D13" s="17"/>
      <c r="E13" s="18">
        <v>-324246171</v>
      </c>
      <c r="F13" s="19">
        <v>-322642383</v>
      </c>
      <c r="G13" s="19">
        <v>-45590974</v>
      </c>
      <c r="H13" s="19">
        <v>-8274105</v>
      </c>
      <c r="I13" s="19">
        <v>-33009315</v>
      </c>
      <c r="J13" s="19">
        <v>-86874394</v>
      </c>
      <c r="K13" s="19">
        <v>-10573432</v>
      </c>
      <c r="L13" s="19">
        <v>-33060835</v>
      </c>
      <c r="M13" s="19">
        <v>-12953230</v>
      </c>
      <c r="N13" s="19">
        <v>-56587497</v>
      </c>
      <c r="O13" s="19"/>
      <c r="P13" s="19"/>
      <c r="Q13" s="19"/>
      <c r="R13" s="19"/>
      <c r="S13" s="19"/>
      <c r="T13" s="19"/>
      <c r="U13" s="19"/>
      <c r="V13" s="19"/>
      <c r="W13" s="19">
        <v>-143461891</v>
      </c>
      <c r="X13" s="19">
        <v>-125638872</v>
      </c>
      <c r="Y13" s="19">
        <v>-17823019</v>
      </c>
      <c r="Z13" s="20">
        <v>14.19</v>
      </c>
      <c r="AA13" s="21">
        <v>-322642383</v>
      </c>
    </row>
    <row r="14" spans="1:27" ht="13.5">
      <c r="A14" s="22" t="s">
        <v>41</v>
      </c>
      <c r="B14" s="16"/>
      <c r="C14" s="17">
        <v>-537126291</v>
      </c>
      <c r="D14" s="17"/>
      <c r="E14" s="18">
        <v>-621606030</v>
      </c>
      <c r="F14" s="19">
        <v>-711745037</v>
      </c>
      <c r="G14" s="19">
        <v>-24626198</v>
      </c>
      <c r="H14" s="19">
        <v>-37873062</v>
      </c>
      <c r="I14" s="19">
        <v>-66807664</v>
      </c>
      <c r="J14" s="19">
        <v>-129306924</v>
      </c>
      <c r="K14" s="19">
        <v>-47583637</v>
      </c>
      <c r="L14" s="19">
        <v>-51525520</v>
      </c>
      <c r="M14" s="19">
        <v>-52983935</v>
      </c>
      <c r="N14" s="19">
        <v>-152093092</v>
      </c>
      <c r="O14" s="19"/>
      <c r="P14" s="19"/>
      <c r="Q14" s="19"/>
      <c r="R14" s="19"/>
      <c r="S14" s="19"/>
      <c r="T14" s="19"/>
      <c r="U14" s="19"/>
      <c r="V14" s="19"/>
      <c r="W14" s="19">
        <v>-281400016</v>
      </c>
      <c r="X14" s="19">
        <v>-313408237</v>
      </c>
      <c r="Y14" s="19">
        <v>32008221</v>
      </c>
      <c r="Z14" s="20">
        <v>-10.21</v>
      </c>
      <c r="AA14" s="21">
        <v>-711745037</v>
      </c>
    </row>
    <row r="15" spans="1:27" ht="13.5">
      <c r="A15" s="23" t="s">
        <v>42</v>
      </c>
      <c r="B15" s="24"/>
      <c r="C15" s="25">
        <f aca="true" t="shared" si="0" ref="C15:Y15">SUM(C6:C14)</f>
        <v>6618127458</v>
      </c>
      <c r="D15" s="25">
        <f>SUM(D6:D14)</f>
        <v>0</v>
      </c>
      <c r="E15" s="26">
        <f t="shared" si="0"/>
        <v>7780064529</v>
      </c>
      <c r="F15" s="27">
        <f t="shared" si="0"/>
        <v>7763171619</v>
      </c>
      <c r="G15" s="27">
        <f t="shared" si="0"/>
        <v>2270151987</v>
      </c>
      <c r="H15" s="27">
        <f t="shared" si="0"/>
        <v>112587621</v>
      </c>
      <c r="I15" s="27">
        <f t="shared" si="0"/>
        <v>-423020697</v>
      </c>
      <c r="J15" s="27">
        <f t="shared" si="0"/>
        <v>1959718911</v>
      </c>
      <c r="K15" s="27">
        <f t="shared" si="0"/>
        <v>115468018</v>
      </c>
      <c r="L15" s="27">
        <f t="shared" si="0"/>
        <v>1464837172</v>
      </c>
      <c r="M15" s="27">
        <f t="shared" si="0"/>
        <v>794386472</v>
      </c>
      <c r="N15" s="27">
        <f t="shared" si="0"/>
        <v>2374691662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4334410573</v>
      </c>
      <c r="X15" s="27">
        <f t="shared" si="0"/>
        <v>5669372049</v>
      </c>
      <c r="Y15" s="27">
        <f t="shared" si="0"/>
        <v>-1334961476</v>
      </c>
      <c r="Z15" s="28">
        <f>+IF(X15&lt;&gt;0,+(Y15/X15)*100,0)</f>
        <v>-23.546901922506024</v>
      </c>
      <c r="AA15" s="29">
        <f>SUM(AA6:AA14)</f>
        <v>7763171619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254540009</v>
      </c>
      <c r="D19" s="17"/>
      <c r="E19" s="18">
        <v>127526577</v>
      </c>
      <c r="F19" s="19">
        <v>127526577</v>
      </c>
      <c r="G19" s="36">
        <v>2794766</v>
      </c>
      <c r="H19" s="36">
        <v>308803</v>
      </c>
      <c r="I19" s="36">
        <v>287918</v>
      </c>
      <c r="J19" s="19">
        <v>3391487</v>
      </c>
      <c r="K19" s="36">
        <v>642443</v>
      </c>
      <c r="L19" s="36">
        <v>-115667</v>
      </c>
      <c r="M19" s="19">
        <v>175</v>
      </c>
      <c r="N19" s="36">
        <v>526951</v>
      </c>
      <c r="O19" s="36"/>
      <c r="P19" s="36"/>
      <c r="Q19" s="19"/>
      <c r="R19" s="36"/>
      <c r="S19" s="36"/>
      <c r="T19" s="19"/>
      <c r="U19" s="36"/>
      <c r="V19" s="36"/>
      <c r="W19" s="36">
        <v>3918438</v>
      </c>
      <c r="X19" s="19">
        <v>77303271</v>
      </c>
      <c r="Y19" s="36">
        <v>-73384833</v>
      </c>
      <c r="Z19" s="37">
        <v>-94.93</v>
      </c>
      <c r="AA19" s="38">
        <v>127526577</v>
      </c>
    </row>
    <row r="20" spans="1:27" ht="13.5">
      <c r="A20" s="22" t="s">
        <v>45</v>
      </c>
      <c r="B20" s="16"/>
      <c r="C20" s="17">
        <v>-21628876</v>
      </c>
      <c r="D20" s="17"/>
      <c r="E20" s="39">
        <v>-4400000</v>
      </c>
      <c r="F20" s="36">
        <v>-4400000</v>
      </c>
      <c r="G20" s="19">
        <v>188300</v>
      </c>
      <c r="H20" s="19">
        <v>26322</v>
      </c>
      <c r="I20" s="19">
        <v>28554</v>
      </c>
      <c r="J20" s="19">
        <v>243176</v>
      </c>
      <c r="K20" s="19">
        <v>28991</v>
      </c>
      <c r="L20" s="19">
        <v>25483</v>
      </c>
      <c r="M20" s="36">
        <v>26566</v>
      </c>
      <c r="N20" s="19">
        <v>81040</v>
      </c>
      <c r="O20" s="19"/>
      <c r="P20" s="19"/>
      <c r="Q20" s="19"/>
      <c r="R20" s="19"/>
      <c r="S20" s="19"/>
      <c r="T20" s="36"/>
      <c r="U20" s="19"/>
      <c r="V20" s="19"/>
      <c r="W20" s="19">
        <v>324216</v>
      </c>
      <c r="X20" s="19"/>
      <c r="Y20" s="19">
        <v>324216</v>
      </c>
      <c r="Z20" s="20"/>
      <c r="AA20" s="21">
        <v>-4400000</v>
      </c>
    </row>
    <row r="21" spans="1:27" ht="13.5">
      <c r="A21" s="22" t="s">
        <v>46</v>
      </c>
      <c r="B21" s="16"/>
      <c r="C21" s="40">
        <v>-71676184</v>
      </c>
      <c r="D21" s="40"/>
      <c r="E21" s="18">
        <v>6497</v>
      </c>
      <c r="F21" s="19">
        <v>6497</v>
      </c>
      <c r="G21" s="36">
        <v>1523</v>
      </c>
      <c r="H21" s="36">
        <v>-195177</v>
      </c>
      <c r="I21" s="36">
        <v>-389224</v>
      </c>
      <c r="J21" s="19">
        <v>-582878</v>
      </c>
      <c r="K21" s="36">
        <v>-497164</v>
      </c>
      <c r="L21" s="36">
        <v>-525757</v>
      </c>
      <c r="M21" s="19"/>
      <c r="N21" s="36">
        <v>-1022921</v>
      </c>
      <c r="O21" s="36"/>
      <c r="P21" s="36"/>
      <c r="Q21" s="19"/>
      <c r="R21" s="36"/>
      <c r="S21" s="36"/>
      <c r="T21" s="19"/>
      <c r="U21" s="36"/>
      <c r="V21" s="36"/>
      <c r="W21" s="36">
        <v>-1605799</v>
      </c>
      <c r="X21" s="19">
        <v>1746</v>
      </c>
      <c r="Y21" s="36">
        <v>-1607545</v>
      </c>
      <c r="Z21" s="37">
        <v>-92070.16</v>
      </c>
      <c r="AA21" s="38">
        <v>6497</v>
      </c>
    </row>
    <row r="22" spans="1:27" ht="13.5">
      <c r="A22" s="22" t="s">
        <v>47</v>
      </c>
      <c r="B22" s="16"/>
      <c r="C22" s="17">
        <v>218602259</v>
      </c>
      <c r="D22" s="17"/>
      <c r="E22" s="18">
        <v>22394185</v>
      </c>
      <c r="F22" s="19">
        <v>22394185</v>
      </c>
      <c r="G22" s="19">
        <v>-297426498</v>
      </c>
      <c r="H22" s="19">
        <v>-55946034</v>
      </c>
      <c r="I22" s="19">
        <v>150236673</v>
      </c>
      <c r="J22" s="19">
        <v>-203135859</v>
      </c>
      <c r="K22" s="19">
        <v>111238669</v>
      </c>
      <c r="L22" s="19">
        <v>31751841</v>
      </c>
      <c r="M22" s="19">
        <v>-106587685</v>
      </c>
      <c r="N22" s="19">
        <v>36402825</v>
      </c>
      <c r="O22" s="19"/>
      <c r="P22" s="19"/>
      <c r="Q22" s="19"/>
      <c r="R22" s="19"/>
      <c r="S22" s="19"/>
      <c r="T22" s="19"/>
      <c r="U22" s="19"/>
      <c r="V22" s="19"/>
      <c r="W22" s="19">
        <v>-166733034</v>
      </c>
      <c r="X22" s="19">
        <v>11208401</v>
      </c>
      <c r="Y22" s="19">
        <v>-177941435</v>
      </c>
      <c r="Z22" s="20">
        <v>-1587.57</v>
      </c>
      <c r="AA22" s="21">
        <v>22394185</v>
      </c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-5907149119</v>
      </c>
      <c r="D24" s="17"/>
      <c r="E24" s="18">
        <v>-6980866834</v>
      </c>
      <c r="F24" s="19">
        <v>-7095982603</v>
      </c>
      <c r="G24" s="19">
        <v>-502731143</v>
      </c>
      <c r="H24" s="19">
        <v>-318465768</v>
      </c>
      <c r="I24" s="19">
        <v>-387561744</v>
      </c>
      <c r="J24" s="19">
        <v>-1208758655</v>
      </c>
      <c r="K24" s="19">
        <v>-464869696</v>
      </c>
      <c r="L24" s="19">
        <v>-322079378</v>
      </c>
      <c r="M24" s="19">
        <v>-618269933</v>
      </c>
      <c r="N24" s="19">
        <v>-1405219007</v>
      </c>
      <c r="O24" s="19"/>
      <c r="P24" s="19"/>
      <c r="Q24" s="19"/>
      <c r="R24" s="19"/>
      <c r="S24" s="19"/>
      <c r="T24" s="19"/>
      <c r="U24" s="19"/>
      <c r="V24" s="19"/>
      <c r="W24" s="19">
        <v>-2613977662</v>
      </c>
      <c r="X24" s="19">
        <v>-3238759938</v>
      </c>
      <c r="Y24" s="19">
        <v>624782276</v>
      </c>
      <c r="Z24" s="20">
        <v>-19.29</v>
      </c>
      <c r="AA24" s="21">
        <v>-7095982603</v>
      </c>
    </row>
    <row r="25" spans="1:27" ht="13.5">
      <c r="A25" s="23" t="s">
        <v>49</v>
      </c>
      <c r="B25" s="24"/>
      <c r="C25" s="25">
        <f aca="true" t="shared" si="1" ref="C25:Y25">SUM(C19:C24)</f>
        <v>-5527311911</v>
      </c>
      <c r="D25" s="25">
        <f>SUM(D19:D24)</f>
        <v>0</v>
      </c>
      <c r="E25" s="26">
        <f t="shared" si="1"/>
        <v>-6835339575</v>
      </c>
      <c r="F25" s="27">
        <f t="shared" si="1"/>
        <v>-6950455344</v>
      </c>
      <c r="G25" s="27">
        <f t="shared" si="1"/>
        <v>-797173052</v>
      </c>
      <c r="H25" s="27">
        <f t="shared" si="1"/>
        <v>-374271854</v>
      </c>
      <c r="I25" s="27">
        <f t="shared" si="1"/>
        <v>-237397823</v>
      </c>
      <c r="J25" s="27">
        <f t="shared" si="1"/>
        <v>-1408842729</v>
      </c>
      <c r="K25" s="27">
        <f t="shared" si="1"/>
        <v>-353456757</v>
      </c>
      <c r="L25" s="27">
        <f t="shared" si="1"/>
        <v>-290943478</v>
      </c>
      <c r="M25" s="27">
        <f t="shared" si="1"/>
        <v>-724830877</v>
      </c>
      <c r="N25" s="27">
        <f t="shared" si="1"/>
        <v>-1369231112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-2778073841</v>
      </c>
      <c r="X25" s="27">
        <f t="shared" si="1"/>
        <v>-3150246520</v>
      </c>
      <c r="Y25" s="27">
        <f t="shared" si="1"/>
        <v>372172679</v>
      </c>
      <c r="Z25" s="28">
        <f>+IF(X25&lt;&gt;0,+(Y25/X25)*100,0)</f>
        <v>-11.814081108801606</v>
      </c>
      <c r="AA25" s="29">
        <f>SUM(AA19:AA24)</f>
        <v>-6950455344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>
        <v>13000000</v>
      </c>
      <c r="F29" s="19">
        <v>13000000</v>
      </c>
      <c r="G29" s="19">
        <v>82292</v>
      </c>
      <c r="H29" s="19"/>
      <c r="I29" s="19"/>
      <c r="J29" s="19">
        <v>82292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>
        <v>82292</v>
      </c>
      <c r="X29" s="19">
        <v>13000000</v>
      </c>
      <c r="Y29" s="19">
        <v>-12917708</v>
      </c>
      <c r="Z29" s="20">
        <v>-99.37</v>
      </c>
      <c r="AA29" s="21">
        <v>13000000</v>
      </c>
    </row>
    <row r="30" spans="1:27" ht="13.5">
      <c r="A30" s="22" t="s">
        <v>52</v>
      </c>
      <c r="B30" s="16"/>
      <c r="C30" s="17">
        <v>-207614971</v>
      </c>
      <c r="D30" s="17"/>
      <c r="E30" s="18">
        <v>50720000</v>
      </c>
      <c r="F30" s="19">
        <v>50720000</v>
      </c>
      <c r="G30" s="19">
        <v>-848808</v>
      </c>
      <c r="H30" s="19"/>
      <c r="I30" s="19"/>
      <c r="J30" s="19">
        <v>-848808</v>
      </c>
      <c r="K30" s="19">
        <v>-5000</v>
      </c>
      <c r="L30" s="19"/>
      <c r="M30" s="19"/>
      <c r="N30" s="19">
        <v>-5000</v>
      </c>
      <c r="O30" s="19"/>
      <c r="P30" s="19"/>
      <c r="Q30" s="19"/>
      <c r="R30" s="19"/>
      <c r="S30" s="19"/>
      <c r="T30" s="19"/>
      <c r="U30" s="19"/>
      <c r="V30" s="19"/>
      <c r="W30" s="19">
        <v>-853808</v>
      </c>
      <c r="X30" s="19">
        <v>16970000</v>
      </c>
      <c r="Y30" s="19">
        <v>-17823808</v>
      </c>
      <c r="Z30" s="20">
        <v>-105.03</v>
      </c>
      <c r="AA30" s="21">
        <v>50720000</v>
      </c>
    </row>
    <row r="31" spans="1:27" ht="13.5">
      <c r="A31" s="22" t="s">
        <v>53</v>
      </c>
      <c r="B31" s="16"/>
      <c r="C31" s="17">
        <v>8737475</v>
      </c>
      <c r="D31" s="17"/>
      <c r="E31" s="18">
        <v>274512200</v>
      </c>
      <c r="F31" s="19">
        <v>274512200</v>
      </c>
      <c r="G31" s="19">
        <v>-3223832</v>
      </c>
      <c r="H31" s="36">
        <v>22790</v>
      </c>
      <c r="I31" s="36">
        <v>65844</v>
      </c>
      <c r="J31" s="36">
        <v>-3135198</v>
      </c>
      <c r="K31" s="19">
        <v>3352</v>
      </c>
      <c r="L31" s="19">
        <v>49039</v>
      </c>
      <c r="M31" s="19">
        <v>25059</v>
      </c>
      <c r="N31" s="19">
        <v>77450</v>
      </c>
      <c r="O31" s="36"/>
      <c r="P31" s="36"/>
      <c r="Q31" s="36"/>
      <c r="R31" s="19"/>
      <c r="S31" s="19"/>
      <c r="T31" s="19"/>
      <c r="U31" s="19"/>
      <c r="V31" s="36"/>
      <c r="W31" s="36">
        <v>-3057748</v>
      </c>
      <c r="X31" s="36">
        <v>147912</v>
      </c>
      <c r="Y31" s="19">
        <v>-3205660</v>
      </c>
      <c r="Z31" s="20">
        <v>-2167.28</v>
      </c>
      <c r="AA31" s="21">
        <v>274512200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-142763784</v>
      </c>
      <c r="D33" s="17"/>
      <c r="E33" s="18">
        <v>-177962001</v>
      </c>
      <c r="F33" s="19">
        <v>-177962001</v>
      </c>
      <c r="G33" s="19">
        <v>-85598655</v>
      </c>
      <c r="H33" s="19">
        <v>-1683876</v>
      </c>
      <c r="I33" s="19">
        <v>-41687851</v>
      </c>
      <c r="J33" s="19">
        <v>-128970382</v>
      </c>
      <c r="K33" s="19">
        <v>-1889182</v>
      </c>
      <c r="L33" s="19">
        <v>-6782651</v>
      </c>
      <c r="M33" s="19">
        <v>-30447036</v>
      </c>
      <c r="N33" s="19">
        <v>-39118869</v>
      </c>
      <c r="O33" s="19"/>
      <c r="P33" s="19"/>
      <c r="Q33" s="19"/>
      <c r="R33" s="19"/>
      <c r="S33" s="19"/>
      <c r="T33" s="19"/>
      <c r="U33" s="19"/>
      <c r="V33" s="19"/>
      <c r="W33" s="19">
        <v>-168089251</v>
      </c>
      <c r="X33" s="19">
        <v>-79856701</v>
      </c>
      <c r="Y33" s="19">
        <v>-88232550</v>
      </c>
      <c r="Z33" s="20">
        <v>110.49</v>
      </c>
      <c r="AA33" s="21">
        <v>-177962001</v>
      </c>
    </row>
    <row r="34" spans="1:27" ht="13.5">
      <c r="A34" s="23" t="s">
        <v>55</v>
      </c>
      <c r="B34" s="24"/>
      <c r="C34" s="25">
        <f aca="true" t="shared" si="2" ref="C34:Y34">SUM(C29:C33)</f>
        <v>-341641280</v>
      </c>
      <c r="D34" s="25">
        <f>SUM(D29:D33)</f>
        <v>0</v>
      </c>
      <c r="E34" s="26">
        <f t="shared" si="2"/>
        <v>160270199</v>
      </c>
      <c r="F34" s="27">
        <f t="shared" si="2"/>
        <v>160270199</v>
      </c>
      <c r="G34" s="27">
        <f t="shared" si="2"/>
        <v>-89589003</v>
      </c>
      <c r="H34" s="27">
        <f t="shared" si="2"/>
        <v>-1661086</v>
      </c>
      <c r="I34" s="27">
        <f t="shared" si="2"/>
        <v>-41622007</v>
      </c>
      <c r="J34" s="27">
        <f t="shared" si="2"/>
        <v>-132872096</v>
      </c>
      <c r="K34" s="27">
        <f t="shared" si="2"/>
        <v>-1890830</v>
      </c>
      <c r="L34" s="27">
        <f t="shared" si="2"/>
        <v>-6733612</v>
      </c>
      <c r="M34" s="27">
        <f t="shared" si="2"/>
        <v>-30421977</v>
      </c>
      <c r="N34" s="27">
        <f t="shared" si="2"/>
        <v>-39046419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-171918515</v>
      </c>
      <c r="X34" s="27">
        <f t="shared" si="2"/>
        <v>-49738789</v>
      </c>
      <c r="Y34" s="27">
        <f t="shared" si="2"/>
        <v>-122179726</v>
      </c>
      <c r="Z34" s="28">
        <f>+IF(X34&lt;&gt;0,+(Y34/X34)*100,0)</f>
        <v>245.64274373467353</v>
      </c>
      <c r="AA34" s="29">
        <f>SUM(AA29:AA33)</f>
        <v>160270199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749174267</v>
      </c>
      <c r="D36" s="31">
        <f>+D15+D25+D34</f>
        <v>0</v>
      </c>
      <c r="E36" s="32">
        <f t="shared" si="3"/>
        <v>1104995153</v>
      </c>
      <c r="F36" s="33">
        <f t="shared" si="3"/>
        <v>972986474</v>
      </c>
      <c r="G36" s="33">
        <f t="shared" si="3"/>
        <v>1383389932</v>
      </c>
      <c r="H36" s="33">
        <f t="shared" si="3"/>
        <v>-263345319</v>
      </c>
      <c r="I36" s="33">
        <f t="shared" si="3"/>
        <v>-702040527</v>
      </c>
      <c r="J36" s="33">
        <f t="shared" si="3"/>
        <v>418004086</v>
      </c>
      <c r="K36" s="33">
        <f t="shared" si="3"/>
        <v>-239879569</v>
      </c>
      <c r="L36" s="33">
        <f t="shared" si="3"/>
        <v>1167160082</v>
      </c>
      <c r="M36" s="33">
        <f t="shared" si="3"/>
        <v>39133618</v>
      </c>
      <c r="N36" s="33">
        <f t="shared" si="3"/>
        <v>966414131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1384418217</v>
      </c>
      <c r="X36" s="33">
        <f t="shared" si="3"/>
        <v>2469386740</v>
      </c>
      <c r="Y36" s="33">
        <f t="shared" si="3"/>
        <v>-1084968523</v>
      </c>
      <c r="Z36" s="34">
        <f>+IF(X36&lt;&gt;0,+(Y36/X36)*100,0)</f>
        <v>-43.93675990177221</v>
      </c>
      <c r="AA36" s="35">
        <f>+AA15+AA25+AA34</f>
        <v>972986474</v>
      </c>
    </row>
    <row r="37" spans="1:27" ht="13.5">
      <c r="A37" s="22" t="s">
        <v>57</v>
      </c>
      <c r="B37" s="16"/>
      <c r="C37" s="31">
        <v>5514270820</v>
      </c>
      <c r="D37" s="31"/>
      <c r="E37" s="32">
        <v>4616660094</v>
      </c>
      <c r="F37" s="33">
        <v>4601992048</v>
      </c>
      <c r="G37" s="33">
        <v>5985896730</v>
      </c>
      <c r="H37" s="33">
        <v>7369286662</v>
      </c>
      <c r="I37" s="33">
        <v>7104510394</v>
      </c>
      <c r="J37" s="33">
        <v>5985896730</v>
      </c>
      <c r="K37" s="33">
        <v>6393677700</v>
      </c>
      <c r="L37" s="33">
        <v>6118135548</v>
      </c>
      <c r="M37" s="33">
        <v>6504978239</v>
      </c>
      <c r="N37" s="33">
        <v>6393677700</v>
      </c>
      <c r="O37" s="33"/>
      <c r="P37" s="33"/>
      <c r="Q37" s="33"/>
      <c r="R37" s="33"/>
      <c r="S37" s="33"/>
      <c r="T37" s="33"/>
      <c r="U37" s="33"/>
      <c r="V37" s="33"/>
      <c r="W37" s="33">
        <v>5985896730</v>
      </c>
      <c r="X37" s="33">
        <v>4601992048</v>
      </c>
      <c r="Y37" s="33">
        <v>1383904682</v>
      </c>
      <c r="Z37" s="34">
        <v>30.07</v>
      </c>
      <c r="AA37" s="35">
        <v>4601992048</v>
      </c>
    </row>
    <row r="38" spans="1:27" ht="13.5">
      <c r="A38" s="41" t="s">
        <v>58</v>
      </c>
      <c r="B38" s="42"/>
      <c r="C38" s="43">
        <v>6257509138</v>
      </c>
      <c r="D38" s="43"/>
      <c r="E38" s="44">
        <v>5721655249</v>
      </c>
      <c r="F38" s="45">
        <v>5574978525</v>
      </c>
      <c r="G38" s="45">
        <v>7369286662</v>
      </c>
      <c r="H38" s="45">
        <v>7105941343</v>
      </c>
      <c r="I38" s="45">
        <v>6402469867</v>
      </c>
      <c r="J38" s="45">
        <v>6402469867</v>
      </c>
      <c r="K38" s="45">
        <v>6153798131</v>
      </c>
      <c r="L38" s="45">
        <v>7285295630</v>
      </c>
      <c r="M38" s="45">
        <v>6544111857</v>
      </c>
      <c r="N38" s="45">
        <v>7360091831</v>
      </c>
      <c r="O38" s="45"/>
      <c r="P38" s="45"/>
      <c r="Q38" s="45"/>
      <c r="R38" s="45"/>
      <c r="S38" s="45"/>
      <c r="T38" s="45"/>
      <c r="U38" s="45"/>
      <c r="V38" s="45"/>
      <c r="W38" s="45">
        <v>7360091831</v>
      </c>
      <c r="X38" s="45">
        <v>7071378791</v>
      </c>
      <c r="Y38" s="45">
        <v>288713040</v>
      </c>
      <c r="Z38" s="46">
        <v>4.08</v>
      </c>
      <c r="AA38" s="47">
        <v>5574978525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22379339</v>
      </c>
      <c r="D6" s="17"/>
      <c r="E6" s="18">
        <v>26071100</v>
      </c>
      <c r="F6" s="19">
        <v>26071100</v>
      </c>
      <c r="G6" s="19">
        <v>1797869</v>
      </c>
      <c r="H6" s="19">
        <v>2707221</v>
      </c>
      <c r="I6" s="19">
        <v>4331288</v>
      </c>
      <c r="J6" s="19">
        <v>8836378</v>
      </c>
      <c r="K6" s="19">
        <v>3666956</v>
      </c>
      <c r="L6" s="19">
        <v>4562160</v>
      </c>
      <c r="M6" s="19">
        <v>1940764</v>
      </c>
      <c r="N6" s="19">
        <v>10169880</v>
      </c>
      <c r="O6" s="19"/>
      <c r="P6" s="19"/>
      <c r="Q6" s="19"/>
      <c r="R6" s="19"/>
      <c r="S6" s="19"/>
      <c r="T6" s="19"/>
      <c r="U6" s="19"/>
      <c r="V6" s="19"/>
      <c r="W6" s="19">
        <v>19006258</v>
      </c>
      <c r="X6" s="19">
        <v>12991400</v>
      </c>
      <c r="Y6" s="19">
        <v>6014858</v>
      </c>
      <c r="Z6" s="20">
        <v>46.3</v>
      </c>
      <c r="AA6" s="21">
        <v>26071100</v>
      </c>
    </row>
    <row r="7" spans="1:27" ht="13.5">
      <c r="A7" s="22" t="s">
        <v>34</v>
      </c>
      <c r="B7" s="16"/>
      <c r="C7" s="17">
        <v>20675570</v>
      </c>
      <c r="D7" s="17"/>
      <c r="E7" s="18">
        <v>25818500</v>
      </c>
      <c r="F7" s="19">
        <v>25818500</v>
      </c>
      <c r="G7" s="19">
        <v>8282000</v>
      </c>
      <c r="H7" s="19">
        <v>934000</v>
      </c>
      <c r="I7" s="19"/>
      <c r="J7" s="19">
        <v>9216000</v>
      </c>
      <c r="K7" s="19"/>
      <c r="L7" s="19">
        <v>5744000</v>
      </c>
      <c r="M7" s="19"/>
      <c r="N7" s="19">
        <v>5744000</v>
      </c>
      <c r="O7" s="19"/>
      <c r="P7" s="19"/>
      <c r="Q7" s="19"/>
      <c r="R7" s="19"/>
      <c r="S7" s="19"/>
      <c r="T7" s="19"/>
      <c r="U7" s="19"/>
      <c r="V7" s="19"/>
      <c r="W7" s="19">
        <v>14960000</v>
      </c>
      <c r="X7" s="19">
        <v>18363000</v>
      </c>
      <c r="Y7" s="19">
        <v>-3403000</v>
      </c>
      <c r="Z7" s="20">
        <v>-18.53</v>
      </c>
      <c r="AA7" s="21">
        <v>25818500</v>
      </c>
    </row>
    <row r="8" spans="1:27" ht="13.5">
      <c r="A8" s="22" t="s">
        <v>35</v>
      </c>
      <c r="B8" s="16"/>
      <c r="C8" s="17"/>
      <c r="D8" s="17"/>
      <c r="E8" s="18">
        <v>42540150</v>
      </c>
      <c r="F8" s="19">
        <v>42540150</v>
      </c>
      <c r="G8" s="19">
        <v>2266243</v>
      </c>
      <c r="H8" s="19">
        <v>1528872</v>
      </c>
      <c r="I8" s="19">
        <v>149117</v>
      </c>
      <c r="J8" s="19">
        <v>3944232</v>
      </c>
      <c r="K8" s="19">
        <v>3252042</v>
      </c>
      <c r="L8" s="19">
        <v>10662573</v>
      </c>
      <c r="M8" s="19"/>
      <c r="N8" s="19">
        <v>13914615</v>
      </c>
      <c r="O8" s="19"/>
      <c r="P8" s="19"/>
      <c r="Q8" s="19"/>
      <c r="R8" s="19"/>
      <c r="S8" s="19"/>
      <c r="T8" s="19"/>
      <c r="U8" s="19"/>
      <c r="V8" s="19"/>
      <c r="W8" s="19">
        <v>17858847</v>
      </c>
      <c r="X8" s="19">
        <v>21571900</v>
      </c>
      <c r="Y8" s="19">
        <v>-3713053</v>
      </c>
      <c r="Z8" s="20">
        <v>-17.21</v>
      </c>
      <c r="AA8" s="21">
        <v>42540150</v>
      </c>
    </row>
    <row r="9" spans="1:27" ht="13.5">
      <c r="A9" s="22" t="s">
        <v>36</v>
      </c>
      <c r="B9" s="16"/>
      <c r="C9" s="17">
        <v>580460</v>
      </c>
      <c r="D9" s="17"/>
      <c r="E9" s="18">
        <v>460500</v>
      </c>
      <c r="F9" s="19">
        <v>460500</v>
      </c>
      <c r="G9" s="19">
        <v>1464</v>
      </c>
      <c r="H9" s="19">
        <v>7273</v>
      </c>
      <c r="I9" s="19">
        <v>908</v>
      </c>
      <c r="J9" s="19">
        <v>9645</v>
      </c>
      <c r="K9" s="19">
        <v>2907</v>
      </c>
      <c r="L9" s="19">
        <v>300</v>
      </c>
      <c r="M9" s="19">
        <v>17305</v>
      </c>
      <c r="N9" s="19">
        <v>20512</v>
      </c>
      <c r="O9" s="19"/>
      <c r="P9" s="19"/>
      <c r="Q9" s="19"/>
      <c r="R9" s="19"/>
      <c r="S9" s="19"/>
      <c r="T9" s="19"/>
      <c r="U9" s="19"/>
      <c r="V9" s="19"/>
      <c r="W9" s="19">
        <v>30157</v>
      </c>
      <c r="X9" s="19">
        <v>231300</v>
      </c>
      <c r="Y9" s="19">
        <v>-201143</v>
      </c>
      <c r="Z9" s="20">
        <v>-86.96</v>
      </c>
      <c r="AA9" s="21">
        <v>460500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-50710918</v>
      </c>
      <c r="D12" s="17"/>
      <c r="E12" s="18">
        <v>-52961500</v>
      </c>
      <c r="F12" s="19">
        <v>-52961500</v>
      </c>
      <c r="G12" s="19">
        <v>-7822198</v>
      </c>
      <c r="H12" s="19">
        <v>-3760711</v>
      </c>
      <c r="I12" s="19">
        <v>-4574807</v>
      </c>
      <c r="J12" s="19">
        <v>-16157716</v>
      </c>
      <c r="K12" s="19">
        <v>-6081037</v>
      </c>
      <c r="L12" s="19">
        <v>-6599123</v>
      </c>
      <c r="M12" s="19">
        <v>-3412398</v>
      </c>
      <c r="N12" s="19">
        <v>-16092558</v>
      </c>
      <c r="O12" s="19"/>
      <c r="P12" s="19"/>
      <c r="Q12" s="19"/>
      <c r="R12" s="19"/>
      <c r="S12" s="19"/>
      <c r="T12" s="19"/>
      <c r="U12" s="19"/>
      <c r="V12" s="19"/>
      <c r="W12" s="19">
        <v>-32250274</v>
      </c>
      <c r="X12" s="19">
        <v>-27223600</v>
      </c>
      <c r="Y12" s="19">
        <v>-5026674</v>
      </c>
      <c r="Z12" s="20">
        <v>18.46</v>
      </c>
      <c r="AA12" s="21">
        <v>-52961500</v>
      </c>
    </row>
    <row r="13" spans="1:27" ht="13.5">
      <c r="A13" s="22" t="s">
        <v>40</v>
      </c>
      <c r="B13" s="16"/>
      <c r="C13" s="17">
        <v>-223719</v>
      </c>
      <c r="D13" s="17"/>
      <c r="E13" s="18">
        <v>-1129500</v>
      </c>
      <c r="F13" s="19">
        <v>-1129500</v>
      </c>
      <c r="G13" s="19">
        <v>-91700</v>
      </c>
      <c r="H13" s="19">
        <v>-11578</v>
      </c>
      <c r="I13" s="19">
        <v>-3229</v>
      </c>
      <c r="J13" s="19">
        <v>-106507</v>
      </c>
      <c r="K13" s="19">
        <v>-18273</v>
      </c>
      <c r="L13" s="19">
        <v>-39856</v>
      </c>
      <c r="M13" s="19">
        <v>-3065</v>
      </c>
      <c r="N13" s="19">
        <v>-61194</v>
      </c>
      <c r="O13" s="19"/>
      <c r="P13" s="19"/>
      <c r="Q13" s="19"/>
      <c r="R13" s="19"/>
      <c r="S13" s="19"/>
      <c r="T13" s="19"/>
      <c r="U13" s="19"/>
      <c r="V13" s="19"/>
      <c r="W13" s="19">
        <v>-167701</v>
      </c>
      <c r="X13" s="19">
        <v>-564500</v>
      </c>
      <c r="Y13" s="19">
        <v>396799</v>
      </c>
      <c r="Z13" s="20">
        <v>-70.29</v>
      </c>
      <c r="AA13" s="21">
        <v>-1129500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-7299268</v>
      </c>
      <c r="D15" s="25">
        <f>SUM(D6:D14)</f>
        <v>0</v>
      </c>
      <c r="E15" s="26">
        <f t="shared" si="0"/>
        <v>40799250</v>
      </c>
      <c r="F15" s="27">
        <f t="shared" si="0"/>
        <v>40799250</v>
      </c>
      <c r="G15" s="27">
        <f t="shared" si="0"/>
        <v>4433678</v>
      </c>
      <c r="H15" s="27">
        <f t="shared" si="0"/>
        <v>1405077</v>
      </c>
      <c r="I15" s="27">
        <f t="shared" si="0"/>
        <v>-96723</v>
      </c>
      <c r="J15" s="27">
        <f t="shared" si="0"/>
        <v>5742032</v>
      </c>
      <c r="K15" s="27">
        <f t="shared" si="0"/>
        <v>822595</v>
      </c>
      <c r="L15" s="27">
        <f t="shared" si="0"/>
        <v>14330054</v>
      </c>
      <c r="M15" s="27">
        <f t="shared" si="0"/>
        <v>-1457394</v>
      </c>
      <c r="N15" s="27">
        <f t="shared" si="0"/>
        <v>13695255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19437287</v>
      </c>
      <c r="X15" s="27">
        <f t="shared" si="0"/>
        <v>25369500</v>
      </c>
      <c r="Y15" s="27">
        <f t="shared" si="0"/>
        <v>-5932213</v>
      </c>
      <c r="Z15" s="28">
        <f>+IF(X15&lt;&gt;0,+(Y15/X15)*100,0)</f>
        <v>-23.383247600465126</v>
      </c>
      <c r="AA15" s="29">
        <f>SUM(AA6:AA14)</f>
        <v>40799250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40875227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>
        <v>-2807209</v>
      </c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>
        <v>321775</v>
      </c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>
        <v>-6587685</v>
      </c>
      <c r="N22" s="19">
        <v>-6587685</v>
      </c>
      <c r="O22" s="19"/>
      <c r="P22" s="19"/>
      <c r="Q22" s="19"/>
      <c r="R22" s="19"/>
      <c r="S22" s="19"/>
      <c r="T22" s="19"/>
      <c r="U22" s="19"/>
      <c r="V22" s="19"/>
      <c r="W22" s="19">
        <v>-6587685</v>
      </c>
      <c r="X22" s="19"/>
      <c r="Y22" s="19">
        <v>-6587685</v>
      </c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-36053702</v>
      </c>
      <c r="D24" s="17"/>
      <c r="E24" s="18">
        <v>-40687000</v>
      </c>
      <c r="F24" s="19">
        <v>-40687000</v>
      </c>
      <c r="G24" s="19">
        <v>-2555175</v>
      </c>
      <c r="H24" s="19">
        <v>-73269</v>
      </c>
      <c r="I24" s="19">
        <v>-54842</v>
      </c>
      <c r="J24" s="19">
        <v>-2683286</v>
      </c>
      <c r="K24" s="19">
        <v>-2008925</v>
      </c>
      <c r="L24" s="19">
        <v>-3890642</v>
      </c>
      <c r="M24" s="19"/>
      <c r="N24" s="19">
        <v>-5899567</v>
      </c>
      <c r="O24" s="19"/>
      <c r="P24" s="19"/>
      <c r="Q24" s="19"/>
      <c r="R24" s="19"/>
      <c r="S24" s="19"/>
      <c r="T24" s="19"/>
      <c r="U24" s="19"/>
      <c r="V24" s="19"/>
      <c r="W24" s="19">
        <v>-8582853</v>
      </c>
      <c r="X24" s="19">
        <v>-19625000</v>
      </c>
      <c r="Y24" s="19">
        <v>11042147</v>
      </c>
      <c r="Z24" s="20">
        <v>-56.27</v>
      </c>
      <c r="AA24" s="21">
        <v>-40687000</v>
      </c>
    </row>
    <row r="25" spans="1:27" ht="13.5">
      <c r="A25" s="23" t="s">
        <v>49</v>
      </c>
      <c r="B25" s="24"/>
      <c r="C25" s="25">
        <f aca="true" t="shared" si="1" ref="C25:Y25">SUM(C19:C24)</f>
        <v>2336091</v>
      </c>
      <c r="D25" s="25">
        <f>SUM(D19:D24)</f>
        <v>0</v>
      </c>
      <c r="E25" s="26">
        <f t="shared" si="1"/>
        <v>-40687000</v>
      </c>
      <c r="F25" s="27">
        <f t="shared" si="1"/>
        <v>-40687000</v>
      </c>
      <c r="G25" s="27">
        <f t="shared" si="1"/>
        <v>-2555175</v>
      </c>
      <c r="H25" s="27">
        <f t="shared" si="1"/>
        <v>-73269</v>
      </c>
      <c r="I25" s="27">
        <f t="shared" si="1"/>
        <v>-54842</v>
      </c>
      <c r="J25" s="27">
        <f t="shared" si="1"/>
        <v>-2683286</v>
      </c>
      <c r="K25" s="27">
        <f t="shared" si="1"/>
        <v>-2008925</v>
      </c>
      <c r="L25" s="27">
        <f t="shared" si="1"/>
        <v>-3890642</v>
      </c>
      <c r="M25" s="27">
        <f t="shared" si="1"/>
        <v>-6587685</v>
      </c>
      <c r="N25" s="27">
        <f t="shared" si="1"/>
        <v>-12487252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-15170538</v>
      </c>
      <c r="X25" s="27">
        <f t="shared" si="1"/>
        <v>-19625000</v>
      </c>
      <c r="Y25" s="27">
        <f t="shared" si="1"/>
        <v>4454462</v>
      </c>
      <c r="Z25" s="28">
        <f>+IF(X25&lt;&gt;0,+(Y25/X25)*100,0)</f>
        <v>-22.697895541401277</v>
      </c>
      <c r="AA25" s="29">
        <f>SUM(AA19:AA24)</f>
        <v>-40687000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>
        <v>82292</v>
      </c>
      <c r="H29" s="19"/>
      <c r="I29" s="19"/>
      <c r="J29" s="19">
        <v>82292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>
        <v>82292</v>
      </c>
      <c r="X29" s="19"/>
      <c r="Y29" s="19">
        <v>82292</v>
      </c>
      <c r="Z29" s="20"/>
      <c r="AA29" s="21"/>
    </row>
    <row r="30" spans="1:27" ht="13.5">
      <c r="A30" s="22" t="s">
        <v>52</v>
      </c>
      <c r="B30" s="16"/>
      <c r="C30" s="17"/>
      <c r="D30" s="17"/>
      <c r="E30" s="18">
        <v>1720000</v>
      </c>
      <c r="F30" s="19">
        <v>1720000</v>
      </c>
      <c r="G30" s="19">
        <v>40242</v>
      </c>
      <c r="H30" s="19"/>
      <c r="I30" s="19"/>
      <c r="J30" s="19">
        <v>40242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>
        <v>40242</v>
      </c>
      <c r="X30" s="19">
        <v>1720000</v>
      </c>
      <c r="Y30" s="19">
        <v>-1679758</v>
      </c>
      <c r="Z30" s="20">
        <v>-97.66</v>
      </c>
      <c r="AA30" s="21">
        <v>1720000</v>
      </c>
    </row>
    <row r="31" spans="1:27" ht="13.5">
      <c r="A31" s="22" t="s">
        <v>53</v>
      </c>
      <c r="B31" s="16"/>
      <c r="C31" s="17">
        <v>4059</v>
      </c>
      <c r="D31" s="17"/>
      <c r="E31" s="18"/>
      <c r="F31" s="19"/>
      <c r="G31" s="19">
        <v>776</v>
      </c>
      <c r="H31" s="36">
        <v>140</v>
      </c>
      <c r="I31" s="36">
        <v>726</v>
      </c>
      <c r="J31" s="36">
        <v>1642</v>
      </c>
      <c r="K31" s="19">
        <v>484</v>
      </c>
      <c r="L31" s="19">
        <v>3</v>
      </c>
      <c r="M31" s="19">
        <v>484</v>
      </c>
      <c r="N31" s="19">
        <v>971</v>
      </c>
      <c r="O31" s="36"/>
      <c r="P31" s="36"/>
      <c r="Q31" s="36"/>
      <c r="R31" s="19"/>
      <c r="S31" s="19"/>
      <c r="T31" s="19"/>
      <c r="U31" s="19"/>
      <c r="V31" s="36"/>
      <c r="W31" s="36">
        <v>2613</v>
      </c>
      <c r="X31" s="36"/>
      <c r="Y31" s="19">
        <v>2613</v>
      </c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5131616</v>
      </c>
      <c r="D33" s="17"/>
      <c r="E33" s="18">
        <v>-1200000</v>
      </c>
      <c r="F33" s="19">
        <v>-1200000</v>
      </c>
      <c r="G33" s="19">
        <v>-3398000</v>
      </c>
      <c r="H33" s="19">
        <v>-93637</v>
      </c>
      <c r="I33" s="19"/>
      <c r="J33" s="19">
        <v>-3491637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>
        <v>-3491637</v>
      </c>
      <c r="X33" s="19">
        <v>-600000</v>
      </c>
      <c r="Y33" s="19">
        <v>-2891637</v>
      </c>
      <c r="Z33" s="20">
        <v>481.94</v>
      </c>
      <c r="AA33" s="21">
        <v>-1200000</v>
      </c>
    </row>
    <row r="34" spans="1:27" ht="13.5">
      <c r="A34" s="23" t="s">
        <v>55</v>
      </c>
      <c r="B34" s="24"/>
      <c r="C34" s="25">
        <f aca="true" t="shared" si="2" ref="C34:Y34">SUM(C29:C33)</f>
        <v>5135675</v>
      </c>
      <c r="D34" s="25">
        <f>SUM(D29:D33)</f>
        <v>0</v>
      </c>
      <c r="E34" s="26">
        <f t="shared" si="2"/>
        <v>520000</v>
      </c>
      <c r="F34" s="27">
        <f t="shared" si="2"/>
        <v>520000</v>
      </c>
      <c r="G34" s="27">
        <f t="shared" si="2"/>
        <v>-3274690</v>
      </c>
      <c r="H34" s="27">
        <f t="shared" si="2"/>
        <v>-93497</v>
      </c>
      <c r="I34" s="27">
        <f t="shared" si="2"/>
        <v>726</v>
      </c>
      <c r="J34" s="27">
        <f t="shared" si="2"/>
        <v>-3367461</v>
      </c>
      <c r="K34" s="27">
        <f t="shared" si="2"/>
        <v>484</v>
      </c>
      <c r="L34" s="27">
        <f t="shared" si="2"/>
        <v>3</v>
      </c>
      <c r="M34" s="27">
        <f t="shared" si="2"/>
        <v>484</v>
      </c>
      <c r="N34" s="27">
        <f t="shared" si="2"/>
        <v>971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-3366490</v>
      </c>
      <c r="X34" s="27">
        <f t="shared" si="2"/>
        <v>1120000</v>
      </c>
      <c r="Y34" s="27">
        <f t="shared" si="2"/>
        <v>-4486490</v>
      </c>
      <c r="Z34" s="28">
        <f>+IF(X34&lt;&gt;0,+(Y34/X34)*100,0)</f>
        <v>-400.57946428571427</v>
      </c>
      <c r="AA34" s="29">
        <f>SUM(AA29:AA33)</f>
        <v>520000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172498</v>
      </c>
      <c r="D36" s="31">
        <f>+D15+D25+D34</f>
        <v>0</v>
      </c>
      <c r="E36" s="32">
        <f t="shared" si="3"/>
        <v>632250</v>
      </c>
      <c r="F36" s="33">
        <f t="shared" si="3"/>
        <v>632250</v>
      </c>
      <c r="G36" s="33">
        <f t="shared" si="3"/>
        <v>-1396187</v>
      </c>
      <c r="H36" s="33">
        <f t="shared" si="3"/>
        <v>1238311</v>
      </c>
      <c r="I36" s="33">
        <f t="shared" si="3"/>
        <v>-150839</v>
      </c>
      <c r="J36" s="33">
        <f t="shared" si="3"/>
        <v>-308715</v>
      </c>
      <c r="K36" s="33">
        <f t="shared" si="3"/>
        <v>-1185846</v>
      </c>
      <c r="L36" s="33">
        <f t="shared" si="3"/>
        <v>10439415</v>
      </c>
      <c r="M36" s="33">
        <f t="shared" si="3"/>
        <v>-8044595</v>
      </c>
      <c r="N36" s="33">
        <f t="shared" si="3"/>
        <v>1208974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900259</v>
      </c>
      <c r="X36" s="33">
        <f t="shared" si="3"/>
        <v>6864500</v>
      </c>
      <c r="Y36" s="33">
        <f t="shared" si="3"/>
        <v>-5964241</v>
      </c>
      <c r="Z36" s="34">
        <f>+IF(X36&lt;&gt;0,+(Y36/X36)*100,0)</f>
        <v>-86.88529390341613</v>
      </c>
      <c r="AA36" s="35">
        <f>+AA15+AA25+AA34</f>
        <v>632250</v>
      </c>
    </row>
    <row r="37" spans="1:27" ht="13.5">
      <c r="A37" s="22" t="s">
        <v>57</v>
      </c>
      <c r="B37" s="16"/>
      <c r="C37" s="31">
        <v>299470</v>
      </c>
      <c r="D37" s="31"/>
      <c r="E37" s="32">
        <v>299400</v>
      </c>
      <c r="F37" s="33">
        <v>299400</v>
      </c>
      <c r="G37" s="33">
        <v>461062</v>
      </c>
      <c r="H37" s="33">
        <v>-935125</v>
      </c>
      <c r="I37" s="33">
        <v>303186</v>
      </c>
      <c r="J37" s="33">
        <v>461062</v>
      </c>
      <c r="K37" s="33">
        <v>152347</v>
      </c>
      <c r="L37" s="33">
        <v>-1033499</v>
      </c>
      <c r="M37" s="33">
        <v>9405916</v>
      </c>
      <c r="N37" s="33">
        <v>152347</v>
      </c>
      <c r="O37" s="33"/>
      <c r="P37" s="33"/>
      <c r="Q37" s="33"/>
      <c r="R37" s="33"/>
      <c r="S37" s="33"/>
      <c r="T37" s="33"/>
      <c r="U37" s="33"/>
      <c r="V37" s="33"/>
      <c r="W37" s="33">
        <v>461062</v>
      </c>
      <c r="X37" s="33">
        <v>299400</v>
      </c>
      <c r="Y37" s="33">
        <v>161662</v>
      </c>
      <c r="Z37" s="34">
        <v>54</v>
      </c>
      <c r="AA37" s="35">
        <v>299400</v>
      </c>
    </row>
    <row r="38" spans="1:27" ht="13.5">
      <c r="A38" s="41" t="s">
        <v>58</v>
      </c>
      <c r="B38" s="42"/>
      <c r="C38" s="43">
        <v>471968</v>
      </c>
      <c r="D38" s="43"/>
      <c r="E38" s="44">
        <v>931650</v>
      </c>
      <c r="F38" s="45">
        <v>931650</v>
      </c>
      <c r="G38" s="45">
        <v>-935125</v>
      </c>
      <c r="H38" s="45">
        <v>303186</v>
      </c>
      <c r="I38" s="45">
        <v>152347</v>
      </c>
      <c r="J38" s="45">
        <v>152347</v>
      </c>
      <c r="K38" s="45">
        <v>-1033499</v>
      </c>
      <c r="L38" s="45">
        <v>9405916</v>
      </c>
      <c r="M38" s="45">
        <v>1361321</v>
      </c>
      <c r="N38" s="45">
        <v>1361321</v>
      </c>
      <c r="O38" s="45"/>
      <c r="P38" s="45"/>
      <c r="Q38" s="45"/>
      <c r="R38" s="45"/>
      <c r="S38" s="45"/>
      <c r="T38" s="45"/>
      <c r="U38" s="45"/>
      <c r="V38" s="45"/>
      <c r="W38" s="45">
        <v>1361321</v>
      </c>
      <c r="X38" s="45">
        <v>7163900</v>
      </c>
      <c r="Y38" s="45">
        <v>-5802579</v>
      </c>
      <c r="Z38" s="46">
        <v>-81</v>
      </c>
      <c r="AA38" s="47">
        <v>931650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424498703</v>
      </c>
      <c r="D6" s="17"/>
      <c r="E6" s="18">
        <v>473393123</v>
      </c>
      <c r="F6" s="19">
        <v>473393123</v>
      </c>
      <c r="G6" s="19">
        <v>49707416</v>
      </c>
      <c r="H6" s="19">
        <v>70246416</v>
      </c>
      <c r="I6" s="19">
        <v>68860371</v>
      </c>
      <c r="J6" s="19">
        <v>188814203</v>
      </c>
      <c r="K6" s="19">
        <v>54407510</v>
      </c>
      <c r="L6" s="19">
        <v>63372283</v>
      </c>
      <c r="M6" s="19">
        <v>68413554</v>
      </c>
      <c r="N6" s="19">
        <v>186193347</v>
      </c>
      <c r="O6" s="19"/>
      <c r="P6" s="19"/>
      <c r="Q6" s="19"/>
      <c r="R6" s="19"/>
      <c r="S6" s="19"/>
      <c r="T6" s="19"/>
      <c r="U6" s="19"/>
      <c r="V6" s="19"/>
      <c r="W6" s="19">
        <v>375007550</v>
      </c>
      <c r="X6" s="19">
        <v>257291102</v>
      </c>
      <c r="Y6" s="19">
        <v>117716448</v>
      </c>
      <c r="Z6" s="20">
        <v>45.75</v>
      </c>
      <c r="AA6" s="21">
        <v>473393123</v>
      </c>
    </row>
    <row r="7" spans="1:27" ht="13.5">
      <c r="A7" s="22" t="s">
        <v>34</v>
      </c>
      <c r="B7" s="16"/>
      <c r="C7" s="17">
        <v>75479092</v>
      </c>
      <c r="D7" s="17"/>
      <c r="E7" s="18">
        <v>87846799</v>
      </c>
      <c r="F7" s="19">
        <v>87846799</v>
      </c>
      <c r="G7" s="19">
        <v>27776000</v>
      </c>
      <c r="H7" s="19">
        <v>1448000</v>
      </c>
      <c r="I7" s="19"/>
      <c r="J7" s="19">
        <v>29224000</v>
      </c>
      <c r="K7" s="19"/>
      <c r="L7" s="19">
        <v>25414000</v>
      </c>
      <c r="M7" s="19"/>
      <c r="N7" s="19">
        <v>25414000</v>
      </c>
      <c r="O7" s="19"/>
      <c r="P7" s="19"/>
      <c r="Q7" s="19"/>
      <c r="R7" s="19"/>
      <c r="S7" s="19"/>
      <c r="T7" s="19"/>
      <c r="U7" s="19"/>
      <c r="V7" s="19"/>
      <c r="W7" s="19">
        <v>54638000</v>
      </c>
      <c r="X7" s="19">
        <v>38685259</v>
      </c>
      <c r="Y7" s="19">
        <v>15952741</v>
      </c>
      <c r="Z7" s="20">
        <v>41.24</v>
      </c>
      <c r="AA7" s="21">
        <v>87846799</v>
      </c>
    </row>
    <row r="8" spans="1:27" ht="13.5">
      <c r="A8" s="22" t="s">
        <v>35</v>
      </c>
      <c r="B8" s="16"/>
      <c r="C8" s="17">
        <v>20031677</v>
      </c>
      <c r="D8" s="17"/>
      <c r="E8" s="18">
        <v>33340400</v>
      </c>
      <c r="F8" s="19">
        <v>33340400</v>
      </c>
      <c r="G8" s="19">
        <v>3450000</v>
      </c>
      <c r="H8" s="19"/>
      <c r="I8" s="19"/>
      <c r="J8" s="19">
        <v>3450000</v>
      </c>
      <c r="K8" s="19">
        <v>1500000</v>
      </c>
      <c r="L8" s="19">
        <v>7273000</v>
      </c>
      <c r="M8" s="19"/>
      <c r="N8" s="19">
        <v>8773000</v>
      </c>
      <c r="O8" s="19"/>
      <c r="P8" s="19"/>
      <c r="Q8" s="19"/>
      <c r="R8" s="19"/>
      <c r="S8" s="19"/>
      <c r="T8" s="19"/>
      <c r="U8" s="19"/>
      <c r="V8" s="19"/>
      <c r="W8" s="19">
        <v>12223000</v>
      </c>
      <c r="X8" s="19">
        <v>23563777</v>
      </c>
      <c r="Y8" s="19">
        <v>-11340777</v>
      </c>
      <c r="Z8" s="20">
        <v>-48.13</v>
      </c>
      <c r="AA8" s="21">
        <v>33340400</v>
      </c>
    </row>
    <row r="9" spans="1:27" ht="13.5">
      <c r="A9" s="22" t="s">
        <v>36</v>
      </c>
      <c r="B9" s="16"/>
      <c r="C9" s="17">
        <v>5552145</v>
      </c>
      <c r="D9" s="17"/>
      <c r="E9" s="18">
        <v>8140814</v>
      </c>
      <c r="F9" s="19">
        <v>8140814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>
        <v>2836244</v>
      </c>
      <c r="Y9" s="19">
        <v>-2836244</v>
      </c>
      <c r="Z9" s="20">
        <v>-100</v>
      </c>
      <c r="AA9" s="21">
        <v>8140814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-471231387</v>
      </c>
      <c r="D12" s="17"/>
      <c r="E12" s="18">
        <v>-548160941</v>
      </c>
      <c r="F12" s="19">
        <v>-548160941</v>
      </c>
      <c r="G12" s="19">
        <v>-70307645</v>
      </c>
      <c r="H12" s="19">
        <v>-63375577</v>
      </c>
      <c r="I12" s="19">
        <v>-56698557</v>
      </c>
      <c r="J12" s="19">
        <v>-190381779</v>
      </c>
      <c r="K12" s="19">
        <v>-54317928</v>
      </c>
      <c r="L12" s="19">
        <v>-72608953</v>
      </c>
      <c r="M12" s="19">
        <v>-89877026</v>
      </c>
      <c r="N12" s="19">
        <v>-216803907</v>
      </c>
      <c r="O12" s="19"/>
      <c r="P12" s="19"/>
      <c r="Q12" s="19"/>
      <c r="R12" s="19"/>
      <c r="S12" s="19"/>
      <c r="T12" s="19"/>
      <c r="U12" s="19"/>
      <c r="V12" s="19"/>
      <c r="W12" s="19">
        <v>-407185686</v>
      </c>
      <c r="X12" s="19">
        <v>-270006827</v>
      </c>
      <c r="Y12" s="19">
        <v>-137178859</v>
      </c>
      <c r="Z12" s="20">
        <v>50.81</v>
      </c>
      <c r="AA12" s="21">
        <v>-548160941</v>
      </c>
    </row>
    <row r="13" spans="1:27" ht="13.5">
      <c r="A13" s="22" t="s">
        <v>40</v>
      </c>
      <c r="B13" s="16"/>
      <c r="C13" s="17">
        <v>-11107974</v>
      </c>
      <c r="D13" s="17"/>
      <c r="E13" s="18">
        <v>-18333271</v>
      </c>
      <c r="F13" s="19">
        <v>-18333271</v>
      </c>
      <c r="G13" s="19">
        <v>-104841</v>
      </c>
      <c r="H13" s="19">
        <v>-102121</v>
      </c>
      <c r="I13" s="19">
        <v>-96227</v>
      </c>
      <c r="J13" s="19">
        <v>-303189</v>
      </c>
      <c r="K13" s="19">
        <v>-96142</v>
      </c>
      <c r="L13" s="19">
        <v>-89864</v>
      </c>
      <c r="M13" s="19">
        <v>-89513</v>
      </c>
      <c r="N13" s="19">
        <v>-275519</v>
      </c>
      <c r="O13" s="19"/>
      <c r="P13" s="19"/>
      <c r="Q13" s="19"/>
      <c r="R13" s="19"/>
      <c r="S13" s="19"/>
      <c r="T13" s="19"/>
      <c r="U13" s="19"/>
      <c r="V13" s="19"/>
      <c r="W13" s="19">
        <v>-578708</v>
      </c>
      <c r="X13" s="19">
        <v>-7133821</v>
      </c>
      <c r="Y13" s="19">
        <v>6555113</v>
      </c>
      <c r="Z13" s="20">
        <v>-91.89</v>
      </c>
      <c r="AA13" s="21">
        <v>-18333271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43222256</v>
      </c>
      <c r="D15" s="25">
        <f>SUM(D6:D14)</f>
        <v>0</v>
      </c>
      <c r="E15" s="26">
        <f t="shared" si="0"/>
        <v>36226924</v>
      </c>
      <c r="F15" s="27">
        <f t="shared" si="0"/>
        <v>36226924</v>
      </c>
      <c r="G15" s="27">
        <f t="shared" si="0"/>
        <v>10520930</v>
      </c>
      <c r="H15" s="27">
        <f t="shared" si="0"/>
        <v>8216718</v>
      </c>
      <c r="I15" s="27">
        <f t="shared" si="0"/>
        <v>12065587</v>
      </c>
      <c r="J15" s="27">
        <f t="shared" si="0"/>
        <v>30803235</v>
      </c>
      <c r="K15" s="27">
        <f t="shared" si="0"/>
        <v>1493440</v>
      </c>
      <c r="L15" s="27">
        <f t="shared" si="0"/>
        <v>23360466</v>
      </c>
      <c r="M15" s="27">
        <f t="shared" si="0"/>
        <v>-21552985</v>
      </c>
      <c r="N15" s="27">
        <f t="shared" si="0"/>
        <v>3300921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34104156</v>
      </c>
      <c r="X15" s="27">
        <f t="shared" si="0"/>
        <v>45235734</v>
      </c>
      <c r="Y15" s="27">
        <f t="shared" si="0"/>
        <v>-11131578</v>
      </c>
      <c r="Z15" s="28">
        <f>+IF(X15&lt;&gt;0,+(Y15/X15)*100,0)</f>
        <v>-24.607930535624778</v>
      </c>
      <c r="AA15" s="29">
        <f>SUM(AA6:AA14)</f>
        <v>36226924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1163958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>
        <v>148469</v>
      </c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-538000</v>
      </c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-17609314</v>
      </c>
      <c r="D24" s="17"/>
      <c r="E24" s="18">
        <v>-36231399</v>
      </c>
      <c r="F24" s="19">
        <v>-36231399</v>
      </c>
      <c r="G24" s="19">
        <v>-3640016</v>
      </c>
      <c r="H24" s="19">
        <v>-6173309</v>
      </c>
      <c r="I24" s="19">
        <v>-3009258</v>
      </c>
      <c r="J24" s="19">
        <v>-12822583</v>
      </c>
      <c r="K24" s="19">
        <v>-1930647</v>
      </c>
      <c r="L24" s="19">
        <v>-4042797</v>
      </c>
      <c r="M24" s="19">
        <v>-1053808</v>
      </c>
      <c r="N24" s="19">
        <v>-7027252</v>
      </c>
      <c r="O24" s="19"/>
      <c r="P24" s="19"/>
      <c r="Q24" s="19"/>
      <c r="R24" s="19"/>
      <c r="S24" s="19"/>
      <c r="T24" s="19"/>
      <c r="U24" s="19"/>
      <c r="V24" s="19"/>
      <c r="W24" s="19">
        <v>-19849835</v>
      </c>
      <c r="X24" s="19">
        <v>-25526762</v>
      </c>
      <c r="Y24" s="19">
        <v>5676927</v>
      </c>
      <c r="Z24" s="20">
        <v>-22.24</v>
      </c>
      <c r="AA24" s="21">
        <v>-36231399</v>
      </c>
    </row>
    <row r="25" spans="1:27" ht="13.5">
      <c r="A25" s="23" t="s">
        <v>49</v>
      </c>
      <c r="B25" s="24"/>
      <c r="C25" s="25">
        <f aca="true" t="shared" si="1" ref="C25:Y25">SUM(C19:C24)</f>
        <v>-16834887</v>
      </c>
      <c r="D25" s="25">
        <f>SUM(D19:D24)</f>
        <v>0</v>
      </c>
      <c r="E25" s="26">
        <f t="shared" si="1"/>
        <v>-36231399</v>
      </c>
      <c r="F25" s="27">
        <f t="shared" si="1"/>
        <v>-36231399</v>
      </c>
      <c r="G25" s="27">
        <f t="shared" si="1"/>
        <v>-3640016</v>
      </c>
      <c r="H25" s="27">
        <f t="shared" si="1"/>
        <v>-6173309</v>
      </c>
      <c r="I25" s="27">
        <f t="shared" si="1"/>
        <v>-3009258</v>
      </c>
      <c r="J25" s="27">
        <f t="shared" si="1"/>
        <v>-12822583</v>
      </c>
      <c r="K25" s="27">
        <f t="shared" si="1"/>
        <v>-1930647</v>
      </c>
      <c r="L25" s="27">
        <f t="shared" si="1"/>
        <v>-4042797</v>
      </c>
      <c r="M25" s="27">
        <f t="shared" si="1"/>
        <v>-1053808</v>
      </c>
      <c r="N25" s="27">
        <f t="shared" si="1"/>
        <v>-7027252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-19849835</v>
      </c>
      <c r="X25" s="27">
        <f t="shared" si="1"/>
        <v>-25526762</v>
      </c>
      <c r="Y25" s="27">
        <f t="shared" si="1"/>
        <v>5676927</v>
      </c>
      <c r="Z25" s="28">
        <f>+IF(X25&lt;&gt;0,+(Y25/X25)*100,0)</f>
        <v>-22.23911908607915</v>
      </c>
      <c r="AA25" s="29">
        <f>SUM(AA19:AA24)</f>
        <v>-36231399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-16027926</v>
      </c>
      <c r="D33" s="17"/>
      <c r="E33" s="18"/>
      <c r="F33" s="19"/>
      <c r="G33" s="19">
        <v>-1268074</v>
      </c>
      <c r="H33" s="19">
        <v>-1270702</v>
      </c>
      <c r="I33" s="19">
        <v>-1325501</v>
      </c>
      <c r="J33" s="19">
        <v>-3864277</v>
      </c>
      <c r="K33" s="19">
        <v>-1325586</v>
      </c>
      <c r="L33" s="19">
        <v>-1331864</v>
      </c>
      <c r="M33" s="19">
        <v>-1332215</v>
      </c>
      <c r="N33" s="19">
        <v>-3989665</v>
      </c>
      <c r="O33" s="19"/>
      <c r="P33" s="19"/>
      <c r="Q33" s="19"/>
      <c r="R33" s="19"/>
      <c r="S33" s="19"/>
      <c r="T33" s="19"/>
      <c r="U33" s="19"/>
      <c r="V33" s="19"/>
      <c r="W33" s="19">
        <v>-7853942</v>
      </c>
      <c r="X33" s="19"/>
      <c r="Y33" s="19">
        <v>-7853942</v>
      </c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-16027926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-1268074</v>
      </c>
      <c r="H34" s="27">
        <f t="shared" si="2"/>
        <v>-1270702</v>
      </c>
      <c r="I34" s="27">
        <f t="shared" si="2"/>
        <v>-1325501</v>
      </c>
      <c r="J34" s="27">
        <f t="shared" si="2"/>
        <v>-3864277</v>
      </c>
      <c r="K34" s="27">
        <f t="shared" si="2"/>
        <v>-1325586</v>
      </c>
      <c r="L34" s="27">
        <f t="shared" si="2"/>
        <v>-1331864</v>
      </c>
      <c r="M34" s="27">
        <f t="shared" si="2"/>
        <v>-1332215</v>
      </c>
      <c r="N34" s="27">
        <f t="shared" si="2"/>
        <v>-3989665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-7853942</v>
      </c>
      <c r="X34" s="27">
        <f t="shared" si="2"/>
        <v>0</v>
      </c>
      <c r="Y34" s="27">
        <f t="shared" si="2"/>
        <v>-7853942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10359443</v>
      </c>
      <c r="D36" s="31">
        <f>+D15+D25+D34</f>
        <v>0</v>
      </c>
      <c r="E36" s="32">
        <f t="shared" si="3"/>
        <v>-4475</v>
      </c>
      <c r="F36" s="33">
        <f t="shared" si="3"/>
        <v>-4475</v>
      </c>
      <c r="G36" s="33">
        <f t="shared" si="3"/>
        <v>5612840</v>
      </c>
      <c r="H36" s="33">
        <f t="shared" si="3"/>
        <v>772707</v>
      </c>
      <c r="I36" s="33">
        <f t="shared" si="3"/>
        <v>7730828</v>
      </c>
      <c r="J36" s="33">
        <f t="shared" si="3"/>
        <v>14116375</v>
      </c>
      <c r="K36" s="33">
        <f t="shared" si="3"/>
        <v>-1762793</v>
      </c>
      <c r="L36" s="33">
        <f t="shared" si="3"/>
        <v>17985805</v>
      </c>
      <c r="M36" s="33">
        <f t="shared" si="3"/>
        <v>-23939008</v>
      </c>
      <c r="N36" s="33">
        <f t="shared" si="3"/>
        <v>-7715996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6400379</v>
      </c>
      <c r="X36" s="33">
        <f t="shared" si="3"/>
        <v>19708972</v>
      </c>
      <c r="Y36" s="33">
        <f t="shared" si="3"/>
        <v>-13308593</v>
      </c>
      <c r="Z36" s="34">
        <f>+IF(X36&lt;&gt;0,+(Y36/X36)*100,0)</f>
        <v>-67.52555638112429</v>
      </c>
      <c r="AA36" s="35">
        <f>+AA15+AA25+AA34</f>
        <v>-4475</v>
      </c>
    </row>
    <row r="37" spans="1:27" ht="13.5">
      <c r="A37" s="22" t="s">
        <v>57</v>
      </c>
      <c r="B37" s="16"/>
      <c r="C37" s="31">
        <v>18391316</v>
      </c>
      <c r="D37" s="31"/>
      <c r="E37" s="32"/>
      <c r="F37" s="33"/>
      <c r="G37" s="33"/>
      <c r="H37" s="33">
        <v>5612840</v>
      </c>
      <c r="I37" s="33">
        <v>6385547</v>
      </c>
      <c r="J37" s="33"/>
      <c r="K37" s="33">
        <v>14116375</v>
      </c>
      <c r="L37" s="33">
        <v>12353582</v>
      </c>
      <c r="M37" s="33">
        <v>30339387</v>
      </c>
      <c r="N37" s="33">
        <v>14116375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4"/>
      <c r="AA37" s="35"/>
    </row>
    <row r="38" spans="1:27" ht="13.5">
      <c r="A38" s="41" t="s">
        <v>58</v>
      </c>
      <c r="B38" s="42"/>
      <c r="C38" s="43">
        <v>28750758</v>
      </c>
      <c r="D38" s="43"/>
      <c r="E38" s="44">
        <v>-4475</v>
      </c>
      <c r="F38" s="45">
        <v>-4475</v>
      </c>
      <c r="G38" s="45">
        <v>5612840</v>
      </c>
      <c r="H38" s="45">
        <v>6385547</v>
      </c>
      <c r="I38" s="45">
        <v>14116375</v>
      </c>
      <c r="J38" s="45">
        <v>14116375</v>
      </c>
      <c r="K38" s="45">
        <v>12353582</v>
      </c>
      <c r="L38" s="45">
        <v>30339387</v>
      </c>
      <c r="M38" s="45">
        <v>6400379</v>
      </c>
      <c r="N38" s="45">
        <v>6400379</v>
      </c>
      <c r="O38" s="45"/>
      <c r="P38" s="45"/>
      <c r="Q38" s="45"/>
      <c r="R38" s="45"/>
      <c r="S38" s="45"/>
      <c r="T38" s="45"/>
      <c r="U38" s="45"/>
      <c r="V38" s="45"/>
      <c r="W38" s="45">
        <v>6400379</v>
      </c>
      <c r="X38" s="45">
        <v>19708972</v>
      </c>
      <c r="Y38" s="45">
        <v>-13308593</v>
      </c>
      <c r="Z38" s="46">
        <v>-67.53</v>
      </c>
      <c r="AA38" s="47">
        <v>-4475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38614176</v>
      </c>
      <c r="D6" s="17"/>
      <c r="E6" s="18">
        <v>33382773</v>
      </c>
      <c r="F6" s="19">
        <v>33382773</v>
      </c>
      <c r="G6" s="19">
        <v>2164424</v>
      </c>
      <c r="H6" s="19">
        <v>1815555</v>
      </c>
      <c r="I6" s="19">
        <v>6421213</v>
      </c>
      <c r="J6" s="19">
        <v>10401192</v>
      </c>
      <c r="K6" s="19"/>
      <c r="L6" s="19">
        <v>1907714</v>
      </c>
      <c r="M6" s="19">
        <v>1346754</v>
      </c>
      <c r="N6" s="19">
        <v>3254468</v>
      </c>
      <c r="O6" s="19"/>
      <c r="P6" s="19"/>
      <c r="Q6" s="19"/>
      <c r="R6" s="19"/>
      <c r="S6" s="19"/>
      <c r="T6" s="19"/>
      <c r="U6" s="19"/>
      <c r="V6" s="19"/>
      <c r="W6" s="19">
        <v>13655660</v>
      </c>
      <c r="X6" s="19">
        <v>13290251</v>
      </c>
      <c r="Y6" s="19">
        <v>365409</v>
      </c>
      <c r="Z6" s="20">
        <v>2.75</v>
      </c>
      <c r="AA6" s="21">
        <v>33382773</v>
      </c>
    </row>
    <row r="7" spans="1:27" ht="13.5">
      <c r="A7" s="22" t="s">
        <v>34</v>
      </c>
      <c r="B7" s="16"/>
      <c r="C7" s="17">
        <v>68231115</v>
      </c>
      <c r="D7" s="17"/>
      <c r="E7" s="18">
        <v>38550000</v>
      </c>
      <c r="F7" s="19">
        <v>38550000</v>
      </c>
      <c r="G7" s="19">
        <v>15359455</v>
      </c>
      <c r="H7" s="19">
        <v>2935819</v>
      </c>
      <c r="I7" s="19">
        <v>6633767</v>
      </c>
      <c r="J7" s="19">
        <v>24929041</v>
      </c>
      <c r="K7" s="19"/>
      <c r="L7" s="19">
        <v>11816658</v>
      </c>
      <c r="M7" s="19"/>
      <c r="N7" s="19">
        <v>11816658</v>
      </c>
      <c r="O7" s="19"/>
      <c r="P7" s="19"/>
      <c r="Q7" s="19"/>
      <c r="R7" s="19"/>
      <c r="S7" s="19"/>
      <c r="T7" s="19"/>
      <c r="U7" s="19"/>
      <c r="V7" s="19"/>
      <c r="W7" s="19">
        <v>36745699</v>
      </c>
      <c r="X7" s="19">
        <v>29171792</v>
      </c>
      <c r="Y7" s="19">
        <v>7573907</v>
      </c>
      <c r="Z7" s="20">
        <v>25.96</v>
      </c>
      <c r="AA7" s="21">
        <v>38550000</v>
      </c>
    </row>
    <row r="8" spans="1:27" ht="13.5">
      <c r="A8" s="22" t="s">
        <v>35</v>
      </c>
      <c r="B8" s="16"/>
      <c r="C8" s="17">
        <v>28271433</v>
      </c>
      <c r="D8" s="17"/>
      <c r="E8" s="18">
        <v>20391000</v>
      </c>
      <c r="F8" s="19">
        <v>20391000</v>
      </c>
      <c r="G8" s="19">
        <v>6687737</v>
      </c>
      <c r="H8" s="19">
        <v>304894</v>
      </c>
      <c r="I8" s="19">
        <v>1220705</v>
      </c>
      <c r="J8" s="19">
        <v>8213336</v>
      </c>
      <c r="K8" s="19"/>
      <c r="L8" s="19">
        <v>7216103</v>
      </c>
      <c r="M8" s="19">
        <v>5395530</v>
      </c>
      <c r="N8" s="19">
        <v>12611633</v>
      </c>
      <c r="O8" s="19"/>
      <c r="P8" s="19"/>
      <c r="Q8" s="19"/>
      <c r="R8" s="19"/>
      <c r="S8" s="19"/>
      <c r="T8" s="19"/>
      <c r="U8" s="19"/>
      <c r="V8" s="19"/>
      <c r="W8" s="19">
        <v>20824969</v>
      </c>
      <c r="X8" s="19">
        <v>9975690</v>
      </c>
      <c r="Y8" s="19">
        <v>10849279</v>
      </c>
      <c r="Z8" s="20">
        <v>108.76</v>
      </c>
      <c r="AA8" s="21">
        <v>20391000</v>
      </c>
    </row>
    <row r="9" spans="1:27" ht="13.5">
      <c r="A9" s="22" t="s">
        <v>36</v>
      </c>
      <c r="B9" s="16"/>
      <c r="C9" s="17">
        <v>710367</v>
      </c>
      <c r="D9" s="17"/>
      <c r="E9" s="18">
        <v>633093</v>
      </c>
      <c r="F9" s="19">
        <v>633093</v>
      </c>
      <c r="G9" s="19">
        <v>36967</v>
      </c>
      <c r="H9" s="19">
        <v>304897</v>
      </c>
      <c r="I9" s="19">
        <v>67796</v>
      </c>
      <c r="J9" s="19">
        <v>409660</v>
      </c>
      <c r="K9" s="19"/>
      <c r="L9" s="19">
        <v>3053</v>
      </c>
      <c r="M9" s="19">
        <v>5841</v>
      </c>
      <c r="N9" s="19">
        <v>8894</v>
      </c>
      <c r="O9" s="19"/>
      <c r="P9" s="19"/>
      <c r="Q9" s="19"/>
      <c r="R9" s="19"/>
      <c r="S9" s="19"/>
      <c r="T9" s="19"/>
      <c r="U9" s="19"/>
      <c r="V9" s="19"/>
      <c r="W9" s="19">
        <v>418554</v>
      </c>
      <c r="X9" s="19">
        <v>340716</v>
      </c>
      <c r="Y9" s="19">
        <v>77838</v>
      </c>
      <c r="Z9" s="20">
        <v>22.85</v>
      </c>
      <c r="AA9" s="21">
        <v>633093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-107972333</v>
      </c>
      <c r="D12" s="17"/>
      <c r="E12" s="18">
        <v>-62994870</v>
      </c>
      <c r="F12" s="19">
        <v>-62994870</v>
      </c>
      <c r="G12" s="19">
        <v>-16555768</v>
      </c>
      <c r="H12" s="19">
        <v>-5168413</v>
      </c>
      <c r="I12" s="19">
        <v>-5891437</v>
      </c>
      <c r="J12" s="19">
        <v>-27615618</v>
      </c>
      <c r="K12" s="19">
        <v>-8656645</v>
      </c>
      <c r="L12" s="19">
        <v>-5405679</v>
      </c>
      <c r="M12" s="19">
        <v>-6782336</v>
      </c>
      <c r="N12" s="19">
        <v>-20844660</v>
      </c>
      <c r="O12" s="19"/>
      <c r="P12" s="19"/>
      <c r="Q12" s="19"/>
      <c r="R12" s="19"/>
      <c r="S12" s="19"/>
      <c r="T12" s="19"/>
      <c r="U12" s="19"/>
      <c r="V12" s="19"/>
      <c r="W12" s="19">
        <v>-48460278</v>
      </c>
      <c r="X12" s="19">
        <v>-30552306</v>
      </c>
      <c r="Y12" s="19">
        <v>-17907972</v>
      </c>
      <c r="Z12" s="20">
        <v>58.61</v>
      </c>
      <c r="AA12" s="21">
        <v>-62994870</v>
      </c>
    </row>
    <row r="13" spans="1:27" ht="13.5">
      <c r="A13" s="22" t="s">
        <v>40</v>
      </c>
      <c r="B13" s="16"/>
      <c r="C13" s="17">
        <v>-346188</v>
      </c>
      <c r="D13" s="17"/>
      <c r="E13" s="18">
        <v>-405000</v>
      </c>
      <c r="F13" s="19">
        <v>-405000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-202500</v>
      </c>
      <c r="Y13" s="19">
        <v>202500</v>
      </c>
      <c r="Z13" s="20">
        <v>-100</v>
      </c>
      <c r="AA13" s="21">
        <v>-405000</v>
      </c>
    </row>
    <row r="14" spans="1:27" ht="13.5">
      <c r="A14" s="22" t="s">
        <v>41</v>
      </c>
      <c r="B14" s="16"/>
      <c r="C14" s="17"/>
      <c r="D14" s="17"/>
      <c r="E14" s="18">
        <v>-4665996</v>
      </c>
      <c r="F14" s="19">
        <v>-4665996</v>
      </c>
      <c r="G14" s="19">
        <v>-73055</v>
      </c>
      <c r="H14" s="19">
        <v>-1662219</v>
      </c>
      <c r="I14" s="19">
        <v>-2076810</v>
      </c>
      <c r="J14" s="19">
        <v>-3812084</v>
      </c>
      <c r="K14" s="19">
        <v>-2149153</v>
      </c>
      <c r="L14" s="19">
        <v>-1673349</v>
      </c>
      <c r="M14" s="19">
        <v>-215289</v>
      </c>
      <c r="N14" s="19">
        <v>-4037791</v>
      </c>
      <c r="O14" s="19"/>
      <c r="P14" s="19"/>
      <c r="Q14" s="19"/>
      <c r="R14" s="19"/>
      <c r="S14" s="19"/>
      <c r="T14" s="19"/>
      <c r="U14" s="19"/>
      <c r="V14" s="19"/>
      <c r="W14" s="19">
        <v>-7849875</v>
      </c>
      <c r="X14" s="19">
        <v>-2332998</v>
      </c>
      <c r="Y14" s="19">
        <v>-5516877</v>
      </c>
      <c r="Z14" s="20">
        <v>236.47</v>
      </c>
      <c r="AA14" s="21">
        <v>-4665996</v>
      </c>
    </row>
    <row r="15" spans="1:27" ht="13.5">
      <c r="A15" s="23" t="s">
        <v>42</v>
      </c>
      <c r="B15" s="24"/>
      <c r="C15" s="25">
        <f aca="true" t="shared" si="0" ref="C15:Y15">SUM(C6:C14)</f>
        <v>27508570</v>
      </c>
      <c r="D15" s="25">
        <f>SUM(D6:D14)</f>
        <v>0</v>
      </c>
      <c r="E15" s="26">
        <f t="shared" si="0"/>
        <v>24891000</v>
      </c>
      <c r="F15" s="27">
        <f t="shared" si="0"/>
        <v>24891000</v>
      </c>
      <c r="G15" s="27">
        <f t="shared" si="0"/>
        <v>7619760</v>
      </c>
      <c r="H15" s="27">
        <f t="shared" si="0"/>
        <v>-1469467</v>
      </c>
      <c r="I15" s="27">
        <f t="shared" si="0"/>
        <v>6375234</v>
      </c>
      <c r="J15" s="27">
        <f t="shared" si="0"/>
        <v>12525527</v>
      </c>
      <c r="K15" s="27">
        <f t="shared" si="0"/>
        <v>-10805798</v>
      </c>
      <c r="L15" s="27">
        <f t="shared" si="0"/>
        <v>13864500</v>
      </c>
      <c r="M15" s="27">
        <f t="shared" si="0"/>
        <v>-249500</v>
      </c>
      <c r="N15" s="27">
        <f t="shared" si="0"/>
        <v>2809202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15334729</v>
      </c>
      <c r="X15" s="27">
        <f t="shared" si="0"/>
        <v>19690645</v>
      </c>
      <c r="Y15" s="27">
        <f t="shared" si="0"/>
        <v>-4355916</v>
      </c>
      <c r="Z15" s="28">
        <f>+IF(X15&lt;&gt;0,+(Y15/X15)*100,0)</f>
        <v>-22.12175375666973</v>
      </c>
      <c r="AA15" s="29">
        <f>SUM(AA6:AA14)</f>
        <v>24891000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325339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>
        <v>-4500000</v>
      </c>
      <c r="F20" s="36">
        <v>-4500000</v>
      </c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>
        <v>-4500000</v>
      </c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-25116533</v>
      </c>
      <c r="D24" s="17"/>
      <c r="E24" s="18">
        <v>-20391000</v>
      </c>
      <c r="F24" s="19">
        <v>-20391000</v>
      </c>
      <c r="G24" s="19">
        <v>-618469</v>
      </c>
      <c r="H24" s="19">
        <v>-3138960</v>
      </c>
      <c r="I24" s="19">
        <v>-965853</v>
      </c>
      <c r="J24" s="19">
        <v>-4723282</v>
      </c>
      <c r="K24" s="19">
        <v>-4902117</v>
      </c>
      <c r="L24" s="19">
        <v>-3714351</v>
      </c>
      <c r="M24" s="19">
        <v>-2593287</v>
      </c>
      <c r="N24" s="19">
        <v>-11209755</v>
      </c>
      <c r="O24" s="19"/>
      <c r="P24" s="19"/>
      <c r="Q24" s="19"/>
      <c r="R24" s="19"/>
      <c r="S24" s="19"/>
      <c r="T24" s="19"/>
      <c r="U24" s="19"/>
      <c r="V24" s="19"/>
      <c r="W24" s="19">
        <v>-15933037</v>
      </c>
      <c r="X24" s="19">
        <v>-9942282</v>
      </c>
      <c r="Y24" s="19">
        <v>-5990755</v>
      </c>
      <c r="Z24" s="20">
        <v>60.26</v>
      </c>
      <c r="AA24" s="21">
        <v>-20391000</v>
      </c>
    </row>
    <row r="25" spans="1:27" ht="13.5">
      <c r="A25" s="23" t="s">
        <v>49</v>
      </c>
      <c r="B25" s="24"/>
      <c r="C25" s="25">
        <f aca="true" t="shared" si="1" ref="C25:Y25">SUM(C19:C24)</f>
        <v>-24791194</v>
      </c>
      <c r="D25" s="25">
        <f>SUM(D19:D24)</f>
        <v>0</v>
      </c>
      <c r="E25" s="26">
        <f t="shared" si="1"/>
        <v>-24891000</v>
      </c>
      <c r="F25" s="27">
        <f t="shared" si="1"/>
        <v>-24891000</v>
      </c>
      <c r="G25" s="27">
        <f t="shared" si="1"/>
        <v>-618469</v>
      </c>
      <c r="H25" s="27">
        <f t="shared" si="1"/>
        <v>-3138960</v>
      </c>
      <c r="I25" s="27">
        <f t="shared" si="1"/>
        <v>-965853</v>
      </c>
      <c r="J25" s="27">
        <f t="shared" si="1"/>
        <v>-4723282</v>
      </c>
      <c r="K25" s="27">
        <f t="shared" si="1"/>
        <v>-4902117</v>
      </c>
      <c r="L25" s="27">
        <f t="shared" si="1"/>
        <v>-3714351</v>
      </c>
      <c r="M25" s="27">
        <f t="shared" si="1"/>
        <v>-2593287</v>
      </c>
      <c r="N25" s="27">
        <f t="shared" si="1"/>
        <v>-11209755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-15933037</v>
      </c>
      <c r="X25" s="27">
        <f t="shared" si="1"/>
        <v>-9942282</v>
      </c>
      <c r="Y25" s="27">
        <f t="shared" si="1"/>
        <v>-5990755</v>
      </c>
      <c r="Z25" s="28">
        <f>+IF(X25&lt;&gt;0,+(Y25/X25)*100,0)</f>
        <v>60.25533172364253</v>
      </c>
      <c r="AA25" s="29">
        <f>SUM(AA19:AA24)</f>
        <v>-24891000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2717376</v>
      </c>
      <c r="D36" s="31">
        <f>+D15+D25+D34</f>
        <v>0</v>
      </c>
      <c r="E36" s="32">
        <f t="shared" si="3"/>
        <v>0</v>
      </c>
      <c r="F36" s="33">
        <f t="shared" si="3"/>
        <v>0</v>
      </c>
      <c r="G36" s="33">
        <f t="shared" si="3"/>
        <v>7001291</v>
      </c>
      <c r="H36" s="33">
        <f t="shared" si="3"/>
        <v>-4608427</v>
      </c>
      <c r="I36" s="33">
        <f t="shared" si="3"/>
        <v>5409381</v>
      </c>
      <c r="J36" s="33">
        <f t="shared" si="3"/>
        <v>7802245</v>
      </c>
      <c r="K36" s="33">
        <f t="shared" si="3"/>
        <v>-15707915</v>
      </c>
      <c r="L36" s="33">
        <f t="shared" si="3"/>
        <v>10150149</v>
      </c>
      <c r="M36" s="33">
        <f t="shared" si="3"/>
        <v>-2842787</v>
      </c>
      <c r="N36" s="33">
        <f t="shared" si="3"/>
        <v>-8400553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-598308</v>
      </c>
      <c r="X36" s="33">
        <f t="shared" si="3"/>
        <v>9748363</v>
      </c>
      <c r="Y36" s="33">
        <f t="shared" si="3"/>
        <v>-10346671</v>
      </c>
      <c r="Z36" s="34">
        <f>+IF(X36&lt;&gt;0,+(Y36/X36)*100,0)</f>
        <v>-106.13752278203017</v>
      </c>
      <c r="AA36" s="35">
        <f>+AA15+AA25+AA34</f>
        <v>0</v>
      </c>
    </row>
    <row r="37" spans="1:27" ht="13.5">
      <c r="A37" s="22" t="s">
        <v>57</v>
      </c>
      <c r="B37" s="16"/>
      <c r="C37" s="31">
        <v>5570902</v>
      </c>
      <c r="D37" s="31"/>
      <c r="E37" s="32">
        <v>5570902</v>
      </c>
      <c r="F37" s="33">
        <v>5570902</v>
      </c>
      <c r="G37" s="33">
        <v>8288279</v>
      </c>
      <c r="H37" s="33">
        <v>15289570</v>
      </c>
      <c r="I37" s="33">
        <v>10681143</v>
      </c>
      <c r="J37" s="33">
        <v>8288279</v>
      </c>
      <c r="K37" s="33">
        <v>16090524</v>
      </c>
      <c r="L37" s="33">
        <v>382609</v>
      </c>
      <c r="M37" s="33">
        <v>10532758</v>
      </c>
      <c r="N37" s="33">
        <v>16090524</v>
      </c>
      <c r="O37" s="33"/>
      <c r="P37" s="33"/>
      <c r="Q37" s="33"/>
      <c r="R37" s="33"/>
      <c r="S37" s="33"/>
      <c r="T37" s="33"/>
      <c r="U37" s="33"/>
      <c r="V37" s="33"/>
      <c r="W37" s="33">
        <v>8288279</v>
      </c>
      <c r="X37" s="33">
        <v>5570902</v>
      </c>
      <c r="Y37" s="33">
        <v>2717377</v>
      </c>
      <c r="Z37" s="34">
        <v>48.78</v>
      </c>
      <c r="AA37" s="35">
        <v>5570902</v>
      </c>
    </row>
    <row r="38" spans="1:27" ht="13.5">
      <c r="A38" s="41" t="s">
        <v>58</v>
      </c>
      <c r="B38" s="42"/>
      <c r="C38" s="43">
        <v>8288278</v>
      </c>
      <c r="D38" s="43"/>
      <c r="E38" s="44">
        <v>5570902</v>
      </c>
      <c r="F38" s="45">
        <v>5570902</v>
      </c>
      <c r="G38" s="45">
        <v>15289570</v>
      </c>
      <c r="H38" s="45">
        <v>10681143</v>
      </c>
      <c r="I38" s="45">
        <v>16090524</v>
      </c>
      <c r="J38" s="45">
        <v>16090524</v>
      </c>
      <c r="K38" s="45">
        <v>382609</v>
      </c>
      <c r="L38" s="45">
        <v>10532758</v>
      </c>
      <c r="M38" s="45">
        <v>7689971</v>
      </c>
      <c r="N38" s="45">
        <v>7689971</v>
      </c>
      <c r="O38" s="45"/>
      <c r="P38" s="45"/>
      <c r="Q38" s="45"/>
      <c r="R38" s="45"/>
      <c r="S38" s="45"/>
      <c r="T38" s="45"/>
      <c r="U38" s="45"/>
      <c r="V38" s="45"/>
      <c r="W38" s="45">
        <v>7689971</v>
      </c>
      <c r="X38" s="45">
        <v>15319265</v>
      </c>
      <c r="Y38" s="45">
        <v>-7629294</v>
      </c>
      <c r="Z38" s="46">
        <v>-49.8</v>
      </c>
      <c r="AA38" s="47">
        <v>5570902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23700265</v>
      </c>
      <c r="D6" s="17"/>
      <c r="E6" s="18">
        <v>49833200</v>
      </c>
      <c r="F6" s="19">
        <v>49833200</v>
      </c>
      <c r="G6" s="19">
        <v>100300</v>
      </c>
      <c r="H6" s="19">
        <v>127925</v>
      </c>
      <c r="I6" s="19">
        <v>181005</v>
      </c>
      <c r="J6" s="19">
        <v>409230</v>
      </c>
      <c r="K6" s="19">
        <v>238505</v>
      </c>
      <c r="L6" s="19">
        <v>161699</v>
      </c>
      <c r="M6" s="19">
        <v>101012</v>
      </c>
      <c r="N6" s="19">
        <v>501216</v>
      </c>
      <c r="O6" s="19"/>
      <c r="P6" s="19"/>
      <c r="Q6" s="19"/>
      <c r="R6" s="19"/>
      <c r="S6" s="19"/>
      <c r="T6" s="19"/>
      <c r="U6" s="19"/>
      <c r="V6" s="19"/>
      <c r="W6" s="19">
        <v>910446</v>
      </c>
      <c r="X6" s="19">
        <v>18869668</v>
      </c>
      <c r="Y6" s="19">
        <v>-17959222</v>
      </c>
      <c r="Z6" s="20">
        <v>-95.18</v>
      </c>
      <c r="AA6" s="21">
        <v>49833200</v>
      </c>
    </row>
    <row r="7" spans="1:27" ht="13.5">
      <c r="A7" s="22" t="s">
        <v>34</v>
      </c>
      <c r="B7" s="16"/>
      <c r="C7" s="17">
        <v>90288350</v>
      </c>
      <c r="D7" s="17"/>
      <c r="E7" s="18">
        <v>92375000</v>
      </c>
      <c r="F7" s="19">
        <v>92375000</v>
      </c>
      <c r="G7" s="19">
        <v>36811769</v>
      </c>
      <c r="H7" s="19">
        <v>39910</v>
      </c>
      <c r="I7" s="19">
        <v>601422</v>
      </c>
      <c r="J7" s="19">
        <v>37453101</v>
      </c>
      <c r="K7" s="19">
        <v>367910</v>
      </c>
      <c r="L7" s="19">
        <v>231973</v>
      </c>
      <c r="M7" s="19">
        <v>28496996</v>
      </c>
      <c r="N7" s="19">
        <v>29096879</v>
      </c>
      <c r="O7" s="19"/>
      <c r="P7" s="19"/>
      <c r="Q7" s="19"/>
      <c r="R7" s="19"/>
      <c r="S7" s="19"/>
      <c r="T7" s="19"/>
      <c r="U7" s="19"/>
      <c r="V7" s="19"/>
      <c r="W7" s="19">
        <v>66549980</v>
      </c>
      <c r="X7" s="19">
        <v>68075000</v>
      </c>
      <c r="Y7" s="19">
        <v>-1525020</v>
      </c>
      <c r="Z7" s="20">
        <v>-2.24</v>
      </c>
      <c r="AA7" s="21">
        <v>92375000</v>
      </c>
    </row>
    <row r="8" spans="1:27" ht="13.5">
      <c r="A8" s="22" t="s">
        <v>35</v>
      </c>
      <c r="B8" s="16"/>
      <c r="C8" s="17"/>
      <c r="D8" s="17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  <c r="AA8" s="21"/>
    </row>
    <row r="9" spans="1:27" ht="13.5">
      <c r="A9" s="22" t="s">
        <v>36</v>
      </c>
      <c r="B9" s="16"/>
      <c r="C9" s="17">
        <v>14767367</v>
      </c>
      <c r="D9" s="17"/>
      <c r="E9" s="18">
        <v>11500000</v>
      </c>
      <c r="F9" s="19">
        <v>11500000</v>
      </c>
      <c r="G9" s="19">
        <v>162089</v>
      </c>
      <c r="H9" s="19">
        <v>1304029</v>
      </c>
      <c r="I9" s="19">
        <v>1275004</v>
      </c>
      <c r="J9" s="19">
        <v>2741122</v>
      </c>
      <c r="K9" s="19">
        <v>1742567</v>
      </c>
      <c r="L9" s="19">
        <v>1448928</v>
      </c>
      <c r="M9" s="19">
        <v>1106103</v>
      </c>
      <c r="N9" s="19">
        <v>4297598</v>
      </c>
      <c r="O9" s="19"/>
      <c r="P9" s="19"/>
      <c r="Q9" s="19"/>
      <c r="R9" s="19"/>
      <c r="S9" s="19"/>
      <c r="T9" s="19"/>
      <c r="U9" s="19"/>
      <c r="V9" s="19"/>
      <c r="W9" s="19">
        <v>7038720</v>
      </c>
      <c r="X9" s="19">
        <v>5749998</v>
      </c>
      <c r="Y9" s="19">
        <v>1288722</v>
      </c>
      <c r="Z9" s="20">
        <v>22.41</v>
      </c>
      <c r="AA9" s="21">
        <v>11500000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-58570707</v>
      </c>
      <c r="D12" s="17"/>
      <c r="E12" s="18">
        <v>-132552200</v>
      </c>
      <c r="F12" s="19">
        <v>-132552200</v>
      </c>
      <c r="G12" s="19">
        <v>-5279818</v>
      </c>
      <c r="H12" s="19">
        <v>-6896411</v>
      </c>
      <c r="I12" s="19">
        <v>-11255508</v>
      </c>
      <c r="J12" s="19">
        <v>-23431737</v>
      </c>
      <c r="K12" s="19">
        <v>-12314107</v>
      </c>
      <c r="L12" s="19">
        <v>-8804952</v>
      </c>
      <c r="M12" s="19">
        <v>-6409675</v>
      </c>
      <c r="N12" s="19">
        <v>-27528734</v>
      </c>
      <c r="O12" s="19"/>
      <c r="P12" s="19"/>
      <c r="Q12" s="19"/>
      <c r="R12" s="19"/>
      <c r="S12" s="19"/>
      <c r="T12" s="19"/>
      <c r="U12" s="19"/>
      <c r="V12" s="19"/>
      <c r="W12" s="19">
        <v>-50960471</v>
      </c>
      <c r="X12" s="19">
        <v>-56399692</v>
      </c>
      <c r="Y12" s="19">
        <v>5439221</v>
      </c>
      <c r="Z12" s="20">
        <v>-9.64</v>
      </c>
      <c r="AA12" s="21">
        <v>-132552200</v>
      </c>
    </row>
    <row r="13" spans="1:27" ht="13.5">
      <c r="A13" s="22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-24883610</v>
      </c>
      <c r="D14" s="17"/>
      <c r="E14" s="18">
        <v>-21156000</v>
      </c>
      <c r="F14" s="19">
        <v>-21156000</v>
      </c>
      <c r="G14" s="19">
        <v>-10550</v>
      </c>
      <c r="H14" s="19">
        <v>-39910</v>
      </c>
      <c r="I14" s="19">
        <v>-601422</v>
      </c>
      <c r="J14" s="19">
        <v>-651882</v>
      </c>
      <c r="K14" s="19">
        <v>-367910</v>
      </c>
      <c r="L14" s="19">
        <v>-231973</v>
      </c>
      <c r="M14" s="19">
        <v>-1066996</v>
      </c>
      <c r="N14" s="19">
        <v>-1666879</v>
      </c>
      <c r="O14" s="19"/>
      <c r="P14" s="19"/>
      <c r="Q14" s="19"/>
      <c r="R14" s="19"/>
      <c r="S14" s="19"/>
      <c r="T14" s="19"/>
      <c r="U14" s="19"/>
      <c r="V14" s="19"/>
      <c r="W14" s="19">
        <v>-2318761</v>
      </c>
      <c r="X14" s="19">
        <v>-18574000</v>
      </c>
      <c r="Y14" s="19">
        <v>16255239</v>
      </c>
      <c r="Z14" s="20">
        <v>-87.52</v>
      </c>
      <c r="AA14" s="21">
        <v>-21156000</v>
      </c>
    </row>
    <row r="15" spans="1:27" ht="13.5">
      <c r="A15" s="23" t="s">
        <v>42</v>
      </c>
      <c r="B15" s="24"/>
      <c r="C15" s="25">
        <f aca="true" t="shared" si="0" ref="C15:Y15">SUM(C6:C14)</f>
        <v>45301665</v>
      </c>
      <c r="D15" s="25">
        <f>SUM(D6:D14)</f>
        <v>0</v>
      </c>
      <c r="E15" s="26">
        <f t="shared" si="0"/>
        <v>0</v>
      </c>
      <c r="F15" s="27">
        <f t="shared" si="0"/>
        <v>0</v>
      </c>
      <c r="G15" s="27">
        <f t="shared" si="0"/>
        <v>31783790</v>
      </c>
      <c r="H15" s="27">
        <f t="shared" si="0"/>
        <v>-5464457</v>
      </c>
      <c r="I15" s="27">
        <f t="shared" si="0"/>
        <v>-9799499</v>
      </c>
      <c r="J15" s="27">
        <f t="shared" si="0"/>
        <v>16519834</v>
      </c>
      <c r="K15" s="27">
        <f t="shared" si="0"/>
        <v>-10333035</v>
      </c>
      <c r="L15" s="27">
        <f t="shared" si="0"/>
        <v>-7194325</v>
      </c>
      <c r="M15" s="27">
        <f t="shared" si="0"/>
        <v>22227440</v>
      </c>
      <c r="N15" s="27">
        <f t="shared" si="0"/>
        <v>4700080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21219914</v>
      </c>
      <c r="X15" s="27">
        <f t="shared" si="0"/>
        <v>17720974</v>
      </c>
      <c r="Y15" s="27">
        <f t="shared" si="0"/>
        <v>3498940</v>
      </c>
      <c r="Z15" s="28">
        <f>+IF(X15&lt;&gt;0,+(Y15/X15)*100,0)</f>
        <v>19.74462577508437</v>
      </c>
      <c r="AA15" s="29">
        <f>SUM(AA6:AA14)</f>
        <v>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35207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>
        <v>10405</v>
      </c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-2746003</v>
      </c>
      <c r="D24" s="17"/>
      <c r="E24" s="18">
        <v>-13731000</v>
      </c>
      <c r="F24" s="19">
        <v>-13731000</v>
      </c>
      <c r="G24" s="19"/>
      <c r="H24" s="19">
        <v>-3481</v>
      </c>
      <c r="I24" s="19">
        <v>-12851</v>
      </c>
      <c r="J24" s="19">
        <v>-16332</v>
      </c>
      <c r="K24" s="19"/>
      <c r="L24" s="19">
        <v>-1989</v>
      </c>
      <c r="M24" s="19">
        <v>-5498</v>
      </c>
      <c r="N24" s="19">
        <v>-7487</v>
      </c>
      <c r="O24" s="19"/>
      <c r="P24" s="19"/>
      <c r="Q24" s="19"/>
      <c r="R24" s="19"/>
      <c r="S24" s="19"/>
      <c r="T24" s="19"/>
      <c r="U24" s="19"/>
      <c r="V24" s="19"/>
      <c r="W24" s="19">
        <v>-23819</v>
      </c>
      <c r="X24" s="19">
        <v>-3731000</v>
      </c>
      <c r="Y24" s="19">
        <v>3707181</v>
      </c>
      <c r="Z24" s="20">
        <v>-99.36</v>
      </c>
      <c r="AA24" s="21">
        <v>-13731000</v>
      </c>
    </row>
    <row r="25" spans="1:27" ht="13.5">
      <c r="A25" s="23" t="s">
        <v>49</v>
      </c>
      <c r="B25" s="24"/>
      <c r="C25" s="25">
        <f aca="true" t="shared" si="1" ref="C25:Y25">SUM(C19:C24)</f>
        <v>-2700391</v>
      </c>
      <c r="D25" s="25">
        <f>SUM(D19:D24)</f>
        <v>0</v>
      </c>
      <c r="E25" s="26">
        <f t="shared" si="1"/>
        <v>-13731000</v>
      </c>
      <c r="F25" s="27">
        <f t="shared" si="1"/>
        <v>-13731000</v>
      </c>
      <c r="G25" s="27">
        <f t="shared" si="1"/>
        <v>0</v>
      </c>
      <c r="H25" s="27">
        <f t="shared" si="1"/>
        <v>-3481</v>
      </c>
      <c r="I25" s="27">
        <f t="shared" si="1"/>
        <v>-12851</v>
      </c>
      <c r="J25" s="27">
        <f t="shared" si="1"/>
        <v>-16332</v>
      </c>
      <c r="K25" s="27">
        <f t="shared" si="1"/>
        <v>0</v>
      </c>
      <c r="L25" s="27">
        <f t="shared" si="1"/>
        <v>-1989</v>
      </c>
      <c r="M25" s="27">
        <f t="shared" si="1"/>
        <v>-5498</v>
      </c>
      <c r="N25" s="27">
        <f t="shared" si="1"/>
        <v>-7487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-23819</v>
      </c>
      <c r="X25" s="27">
        <f t="shared" si="1"/>
        <v>-3731000</v>
      </c>
      <c r="Y25" s="27">
        <f t="shared" si="1"/>
        <v>3707181</v>
      </c>
      <c r="Z25" s="28">
        <f>+IF(X25&lt;&gt;0,+(Y25/X25)*100,0)</f>
        <v>-99.36159206647012</v>
      </c>
      <c r="AA25" s="29">
        <f>SUM(AA19:AA24)</f>
        <v>-13731000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-208942</v>
      </c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-3781481</v>
      </c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-3990423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38610851</v>
      </c>
      <c r="D36" s="31">
        <f>+D15+D25+D34</f>
        <v>0</v>
      </c>
      <c r="E36" s="32">
        <f t="shared" si="3"/>
        <v>-13731000</v>
      </c>
      <c r="F36" s="33">
        <f t="shared" si="3"/>
        <v>-13731000</v>
      </c>
      <c r="G36" s="33">
        <f t="shared" si="3"/>
        <v>31783790</v>
      </c>
      <c r="H36" s="33">
        <f t="shared" si="3"/>
        <v>-5467938</v>
      </c>
      <c r="I36" s="33">
        <f t="shared" si="3"/>
        <v>-9812350</v>
      </c>
      <c r="J36" s="33">
        <f t="shared" si="3"/>
        <v>16503502</v>
      </c>
      <c r="K36" s="33">
        <f t="shared" si="3"/>
        <v>-10333035</v>
      </c>
      <c r="L36" s="33">
        <f t="shared" si="3"/>
        <v>-7196314</v>
      </c>
      <c r="M36" s="33">
        <f t="shared" si="3"/>
        <v>22221942</v>
      </c>
      <c r="N36" s="33">
        <f t="shared" si="3"/>
        <v>4692593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21196095</v>
      </c>
      <c r="X36" s="33">
        <f t="shared" si="3"/>
        <v>13989974</v>
      </c>
      <c r="Y36" s="33">
        <f t="shared" si="3"/>
        <v>7206121</v>
      </c>
      <c r="Z36" s="34">
        <f>+IF(X36&lt;&gt;0,+(Y36/X36)*100,0)</f>
        <v>51.509180789042205</v>
      </c>
      <c r="AA36" s="35">
        <f>+AA15+AA25+AA34</f>
        <v>-13731000</v>
      </c>
    </row>
    <row r="37" spans="1:27" ht="13.5">
      <c r="A37" s="22" t="s">
        <v>57</v>
      </c>
      <c r="B37" s="16"/>
      <c r="C37" s="31">
        <v>90822819</v>
      </c>
      <c r="D37" s="31"/>
      <c r="E37" s="32">
        <v>104811399</v>
      </c>
      <c r="F37" s="33">
        <v>104811399</v>
      </c>
      <c r="G37" s="33"/>
      <c r="H37" s="33">
        <v>31783790</v>
      </c>
      <c r="I37" s="33">
        <v>26315852</v>
      </c>
      <c r="J37" s="33"/>
      <c r="K37" s="33">
        <v>16503502</v>
      </c>
      <c r="L37" s="33">
        <v>6170467</v>
      </c>
      <c r="M37" s="33">
        <v>-1025847</v>
      </c>
      <c r="N37" s="33">
        <v>16503502</v>
      </c>
      <c r="O37" s="33"/>
      <c r="P37" s="33"/>
      <c r="Q37" s="33"/>
      <c r="R37" s="33"/>
      <c r="S37" s="33"/>
      <c r="T37" s="33"/>
      <c r="U37" s="33"/>
      <c r="V37" s="33"/>
      <c r="W37" s="33"/>
      <c r="X37" s="33">
        <v>104811399</v>
      </c>
      <c r="Y37" s="33">
        <v>-104811399</v>
      </c>
      <c r="Z37" s="34">
        <v>-100</v>
      </c>
      <c r="AA37" s="35">
        <v>104811399</v>
      </c>
    </row>
    <row r="38" spans="1:27" ht="13.5">
      <c r="A38" s="41" t="s">
        <v>58</v>
      </c>
      <c r="B38" s="42"/>
      <c r="C38" s="43">
        <v>129433670</v>
      </c>
      <c r="D38" s="43"/>
      <c r="E38" s="44">
        <v>91080399</v>
      </c>
      <c r="F38" s="45">
        <v>91080399</v>
      </c>
      <c r="G38" s="45">
        <v>31783790</v>
      </c>
      <c r="H38" s="45">
        <v>26315852</v>
      </c>
      <c r="I38" s="45">
        <v>16503502</v>
      </c>
      <c r="J38" s="45">
        <v>16503502</v>
      </c>
      <c r="K38" s="45">
        <v>6170467</v>
      </c>
      <c r="L38" s="45">
        <v>-1025847</v>
      </c>
      <c r="M38" s="45">
        <v>21196095</v>
      </c>
      <c r="N38" s="45">
        <v>21196095</v>
      </c>
      <c r="O38" s="45"/>
      <c r="P38" s="45"/>
      <c r="Q38" s="45"/>
      <c r="R38" s="45"/>
      <c r="S38" s="45"/>
      <c r="T38" s="45"/>
      <c r="U38" s="45"/>
      <c r="V38" s="45"/>
      <c r="W38" s="45">
        <v>21196095</v>
      </c>
      <c r="X38" s="45">
        <v>118801373</v>
      </c>
      <c r="Y38" s="45">
        <v>-97605278</v>
      </c>
      <c r="Z38" s="46">
        <v>-82.16</v>
      </c>
      <c r="AA38" s="47">
        <v>91080399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10452710</v>
      </c>
      <c r="D6" s="17"/>
      <c r="E6" s="18"/>
      <c r="F6" s="19"/>
      <c r="G6" s="19">
        <v>5000</v>
      </c>
      <c r="H6" s="19">
        <v>2293497</v>
      </c>
      <c r="I6" s="19">
        <v>-333222</v>
      </c>
      <c r="J6" s="19">
        <v>1965275</v>
      </c>
      <c r="K6" s="19">
        <v>952194</v>
      </c>
      <c r="L6" s="19"/>
      <c r="M6" s="19"/>
      <c r="N6" s="19">
        <v>952194</v>
      </c>
      <c r="O6" s="19"/>
      <c r="P6" s="19"/>
      <c r="Q6" s="19"/>
      <c r="R6" s="19"/>
      <c r="S6" s="19"/>
      <c r="T6" s="19"/>
      <c r="U6" s="19"/>
      <c r="V6" s="19"/>
      <c r="W6" s="19">
        <v>2917469</v>
      </c>
      <c r="X6" s="19"/>
      <c r="Y6" s="19">
        <v>2917469</v>
      </c>
      <c r="Z6" s="20"/>
      <c r="AA6" s="21"/>
    </row>
    <row r="7" spans="1:27" ht="13.5">
      <c r="A7" s="22" t="s">
        <v>34</v>
      </c>
      <c r="B7" s="16"/>
      <c r="C7" s="17">
        <v>157463671</v>
      </c>
      <c r="D7" s="17"/>
      <c r="E7" s="18"/>
      <c r="F7" s="19"/>
      <c r="G7" s="19"/>
      <c r="H7" s="19">
        <v>66942000</v>
      </c>
      <c r="I7" s="19">
        <v>587347</v>
      </c>
      <c r="J7" s="19">
        <v>67529347</v>
      </c>
      <c r="K7" s="19">
        <v>1000000</v>
      </c>
      <c r="L7" s="19"/>
      <c r="M7" s="19"/>
      <c r="N7" s="19">
        <v>1000000</v>
      </c>
      <c r="O7" s="19"/>
      <c r="P7" s="19"/>
      <c r="Q7" s="19"/>
      <c r="R7" s="19"/>
      <c r="S7" s="19"/>
      <c r="T7" s="19"/>
      <c r="U7" s="19"/>
      <c r="V7" s="19"/>
      <c r="W7" s="19">
        <v>68529347</v>
      </c>
      <c r="X7" s="19"/>
      <c r="Y7" s="19">
        <v>68529347</v>
      </c>
      <c r="Z7" s="20"/>
      <c r="AA7" s="21"/>
    </row>
    <row r="8" spans="1:27" ht="13.5">
      <c r="A8" s="22" t="s">
        <v>35</v>
      </c>
      <c r="B8" s="16"/>
      <c r="C8" s="17">
        <v>21545379</v>
      </c>
      <c r="D8" s="17"/>
      <c r="E8" s="18"/>
      <c r="F8" s="19"/>
      <c r="G8" s="19"/>
      <c r="H8" s="19">
        <v>15014000</v>
      </c>
      <c r="I8" s="19"/>
      <c r="J8" s="19">
        <v>15014000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15014000</v>
      </c>
      <c r="X8" s="19"/>
      <c r="Y8" s="19">
        <v>15014000</v>
      </c>
      <c r="Z8" s="20"/>
      <c r="AA8" s="21"/>
    </row>
    <row r="9" spans="1:27" ht="13.5">
      <c r="A9" s="22" t="s">
        <v>36</v>
      </c>
      <c r="B9" s="16"/>
      <c r="C9" s="17">
        <v>6022423</v>
      </c>
      <c r="D9" s="17"/>
      <c r="E9" s="18"/>
      <c r="F9" s="19"/>
      <c r="G9" s="19"/>
      <c r="H9" s="19">
        <v>108220</v>
      </c>
      <c r="I9" s="19">
        <v>58883</v>
      </c>
      <c r="J9" s="19">
        <v>167103</v>
      </c>
      <c r="K9" s="19">
        <v>1991607</v>
      </c>
      <c r="L9" s="19"/>
      <c r="M9" s="19"/>
      <c r="N9" s="19">
        <v>1991607</v>
      </c>
      <c r="O9" s="19"/>
      <c r="P9" s="19"/>
      <c r="Q9" s="19"/>
      <c r="R9" s="19"/>
      <c r="S9" s="19"/>
      <c r="T9" s="19"/>
      <c r="U9" s="19"/>
      <c r="V9" s="19"/>
      <c r="W9" s="19">
        <v>2158710</v>
      </c>
      <c r="X9" s="19"/>
      <c r="Y9" s="19">
        <v>2158710</v>
      </c>
      <c r="Z9" s="20"/>
      <c r="AA9" s="21"/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-121505595</v>
      </c>
      <c r="D12" s="17"/>
      <c r="E12" s="18"/>
      <c r="F12" s="19"/>
      <c r="G12" s="19">
        <v>-8819561</v>
      </c>
      <c r="H12" s="19">
        <v>-7452843</v>
      </c>
      <c r="I12" s="19">
        <v>-6882308</v>
      </c>
      <c r="J12" s="19">
        <v>-23154712</v>
      </c>
      <c r="K12" s="19">
        <v>-10896357</v>
      </c>
      <c r="L12" s="19"/>
      <c r="M12" s="19"/>
      <c r="N12" s="19">
        <v>-10896357</v>
      </c>
      <c r="O12" s="19"/>
      <c r="P12" s="19"/>
      <c r="Q12" s="19"/>
      <c r="R12" s="19"/>
      <c r="S12" s="19"/>
      <c r="T12" s="19"/>
      <c r="U12" s="19"/>
      <c r="V12" s="19"/>
      <c r="W12" s="19">
        <v>-34051069</v>
      </c>
      <c r="X12" s="19"/>
      <c r="Y12" s="19">
        <v>-34051069</v>
      </c>
      <c r="Z12" s="20"/>
      <c r="AA12" s="21"/>
    </row>
    <row r="13" spans="1:27" ht="13.5">
      <c r="A13" s="22" t="s">
        <v>40</v>
      </c>
      <c r="B13" s="16"/>
      <c r="C13" s="17">
        <v>-166143</v>
      </c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73812445</v>
      </c>
      <c r="D15" s="25">
        <f>SUM(D6:D14)</f>
        <v>0</v>
      </c>
      <c r="E15" s="26">
        <f t="shared" si="0"/>
        <v>0</v>
      </c>
      <c r="F15" s="27">
        <f t="shared" si="0"/>
        <v>0</v>
      </c>
      <c r="G15" s="27">
        <f t="shared" si="0"/>
        <v>-8814561</v>
      </c>
      <c r="H15" s="27">
        <f t="shared" si="0"/>
        <v>76904874</v>
      </c>
      <c r="I15" s="27">
        <f t="shared" si="0"/>
        <v>-6569300</v>
      </c>
      <c r="J15" s="27">
        <f t="shared" si="0"/>
        <v>61521013</v>
      </c>
      <c r="K15" s="27">
        <f t="shared" si="0"/>
        <v>-6952556</v>
      </c>
      <c r="L15" s="27">
        <f t="shared" si="0"/>
        <v>0</v>
      </c>
      <c r="M15" s="27">
        <f t="shared" si="0"/>
        <v>0</v>
      </c>
      <c r="N15" s="27">
        <f t="shared" si="0"/>
        <v>-6952556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54568457</v>
      </c>
      <c r="X15" s="27">
        <f t="shared" si="0"/>
        <v>0</v>
      </c>
      <c r="Y15" s="27">
        <f t="shared" si="0"/>
        <v>54568457</v>
      </c>
      <c r="Z15" s="28">
        <f>+IF(X15&lt;&gt;0,+(Y15/X15)*100,0)</f>
        <v>0</v>
      </c>
      <c r="AA15" s="29">
        <f>SUM(AA6:AA14)</f>
        <v>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373202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-39624873</v>
      </c>
      <c r="D24" s="17"/>
      <c r="E24" s="18"/>
      <c r="F24" s="19"/>
      <c r="G24" s="19"/>
      <c r="H24" s="19">
        <v>-8483964</v>
      </c>
      <c r="I24" s="19">
        <v>-3004201</v>
      </c>
      <c r="J24" s="19">
        <v>-11488165</v>
      </c>
      <c r="K24" s="19">
        <v>-5383416</v>
      </c>
      <c r="L24" s="19"/>
      <c r="M24" s="19"/>
      <c r="N24" s="19">
        <v>-5383416</v>
      </c>
      <c r="O24" s="19"/>
      <c r="P24" s="19"/>
      <c r="Q24" s="19"/>
      <c r="R24" s="19"/>
      <c r="S24" s="19"/>
      <c r="T24" s="19"/>
      <c r="U24" s="19"/>
      <c r="V24" s="19"/>
      <c r="W24" s="19">
        <v>-16871581</v>
      </c>
      <c r="X24" s="19"/>
      <c r="Y24" s="19">
        <v>-16871581</v>
      </c>
      <c r="Z24" s="20"/>
      <c r="AA24" s="21"/>
    </row>
    <row r="25" spans="1:27" ht="13.5">
      <c r="A25" s="23" t="s">
        <v>49</v>
      </c>
      <c r="B25" s="24"/>
      <c r="C25" s="25">
        <f aca="true" t="shared" si="1" ref="C25:Y25">SUM(C19:C24)</f>
        <v>-39251671</v>
      </c>
      <c r="D25" s="25">
        <f>SUM(D19:D24)</f>
        <v>0</v>
      </c>
      <c r="E25" s="26">
        <f t="shared" si="1"/>
        <v>0</v>
      </c>
      <c r="F25" s="27">
        <f t="shared" si="1"/>
        <v>0</v>
      </c>
      <c r="G25" s="27">
        <f t="shared" si="1"/>
        <v>0</v>
      </c>
      <c r="H25" s="27">
        <f t="shared" si="1"/>
        <v>-8483964</v>
      </c>
      <c r="I25" s="27">
        <f t="shared" si="1"/>
        <v>-3004201</v>
      </c>
      <c r="J25" s="27">
        <f t="shared" si="1"/>
        <v>-11488165</v>
      </c>
      <c r="K25" s="27">
        <f t="shared" si="1"/>
        <v>-5383416</v>
      </c>
      <c r="L25" s="27">
        <f t="shared" si="1"/>
        <v>0</v>
      </c>
      <c r="M25" s="27">
        <f t="shared" si="1"/>
        <v>0</v>
      </c>
      <c r="N25" s="27">
        <f t="shared" si="1"/>
        <v>-5383416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-16871581</v>
      </c>
      <c r="X25" s="27">
        <f t="shared" si="1"/>
        <v>0</v>
      </c>
      <c r="Y25" s="27">
        <f t="shared" si="1"/>
        <v>-16871581</v>
      </c>
      <c r="Z25" s="28">
        <f>+IF(X25&lt;&gt;0,+(Y25/X25)*100,0)</f>
        <v>0</v>
      </c>
      <c r="AA25" s="29">
        <f>SUM(AA19:AA24)</f>
        <v>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>
        <v>4136</v>
      </c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-4157</v>
      </c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-21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34560753</v>
      </c>
      <c r="D36" s="31">
        <f>+D15+D25+D34</f>
        <v>0</v>
      </c>
      <c r="E36" s="32">
        <f t="shared" si="3"/>
        <v>0</v>
      </c>
      <c r="F36" s="33">
        <f t="shared" si="3"/>
        <v>0</v>
      </c>
      <c r="G36" s="33">
        <f t="shared" si="3"/>
        <v>-8814561</v>
      </c>
      <c r="H36" s="33">
        <f t="shared" si="3"/>
        <v>68420910</v>
      </c>
      <c r="I36" s="33">
        <f t="shared" si="3"/>
        <v>-9573501</v>
      </c>
      <c r="J36" s="33">
        <f t="shared" si="3"/>
        <v>50032848</v>
      </c>
      <c r="K36" s="33">
        <f t="shared" si="3"/>
        <v>-12335972</v>
      </c>
      <c r="L36" s="33">
        <f t="shared" si="3"/>
        <v>0</v>
      </c>
      <c r="M36" s="33">
        <f t="shared" si="3"/>
        <v>0</v>
      </c>
      <c r="N36" s="33">
        <f t="shared" si="3"/>
        <v>-12335972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37696876</v>
      </c>
      <c r="X36" s="33">
        <f t="shared" si="3"/>
        <v>0</v>
      </c>
      <c r="Y36" s="33">
        <f t="shared" si="3"/>
        <v>37696876</v>
      </c>
      <c r="Z36" s="34">
        <f>+IF(X36&lt;&gt;0,+(Y36/X36)*100,0)</f>
        <v>0</v>
      </c>
      <c r="AA36" s="35">
        <f>+AA15+AA25+AA34</f>
        <v>0</v>
      </c>
    </row>
    <row r="37" spans="1:27" ht="13.5">
      <c r="A37" s="22" t="s">
        <v>57</v>
      </c>
      <c r="B37" s="16"/>
      <c r="C37" s="31"/>
      <c r="D37" s="31"/>
      <c r="E37" s="32"/>
      <c r="F37" s="33"/>
      <c r="G37" s="33"/>
      <c r="H37" s="33">
        <v>-8814561</v>
      </c>
      <c r="I37" s="33">
        <v>59606349</v>
      </c>
      <c r="J37" s="33"/>
      <c r="K37" s="33">
        <v>50032848</v>
      </c>
      <c r="L37" s="33"/>
      <c r="M37" s="33"/>
      <c r="N37" s="33">
        <v>50032848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4"/>
      <c r="AA37" s="35"/>
    </row>
    <row r="38" spans="1:27" ht="13.5">
      <c r="A38" s="41" t="s">
        <v>58</v>
      </c>
      <c r="B38" s="42"/>
      <c r="C38" s="43">
        <v>34560753</v>
      </c>
      <c r="D38" s="43"/>
      <c r="E38" s="44"/>
      <c r="F38" s="45"/>
      <c r="G38" s="45">
        <v>-8814561</v>
      </c>
      <c r="H38" s="45">
        <v>59606349</v>
      </c>
      <c r="I38" s="45">
        <v>50032848</v>
      </c>
      <c r="J38" s="45">
        <v>50032848</v>
      </c>
      <c r="K38" s="45">
        <v>37696876</v>
      </c>
      <c r="L38" s="45"/>
      <c r="M38" s="45"/>
      <c r="N38" s="45">
        <v>37696876</v>
      </c>
      <c r="O38" s="45"/>
      <c r="P38" s="45"/>
      <c r="Q38" s="45"/>
      <c r="R38" s="45"/>
      <c r="S38" s="45"/>
      <c r="T38" s="45"/>
      <c r="U38" s="45"/>
      <c r="V38" s="45"/>
      <c r="W38" s="45">
        <v>37696876</v>
      </c>
      <c r="X38" s="45"/>
      <c r="Y38" s="45">
        <v>37696876</v>
      </c>
      <c r="Z38" s="46"/>
      <c r="AA38" s="47"/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22983820</v>
      </c>
      <c r="D6" s="17"/>
      <c r="E6" s="18">
        <v>30686400</v>
      </c>
      <c r="F6" s="19">
        <v>31276932</v>
      </c>
      <c r="G6" s="19">
        <v>720667</v>
      </c>
      <c r="H6" s="19">
        <v>1508952</v>
      </c>
      <c r="I6" s="19">
        <v>888128</v>
      </c>
      <c r="J6" s="19">
        <v>3117747</v>
      </c>
      <c r="K6" s="19">
        <v>1646610</v>
      </c>
      <c r="L6" s="19">
        <v>1266323</v>
      </c>
      <c r="M6" s="19">
        <v>1077430</v>
      </c>
      <c r="N6" s="19">
        <v>3990363</v>
      </c>
      <c r="O6" s="19"/>
      <c r="P6" s="19"/>
      <c r="Q6" s="19"/>
      <c r="R6" s="19"/>
      <c r="S6" s="19"/>
      <c r="T6" s="19"/>
      <c r="U6" s="19"/>
      <c r="V6" s="19"/>
      <c r="W6" s="19">
        <v>7108110</v>
      </c>
      <c r="X6" s="19">
        <v>15638466</v>
      </c>
      <c r="Y6" s="19">
        <v>-8530356</v>
      </c>
      <c r="Z6" s="20">
        <v>-54.55</v>
      </c>
      <c r="AA6" s="21">
        <v>31276932</v>
      </c>
    </row>
    <row r="7" spans="1:27" ht="13.5">
      <c r="A7" s="22" t="s">
        <v>34</v>
      </c>
      <c r="B7" s="16"/>
      <c r="C7" s="17"/>
      <c r="D7" s="17"/>
      <c r="E7" s="18">
        <v>176592828</v>
      </c>
      <c r="F7" s="19">
        <v>176592828</v>
      </c>
      <c r="G7" s="19">
        <v>77285000</v>
      </c>
      <c r="H7" s="19">
        <v>1580793</v>
      </c>
      <c r="I7" s="19"/>
      <c r="J7" s="19">
        <v>78865793</v>
      </c>
      <c r="K7" s="19"/>
      <c r="L7" s="19">
        <v>63312000</v>
      </c>
      <c r="M7" s="19"/>
      <c r="N7" s="19">
        <v>63312000</v>
      </c>
      <c r="O7" s="19"/>
      <c r="P7" s="19"/>
      <c r="Q7" s="19"/>
      <c r="R7" s="19"/>
      <c r="S7" s="19"/>
      <c r="T7" s="19"/>
      <c r="U7" s="19"/>
      <c r="V7" s="19"/>
      <c r="W7" s="19">
        <v>142177793</v>
      </c>
      <c r="X7" s="19">
        <v>88296414</v>
      </c>
      <c r="Y7" s="19">
        <v>53881379</v>
      </c>
      <c r="Z7" s="20">
        <v>61.02</v>
      </c>
      <c r="AA7" s="21">
        <v>176592828</v>
      </c>
    </row>
    <row r="8" spans="1:27" ht="13.5">
      <c r="A8" s="22" t="s">
        <v>35</v>
      </c>
      <c r="B8" s="16"/>
      <c r="C8" s="17">
        <v>219174895</v>
      </c>
      <c r="D8" s="17"/>
      <c r="E8" s="18">
        <v>84082176</v>
      </c>
      <c r="F8" s="19">
        <v>84082176</v>
      </c>
      <c r="G8" s="19">
        <v>15004000</v>
      </c>
      <c r="H8" s="19"/>
      <c r="I8" s="19"/>
      <c r="J8" s="19">
        <v>15004000</v>
      </c>
      <c r="K8" s="19">
        <v>2000000</v>
      </c>
      <c r="L8" s="19"/>
      <c r="M8" s="19">
        <v>1400000</v>
      </c>
      <c r="N8" s="19">
        <v>3400000</v>
      </c>
      <c r="O8" s="19"/>
      <c r="P8" s="19"/>
      <c r="Q8" s="19"/>
      <c r="R8" s="19"/>
      <c r="S8" s="19"/>
      <c r="T8" s="19"/>
      <c r="U8" s="19"/>
      <c r="V8" s="19"/>
      <c r="W8" s="19">
        <v>18404000</v>
      </c>
      <c r="X8" s="19">
        <v>42041088</v>
      </c>
      <c r="Y8" s="19">
        <v>-23637088</v>
      </c>
      <c r="Z8" s="20">
        <v>-56.22</v>
      </c>
      <c r="AA8" s="21">
        <v>84082176</v>
      </c>
    </row>
    <row r="9" spans="1:27" ht="13.5">
      <c r="A9" s="22" t="s">
        <v>36</v>
      </c>
      <c r="B9" s="16"/>
      <c r="C9" s="17">
        <v>7347102</v>
      </c>
      <c r="D9" s="17"/>
      <c r="E9" s="18">
        <v>6624672</v>
      </c>
      <c r="F9" s="19">
        <v>6624672</v>
      </c>
      <c r="G9" s="19">
        <v>534100</v>
      </c>
      <c r="H9" s="19">
        <v>834543</v>
      </c>
      <c r="I9" s="19">
        <v>795405</v>
      </c>
      <c r="J9" s="19">
        <v>2164048</v>
      </c>
      <c r="K9" s="19">
        <v>706407</v>
      </c>
      <c r="L9" s="19">
        <v>618640</v>
      </c>
      <c r="M9" s="19">
        <v>772250</v>
      </c>
      <c r="N9" s="19">
        <v>2097297</v>
      </c>
      <c r="O9" s="19"/>
      <c r="P9" s="19"/>
      <c r="Q9" s="19"/>
      <c r="R9" s="19"/>
      <c r="S9" s="19"/>
      <c r="T9" s="19"/>
      <c r="U9" s="19"/>
      <c r="V9" s="19"/>
      <c r="W9" s="19">
        <v>4261345</v>
      </c>
      <c r="X9" s="19">
        <v>3312336</v>
      </c>
      <c r="Y9" s="19">
        <v>949009</v>
      </c>
      <c r="Z9" s="20">
        <v>28.65</v>
      </c>
      <c r="AA9" s="21">
        <v>6624672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-250032839</v>
      </c>
      <c r="D12" s="17"/>
      <c r="E12" s="18">
        <v>-249425196</v>
      </c>
      <c r="F12" s="19">
        <v>-165889524</v>
      </c>
      <c r="G12" s="19">
        <v>-11627184</v>
      </c>
      <c r="H12" s="19">
        <v>-13041995</v>
      </c>
      <c r="I12" s="19">
        <v>-19788919</v>
      </c>
      <c r="J12" s="19">
        <v>-44458098</v>
      </c>
      <c r="K12" s="19">
        <v>-17468575</v>
      </c>
      <c r="L12" s="19">
        <v>-16398778</v>
      </c>
      <c r="M12" s="19">
        <v>-23739599</v>
      </c>
      <c r="N12" s="19">
        <v>-57606952</v>
      </c>
      <c r="O12" s="19"/>
      <c r="P12" s="19"/>
      <c r="Q12" s="19"/>
      <c r="R12" s="19"/>
      <c r="S12" s="19"/>
      <c r="T12" s="19"/>
      <c r="U12" s="19"/>
      <c r="V12" s="19"/>
      <c r="W12" s="19">
        <v>-102065050</v>
      </c>
      <c r="X12" s="19">
        <v>-82944762</v>
      </c>
      <c r="Y12" s="19">
        <v>-19120288</v>
      </c>
      <c r="Z12" s="20">
        <v>23.05</v>
      </c>
      <c r="AA12" s="21">
        <v>-165889524</v>
      </c>
    </row>
    <row r="13" spans="1:27" ht="13.5">
      <c r="A13" s="22" t="s">
        <v>40</v>
      </c>
      <c r="B13" s="16"/>
      <c r="C13" s="17">
        <v>-278000</v>
      </c>
      <c r="D13" s="17"/>
      <c r="E13" s="18">
        <v>-2657784</v>
      </c>
      <c r="F13" s="19">
        <v>-1053996</v>
      </c>
      <c r="G13" s="19"/>
      <c r="H13" s="19">
        <v>-112674</v>
      </c>
      <c r="I13" s="19">
        <v>-139040</v>
      </c>
      <c r="J13" s="19">
        <v>-251714</v>
      </c>
      <c r="K13" s="19">
        <v>-174662</v>
      </c>
      <c r="L13" s="19">
        <v>-794141</v>
      </c>
      <c r="M13" s="19">
        <v>-285391</v>
      </c>
      <c r="N13" s="19">
        <v>-1254194</v>
      </c>
      <c r="O13" s="19"/>
      <c r="P13" s="19"/>
      <c r="Q13" s="19"/>
      <c r="R13" s="19"/>
      <c r="S13" s="19"/>
      <c r="T13" s="19"/>
      <c r="U13" s="19"/>
      <c r="V13" s="19"/>
      <c r="W13" s="19">
        <v>-1505908</v>
      </c>
      <c r="X13" s="19">
        <v>-526998</v>
      </c>
      <c r="Y13" s="19">
        <v>-978910</v>
      </c>
      <c r="Z13" s="20">
        <v>185.75</v>
      </c>
      <c r="AA13" s="21">
        <v>-1053996</v>
      </c>
    </row>
    <row r="14" spans="1:27" ht="13.5">
      <c r="A14" s="22" t="s">
        <v>41</v>
      </c>
      <c r="B14" s="16"/>
      <c r="C14" s="17"/>
      <c r="D14" s="17"/>
      <c r="E14" s="18"/>
      <c r="F14" s="19">
        <v>-85139004</v>
      </c>
      <c r="G14" s="19">
        <v>-804354</v>
      </c>
      <c r="H14" s="19">
        <v>-2247635</v>
      </c>
      <c r="I14" s="19">
        <v>-1144989</v>
      </c>
      <c r="J14" s="19">
        <v>-4196978</v>
      </c>
      <c r="K14" s="19">
        <v>-578123</v>
      </c>
      <c r="L14" s="19">
        <v>-379688</v>
      </c>
      <c r="M14" s="19">
        <v>-28795</v>
      </c>
      <c r="N14" s="19">
        <v>-986606</v>
      </c>
      <c r="O14" s="19"/>
      <c r="P14" s="19"/>
      <c r="Q14" s="19"/>
      <c r="R14" s="19"/>
      <c r="S14" s="19"/>
      <c r="T14" s="19"/>
      <c r="U14" s="19"/>
      <c r="V14" s="19"/>
      <c r="W14" s="19">
        <v>-5183584</v>
      </c>
      <c r="X14" s="19">
        <v>-42569502</v>
      </c>
      <c r="Y14" s="19">
        <v>37385918</v>
      </c>
      <c r="Z14" s="20">
        <v>-87.82</v>
      </c>
      <c r="AA14" s="21">
        <v>-85139004</v>
      </c>
    </row>
    <row r="15" spans="1:27" ht="13.5">
      <c r="A15" s="23" t="s">
        <v>42</v>
      </c>
      <c r="B15" s="24"/>
      <c r="C15" s="25">
        <f aca="true" t="shared" si="0" ref="C15:Y15">SUM(C6:C14)</f>
        <v>-805022</v>
      </c>
      <c r="D15" s="25">
        <f>SUM(D6:D14)</f>
        <v>0</v>
      </c>
      <c r="E15" s="26">
        <f t="shared" si="0"/>
        <v>45903096</v>
      </c>
      <c r="F15" s="27">
        <f t="shared" si="0"/>
        <v>46494084</v>
      </c>
      <c r="G15" s="27">
        <f t="shared" si="0"/>
        <v>81112229</v>
      </c>
      <c r="H15" s="27">
        <f t="shared" si="0"/>
        <v>-11478016</v>
      </c>
      <c r="I15" s="27">
        <f t="shared" si="0"/>
        <v>-19389415</v>
      </c>
      <c r="J15" s="27">
        <f t="shared" si="0"/>
        <v>50244798</v>
      </c>
      <c r="K15" s="27">
        <f t="shared" si="0"/>
        <v>-13868343</v>
      </c>
      <c r="L15" s="27">
        <f t="shared" si="0"/>
        <v>47624356</v>
      </c>
      <c r="M15" s="27">
        <f t="shared" si="0"/>
        <v>-20804105</v>
      </c>
      <c r="N15" s="27">
        <f t="shared" si="0"/>
        <v>12951908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63196706</v>
      </c>
      <c r="X15" s="27">
        <f t="shared" si="0"/>
        <v>23247042</v>
      </c>
      <c r="Y15" s="27">
        <f t="shared" si="0"/>
        <v>39949664</v>
      </c>
      <c r="Z15" s="28">
        <f>+IF(X15&lt;&gt;0,+(Y15/X15)*100,0)</f>
        <v>171.84837537610161</v>
      </c>
      <c r="AA15" s="29">
        <f>SUM(AA6:AA14)</f>
        <v>46494084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-2561284</v>
      </c>
      <c r="D19" s="17"/>
      <c r="E19" s="18">
        <v>590244</v>
      </c>
      <c r="F19" s="19">
        <v>590244</v>
      </c>
      <c r="G19" s="36"/>
      <c r="H19" s="36"/>
      <c r="I19" s="36"/>
      <c r="J19" s="19"/>
      <c r="K19" s="36">
        <v>642443</v>
      </c>
      <c r="L19" s="36"/>
      <c r="M19" s="19"/>
      <c r="N19" s="36">
        <v>642443</v>
      </c>
      <c r="O19" s="36"/>
      <c r="P19" s="36"/>
      <c r="Q19" s="19"/>
      <c r="R19" s="36"/>
      <c r="S19" s="36"/>
      <c r="T19" s="19"/>
      <c r="U19" s="36"/>
      <c r="V19" s="36"/>
      <c r="W19" s="36">
        <v>642443</v>
      </c>
      <c r="X19" s="19">
        <v>295122</v>
      </c>
      <c r="Y19" s="36">
        <v>347321</v>
      </c>
      <c r="Z19" s="37">
        <v>117.69</v>
      </c>
      <c r="AA19" s="38">
        <v>590244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-84082176</v>
      </c>
      <c r="F24" s="19">
        <v>-84082176</v>
      </c>
      <c r="G24" s="19">
        <v>-553413</v>
      </c>
      <c r="H24" s="19">
        <v>-5589842</v>
      </c>
      <c r="I24" s="19">
        <v>-4067125</v>
      </c>
      <c r="J24" s="19">
        <v>-10210380</v>
      </c>
      <c r="K24" s="19">
        <v>-12669273</v>
      </c>
      <c r="L24" s="19">
        <v>-2546216</v>
      </c>
      <c r="M24" s="19">
        <v>-9300253</v>
      </c>
      <c r="N24" s="19">
        <v>-24515742</v>
      </c>
      <c r="O24" s="19"/>
      <c r="P24" s="19"/>
      <c r="Q24" s="19"/>
      <c r="R24" s="19"/>
      <c r="S24" s="19"/>
      <c r="T24" s="19"/>
      <c r="U24" s="19"/>
      <c r="V24" s="19"/>
      <c r="W24" s="19">
        <v>-34726122</v>
      </c>
      <c r="X24" s="19">
        <v>-42041088</v>
      </c>
      <c r="Y24" s="19">
        <v>7314966</v>
      </c>
      <c r="Z24" s="20">
        <v>-17.4</v>
      </c>
      <c r="AA24" s="21">
        <v>-84082176</v>
      </c>
    </row>
    <row r="25" spans="1:27" ht="13.5">
      <c r="A25" s="23" t="s">
        <v>49</v>
      </c>
      <c r="B25" s="24"/>
      <c r="C25" s="25">
        <f aca="true" t="shared" si="1" ref="C25:Y25">SUM(C19:C24)</f>
        <v>-2561284</v>
      </c>
      <c r="D25" s="25">
        <f>SUM(D19:D24)</f>
        <v>0</v>
      </c>
      <c r="E25" s="26">
        <f t="shared" si="1"/>
        <v>-83491932</v>
      </c>
      <c r="F25" s="27">
        <f t="shared" si="1"/>
        <v>-83491932</v>
      </c>
      <c r="G25" s="27">
        <f t="shared" si="1"/>
        <v>-553413</v>
      </c>
      <c r="H25" s="27">
        <f t="shared" si="1"/>
        <v>-5589842</v>
      </c>
      <c r="I25" s="27">
        <f t="shared" si="1"/>
        <v>-4067125</v>
      </c>
      <c r="J25" s="27">
        <f t="shared" si="1"/>
        <v>-10210380</v>
      </c>
      <c r="K25" s="27">
        <f t="shared" si="1"/>
        <v>-12026830</v>
      </c>
      <c r="L25" s="27">
        <f t="shared" si="1"/>
        <v>-2546216</v>
      </c>
      <c r="M25" s="27">
        <f t="shared" si="1"/>
        <v>-9300253</v>
      </c>
      <c r="N25" s="27">
        <f t="shared" si="1"/>
        <v>-23873299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-34083679</v>
      </c>
      <c r="X25" s="27">
        <f t="shared" si="1"/>
        <v>-41745966</v>
      </c>
      <c r="Y25" s="27">
        <f t="shared" si="1"/>
        <v>7662287</v>
      </c>
      <c r="Z25" s="28">
        <f>+IF(X25&lt;&gt;0,+(Y25/X25)*100,0)</f>
        <v>-18.35455670135888</v>
      </c>
      <c r="AA25" s="29">
        <f>SUM(AA19:AA24)</f>
        <v>-83491932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>
        <v>-55587</v>
      </c>
      <c r="H33" s="19">
        <v>-55587</v>
      </c>
      <c r="I33" s="19">
        <v>-55587</v>
      </c>
      <c r="J33" s="19">
        <v>-166761</v>
      </c>
      <c r="K33" s="19">
        <v>-55587</v>
      </c>
      <c r="L33" s="19"/>
      <c r="M33" s="19">
        <v>-89953</v>
      </c>
      <c r="N33" s="19">
        <v>-145540</v>
      </c>
      <c r="O33" s="19"/>
      <c r="P33" s="19"/>
      <c r="Q33" s="19"/>
      <c r="R33" s="19"/>
      <c r="S33" s="19"/>
      <c r="T33" s="19"/>
      <c r="U33" s="19"/>
      <c r="V33" s="19"/>
      <c r="W33" s="19">
        <v>-312301</v>
      </c>
      <c r="X33" s="19"/>
      <c r="Y33" s="19">
        <v>-312301</v>
      </c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-55587</v>
      </c>
      <c r="H34" s="27">
        <f t="shared" si="2"/>
        <v>-55587</v>
      </c>
      <c r="I34" s="27">
        <f t="shared" si="2"/>
        <v>-55587</v>
      </c>
      <c r="J34" s="27">
        <f t="shared" si="2"/>
        <v>-166761</v>
      </c>
      <c r="K34" s="27">
        <f t="shared" si="2"/>
        <v>-55587</v>
      </c>
      <c r="L34" s="27">
        <f t="shared" si="2"/>
        <v>0</v>
      </c>
      <c r="M34" s="27">
        <f t="shared" si="2"/>
        <v>-89953</v>
      </c>
      <c r="N34" s="27">
        <f t="shared" si="2"/>
        <v>-145540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-312301</v>
      </c>
      <c r="X34" s="27">
        <f t="shared" si="2"/>
        <v>0</v>
      </c>
      <c r="Y34" s="27">
        <f t="shared" si="2"/>
        <v>-312301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-3366306</v>
      </c>
      <c r="D36" s="31">
        <f>+D15+D25+D34</f>
        <v>0</v>
      </c>
      <c r="E36" s="32">
        <f t="shared" si="3"/>
        <v>-37588836</v>
      </c>
      <c r="F36" s="33">
        <f t="shared" si="3"/>
        <v>-36997848</v>
      </c>
      <c r="G36" s="33">
        <f t="shared" si="3"/>
        <v>80503229</v>
      </c>
      <c r="H36" s="33">
        <f t="shared" si="3"/>
        <v>-17123445</v>
      </c>
      <c r="I36" s="33">
        <f t="shared" si="3"/>
        <v>-23512127</v>
      </c>
      <c r="J36" s="33">
        <f t="shared" si="3"/>
        <v>39867657</v>
      </c>
      <c r="K36" s="33">
        <f t="shared" si="3"/>
        <v>-25950760</v>
      </c>
      <c r="L36" s="33">
        <f t="shared" si="3"/>
        <v>45078140</v>
      </c>
      <c r="M36" s="33">
        <f t="shared" si="3"/>
        <v>-30194311</v>
      </c>
      <c r="N36" s="33">
        <f t="shared" si="3"/>
        <v>-11066931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28800726</v>
      </c>
      <c r="X36" s="33">
        <f t="shared" si="3"/>
        <v>-18498924</v>
      </c>
      <c r="Y36" s="33">
        <f t="shared" si="3"/>
        <v>47299650</v>
      </c>
      <c r="Z36" s="34">
        <f>+IF(X36&lt;&gt;0,+(Y36/X36)*100,0)</f>
        <v>-255.68865518880992</v>
      </c>
      <c r="AA36" s="35">
        <f>+AA15+AA25+AA34</f>
        <v>-36997848</v>
      </c>
    </row>
    <row r="37" spans="1:27" ht="13.5">
      <c r="A37" s="22" t="s">
        <v>57</v>
      </c>
      <c r="B37" s="16"/>
      <c r="C37" s="31"/>
      <c r="D37" s="31"/>
      <c r="E37" s="32">
        <v>60112170</v>
      </c>
      <c r="F37" s="33">
        <v>60112170</v>
      </c>
      <c r="G37" s="33"/>
      <c r="H37" s="33">
        <v>80503229</v>
      </c>
      <c r="I37" s="33">
        <v>63379784</v>
      </c>
      <c r="J37" s="33"/>
      <c r="K37" s="33">
        <v>39867657</v>
      </c>
      <c r="L37" s="33">
        <v>13916897</v>
      </c>
      <c r="M37" s="33">
        <v>58995037</v>
      </c>
      <c r="N37" s="33">
        <v>39867657</v>
      </c>
      <c r="O37" s="33"/>
      <c r="P37" s="33"/>
      <c r="Q37" s="33"/>
      <c r="R37" s="33"/>
      <c r="S37" s="33"/>
      <c r="T37" s="33"/>
      <c r="U37" s="33"/>
      <c r="V37" s="33"/>
      <c r="W37" s="33"/>
      <c r="X37" s="33">
        <v>60112170</v>
      </c>
      <c r="Y37" s="33">
        <v>-60112170</v>
      </c>
      <c r="Z37" s="34">
        <v>-100</v>
      </c>
      <c r="AA37" s="35">
        <v>60112170</v>
      </c>
    </row>
    <row r="38" spans="1:27" ht="13.5">
      <c r="A38" s="41" t="s">
        <v>58</v>
      </c>
      <c r="B38" s="42"/>
      <c r="C38" s="43">
        <v>-3366306</v>
      </c>
      <c r="D38" s="43"/>
      <c r="E38" s="44">
        <v>22523332</v>
      </c>
      <c r="F38" s="45">
        <v>23114321</v>
      </c>
      <c r="G38" s="45">
        <v>80503229</v>
      </c>
      <c r="H38" s="45">
        <v>63379784</v>
      </c>
      <c r="I38" s="45">
        <v>39867657</v>
      </c>
      <c r="J38" s="45">
        <v>39867657</v>
      </c>
      <c r="K38" s="45">
        <v>13916897</v>
      </c>
      <c r="L38" s="45">
        <v>58995037</v>
      </c>
      <c r="M38" s="45">
        <v>28800726</v>
      </c>
      <c r="N38" s="45">
        <v>28800726</v>
      </c>
      <c r="O38" s="45"/>
      <c r="P38" s="45"/>
      <c r="Q38" s="45"/>
      <c r="R38" s="45"/>
      <c r="S38" s="45"/>
      <c r="T38" s="45"/>
      <c r="U38" s="45"/>
      <c r="V38" s="45"/>
      <c r="W38" s="45">
        <v>28800726</v>
      </c>
      <c r="X38" s="45">
        <v>41613245</v>
      </c>
      <c r="Y38" s="45">
        <v>-12812519</v>
      </c>
      <c r="Z38" s="46">
        <v>-30.79</v>
      </c>
      <c r="AA38" s="47">
        <v>23114321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23434513</v>
      </c>
      <c r="D6" s="17"/>
      <c r="E6" s="18">
        <v>33539004</v>
      </c>
      <c r="F6" s="19">
        <v>33539004</v>
      </c>
      <c r="G6" s="19">
        <v>1566124</v>
      </c>
      <c r="H6" s="19">
        <v>1478285</v>
      </c>
      <c r="I6" s="19">
        <v>1106080</v>
      </c>
      <c r="J6" s="19">
        <v>4150489</v>
      </c>
      <c r="K6" s="19">
        <v>1650604</v>
      </c>
      <c r="L6" s="19">
        <v>2648140</v>
      </c>
      <c r="M6" s="19">
        <v>1562017</v>
      </c>
      <c r="N6" s="19">
        <v>5860761</v>
      </c>
      <c r="O6" s="19"/>
      <c r="P6" s="19"/>
      <c r="Q6" s="19"/>
      <c r="R6" s="19"/>
      <c r="S6" s="19"/>
      <c r="T6" s="19"/>
      <c r="U6" s="19"/>
      <c r="V6" s="19"/>
      <c r="W6" s="19">
        <v>10011250</v>
      </c>
      <c r="X6" s="19">
        <v>16769502</v>
      </c>
      <c r="Y6" s="19">
        <v>-6758252</v>
      </c>
      <c r="Z6" s="20">
        <v>-40.3</v>
      </c>
      <c r="AA6" s="21">
        <v>33539004</v>
      </c>
    </row>
    <row r="7" spans="1:27" ht="13.5">
      <c r="A7" s="22" t="s">
        <v>34</v>
      </c>
      <c r="B7" s="16"/>
      <c r="C7" s="17">
        <v>35271100</v>
      </c>
      <c r="D7" s="17"/>
      <c r="E7" s="18">
        <v>41018000</v>
      </c>
      <c r="F7" s="19">
        <v>41018000</v>
      </c>
      <c r="G7" s="19">
        <v>14551000</v>
      </c>
      <c r="H7" s="19">
        <v>3544000</v>
      </c>
      <c r="I7" s="19"/>
      <c r="J7" s="19">
        <v>18095000</v>
      </c>
      <c r="K7" s="19"/>
      <c r="L7" s="19">
        <v>12554000</v>
      </c>
      <c r="M7" s="19"/>
      <c r="N7" s="19">
        <v>12554000</v>
      </c>
      <c r="O7" s="19"/>
      <c r="P7" s="19"/>
      <c r="Q7" s="19"/>
      <c r="R7" s="19"/>
      <c r="S7" s="19"/>
      <c r="T7" s="19"/>
      <c r="U7" s="19"/>
      <c r="V7" s="19"/>
      <c r="W7" s="19">
        <v>30649000</v>
      </c>
      <c r="X7" s="19">
        <v>28464000</v>
      </c>
      <c r="Y7" s="19">
        <v>2185000</v>
      </c>
      <c r="Z7" s="20">
        <v>7.68</v>
      </c>
      <c r="AA7" s="21">
        <v>41018000</v>
      </c>
    </row>
    <row r="8" spans="1:27" ht="13.5">
      <c r="A8" s="22" t="s">
        <v>35</v>
      </c>
      <c r="B8" s="16"/>
      <c r="C8" s="17">
        <v>13696000</v>
      </c>
      <c r="D8" s="17"/>
      <c r="E8" s="18">
        <v>12821001</v>
      </c>
      <c r="F8" s="19">
        <v>12821001</v>
      </c>
      <c r="G8" s="19">
        <v>3082000</v>
      </c>
      <c r="H8" s="19"/>
      <c r="I8" s="19"/>
      <c r="J8" s="19">
        <v>3082000</v>
      </c>
      <c r="K8" s="19"/>
      <c r="L8" s="19">
        <v>4910000</v>
      </c>
      <c r="M8" s="19"/>
      <c r="N8" s="19">
        <v>4910000</v>
      </c>
      <c r="O8" s="19"/>
      <c r="P8" s="19"/>
      <c r="Q8" s="19"/>
      <c r="R8" s="19"/>
      <c r="S8" s="19"/>
      <c r="T8" s="19"/>
      <c r="U8" s="19"/>
      <c r="V8" s="19"/>
      <c r="W8" s="19">
        <v>7992000</v>
      </c>
      <c r="X8" s="19">
        <v>8547334</v>
      </c>
      <c r="Y8" s="19">
        <v>-555334</v>
      </c>
      <c r="Z8" s="20">
        <v>-6.5</v>
      </c>
      <c r="AA8" s="21">
        <v>12821001</v>
      </c>
    </row>
    <row r="9" spans="1:27" ht="13.5">
      <c r="A9" s="22" t="s">
        <v>36</v>
      </c>
      <c r="B9" s="16"/>
      <c r="C9" s="17">
        <v>4772192</v>
      </c>
      <c r="D9" s="17"/>
      <c r="E9" s="18">
        <v>4299996</v>
      </c>
      <c r="F9" s="19">
        <v>4299996</v>
      </c>
      <c r="G9" s="19"/>
      <c r="H9" s="19">
        <v>24796</v>
      </c>
      <c r="I9" s="19">
        <v>17773</v>
      </c>
      <c r="J9" s="19">
        <v>42569</v>
      </c>
      <c r="K9" s="19">
        <v>25166</v>
      </c>
      <c r="L9" s="19">
        <v>64769</v>
      </c>
      <c r="M9" s="19">
        <v>19748</v>
      </c>
      <c r="N9" s="19">
        <v>109683</v>
      </c>
      <c r="O9" s="19"/>
      <c r="P9" s="19"/>
      <c r="Q9" s="19"/>
      <c r="R9" s="19"/>
      <c r="S9" s="19"/>
      <c r="T9" s="19"/>
      <c r="U9" s="19"/>
      <c r="V9" s="19"/>
      <c r="W9" s="19">
        <v>152252</v>
      </c>
      <c r="X9" s="19">
        <v>2149998</v>
      </c>
      <c r="Y9" s="19">
        <v>-1997746</v>
      </c>
      <c r="Z9" s="20">
        <v>-92.92</v>
      </c>
      <c r="AA9" s="21">
        <v>4299996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-60592864</v>
      </c>
      <c r="D12" s="17"/>
      <c r="E12" s="18">
        <v>-93751055</v>
      </c>
      <c r="F12" s="19">
        <v>-93751055</v>
      </c>
      <c r="G12" s="19">
        <v>-4879073</v>
      </c>
      <c r="H12" s="19">
        <v>-1716795</v>
      </c>
      <c r="I12" s="19">
        <v>-9719396</v>
      </c>
      <c r="J12" s="19">
        <v>-16315264</v>
      </c>
      <c r="K12" s="19">
        <v>-4587095</v>
      </c>
      <c r="L12" s="19">
        <v>-7505061</v>
      </c>
      <c r="M12" s="19">
        <v>-3994718</v>
      </c>
      <c r="N12" s="19">
        <v>-16086874</v>
      </c>
      <c r="O12" s="19"/>
      <c r="P12" s="19"/>
      <c r="Q12" s="19"/>
      <c r="R12" s="19"/>
      <c r="S12" s="19"/>
      <c r="T12" s="19"/>
      <c r="U12" s="19"/>
      <c r="V12" s="19"/>
      <c r="W12" s="19">
        <v>-32402138</v>
      </c>
      <c r="X12" s="19">
        <v>-51093054</v>
      </c>
      <c r="Y12" s="19">
        <v>18690916</v>
      </c>
      <c r="Z12" s="20">
        <v>-36.58</v>
      </c>
      <c r="AA12" s="21">
        <v>-93751055</v>
      </c>
    </row>
    <row r="13" spans="1:27" ht="13.5">
      <c r="A13" s="22" t="s">
        <v>40</v>
      </c>
      <c r="B13" s="16"/>
      <c r="C13" s="17">
        <v>-1137551</v>
      </c>
      <c r="D13" s="17"/>
      <c r="E13" s="18">
        <v>-699996</v>
      </c>
      <c r="F13" s="19">
        <v>-699996</v>
      </c>
      <c r="G13" s="19"/>
      <c r="H13" s="19"/>
      <c r="I13" s="19">
        <v>-165657</v>
      </c>
      <c r="J13" s="19">
        <v>-165657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-165657</v>
      </c>
      <c r="X13" s="19">
        <v>-349998</v>
      </c>
      <c r="Y13" s="19">
        <v>184341</v>
      </c>
      <c r="Z13" s="20">
        <v>-52.67</v>
      </c>
      <c r="AA13" s="21">
        <v>-699996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15443390</v>
      </c>
      <c r="D15" s="25">
        <f>SUM(D6:D14)</f>
        <v>0</v>
      </c>
      <c r="E15" s="26">
        <f t="shared" si="0"/>
        <v>-2773050</v>
      </c>
      <c r="F15" s="27">
        <f t="shared" si="0"/>
        <v>-2773050</v>
      </c>
      <c r="G15" s="27">
        <f t="shared" si="0"/>
        <v>14320051</v>
      </c>
      <c r="H15" s="27">
        <f t="shared" si="0"/>
        <v>3330286</v>
      </c>
      <c r="I15" s="27">
        <f t="shared" si="0"/>
        <v>-8761200</v>
      </c>
      <c r="J15" s="27">
        <f t="shared" si="0"/>
        <v>8889137</v>
      </c>
      <c r="K15" s="27">
        <f t="shared" si="0"/>
        <v>-2911325</v>
      </c>
      <c r="L15" s="27">
        <f t="shared" si="0"/>
        <v>12671848</v>
      </c>
      <c r="M15" s="27">
        <f t="shared" si="0"/>
        <v>-2412953</v>
      </c>
      <c r="N15" s="27">
        <f t="shared" si="0"/>
        <v>7347570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16236707</v>
      </c>
      <c r="X15" s="27">
        <f t="shared" si="0"/>
        <v>4487782</v>
      </c>
      <c r="Y15" s="27">
        <f t="shared" si="0"/>
        <v>11748925</v>
      </c>
      <c r="Z15" s="28">
        <f>+IF(X15&lt;&gt;0,+(Y15/X15)*100,0)</f>
        <v>261.79803297040723</v>
      </c>
      <c r="AA15" s="29">
        <f>SUM(AA6:AA14)</f>
        <v>-2773050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-29918884</v>
      </c>
      <c r="D24" s="17"/>
      <c r="E24" s="18">
        <v>-12214956</v>
      </c>
      <c r="F24" s="19">
        <v>-12214956</v>
      </c>
      <c r="G24" s="19">
        <v>-27956</v>
      </c>
      <c r="H24" s="19">
        <v>-2488893</v>
      </c>
      <c r="I24" s="19">
        <v>-882373</v>
      </c>
      <c r="J24" s="19">
        <v>-3399222</v>
      </c>
      <c r="K24" s="19">
        <v>-24797</v>
      </c>
      <c r="L24" s="19"/>
      <c r="M24" s="19">
        <v>-1933707</v>
      </c>
      <c r="N24" s="19">
        <v>-1958504</v>
      </c>
      <c r="O24" s="19"/>
      <c r="P24" s="19"/>
      <c r="Q24" s="19"/>
      <c r="R24" s="19"/>
      <c r="S24" s="19"/>
      <c r="T24" s="19"/>
      <c r="U24" s="19"/>
      <c r="V24" s="19"/>
      <c r="W24" s="19">
        <v>-5357726</v>
      </c>
      <c r="X24" s="19">
        <v>-6107478</v>
      </c>
      <c r="Y24" s="19">
        <v>749752</v>
      </c>
      <c r="Z24" s="20">
        <v>-12.28</v>
      </c>
      <c r="AA24" s="21">
        <v>-12214956</v>
      </c>
    </row>
    <row r="25" spans="1:27" ht="13.5">
      <c r="A25" s="23" t="s">
        <v>49</v>
      </c>
      <c r="B25" s="24"/>
      <c r="C25" s="25">
        <f aca="true" t="shared" si="1" ref="C25:Y25">SUM(C19:C24)</f>
        <v>-29918884</v>
      </c>
      <c r="D25" s="25">
        <f>SUM(D19:D24)</f>
        <v>0</v>
      </c>
      <c r="E25" s="26">
        <f t="shared" si="1"/>
        <v>-12214956</v>
      </c>
      <c r="F25" s="27">
        <f t="shared" si="1"/>
        <v>-12214956</v>
      </c>
      <c r="G25" s="27">
        <f t="shared" si="1"/>
        <v>-27956</v>
      </c>
      <c r="H25" s="27">
        <f t="shared" si="1"/>
        <v>-2488893</v>
      </c>
      <c r="I25" s="27">
        <f t="shared" si="1"/>
        <v>-882373</v>
      </c>
      <c r="J25" s="27">
        <f t="shared" si="1"/>
        <v>-3399222</v>
      </c>
      <c r="K25" s="27">
        <f t="shared" si="1"/>
        <v>-24797</v>
      </c>
      <c r="L25" s="27">
        <f t="shared" si="1"/>
        <v>0</v>
      </c>
      <c r="M25" s="27">
        <f t="shared" si="1"/>
        <v>-1933707</v>
      </c>
      <c r="N25" s="27">
        <f t="shared" si="1"/>
        <v>-1958504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-5357726</v>
      </c>
      <c r="X25" s="27">
        <f t="shared" si="1"/>
        <v>-6107478</v>
      </c>
      <c r="Y25" s="27">
        <f t="shared" si="1"/>
        <v>749752</v>
      </c>
      <c r="Z25" s="28">
        <f>+IF(X25&lt;&gt;0,+(Y25/X25)*100,0)</f>
        <v>-12.275967265047864</v>
      </c>
      <c r="AA25" s="29">
        <f>SUM(AA19:AA24)</f>
        <v>-12214956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-14475494</v>
      </c>
      <c r="D36" s="31">
        <f>+D15+D25+D34</f>
        <v>0</v>
      </c>
      <c r="E36" s="32">
        <f t="shared" si="3"/>
        <v>-14988006</v>
      </c>
      <c r="F36" s="33">
        <f t="shared" si="3"/>
        <v>-14988006</v>
      </c>
      <c r="G36" s="33">
        <f t="shared" si="3"/>
        <v>14292095</v>
      </c>
      <c r="H36" s="33">
        <f t="shared" si="3"/>
        <v>841393</v>
      </c>
      <c r="I36" s="33">
        <f t="shared" si="3"/>
        <v>-9643573</v>
      </c>
      <c r="J36" s="33">
        <f t="shared" si="3"/>
        <v>5489915</v>
      </c>
      <c r="K36" s="33">
        <f t="shared" si="3"/>
        <v>-2936122</v>
      </c>
      <c r="L36" s="33">
        <f t="shared" si="3"/>
        <v>12671848</v>
      </c>
      <c r="M36" s="33">
        <f t="shared" si="3"/>
        <v>-4346660</v>
      </c>
      <c r="N36" s="33">
        <f t="shared" si="3"/>
        <v>5389066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10878981</v>
      </c>
      <c r="X36" s="33">
        <f t="shared" si="3"/>
        <v>-1619696</v>
      </c>
      <c r="Y36" s="33">
        <f t="shared" si="3"/>
        <v>12498677</v>
      </c>
      <c r="Z36" s="34">
        <f>+IF(X36&lt;&gt;0,+(Y36/X36)*100,0)</f>
        <v>-771.6680784542285</v>
      </c>
      <c r="AA36" s="35">
        <f>+AA15+AA25+AA34</f>
        <v>-14988006</v>
      </c>
    </row>
    <row r="37" spans="1:27" ht="13.5">
      <c r="A37" s="22" t="s">
        <v>57</v>
      </c>
      <c r="B37" s="16"/>
      <c r="C37" s="31">
        <v>16641430</v>
      </c>
      <c r="D37" s="31"/>
      <c r="E37" s="32">
        <v>27653994</v>
      </c>
      <c r="F37" s="33">
        <v>27653994</v>
      </c>
      <c r="G37" s="33">
        <v>1600000</v>
      </c>
      <c r="H37" s="33">
        <v>15892095</v>
      </c>
      <c r="I37" s="33">
        <v>16733488</v>
      </c>
      <c r="J37" s="33">
        <v>1600000</v>
      </c>
      <c r="K37" s="33">
        <v>7089915</v>
      </c>
      <c r="L37" s="33">
        <v>4153793</v>
      </c>
      <c r="M37" s="33">
        <v>16825641</v>
      </c>
      <c r="N37" s="33">
        <v>7089915</v>
      </c>
      <c r="O37" s="33"/>
      <c r="P37" s="33"/>
      <c r="Q37" s="33"/>
      <c r="R37" s="33"/>
      <c r="S37" s="33"/>
      <c r="T37" s="33"/>
      <c r="U37" s="33"/>
      <c r="V37" s="33"/>
      <c r="W37" s="33">
        <v>1600000</v>
      </c>
      <c r="X37" s="33">
        <v>27653994</v>
      </c>
      <c r="Y37" s="33">
        <v>-26053994</v>
      </c>
      <c r="Z37" s="34">
        <v>-94.21</v>
      </c>
      <c r="AA37" s="35">
        <v>27653994</v>
      </c>
    </row>
    <row r="38" spans="1:27" ht="13.5">
      <c r="A38" s="41" t="s">
        <v>58</v>
      </c>
      <c r="B38" s="42"/>
      <c r="C38" s="43">
        <v>2165936</v>
      </c>
      <c r="D38" s="43"/>
      <c r="E38" s="44">
        <v>12665988</v>
      </c>
      <c r="F38" s="45">
        <v>12665988</v>
      </c>
      <c r="G38" s="45">
        <v>15892095</v>
      </c>
      <c r="H38" s="45">
        <v>16733488</v>
      </c>
      <c r="I38" s="45">
        <v>7089915</v>
      </c>
      <c r="J38" s="45">
        <v>7089915</v>
      </c>
      <c r="K38" s="45">
        <v>4153793</v>
      </c>
      <c r="L38" s="45">
        <v>16825641</v>
      </c>
      <c r="M38" s="45">
        <v>12478981</v>
      </c>
      <c r="N38" s="45">
        <v>12478981</v>
      </c>
      <c r="O38" s="45"/>
      <c r="P38" s="45"/>
      <c r="Q38" s="45"/>
      <c r="R38" s="45"/>
      <c r="S38" s="45"/>
      <c r="T38" s="45"/>
      <c r="U38" s="45"/>
      <c r="V38" s="45"/>
      <c r="W38" s="45">
        <v>12478981</v>
      </c>
      <c r="X38" s="45">
        <v>26034298</v>
      </c>
      <c r="Y38" s="45">
        <v>-13555317</v>
      </c>
      <c r="Z38" s="46">
        <v>-52.07</v>
      </c>
      <c r="AA38" s="47">
        <v>12665988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100709401</v>
      </c>
      <c r="D6" s="17"/>
      <c r="E6" s="18">
        <v>44619151</v>
      </c>
      <c r="F6" s="19">
        <v>44619151</v>
      </c>
      <c r="G6" s="19">
        <v>5533143</v>
      </c>
      <c r="H6" s="19">
        <v>4746020</v>
      </c>
      <c r="I6" s="19">
        <v>5192722</v>
      </c>
      <c r="J6" s="19">
        <v>15471885</v>
      </c>
      <c r="K6" s="19">
        <v>5131329</v>
      </c>
      <c r="L6" s="19">
        <v>4786057</v>
      </c>
      <c r="M6" s="19">
        <v>4623088</v>
      </c>
      <c r="N6" s="19">
        <v>14540474</v>
      </c>
      <c r="O6" s="19"/>
      <c r="P6" s="19"/>
      <c r="Q6" s="19"/>
      <c r="R6" s="19"/>
      <c r="S6" s="19"/>
      <c r="T6" s="19"/>
      <c r="U6" s="19"/>
      <c r="V6" s="19"/>
      <c r="W6" s="19">
        <v>30012359</v>
      </c>
      <c r="X6" s="19">
        <v>26576345</v>
      </c>
      <c r="Y6" s="19">
        <v>3436014</v>
      </c>
      <c r="Z6" s="20">
        <v>12.93</v>
      </c>
      <c r="AA6" s="21">
        <v>44619151</v>
      </c>
    </row>
    <row r="7" spans="1:27" ht="13.5">
      <c r="A7" s="22" t="s">
        <v>34</v>
      </c>
      <c r="B7" s="16"/>
      <c r="C7" s="17">
        <v>130147936</v>
      </c>
      <c r="D7" s="17"/>
      <c r="E7" s="18">
        <v>103190500</v>
      </c>
      <c r="F7" s="19">
        <v>103190500</v>
      </c>
      <c r="G7" s="19">
        <v>41714000</v>
      </c>
      <c r="H7" s="19">
        <v>917333</v>
      </c>
      <c r="I7" s="19">
        <v>16667</v>
      </c>
      <c r="J7" s="19">
        <v>42648000</v>
      </c>
      <c r="K7" s="19">
        <v>1105000</v>
      </c>
      <c r="L7" s="19">
        <v>35501000</v>
      </c>
      <c r="M7" s="19"/>
      <c r="N7" s="19">
        <v>36606000</v>
      </c>
      <c r="O7" s="19"/>
      <c r="P7" s="19"/>
      <c r="Q7" s="19"/>
      <c r="R7" s="19"/>
      <c r="S7" s="19"/>
      <c r="T7" s="19"/>
      <c r="U7" s="19"/>
      <c r="V7" s="19"/>
      <c r="W7" s="19">
        <v>79254000</v>
      </c>
      <c r="X7" s="19">
        <v>51595236</v>
      </c>
      <c r="Y7" s="19">
        <v>27658764</v>
      </c>
      <c r="Z7" s="20">
        <v>53.61</v>
      </c>
      <c r="AA7" s="21">
        <v>103190500</v>
      </c>
    </row>
    <row r="8" spans="1:27" ht="13.5">
      <c r="A8" s="22" t="s">
        <v>35</v>
      </c>
      <c r="B8" s="16"/>
      <c r="C8" s="17"/>
      <c r="D8" s="17"/>
      <c r="E8" s="18">
        <v>32058426</v>
      </c>
      <c r="F8" s="19">
        <v>32058426</v>
      </c>
      <c r="G8" s="19">
        <v>8411000</v>
      </c>
      <c r="H8" s="19"/>
      <c r="I8" s="19"/>
      <c r="J8" s="19">
        <v>8411000</v>
      </c>
      <c r="K8" s="19"/>
      <c r="L8" s="19"/>
      <c r="M8" s="19">
        <v>2472750</v>
      </c>
      <c r="N8" s="19">
        <v>2472750</v>
      </c>
      <c r="O8" s="19"/>
      <c r="P8" s="19"/>
      <c r="Q8" s="19"/>
      <c r="R8" s="19"/>
      <c r="S8" s="19"/>
      <c r="T8" s="19"/>
      <c r="U8" s="19"/>
      <c r="V8" s="19"/>
      <c r="W8" s="19">
        <v>10883750</v>
      </c>
      <c r="X8" s="19">
        <v>16029210</v>
      </c>
      <c r="Y8" s="19">
        <v>-5145460</v>
      </c>
      <c r="Z8" s="20">
        <v>-32.1</v>
      </c>
      <c r="AA8" s="21">
        <v>32058426</v>
      </c>
    </row>
    <row r="9" spans="1:27" ht="13.5">
      <c r="A9" s="22" t="s">
        <v>36</v>
      </c>
      <c r="B9" s="16"/>
      <c r="C9" s="17"/>
      <c r="D9" s="17"/>
      <c r="E9" s="18">
        <v>5500000</v>
      </c>
      <c r="F9" s="19">
        <v>5500000</v>
      </c>
      <c r="G9" s="19">
        <v>169258</v>
      </c>
      <c r="H9" s="19">
        <v>401832</v>
      </c>
      <c r="I9" s="19">
        <v>305948</v>
      </c>
      <c r="J9" s="19">
        <v>877038</v>
      </c>
      <c r="K9" s="19">
        <v>900796</v>
      </c>
      <c r="L9" s="19">
        <v>175698</v>
      </c>
      <c r="M9" s="19">
        <v>1962983</v>
      </c>
      <c r="N9" s="19">
        <v>3039477</v>
      </c>
      <c r="O9" s="19"/>
      <c r="P9" s="19"/>
      <c r="Q9" s="19"/>
      <c r="R9" s="19"/>
      <c r="S9" s="19"/>
      <c r="T9" s="19"/>
      <c r="U9" s="19"/>
      <c r="V9" s="19"/>
      <c r="W9" s="19">
        <v>3916515</v>
      </c>
      <c r="X9" s="19">
        <v>2749998</v>
      </c>
      <c r="Y9" s="19">
        <v>1166517</v>
      </c>
      <c r="Z9" s="20">
        <v>42.42</v>
      </c>
      <c r="AA9" s="21">
        <v>5500000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-186544166</v>
      </c>
      <c r="D12" s="17"/>
      <c r="E12" s="18">
        <v>-146164537</v>
      </c>
      <c r="F12" s="19">
        <v>-146164537</v>
      </c>
      <c r="G12" s="19">
        <v>-8105433</v>
      </c>
      <c r="H12" s="19">
        <v>-7714084</v>
      </c>
      <c r="I12" s="19">
        <v>-12218278</v>
      </c>
      <c r="J12" s="19">
        <v>-28037795</v>
      </c>
      <c r="K12" s="19">
        <v>-20033179</v>
      </c>
      <c r="L12" s="19">
        <v>-14833590</v>
      </c>
      <c r="M12" s="19">
        <v>-16053056</v>
      </c>
      <c r="N12" s="19">
        <v>-50919825</v>
      </c>
      <c r="O12" s="19"/>
      <c r="P12" s="19"/>
      <c r="Q12" s="19"/>
      <c r="R12" s="19"/>
      <c r="S12" s="19"/>
      <c r="T12" s="19"/>
      <c r="U12" s="19"/>
      <c r="V12" s="19"/>
      <c r="W12" s="19">
        <v>-78957620</v>
      </c>
      <c r="X12" s="19">
        <v>-73080738</v>
      </c>
      <c r="Y12" s="19">
        <v>-5876882</v>
      </c>
      <c r="Z12" s="20">
        <v>8.04</v>
      </c>
      <c r="AA12" s="21">
        <v>-146164537</v>
      </c>
    </row>
    <row r="13" spans="1:27" ht="13.5">
      <c r="A13" s="22" t="s">
        <v>40</v>
      </c>
      <c r="B13" s="16"/>
      <c r="C13" s="17">
        <v>-105379</v>
      </c>
      <c r="D13" s="17"/>
      <c r="E13" s="18">
        <v>-110910</v>
      </c>
      <c r="F13" s="19">
        <v>-110910</v>
      </c>
      <c r="G13" s="19">
        <v>-2734328</v>
      </c>
      <c r="H13" s="19">
        <v>-2641106</v>
      </c>
      <c r="I13" s="19"/>
      <c r="J13" s="19">
        <v>-5375434</v>
      </c>
      <c r="K13" s="19">
        <v>-2617068</v>
      </c>
      <c r="L13" s="19">
        <v>-2617068</v>
      </c>
      <c r="M13" s="19"/>
      <c r="N13" s="19">
        <v>-5234136</v>
      </c>
      <c r="O13" s="19"/>
      <c r="P13" s="19"/>
      <c r="Q13" s="19"/>
      <c r="R13" s="19"/>
      <c r="S13" s="19"/>
      <c r="T13" s="19"/>
      <c r="U13" s="19"/>
      <c r="V13" s="19"/>
      <c r="W13" s="19">
        <v>-10609570</v>
      </c>
      <c r="X13" s="19">
        <v>-55428</v>
      </c>
      <c r="Y13" s="19">
        <v>-10554142</v>
      </c>
      <c r="Z13" s="20">
        <v>19041.17</v>
      </c>
      <c r="AA13" s="21">
        <v>-110910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44207792</v>
      </c>
      <c r="D15" s="25">
        <f>SUM(D6:D14)</f>
        <v>0</v>
      </c>
      <c r="E15" s="26">
        <f t="shared" si="0"/>
        <v>39092630</v>
      </c>
      <c r="F15" s="27">
        <f t="shared" si="0"/>
        <v>39092630</v>
      </c>
      <c r="G15" s="27">
        <f t="shared" si="0"/>
        <v>44987640</v>
      </c>
      <c r="H15" s="27">
        <f t="shared" si="0"/>
        <v>-4290005</v>
      </c>
      <c r="I15" s="27">
        <f t="shared" si="0"/>
        <v>-6702941</v>
      </c>
      <c r="J15" s="27">
        <f t="shared" si="0"/>
        <v>33994694</v>
      </c>
      <c r="K15" s="27">
        <f t="shared" si="0"/>
        <v>-15513122</v>
      </c>
      <c r="L15" s="27">
        <f t="shared" si="0"/>
        <v>23012097</v>
      </c>
      <c r="M15" s="27">
        <f t="shared" si="0"/>
        <v>-6994235</v>
      </c>
      <c r="N15" s="27">
        <f t="shared" si="0"/>
        <v>504740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34499434</v>
      </c>
      <c r="X15" s="27">
        <f t="shared" si="0"/>
        <v>23814623</v>
      </c>
      <c r="Y15" s="27">
        <f t="shared" si="0"/>
        <v>10684811</v>
      </c>
      <c r="Z15" s="28">
        <f>+IF(X15&lt;&gt;0,+(Y15/X15)*100,0)</f>
        <v>44.86659730032258</v>
      </c>
      <c r="AA15" s="29">
        <f>SUM(AA6:AA14)</f>
        <v>39092630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1131617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129685106</v>
      </c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-80931487</v>
      </c>
      <c r="D24" s="17"/>
      <c r="E24" s="18">
        <v>-74464765</v>
      </c>
      <c r="F24" s="19">
        <v>-74464765</v>
      </c>
      <c r="G24" s="19">
        <v>-21028</v>
      </c>
      <c r="H24" s="19">
        <v>-238318</v>
      </c>
      <c r="I24" s="19">
        <v>-1108493</v>
      </c>
      <c r="J24" s="19">
        <v>-1367839</v>
      </c>
      <c r="K24" s="19">
        <v>-6521514</v>
      </c>
      <c r="L24" s="19">
        <v>-1183208</v>
      </c>
      <c r="M24" s="19">
        <v>-209356</v>
      </c>
      <c r="N24" s="19">
        <v>-7914078</v>
      </c>
      <c r="O24" s="19"/>
      <c r="P24" s="19"/>
      <c r="Q24" s="19"/>
      <c r="R24" s="19"/>
      <c r="S24" s="19"/>
      <c r="T24" s="19"/>
      <c r="U24" s="19"/>
      <c r="V24" s="19"/>
      <c r="W24" s="19">
        <v>-9281917</v>
      </c>
      <c r="X24" s="19">
        <v>-37232232</v>
      </c>
      <c r="Y24" s="19">
        <v>27950315</v>
      </c>
      <c r="Z24" s="20">
        <v>-75.07</v>
      </c>
      <c r="AA24" s="21">
        <v>-74464765</v>
      </c>
    </row>
    <row r="25" spans="1:27" ht="13.5">
      <c r="A25" s="23" t="s">
        <v>49</v>
      </c>
      <c r="B25" s="24"/>
      <c r="C25" s="25">
        <f aca="true" t="shared" si="1" ref="C25:Y25">SUM(C19:C24)</f>
        <v>49885236</v>
      </c>
      <c r="D25" s="25">
        <f>SUM(D19:D24)</f>
        <v>0</v>
      </c>
      <c r="E25" s="26">
        <f t="shared" si="1"/>
        <v>-74464765</v>
      </c>
      <c r="F25" s="27">
        <f t="shared" si="1"/>
        <v>-74464765</v>
      </c>
      <c r="G25" s="27">
        <f t="shared" si="1"/>
        <v>-21028</v>
      </c>
      <c r="H25" s="27">
        <f t="shared" si="1"/>
        <v>-238318</v>
      </c>
      <c r="I25" s="27">
        <f t="shared" si="1"/>
        <v>-1108493</v>
      </c>
      <c r="J25" s="27">
        <f t="shared" si="1"/>
        <v>-1367839</v>
      </c>
      <c r="K25" s="27">
        <f t="shared" si="1"/>
        <v>-6521514</v>
      </c>
      <c r="L25" s="27">
        <f t="shared" si="1"/>
        <v>-1183208</v>
      </c>
      <c r="M25" s="27">
        <f t="shared" si="1"/>
        <v>-209356</v>
      </c>
      <c r="N25" s="27">
        <f t="shared" si="1"/>
        <v>-7914078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-9281917</v>
      </c>
      <c r="X25" s="27">
        <f t="shared" si="1"/>
        <v>-37232232</v>
      </c>
      <c r="Y25" s="27">
        <f t="shared" si="1"/>
        <v>27950315</v>
      </c>
      <c r="Z25" s="28">
        <f>+IF(X25&lt;&gt;0,+(Y25/X25)*100,0)</f>
        <v>-75.07021067122702</v>
      </c>
      <c r="AA25" s="29">
        <f>SUM(AA19:AA24)</f>
        <v>-74464765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>
        <v>34050750</v>
      </c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134632</v>
      </c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-20623</v>
      </c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34164759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128257787</v>
      </c>
      <c r="D36" s="31">
        <f>+D15+D25+D34</f>
        <v>0</v>
      </c>
      <c r="E36" s="32">
        <f t="shared" si="3"/>
        <v>-35372135</v>
      </c>
      <c r="F36" s="33">
        <f t="shared" si="3"/>
        <v>-35372135</v>
      </c>
      <c r="G36" s="33">
        <f t="shared" si="3"/>
        <v>44966612</v>
      </c>
      <c r="H36" s="33">
        <f t="shared" si="3"/>
        <v>-4528323</v>
      </c>
      <c r="I36" s="33">
        <f t="shared" si="3"/>
        <v>-7811434</v>
      </c>
      <c r="J36" s="33">
        <f t="shared" si="3"/>
        <v>32626855</v>
      </c>
      <c r="K36" s="33">
        <f t="shared" si="3"/>
        <v>-22034636</v>
      </c>
      <c r="L36" s="33">
        <f t="shared" si="3"/>
        <v>21828889</v>
      </c>
      <c r="M36" s="33">
        <f t="shared" si="3"/>
        <v>-7203591</v>
      </c>
      <c r="N36" s="33">
        <f t="shared" si="3"/>
        <v>-7409338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25217517</v>
      </c>
      <c r="X36" s="33">
        <f t="shared" si="3"/>
        <v>-13417609</v>
      </c>
      <c r="Y36" s="33">
        <f t="shared" si="3"/>
        <v>38635126</v>
      </c>
      <c r="Z36" s="34">
        <f>+IF(X36&lt;&gt;0,+(Y36/X36)*100,0)</f>
        <v>-287.9434480465186</v>
      </c>
      <c r="AA36" s="35">
        <f>+AA15+AA25+AA34</f>
        <v>-35372135</v>
      </c>
    </row>
    <row r="37" spans="1:27" ht="13.5">
      <c r="A37" s="22" t="s">
        <v>57</v>
      </c>
      <c r="B37" s="16"/>
      <c r="C37" s="31">
        <v>12809807</v>
      </c>
      <c r="D37" s="31"/>
      <c r="E37" s="32"/>
      <c r="F37" s="33"/>
      <c r="G37" s="33"/>
      <c r="H37" s="33">
        <v>44966612</v>
      </c>
      <c r="I37" s="33">
        <v>40438289</v>
      </c>
      <c r="J37" s="33"/>
      <c r="K37" s="33">
        <v>32626855</v>
      </c>
      <c r="L37" s="33">
        <v>10592219</v>
      </c>
      <c r="M37" s="33">
        <v>32421108</v>
      </c>
      <c r="N37" s="33">
        <v>32626855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4"/>
      <c r="AA37" s="35"/>
    </row>
    <row r="38" spans="1:27" ht="13.5">
      <c r="A38" s="41" t="s">
        <v>58</v>
      </c>
      <c r="B38" s="42"/>
      <c r="C38" s="43">
        <v>141067594</v>
      </c>
      <c r="D38" s="43"/>
      <c r="E38" s="44">
        <v>-35372135</v>
      </c>
      <c r="F38" s="45">
        <v>-35372135</v>
      </c>
      <c r="G38" s="45">
        <v>44966612</v>
      </c>
      <c r="H38" s="45">
        <v>40438289</v>
      </c>
      <c r="I38" s="45">
        <v>32626855</v>
      </c>
      <c r="J38" s="45">
        <v>32626855</v>
      </c>
      <c r="K38" s="45">
        <v>10592219</v>
      </c>
      <c r="L38" s="45">
        <v>32421108</v>
      </c>
      <c r="M38" s="45">
        <v>25217517</v>
      </c>
      <c r="N38" s="45">
        <v>25217517</v>
      </c>
      <c r="O38" s="45"/>
      <c r="P38" s="45"/>
      <c r="Q38" s="45"/>
      <c r="R38" s="45"/>
      <c r="S38" s="45"/>
      <c r="T38" s="45"/>
      <c r="U38" s="45"/>
      <c r="V38" s="45"/>
      <c r="W38" s="45">
        <v>25217517</v>
      </c>
      <c r="X38" s="45">
        <v>-13417609</v>
      </c>
      <c r="Y38" s="45">
        <v>38635126</v>
      </c>
      <c r="Z38" s="46">
        <v>-287.94</v>
      </c>
      <c r="AA38" s="47">
        <v>-35372135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17966746</v>
      </c>
      <c r="D6" s="17"/>
      <c r="E6" s="18">
        <v>20574240</v>
      </c>
      <c r="F6" s="19">
        <v>20574240</v>
      </c>
      <c r="G6" s="19">
        <v>722741</v>
      </c>
      <c r="H6" s="19">
        <v>448826</v>
      </c>
      <c r="I6" s="19">
        <v>598540</v>
      </c>
      <c r="J6" s="19">
        <v>1770107</v>
      </c>
      <c r="K6" s="19">
        <v>466593</v>
      </c>
      <c r="L6" s="19">
        <v>3361736</v>
      </c>
      <c r="M6" s="19">
        <v>282173</v>
      </c>
      <c r="N6" s="19">
        <v>4110502</v>
      </c>
      <c r="O6" s="19"/>
      <c r="P6" s="19"/>
      <c r="Q6" s="19"/>
      <c r="R6" s="19"/>
      <c r="S6" s="19"/>
      <c r="T6" s="19"/>
      <c r="U6" s="19"/>
      <c r="V6" s="19"/>
      <c r="W6" s="19">
        <v>5880609</v>
      </c>
      <c r="X6" s="19">
        <v>10287120</v>
      </c>
      <c r="Y6" s="19">
        <v>-4406511</v>
      </c>
      <c r="Z6" s="20">
        <v>-42.84</v>
      </c>
      <c r="AA6" s="21">
        <v>20574240</v>
      </c>
    </row>
    <row r="7" spans="1:27" ht="13.5">
      <c r="A7" s="22" t="s">
        <v>34</v>
      </c>
      <c r="B7" s="16"/>
      <c r="C7" s="17">
        <v>86897304</v>
      </c>
      <c r="D7" s="17"/>
      <c r="E7" s="18">
        <v>75676752</v>
      </c>
      <c r="F7" s="19">
        <v>75676752</v>
      </c>
      <c r="G7" s="19">
        <v>30485750</v>
      </c>
      <c r="H7" s="19">
        <v>934000</v>
      </c>
      <c r="I7" s="19"/>
      <c r="J7" s="19">
        <v>31419750</v>
      </c>
      <c r="K7" s="19"/>
      <c r="L7" s="19">
        <v>4790000</v>
      </c>
      <c r="M7" s="19">
        <v>18273000</v>
      </c>
      <c r="N7" s="19">
        <v>23063000</v>
      </c>
      <c r="O7" s="19"/>
      <c r="P7" s="19"/>
      <c r="Q7" s="19"/>
      <c r="R7" s="19"/>
      <c r="S7" s="19"/>
      <c r="T7" s="19"/>
      <c r="U7" s="19"/>
      <c r="V7" s="19"/>
      <c r="W7" s="19">
        <v>54482750</v>
      </c>
      <c r="X7" s="19">
        <v>37838376</v>
      </c>
      <c r="Y7" s="19">
        <v>16644374</v>
      </c>
      <c r="Z7" s="20">
        <v>43.99</v>
      </c>
      <c r="AA7" s="21">
        <v>75676752</v>
      </c>
    </row>
    <row r="8" spans="1:27" ht="13.5">
      <c r="A8" s="22" t="s">
        <v>35</v>
      </c>
      <c r="B8" s="16"/>
      <c r="C8" s="17"/>
      <c r="D8" s="17"/>
      <c r="E8" s="18">
        <v>22687248</v>
      </c>
      <c r="F8" s="19">
        <v>22687248</v>
      </c>
      <c r="G8" s="19">
        <v>4992250</v>
      </c>
      <c r="H8" s="19">
        <v>400000</v>
      </c>
      <c r="I8" s="19"/>
      <c r="J8" s="19">
        <v>5392250</v>
      </c>
      <c r="K8" s="19"/>
      <c r="L8" s="19">
        <v>300000</v>
      </c>
      <c r="M8" s="19"/>
      <c r="N8" s="19">
        <v>300000</v>
      </c>
      <c r="O8" s="19"/>
      <c r="P8" s="19"/>
      <c r="Q8" s="19"/>
      <c r="R8" s="19"/>
      <c r="S8" s="19"/>
      <c r="T8" s="19"/>
      <c r="U8" s="19"/>
      <c r="V8" s="19"/>
      <c r="W8" s="19">
        <v>5692250</v>
      </c>
      <c r="X8" s="19">
        <v>11343624</v>
      </c>
      <c r="Y8" s="19">
        <v>-5651374</v>
      </c>
      <c r="Z8" s="20">
        <v>-49.82</v>
      </c>
      <c r="AA8" s="21">
        <v>22687248</v>
      </c>
    </row>
    <row r="9" spans="1:27" ht="13.5">
      <c r="A9" s="22" t="s">
        <v>36</v>
      </c>
      <c r="B9" s="16"/>
      <c r="C9" s="17">
        <v>746275</v>
      </c>
      <c r="D9" s="17"/>
      <c r="E9" s="18">
        <v>1500000</v>
      </c>
      <c r="F9" s="19">
        <v>1500000</v>
      </c>
      <c r="G9" s="19">
        <v>50273</v>
      </c>
      <c r="H9" s="19">
        <v>30291</v>
      </c>
      <c r="I9" s="19">
        <v>91935</v>
      </c>
      <c r="J9" s="19">
        <v>172499</v>
      </c>
      <c r="K9" s="19">
        <v>59365</v>
      </c>
      <c r="L9" s="19">
        <v>11635</v>
      </c>
      <c r="M9" s="19">
        <v>44256</v>
      </c>
      <c r="N9" s="19">
        <v>115256</v>
      </c>
      <c r="O9" s="19"/>
      <c r="P9" s="19"/>
      <c r="Q9" s="19"/>
      <c r="R9" s="19"/>
      <c r="S9" s="19"/>
      <c r="T9" s="19"/>
      <c r="U9" s="19"/>
      <c r="V9" s="19"/>
      <c r="W9" s="19">
        <v>287755</v>
      </c>
      <c r="X9" s="19">
        <v>750000</v>
      </c>
      <c r="Y9" s="19">
        <v>-462245</v>
      </c>
      <c r="Z9" s="20">
        <v>-61.63</v>
      </c>
      <c r="AA9" s="21">
        <v>1500000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83736328</v>
      </c>
      <c r="D12" s="17"/>
      <c r="E12" s="18">
        <v>-98973192</v>
      </c>
      <c r="F12" s="19">
        <v>-98973192</v>
      </c>
      <c r="G12" s="19">
        <v>-5238833</v>
      </c>
      <c r="H12" s="19">
        <v>-5124157</v>
      </c>
      <c r="I12" s="19">
        <v>-4781066</v>
      </c>
      <c r="J12" s="19">
        <v>-15144056</v>
      </c>
      <c r="K12" s="19">
        <v>-5280313</v>
      </c>
      <c r="L12" s="19">
        <v>-4918285</v>
      </c>
      <c r="M12" s="19">
        <v>-5298894</v>
      </c>
      <c r="N12" s="19">
        <v>-15497492</v>
      </c>
      <c r="O12" s="19"/>
      <c r="P12" s="19"/>
      <c r="Q12" s="19"/>
      <c r="R12" s="19"/>
      <c r="S12" s="19"/>
      <c r="T12" s="19"/>
      <c r="U12" s="19"/>
      <c r="V12" s="19"/>
      <c r="W12" s="19">
        <v>-30641548</v>
      </c>
      <c r="X12" s="19">
        <v>-49486596</v>
      </c>
      <c r="Y12" s="19">
        <v>18845048</v>
      </c>
      <c r="Z12" s="20">
        <v>-38.08</v>
      </c>
      <c r="AA12" s="21">
        <v>-98973192</v>
      </c>
    </row>
    <row r="13" spans="1:27" ht="13.5">
      <c r="A13" s="22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/>
      <c r="F14" s="19"/>
      <c r="G14" s="19">
        <v>-11880</v>
      </c>
      <c r="H14" s="19">
        <v>-198000</v>
      </c>
      <c r="I14" s="19">
        <v>-17850</v>
      </c>
      <c r="J14" s="19">
        <v>-227730</v>
      </c>
      <c r="K14" s="19">
        <v>-101586</v>
      </c>
      <c r="L14" s="19">
        <v>-8080</v>
      </c>
      <c r="M14" s="19">
        <v>-163720</v>
      </c>
      <c r="N14" s="19">
        <v>-273386</v>
      </c>
      <c r="O14" s="19"/>
      <c r="P14" s="19"/>
      <c r="Q14" s="19"/>
      <c r="R14" s="19"/>
      <c r="S14" s="19"/>
      <c r="T14" s="19"/>
      <c r="U14" s="19"/>
      <c r="V14" s="19"/>
      <c r="W14" s="19">
        <v>-501116</v>
      </c>
      <c r="X14" s="19"/>
      <c r="Y14" s="19">
        <v>-501116</v>
      </c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189346653</v>
      </c>
      <c r="D15" s="25">
        <f>SUM(D6:D14)</f>
        <v>0</v>
      </c>
      <c r="E15" s="26">
        <f t="shared" si="0"/>
        <v>21465048</v>
      </c>
      <c r="F15" s="27">
        <f t="shared" si="0"/>
        <v>21465048</v>
      </c>
      <c r="G15" s="27">
        <f t="shared" si="0"/>
        <v>31000301</v>
      </c>
      <c r="H15" s="27">
        <f t="shared" si="0"/>
        <v>-3509040</v>
      </c>
      <c r="I15" s="27">
        <f t="shared" si="0"/>
        <v>-4108441</v>
      </c>
      <c r="J15" s="27">
        <f t="shared" si="0"/>
        <v>23382820</v>
      </c>
      <c r="K15" s="27">
        <f t="shared" si="0"/>
        <v>-4855941</v>
      </c>
      <c r="L15" s="27">
        <f t="shared" si="0"/>
        <v>3537006</v>
      </c>
      <c r="M15" s="27">
        <f t="shared" si="0"/>
        <v>13136815</v>
      </c>
      <c r="N15" s="27">
        <f t="shared" si="0"/>
        <v>11817880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35200700</v>
      </c>
      <c r="X15" s="27">
        <f t="shared" si="0"/>
        <v>10732524</v>
      </c>
      <c r="Y15" s="27">
        <f t="shared" si="0"/>
        <v>24468176</v>
      </c>
      <c r="Z15" s="28">
        <f>+IF(X15&lt;&gt;0,+(Y15/X15)*100,0)</f>
        <v>227.9815633303033</v>
      </c>
      <c r="AA15" s="29">
        <f>SUM(AA6:AA14)</f>
        <v>21465048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>
        <v>800004</v>
      </c>
      <c r="F19" s="19">
        <v>800004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>
        <v>400002</v>
      </c>
      <c r="Y19" s="36">
        <v>-400002</v>
      </c>
      <c r="Z19" s="37">
        <v>-100</v>
      </c>
      <c r="AA19" s="38">
        <v>800004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46193465</v>
      </c>
      <c r="D24" s="17"/>
      <c r="E24" s="18">
        <v>-27164916</v>
      </c>
      <c r="F24" s="19">
        <v>-27164916</v>
      </c>
      <c r="G24" s="19">
        <v>-31104</v>
      </c>
      <c r="H24" s="19">
        <v>-1600</v>
      </c>
      <c r="I24" s="19">
        <v>-166870</v>
      </c>
      <c r="J24" s="19">
        <v>-199574</v>
      </c>
      <c r="K24" s="19">
        <v>-49771</v>
      </c>
      <c r="L24" s="19">
        <v>-2048110</v>
      </c>
      <c r="M24" s="19">
        <v>-2631892</v>
      </c>
      <c r="N24" s="19">
        <v>-4729773</v>
      </c>
      <c r="O24" s="19"/>
      <c r="P24" s="19"/>
      <c r="Q24" s="19"/>
      <c r="R24" s="19"/>
      <c r="S24" s="19"/>
      <c r="T24" s="19"/>
      <c r="U24" s="19"/>
      <c r="V24" s="19"/>
      <c r="W24" s="19">
        <v>-4929347</v>
      </c>
      <c r="X24" s="19">
        <v>-13582458</v>
      </c>
      <c r="Y24" s="19">
        <v>8653111</v>
      </c>
      <c r="Z24" s="20">
        <v>-63.71</v>
      </c>
      <c r="AA24" s="21">
        <v>-27164916</v>
      </c>
    </row>
    <row r="25" spans="1:27" ht="13.5">
      <c r="A25" s="23" t="s">
        <v>49</v>
      </c>
      <c r="B25" s="24"/>
      <c r="C25" s="25">
        <f aca="true" t="shared" si="1" ref="C25:Y25">SUM(C19:C24)</f>
        <v>46193465</v>
      </c>
      <c r="D25" s="25">
        <f>SUM(D19:D24)</f>
        <v>0</v>
      </c>
      <c r="E25" s="26">
        <f t="shared" si="1"/>
        <v>-26364912</v>
      </c>
      <c r="F25" s="27">
        <f t="shared" si="1"/>
        <v>-26364912</v>
      </c>
      <c r="G25" s="27">
        <f t="shared" si="1"/>
        <v>-31104</v>
      </c>
      <c r="H25" s="27">
        <f t="shared" si="1"/>
        <v>-1600</v>
      </c>
      <c r="I25" s="27">
        <f t="shared" si="1"/>
        <v>-166870</v>
      </c>
      <c r="J25" s="27">
        <f t="shared" si="1"/>
        <v>-199574</v>
      </c>
      <c r="K25" s="27">
        <f t="shared" si="1"/>
        <v>-49771</v>
      </c>
      <c r="L25" s="27">
        <f t="shared" si="1"/>
        <v>-2048110</v>
      </c>
      <c r="M25" s="27">
        <f t="shared" si="1"/>
        <v>-2631892</v>
      </c>
      <c r="N25" s="27">
        <f t="shared" si="1"/>
        <v>-4729773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-4929347</v>
      </c>
      <c r="X25" s="27">
        <f t="shared" si="1"/>
        <v>-13182456</v>
      </c>
      <c r="Y25" s="27">
        <f t="shared" si="1"/>
        <v>8253109</v>
      </c>
      <c r="Z25" s="28">
        <f>+IF(X25&lt;&gt;0,+(Y25/X25)*100,0)</f>
        <v>-62.60676311000014</v>
      </c>
      <c r="AA25" s="29">
        <f>SUM(AA19:AA24)</f>
        <v>-26364912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-9634367</v>
      </c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-9634367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225905751</v>
      </c>
      <c r="D36" s="31">
        <f>+D15+D25+D34</f>
        <v>0</v>
      </c>
      <c r="E36" s="32">
        <f t="shared" si="3"/>
        <v>-4899864</v>
      </c>
      <c r="F36" s="33">
        <f t="shared" si="3"/>
        <v>-4899864</v>
      </c>
      <c r="G36" s="33">
        <f t="shared" si="3"/>
        <v>30969197</v>
      </c>
      <c r="H36" s="33">
        <f t="shared" si="3"/>
        <v>-3510640</v>
      </c>
      <c r="I36" s="33">
        <f t="shared" si="3"/>
        <v>-4275311</v>
      </c>
      <c r="J36" s="33">
        <f t="shared" si="3"/>
        <v>23183246</v>
      </c>
      <c r="K36" s="33">
        <f t="shared" si="3"/>
        <v>-4905712</v>
      </c>
      <c r="L36" s="33">
        <f t="shared" si="3"/>
        <v>1488896</v>
      </c>
      <c r="M36" s="33">
        <f t="shared" si="3"/>
        <v>10504923</v>
      </c>
      <c r="N36" s="33">
        <f t="shared" si="3"/>
        <v>7088107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30271353</v>
      </c>
      <c r="X36" s="33">
        <f t="shared" si="3"/>
        <v>-2449932</v>
      </c>
      <c r="Y36" s="33">
        <f t="shared" si="3"/>
        <v>32721285</v>
      </c>
      <c r="Z36" s="34">
        <f>+IF(X36&lt;&gt;0,+(Y36/X36)*100,0)</f>
        <v>-1335.5997227678156</v>
      </c>
      <c r="AA36" s="35">
        <f>+AA15+AA25+AA34</f>
        <v>-4899864</v>
      </c>
    </row>
    <row r="37" spans="1:27" ht="13.5">
      <c r="A37" s="22" t="s">
        <v>57</v>
      </c>
      <c r="B37" s="16"/>
      <c r="C37" s="31">
        <v>24368452</v>
      </c>
      <c r="D37" s="31"/>
      <c r="E37" s="32">
        <v>7000000</v>
      </c>
      <c r="F37" s="33">
        <v>7000000</v>
      </c>
      <c r="G37" s="33">
        <v>7000</v>
      </c>
      <c r="H37" s="33">
        <v>30976197</v>
      </c>
      <c r="I37" s="33">
        <v>27465557</v>
      </c>
      <c r="J37" s="33">
        <v>7000</v>
      </c>
      <c r="K37" s="33">
        <v>23190246</v>
      </c>
      <c r="L37" s="33">
        <v>18284534</v>
      </c>
      <c r="M37" s="33">
        <v>19773430</v>
      </c>
      <c r="N37" s="33">
        <v>23190246</v>
      </c>
      <c r="O37" s="33"/>
      <c r="P37" s="33"/>
      <c r="Q37" s="33"/>
      <c r="R37" s="33"/>
      <c r="S37" s="33"/>
      <c r="T37" s="33"/>
      <c r="U37" s="33"/>
      <c r="V37" s="33"/>
      <c r="W37" s="33">
        <v>7000</v>
      </c>
      <c r="X37" s="33">
        <v>7000000</v>
      </c>
      <c r="Y37" s="33">
        <v>-6993000</v>
      </c>
      <c r="Z37" s="34">
        <v>-99.9</v>
      </c>
      <c r="AA37" s="35">
        <v>7000000</v>
      </c>
    </row>
    <row r="38" spans="1:27" ht="13.5">
      <c r="A38" s="41" t="s">
        <v>58</v>
      </c>
      <c r="B38" s="42"/>
      <c r="C38" s="43">
        <v>250274203</v>
      </c>
      <c r="D38" s="43"/>
      <c r="E38" s="44">
        <v>2100136</v>
      </c>
      <c r="F38" s="45">
        <v>2100136</v>
      </c>
      <c r="G38" s="45">
        <v>30976197</v>
      </c>
      <c r="H38" s="45">
        <v>27465557</v>
      </c>
      <c r="I38" s="45">
        <v>23190246</v>
      </c>
      <c r="J38" s="45">
        <v>23190246</v>
      </c>
      <c r="K38" s="45">
        <v>18284534</v>
      </c>
      <c r="L38" s="45">
        <v>19773430</v>
      </c>
      <c r="M38" s="45">
        <v>30278353</v>
      </c>
      <c r="N38" s="45">
        <v>30278353</v>
      </c>
      <c r="O38" s="45"/>
      <c r="P38" s="45"/>
      <c r="Q38" s="45"/>
      <c r="R38" s="45"/>
      <c r="S38" s="45"/>
      <c r="T38" s="45"/>
      <c r="U38" s="45"/>
      <c r="V38" s="45"/>
      <c r="W38" s="45">
        <v>30278353</v>
      </c>
      <c r="X38" s="45">
        <v>4550068</v>
      </c>
      <c r="Y38" s="45">
        <v>25728285</v>
      </c>
      <c r="Z38" s="46">
        <v>565.45</v>
      </c>
      <c r="AA38" s="47">
        <v>2100136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78689468</v>
      </c>
      <c r="D6" s="17"/>
      <c r="E6" s="18">
        <v>93543000</v>
      </c>
      <c r="F6" s="19">
        <v>93543000</v>
      </c>
      <c r="G6" s="19">
        <v>5187059</v>
      </c>
      <c r="H6" s="19">
        <v>2585482</v>
      </c>
      <c r="I6" s="19">
        <v>10054055</v>
      </c>
      <c r="J6" s="19">
        <v>17826596</v>
      </c>
      <c r="K6" s="19">
        <v>5815362</v>
      </c>
      <c r="L6" s="19">
        <v>6575931</v>
      </c>
      <c r="M6" s="19">
        <v>3854478</v>
      </c>
      <c r="N6" s="19">
        <v>16245771</v>
      </c>
      <c r="O6" s="19"/>
      <c r="P6" s="19"/>
      <c r="Q6" s="19"/>
      <c r="R6" s="19"/>
      <c r="S6" s="19"/>
      <c r="T6" s="19"/>
      <c r="U6" s="19"/>
      <c r="V6" s="19"/>
      <c r="W6" s="19">
        <v>34072367</v>
      </c>
      <c r="X6" s="19">
        <v>44305000</v>
      </c>
      <c r="Y6" s="19">
        <v>-10232633</v>
      </c>
      <c r="Z6" s="20">
        <v>-23.1</v>
      </c>
      <c r="AA6" s="21">
        <v>93543000</v>
      </c>
    </row>
    <row r="7" spans="1:27" ht="13.5">
      <c r="A7" s="22" t="s">
        <v>34</v>
      </c>
      <c r="B7" s="16"/>
      <c r="C7" s="17">
        <v>133592189</v>
      </c>
      <c r="D7" s="17"/>
      <c r="E7" s="18">
        <v>114368000</v>
      </c>
      <c r="F7" s="19">
        <v>114368000</v>
      </c>
      <c r="G7" s="19">
        <v>43950000</v>
      </c>
      <c r="H7" s="19">
        <v>1362000</v>
      </c>
      <c r="I7" s="19">
        <v>1500000</v>
      </c>
      <c r="J7" s="19">
        <v>46812000</v>
      </c>
      <c r="K7" s="19"/>
      <c r="L7" s="19">
        <v>28497716</v>
      </c>
      <c r="M7" s="19"/>
      <c r="N7" s="19">
        <v>28497716</v>
      </c>
      <c r="O7" s="19"/>
      <c r="P7" s="19"/>
      <c r="Q7" s="19"/>
      <c r="R7" s="19"/>
      <c r="S7" s="19"/>
      <c r="T7" s="19"/>
      <c r="U7" s="19"/>
      <c r="V7" s="19"/>
      <c r="W7" s="19">
        <v>75309716</v>
      </c>
      <c r="X7" s="19">
        <v>79368000</v>
      </c>
      <c r="Y7" s="19">
        <v>-4058284</v>
      </c>
      <c r="Z7" s="20">
        <v>-5.11</v>
      </c>
      <c r="AA7" s="21">
        <v>114368000</v>
      </c>
    </row>
    <row r="8" spans="1:27" ht="13.5">
      <c r="A8" s="22" t="s">
        <v>35</v>
      </c>
      <c r="B8" s="16"/>
      <c r="C8" s="17"/>
      <c r="D8" s="17"/>
      <c r="E8" s="18">
        <v>32228000</v>
      </c>
      <c r="F8" s="19">
        <v>32228000</v>
      </c>
      <c r="G8" s="19">
        <v>8735000</v>
      </c>
      <c r="H8" s="19"/>
      <c r="I8" s="19"/>
      <c r="J8" s="19">
        <v>8735000</v>
      </c>
      <c r="K8" s="19"/>
      <c r="L8" s="19"/>
      <c r="M8" s="19">
        <v>10736000</v>
      </c>
      <c r="N8" s="19">
        <v>10736000</v>
      </c>
      <c r="O8" s="19"/>
      <c r="P8" s="19"/>
      <c r="Q8" s="19"/>
      <c r="R8" s="19"/>
      <c r="S8" s="19"/>
      <c r="T8" s="19"/>
      <c r="U8" s="19"/>
      <c r="V8" s="19"/>
      <c r="W8" s="19">
        <v>19471000</v>
      </c>
      <c r="X8" s="19">
        <v>27228000</v>
      </c>
      <c r="Y8" s="19">
        <v>-7757000</v>
      </c>
      <c r="Z8" s="20">
        <v>-28.49</v>
      </c>
      <c r="AA8" s="21">
        <v>32228000</v>
      </c>
    </row>
    <row r="9" spans="1:27" ht="13.5">
      <c r="A9" s="22" t="s">
        <v>36</v>
      </c>
      <c r="B9" s="16"/>
      <c r="C9" s="17">
        <v>3992960</v>
      </c>
      <c r="D9" s="17"/>
      <c r="E9" s="18">
        <v>8725000</v>
      </c>
      <c r="F9" s="19">
        <v>8725000</v>
      </c>
      <c r="G9" s="19"/>
      <c r="H9" s="19">
        <v>956</v>
      </c>
      <c r="I9" s="19">
        <v>761986</v>
      </c>
      <c r="J9" s="19">
        <v>762942</v>
      </c>
      <c r="K9" s="19">
        <v>458270</v>
      </c>
      <c r="L9" s="19">
        <v>3588</v>
      </c>
      <c r="M9" s="19">
        <v>467981</v>
      </c>
      <c r="N9" s="19">
        <v>929839</v>
      </c>
      <c r="O9" s="19"/>
      <c r="P9" s="19"/>
      <c r="Q9" s="19"/>
      <c r="R9" s="19"/>
      <c r="S9" s="19"/>
      <c r="T9" s="19"/>
      <c r="U9" s="19"/>
      <c r="V9" s="19"/>
      <c r="W9" s="19">
        <v>1692781</v>
      </c>
      <c r="X9" s="19">
        <v>4632000</v>
      </c>
      <c r="Y9" s="19">
        <v>-2939219</v>
      </c>
      <c r="Z9" s="20">
        <v>-63.45</v>
      </c>
      <c r="AA9" s="21">
        <v>8725000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-166907094</v>
      </c>
      <c r="D12" s="17"/>
      <c r="E12" s="18">
        <v>-83043000</v>
      </c>
      <c r="F12" s="19">
        <v>-83043000</v>
      </c>
      <c r="G12" s="19">
        <v>-15132839</v>
      </c>
      <c r="H12" s="19">
        <v>-19158361</v>
      </c>
      <c r="I12" s="19">
        <v>-15984720</v>
      </c>
      <c r="J12" s="19">
        <v>-50275920</v>
      </c>
      <c r="K12" s="19">
        <v>-10148382</v>
      </c>
      <c r="L12" s="19">
        <v>-10171876</v>
      </c>
      <c r="M12" s="19">
        <v>-15806621</v>
      </c>
      <c r="N12" s="19">
        <v>-36126879</v>
      </c>
      <c r="O12" s="19"/>
      <c r="P12" s="19"/>
      <c r="Q12" s="19"/>
      <c r="R12" s="19"/>
      <c r="S12" s="19"/>
      <c r="T12" s="19"/>
      <c r="U12" s="19"/>
      <c r="V12" s="19"/>
      <c r="W12" s="19">
        <v>-86402799</v>
      </c>
      <c r="X12" s="19">
        <v>-41527002</v>
      </c>
      <c r="Y12" s="19">
        <v>-44875797</v>
      </c>
      <c r="Z12" s="20">
        <v>108.06</v>
      </c>
      <c r="AA12" s="21">
        <v>-83043000</v>
      </c>
    </row>
    <row r="13" spans="1:27" ht="13.5">
      <c r="A13" s="22" t="s">
        <v>40</v>
      </c>
      <c r="B13" s="16"/>
      <c r="C13" s="17">
        <v>-394559</v>
      </c>
      <c r="D13" s="17"/>
      <c r="E13" s="18">
        <v>-22100000</v>
      </c>
      <c r="F13" s="19">
        <v>-22100000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-9315000</v>
      </c>
      <c r="Y13" s="19">
        <v>9315000</v>
      </c>
      <c r="Z13" s="20">
        <v>-100</v>
      </c>
      <c r="AA13" s="21">
        <v>-22100000</v>
      </c>
    </row>
    <row r="14" spans="1:27" ht="13.5">
      <c r="A14" s="22" t="s">
        <v>41</v>
      </c>
      <c r="B14" s="16"/>
      <c r="C14" s="17"/>
      <c r="D14" s="17"/>
      <c r="E14" s="18">
        <v>-1000000</v>
      </c>
      <c r="F14" s="19">
        <v>-1000000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>
        <v>-500000</v>
      </c>
      <c r="Y14" s="19">
        <v>500000</v>
      </c>
      <c r="Z14" s="20">
        <v>-100</v>
      </c>
      <c r="AA14" s="21">
        <v>-1000000</v>
      </c>
    </row>
    <row r="15" spans="1:27" ht="13.5">
      <c r="A15" s="23" t="s">
        <v>42</v>
      </c>
      <c r="B15" s="24"/>
      <c r="C15" s="25">
        <f aca="true" t="shared" si="0" ref="C15:Y15">SUM(C6:C14)</f>
        <v>48972964</v>
      </c>
      <c r="D15" s="25">
        <f>SUM(D6:D14)</f>
        <v>0</v>
      </c>
      <c r="E15" s="26">
        <f t="shared" si="0"/>
        <v>142721000</v>
      </c>
      <c r="F15" s="27">
        <f t="shared" si="0"/>
        <v>142721000</v>
      </c>
      <c r="G15" s="27">
        <f t="shared" si="0"/>
        <v>42739220</v>
      </c>
      <c r="H15" s="27">
        <f t="shared" si="0"/>
        <v>-15209923</v>
      </c>
      <c r="I15" s="27">
        <f t="shared" si="0"/>
        <v>-3668679</v>
      </c>
      <c r="J15" s="27">
        <f t="shared" si="0"/>
        <v>23860618</v>
      </c>
      <c r="K15" s="27">
        <f t="shared" si="0"/>
        <v>-3874750</v>
      </c>
      <c r="L15" s="27">
        <f t="shared" si="0"/>
        <v>24905359</v>
      </c>
      <c r="M15" s="27">
        <f t="shared" si="0"/>
        <v>-748162</v>
      </c>
      <c r="N15" s="27">
        <f t="shared" si="0"/>
        <v>20282447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44143065</v>
      </c>
      <c r="X15" s="27">
        <f t="shared" si="0"/>
        <v>104190998</v>
      </c>
      <c r="Y15" s="27">
        <f t="shared" si="0"/>
        <v>-60047933</v>
      </c>
      <c r="Z15" s="28">
        <f>+IF(X15&lt;&gt;0,+(Y15/X15)*100,0)</f>
        <v>-57.63255382197222</v>
      </c>
      <c r="AA15" s="29">
        <f>SUM(AA6:AA14)</f>
        <v>142721000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-44922082</v>
      </c>
      <c r="D24" s="17"/>
      <c r="E24" s="18">
        <v>-40317000</v>
      </c>
      <c r="F24" s="19">
        <v>-40317000</v>
      </c>
      <c r="G24" s="19">
        <v>-636453</v>
      </c>
      <c r="H24" s="19">
        <v>-3176774</v>
      </c>
      <c r="I24" s="19">
        <v>-3836034</v>
      </c>
      <c r="J24" s="19">
        <v>-7649261</v>
      </c>
      <c r="K24" s="19">
        <v>-1154647</v>
      </c>
      <c r="L24" s="19">
        <v>-2674774</v>
      </c>
      <c r="M24" s="19">
        <v>-5168725</v>
      </c>
      <c r="N24" s="19">
        <v>-8998146</v>
      </c>
      <c r="O24" s="19"/>
      <c r="P24" s="19"/>
      <c r="Q24" s="19"/>
      <c r="R24" s="19"/>
      <c r="S24" s="19"/>
      <c r="T24" s="19"/>
      <c r="U24" s="19"/>
      <c r="V24" s="19"/>
      <c r="W24" s="19">
        <v>-16647407</v>
      </c>
      <c r="X24" s="19">
        <v>-20160000</v>
      </c>
      <c r="Y24" s="19">
        <v>3512593</v>
      </c>
      <c r="Z24" s="20">
        <v>-17.42</v>
      </c>
      <c r="AA24" s="21">
        <v>-40317000</v>
      </c>
    </row>
    <row r="25" spans="1:27" ht="13.5">
      <c r="A25" s="23" t="s">
        <v>49</v>
      </c>
      <c r="B25" s="24"/>
      <c r="C25" s="25">
        <f aca="true" t="shared" si="1" ref="C25:Y25">SUM(C19:C24)</f>
        <v>-44922082</v>
      </c>
      <c r="D25" s="25">
        <f>SUM(D19:D24)</f>
        <v>0</v>
      </c>
      <c r="E25" s="26">
        <f t="shared" si="1"/>
        <v>-40317000</v>
      </c>
      <c r="F25" s="27">
        <f t="shared" si="1"/>
        <v>-40317000</v>
      </c>
      <c r="G25" s="27">
        <f t="shared" si="1"/>
        <v>-636453</v>
      </c>
      <c r="H25" s="27">
        <f t="shared" si="1"/>
        <v>-3176774</v>
      </c>
      <c r="I25" s="27">
        <f t="shared" si="1"/>
        <v>-3836034</v>
      </c>
      <c r="J25" s="27">
        <f t="shared" si="1"/>
        <v>-7649261</v>
      </c>
      <c r="K25" s="27">
        <f t="shared" si="1"/>
        <v>-1154647</v>
      </c>
      <c r="L25" s="27">
        <f t="shared" si="1"/>
        <v>-2674774</v>
      </c>
      <c r="M25" s="27">
        <f t="shared" si="1"/>
        <v>-5168725</v>
      </c>
      <c r="N25" s="27">
        <f t="shared" si="1"/>
        <v>-8998146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-16647407</v>
      </c>
      <c r="X25" s="27">
        <f t="shared" si="1"/>
        <v>-20160000</v>
      </c>
      <c r="Y25" s="27">
        <f t="shared" si="1"/>
        <v>3512593</v>
      </c>
      <c r="Z25" s="28">
        <f>+IF(X25&lt;&gt;0,+(Y25/X25)*100,0)</f>
        <v>-17.42357638888889</v>
      </c>
      <c r="AA25" s="29">
        <f>SUM(AA19:AA24)</f>
        <v>-40317000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-1902590</v>
      </c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-1902590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2148292</v>
      </c>
      <c r="D36" s="31">
        <f>+D15+D25+D34</f>
        <v>0</v>
      </c>
      <c r="E36" s="32">
        <f t="shared" si="3"/>
        <v>102404000</v>
      </c>
      <c r="F36" s="33">
        <f t="shared" si="3"/>
        <v>102404000</v>
      </c>
      <c r="G36" s="33">
        <f t="shared" si="3"/>
        <v>42102767</v>
      </c>
      <c r="H36" s="33">
        <f t="shared" si="3"/>
        <v>-18386697</v>
      </c>
      <c r="I36" s="33">
        <f t="shared" si="3"/>
        <v>-7504713</v>
      </c>
      <c r="J36" s="33">
        <f t="shared" si="3"/>
        <v>16211357</v>
      </c>
      <c r="K36" s="33">
        <f t="shared" si="3"/>
        <v>-5029397</v>
      </c>
      <c r="L36" s="33">
        <f t="shared" si="3"/>
        <v>22230585</v>
      </c>
      <c r="M36" s="33">
        <f t="shared" si="3"/>
        <v>-5916887</v>
      </c>
      <c r="N36" s="33">
        <f t="shared" si="3"/>
        <v>11284301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27495658</v>
      </c>
      <c r="X36" s="33">
        <f t="shared" si="3"/>
        <v>84030998</v>
      </c>
      <c r="Y36" s="33">
        <f t="shared" si="3"/>
        <v>-56535340</v>
      </c>
      <c r="Z36" s="34">
        <f>+IF(X36&lt;&gt;0,+(Y36/X36)*100,0)</f>
        <v>-67.27914858276466</v>
      </c>
      <c r="AA36" s="35">
        <f>+AA15+AA25+AA34</f>
        <v>102404000</v>
      </c>
    </row>
    <row r="37" spans="1:27" ht="13.5">
      <c r="A37" s="22" t="s">
        <v>57</v>
      </c>
      <c r="B37" s="16"/>
      <c r="C37" s="31">
        <v>1115969</v>
      </c>
      <c r="D37" s="31"/>
      <c r="E37" s="32">
        <v>5602827</v>
      </c>
      <c r="F37" s="33">
        <v>5602827</v>
      </c>
      <c r="G37" s="33"/>
      <c r="H37" s="33">
        <v>42102767</v>
      </c>
      <c r="I37" s="33">
        <v>23716070</v>
      </c>
      <c r="J37" s="33"/>
      <c r="K37" s="33">
        <v>16211357</v>
      </c>
      <c r="L37" s="33">
        <v>11181960</v>
      </c>
      <c r="M37" s="33">
        <v>33412545</v>
      </c>
      <c r="N37" s="33">
        <v>16211357</v>
      </c>
      <c r="O37" s="33"/>
      <c r="P37" s="33"/>
      <c r="Q37" s="33"/>
      <c r="R37" s="33"/>
      <c r="S37" s="33"/>
      <c r="T37" s="33"/>
      <c r="U37" s="33"/>
      <c r="V37" s="33"/>
      <c r="W37" s="33"/>
      <c r="X37" s="33">
        <v>5602827</v>
      </c>
      <c r="Y37" s="33">
        <v>-5602827</v>
      </c>
      <c r="Z37" s="34">
        <v>-100</v>
      </c>
      <c r="AA37" s="35">
        <v>5602827</v>
      </c>
    </row>
    <row r="38" spans="1:27" ht="13.5">
      <c r="A38" s="41" t="s">
        <v>58</v>
      </c>
      <c r="B38" s="42"/>
      <c r="C38" s="43">
        <v>3264261</v>
      </c>
      <c r="D38" s="43"/>
      <c r="E38" s="44">
        <v>108006827</v>
      </c>
      <c r="F38" s="45">
        <v>108006827</v>
      </c>
      <c r="G38" s="45">
        <v>42102767</v>
      </c>
      <c r="H38" s="45">
        <v>23716070</v>
      </c>
      <c r="I38" s="45">
        <v>16211357</v>
      </c>
      <c r="J38" s="45">
        <v>16211357</v>
      </c>
      <c r="K38" s="45">
        <v>11181960</v>
      </c>
      <c r="L38" s="45">
        <v>33412545</v>
      </c>
      <c r="M38" s="45">
        <v>27495658</v>
      </c>
      <c r="N38" s="45">
        <v>27495658</v>
      </c>
      <c r="O38" s="45"/>
      <c r="P38" s="45"/>
      <c r="Q38" s="45"/>
      <c r="R38" s="45"/>
      <c r="S38" s="45"/>
      <c r="T38" s="45"/>
      <c r="U38" s="45"/>
      <c r="V38" s="45"/>
      <c r="W38" s="45">
        <v>27495658</v>
      </c>
      <c r="X38" s="45">
        <v>89633825</v>
      </c>
      <c r="Y38" s="45">
        <v>-62138167</v>
      </c>
      <c r="Z38" s="46">
        <v>-69.32</v>
      </c>
      <c r="AA38" s="47">
        <v>108006827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3305609011</v>
      </c>
      <c r="D6" s="17"/>
      <c r="E6" s="18">
        <v>3577249731</v>
      </c>
      <c r="F6" s="19">
        <v>3577249729</v>
      </c>
      <c r="G6" s="19">
        <v>287899975</v>
      </c>
      <c r="H6" s="19">
        <v>413335320</v>
      </c>
      <c r="I6" s="19">
        <v>317050883</v>
      </c>
      <c r="J6" s="19">
        <v>1018286178</v>
      </c>
      <c r="K6" s="19">
        <v>305690281</v>
      </c>
      <c r="L6" s="19">
        <v>284884548</v>
      </c>
      <c r="M6" s="19">
        <v>412437719</v>
      </c>
      <c r="N6" s="19">
        <v>1003012548</v>
      </c>
      <c r="O6" s="19"/>
      <c r="P6" s="19"/>
      <c r="Q6" s="19"/>
      <c r="R6" s="19"/>
      <c r="S6" s="19"/>
      <c r="T6" s="19"/>
      <c r="U6" s="19"/>
      <c r="V6" s="19"/>
      <c r="W6" s="19">
        <v>2021298726</v>
      </c>
      <c r="X6" s="19">
        <v>2012887856</v>
      </c>
      <c r="Y6" s="19">
        <v>8410870</v>
      </c>
      <c r="Z6" s="20">
        <v>0.42</v>
      </c>
      <c r="AA6" s="21">
        <v>3577249729</v>
      </c>
    </row>
    <row r="7" spans="1:27" ht="13.5">
      <c r="A7" s="22" t="s">
        <v>34</v>
      </c>
      <c r="B7" s="16"/>
      <c r="C7" s="17">
        <v>812166737</v>
      </c>
      <c r="D7" s="17"/>
      <c r="E7" s="18">
        <v>825736342</v>
      </c>
      <c r="F7" s="19">
        <v>870263984</v>
      </c>
      <c r="G7" s="19">
        <v>264449308</v>
      </c>
      <c r="H7" s="19">
        <v>21011909</v>
      </c>
      <c r="I7" s="19">
        <v>-27483</v>
      </c>
      <c r="J7" s="19">
        <v>285433734</v>
      </c>
      <c r="K7" s="19">
        <v>16399041</v>
      </c>
      <c r="L7" s="19">
        <v>17156552</v>
      </c>
      <c r="M7" s="19">
        <v>235525266</v>
      </c>
      <c r="N7" s="19">
        <v>269080859</v>
      </c>
      <c r="O7" s="19"/>
      <c r="P7" s="19"/>
      <c r="Q7" s="19"/>
      <c r="R7" s="19"/>
      <c r="S7" s="19"/>
      <c r="T7" s="19"/>
      <c r="U7" s="19"/>
      <c r="V7" s="19"/>
      <c r="W7" s="19">
        <v>554514593</v>
      </c>
      <c r="X7" s="19">
        <v>505667367</v>
      </c>
      <c r="Y7" s="19">
        <v>48847226</v>
      </c>
      <c r="Z7" s="20">
        <v>9.66</v>
      </c>
      <c r="AA7" s="21">
        <v>870263984</v>
      </c>
    </row>
    <row r="8" spans="1:27" ht="13.5">
      <c r="A8" s="22" t="s">
        <v>35</v>
      </c>
      <c r="B8" s="16"/>
      <c r="C8" s="17">
        <v>734502788</v>
      </c>
      <c r="D8" s="17"/>
      <c r="E8" s="18">
        <v>700781726</v>
      </c>
      <c r="F8" s="19">
        <v>724619137</v>
      </c>
      <c r="G8" s="19">
        <v>171369000</v>
      </c>
      <c r="H8" s="19"/>
      <c r="I8" s="19"/>
      <c r="J8" s="19">
        <v>171369000</v>
      </c>
      <c r="K8" s="19">
        <v>20000000</v>
      </c>
      <c r="L8" s="19">
        <v>2946000</v>
      </c>
      <c r="M8" s="19">
        <v>235850500</v>
      </c>
      <c r="N8" s="19">
        <v>258796500</v>
      </c>
      <c r="O8" s="19"/>
      <c r="P8" s="19"/>
      <c r="Q8" s="19"/>
      <c r="R8" s="19"/>
      <c r="S8" s="19"/>
      <c r="T8" s="19"/>
      <c r="U8" s="19"/>
      <c r="V8" s="19"/>
      <c r="W8" s="19">
        <v>430165500</v>
      </c>
      <c r="X8" s="19">
        <v>13746</v>
      </c>
      <c r="Y8" s="19">
        <v>430151754</v>
      </c>
      <c r="Z8" s="20">
        <v>3129286.73</v>
      </c>
      <c r="AA8" s="21">
        <v>724619137</v>
      </c>
    </row>
    <row r="9" spans="1:27" ht="13.5">
      <c r="A9" s="22" t="s">
        <v>36</v>
      </c>
      <c r="B9" s="16"/>
      <c r="C9" s="17">
        <v>123654168</v>
      </c>
      <c r="D9" s="17"/>
      <c r="E9" s="18">
        <v>106874037</v>
      </c>
      <c r="F9" s="19">
        <v>106874037</v>
      </c>
      <c r="G9" s="19">
        <v>3278168</v>
      </c>
      <c r="H9" s="19">
        <v>20389247</v>
      </c>
      <c r="I9" s="19">
        <v>13298643</v>
      </c>
      <c r="J9" s="19">
        <v>36966058</v>
      </c>
      <c r="K9" s="19">
        <v>12273903</v>
      </c>
      <c r="L9" s="19">
        <v>12075022</v>
      </c>
      <c r="M9" s="19">
        <v>11597483</v>
      </c>
      <c r="N9" s="19">
        <v>35946408</v>
      </c>
      <c r="O9" s="19"/>
      <c r="P9" s="19"/>
      <c r="Q9" s="19"/>
      <c r="R9" s="19"/>
      <c r="S9" s="19"/>
      <c r="T9" s="19"/>
      <c r="U9" s="19"/>
      <c r="V9" s="19"/>
      <c r="W9" s="19">
        <v>72912466</v>
      </c>
      <c r="X9" s="19">
        <v>46684653</v>
      </c>
      <c r="Y9" s="19">
        <v>26227813</v>
      </c>
      <c r="Z9" s="20">
        <v>56.18</v>
      </c>
      <c r="AA9" s="21">
        <v>106874037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-3308222889</v>
      </c>
      <c r="D12" s="17"/>
      <c r="E12" s="18">
        <v>-3507515152</v>
      </c>
      <c r="F12" s="19">
        <v>-3579846304</v>
      </c>
      <c r="G12" s="19">
        <v>-533558342</v>
      </c>
      <c r="H12" s="19">
        <v>-397876632</v>
      </c>
      <c r="I12" s="19">
        <v>-380381462</v>
      </c>
      <c r="J12" s="19">
        <v>-1311816436</v>
      </c>
      <c r="K12" s="19">
        <v>-270089641</v>
      </c>
      <c r="L12" s="19">
        <v>-343805872</v>
      </c>
      <c r="M12" s="19">
        <v>-344989773</v>
      </c>
      <c r="N12" s="19">
        <v>-958885286</v>
      </c>
      <c r="O12" s="19"/>
      <c r="P12" s="19"/>
      <c r="Q12" s="19"/>
      <c r="R12" s="19"/>
      <c r="S12" s="19"/>
      <c r="T12" s="19"/>
      <c r="U12" s="19"/>
      <c r="V12" s="19"/>
      <c r="W12" s="19">
        <v>-2270701722</v>
      </c>
      <c r="X12" s="19">
        <v>-1559519444</v>
      </c>
      <c r="Y12" s="19">
        <v>-711182278</v>
      </c>
      <c r="Z12" s="20">
        <v>45.6</v>
      </c>
      <c r="AA12" s="21">
        <v>-3579846304</v>
      </c>
    </row>
    <row r="13" spans="1:27" ht="13.5">
      <c r="A13" s="22" t="s">
        <v>40</v>
      </c>
      <c r="B13" s="16"/>
      <c r="C13" s="17">
        <v>-65776579</v>
      </c>
      <c r="D13" s="17"/>
      <c r="E13" s="18">
        <v>-59248068</v>
      </c>
      <c r="F13" s="19">
        <v>-59248068</v>
      </c>
      <c r="G13" s="19">
        <v>-4937339</v>
      </c>
      <c r="H13" s="19">
        <v>-4937339</v>
      </c>
      <c r="I13" s="19">
        <v>-4569440</v>
      </c>
      <c r="J13" s="19">
        <v>-14444118</v>
      </c>
      <c r="K13" s="19">
        <v>-5370309</v>
      </c>
      <c r="L13" s="19">
        <v>-5370309</v>
      </c>
      <c r="M13" s="19">
        <v>-5370311</v>
      </c>
      <c r="N13" s="19">
        <v>-16110929</v>
      </c>
      <c r="O13" s="19"/>
      <c r="P13" s="19"/>
      <c r="Q13" s="19"/>
      <c r="R13" s="19"/>
      <c r="S13" s="19"/>
      <c r="T13" s="19"/>
      <c r="U13" s="19"/>
      <c r="V13" s="19"/>
      <c r="W13" s="19">
        <v>-30555047</v>
      </c>
      <c r="X13" s="19"/>
      <c r="Y13" s="19">
        <v>-30555047</v>
      </c>
      <c r="Z13" s="20"/>
      <c r="AA13" s="21">
        <v>-59248068</v>
      </c>
    </row>
    <row r="14" spans="1:27" ht="13.5">
      <c r="A14" s="22" t="s">
        <v>41</v>
      </c>
      <c r="B14" s="16"/>
      <c r="C14" s="17">
        <v>-144963740</v>
      </c>
      <c r="D14" s="17"/>
      <c r="E14" s="18">
        <v>-204012957</v>
      </c>
      <c r="F14" s="19">
        <v>-209012960</v>
      </c>
      <c r="G14" s="19">
        <v>-611791</v>
      </c>
      <c r="H14" s="19">
        <v>-13263266</v>
      </c>
      <c r="I14" s="19">
        <v>-18013249</v>
      </c>
      <c r="J14" s="19">
        <v>-31888306</v>
      </c>
      <c r="K14" s="19">
        <v>-14962217</v>
      </c>
      <c r="L14" s="19">
        <v>-26004261</v>
      </c>
      <c r="M14" s="19">
        <v>-22169647</v>
      </c>
      <c r="N14" s="19">
        <v>-63136125</v>
      </c>
      <c r="O14" s="19"/>
      <c r="P14" s="19"/>
      <c r="Q14" s="19"/>
      <c r="R14" s="19"/>
      <c r="S14" s="19"/>
      <c r="T14" s="19"/>
      <c r="U14" s="19"/>
      <c r="V14" s="19"/>
      <c r="W14" s="19">
        <v>-95024431</v>
      </c>
      <c r="X14" s="19">
        <v>-57657881</v>
      </c>
      <c r="Y14" s="19">
        <v>-37366550</v>
      </c>
      <c r="Z14" s="20">
        <v>64.81</v>
      </c>
      <c r="AA14" s="21">
        <v>-209012960</v>
      </c>
    </row>
    <row r="15" spans="1:27" ht="13.5">
      <c r="A15" s="23" t="s">
        <v>42</v>
      </c>
      <c r="B15" s="24"/>
      <c r="C15" s="25">
        <f aca="true" t="shared" si="0" ref="C15:Y15">SUM(C6:C14)</f>
        <v>1456969496</v>
      </c>
      <c r="D15" s="25">
        <f>SUM(D6:D14)</f>
        <v>0</v>
      </c>
      <c r="E15" s="26">
        <f t="shared" si="0"/>
        <v>1439865659</v>
      </c>
      <c r="F15" s="27">
        <f t="shared" si="0"/>
        <v>1430899555</v>
      </c>
      <c r="G15" s="27">
        <f t="shared" si="0"/>
        <v>187888979</v>
      </c>
      <c r="H15" s="27">
        <f t="shared" si="0"/>
        <v>38659239</v>
      </c>
      <c r="I15" s="27">
        <f t="shared" si="0"/>
        <v>-72642108</v>
      </c>
      <c r="J15" s="27">
        <f t="shared" si="0"/>
        <v>153906110</v>
      </c>
      <c r="K15" s="27">
        <f t="shared" si="0"/>
        <v>63941058</v>
      </c>
      <c r="L15" s="27">
        <f t="shared" si="0"/>
        <v>-58118320</v>
      </c>
      <c r="M15" s="27">
        <f t="shared" si="0"/>
        <v>522881237</v>
      </c>
      <c r="N15" s="27">
        <f t="shared" si="0"/>
        <v>528703975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682610085</v>
      </c>
      <c r="X15" s="27">
        <f t="shared" si="0"/>
        <v>948076297</v>
      </c>
      <c r="Y15" s="27">
        <f t="shared" si="0"/>
        <v>-265466212</v>
      </c>
      <c r="Z15" s="28">
        <f>+IF(X15&lt;&gt;0,+(Y15/X15)*100,0)</f>
        <v>-28.00051143985092</v>
      </c>
      <c r="AA15" s="29">
        <f>SUM(AA6:AA14)</f>
        <v>1430899555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766770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>
        <v>14441</v>
      </c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892235</v>
      </c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-843731541</v>
      </c>
      <c r="D24" s="17"/>
      <c r="E24" s="18">
        <v>-942007422</v>
      </c>
      <c r="F24" s="19">
        <v>-1056484707</v>
      </c>
      <c r="G24" s="19">
        <v>-4259119</v>
      </c>
      <c r="H24" s="19">
        <v>-37018629</v>
      </c>
      <c r="I24" s="19">
        <v>-63771349</v>
      </c>
      <c r="J24" s="19">
        <v>-105049097</v>
      </c>
      <c r="K24" s="19">
        <v>-82385307</v>
      </c>
      <c r="L24" s="19">
        <v>-52978431</v>
      </c>
      <c r="M24" s="19">
        <v>-123416514</v>
      </c>
      <c r="N24" s="19">
        <v>-258780252</v>
      </c>
      <c r="O24" s="19"/>
      <c r="P24" s="19"/>
      <c r="Q24" s="19"/>
      <c r="R24" s="19"/>
      <c r="S24" s="19"/>
      <c r="T24" s="19"/>
      <c r="U24" s="19"/>
      <c r="V24" s="19"/>
      <c r="W24" s="19">
        <v>-363829349</v>
      </c>
      <c r="X24" s="19">
        <v>-438441153</v>
      </c>
      <c r="Y24" s="19">
        <v>74611804</v>
      </c>
      <c r="Z24" s="20">
        <v>-17.02</v>
      </c>
      <c r="AA24" s="21">
        <v>-1056484707</v>
      </c>
    </row>
    <row r="25" spans="1:27" ht="13.5">
      <c r="A25" s="23" t="s">
        <v>49</v>
      </c>
      <c r="B25" s="24"/>
      <c r="C25" s="25">
        <f aca="true" t="shared" si="1" ref="C25:Y25">SUM(C19:C24)</f>
        <v>-842058095</v>
      </c>
      <c r="D25" s="25">
        <f>SUM(D19:D24)</f>
        <v>0</v>
      </c>
      <c r="E25" s="26">
        <f t="shared" si="1"/>
        <v>-942007422</v>
      </c>
      <c r="F25" s="27">
        <f t="shared" si="1"/>
        <v>-1056484707</v>
      </c>
      <c r="G25" s="27">
        <f t="shared" si="1"/>
        <v>-4259119</v>
      </c>
      <c r="H25" s="27">
        <f t="shared" si="1"/>
        <v>-37018629</v>
      </c>
      <c r="I25" s="27">
        <f t="shared" si="1"/>
        <v>-63771349</v>
      </c>
      <c r="J25" s="27">
        <f t="shared" si="1"/>
        <v>-105049097</v>
      </c>
      <c r="K25" s="27">
        <f t="shared" si="1"/>
        <v>-82385307</v>
      </c>
      <c r="L25" s="27">
        <f t="shared" si="1"/>
        <v>-52978431</v>
      </c>
      <c r="M25" s="27">
        <f t="shared" si="1"/>
        <v>-123416514</v>
      </c>
      <c r="N25" s="27">
        <f t="shared" si="1"/>
        <v>-258780252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-363829349</v>
      </c>
      <c r="X25" s="27">
        <f t="shared" si="1"/>
        <v>-438441153</v>
      </c>
      <c r="Y25" s="27">
        <f t="shared" si="1"/>
        <v>74611804</v>
      </c>
      <c r="Z25" s="28">
        <f>+IF(X25&lt;&gt;0,+(Y25/X25)*100,0)</f>
        <v>-17.01751842624134</v>
      </c>
      <c r="AA25" s="29">
        <f>SUM(AA19:AA24)</f>
        <v>-1056484707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>
        <v>-244040300</v>
      </c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-681453</v>
      </c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-49071539</v>
      </c>
      <c r="D33" s="17"/>
      <c r="E33" s="18">
        <v>-54633002</v>
      </c>
      <c r="F33" s="19">
        <v>-54633002</v>
      </c>
      <c r="G33" s="19"/>
      <c r="H33" s="19"/>
      <c r="I33" s="19">
        <v>-15653361</v>
      </c>
      <c r="J33" s="19">
        <v>-15653361</v>
      </c>
      <c r="K33" s="19"/>
      <c r="L33" s="19"/>
      <c r="M33" s="19">
        <v>-10896505</v>
      </c>
      <c r="N33" s="19">
        <v>-10896505</v>
      </c>
      <c r="O33" s="19"/>
      <c r="P33" s="19"/>
      <c r="Q33" s="19"/>
      <c r="R33" s="19"/>
      <c r="S33" s="19"/>
      <c r="T33" s="19"/>
      <c r="U33" s="19"/>
      <c r="V33" s="19"/>
      <c r="W33" s="19">
        <v>-26549866</v>
      </c>
      <c r="X33" s="19">
        <v>-20184578</v>
      </c>
      <c r="Y33" s="19">
        <v>-6365288</v>
      </c>
      <c r="Z33" s="20">
        <v>31.54</v>
      </c>
      <c r="AA33" s="21">
        <v>-54633002</v>
      </c>
    </row>
    <row r="34" spans="1:27" ht="13.5">
      <c r="A34" s="23" t="s">
        <v>55</v>
      </c>
      <c r="B34" s="24"/>
      <c r="C34" s="25">
        <f aca="true" t="shared" si="2" ref="C34:Y34">SUM(C29:C33)</f>
        <v>-293793292</v>
      </c>
      <c r="D34" s="25">
        <f>SUM(D29:D33)</f>
        <v>0</v>
      </c>
      <c r="E34" s="26">
        <f t="shared" si="2"/>
        <v>-54633002</v>
      </c>
      <c r="F34" s="27">
        <f t="shared" si="2"/>
        <v>-54633002</v>
      </c>
      <c r="G34" s="27">
        <f t="shared" si="2"/>
        <v>0</v>
      </c>
      <c r="H34" s="27">
        <f t="shared" si="2"/>
        <v>0</v>
      </c>
      <c r="I34" s="27">
        <f t="shared" si="2"/>
        <v>-15653361</v>
      </c>
      <c r="J34" s="27">
        <f t="shared" si="2"/>
        <v>-15653361</v>
      </c>
      <c r="K34" s="27">
        <f t="shared" si="2"/>
        <v>0</v>
      </c>
      <c r="L34" s="27">
        <f t="shared" si="2"/>
        <v>0</v>
      </c>
      <c r="M34" s="27">
        <f t="shared" si="2"/>
        <v>-10896505</v>
      </c>
      <c r="N34" s="27">
        <f t="shared" si="2"/>
        <v>-10896505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-26549866</v>
      </c>
      <c r="X34" s="27">
        <f t="shared" si="2"/>
        <v>-20184578</v>
      </c>
      <c r="Y34" s="27">
        <f t="shared" si="2"/>
        <v>-6365288</v>
      </c>
      <c r="Z34" s="28">
        <f>+IF(X34&lt;&gt;0,+(Y34/X34)*100,0)</f>
        <v>31.53540291999169</v>
      </c>
      <c r="AA34" s="29">
        <f>SUM(AA29:AA33)</f>
        <v>-54633002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321118109</v>
      </c>
      <c r="D36" s="31">
        <f>+D15+D25+D34</f>
        <v>0</v>
      </c>
      <c r="E36" s="32">
        <f t="shared" si="3"/>
        <v>443225235</v>
      </c>
      <c r="F36" s="33">
        <f t="shared" si="3"/>
        <v>319781846</v>
      </c>
      <c r="G36" s="33">
        <f t="shared" si="3"/>
        <v>183629860</v>
      </c>
      <c r="H36" s="33">
        <f t="shared" si="3"/>
        <v>1640610</v>
      </c>
      <c r="I36" s="33">
        <f t="shared" si="3"/>
        <v>-152066818</v>
      </c>
      <c r="J36" s="33">
        <f t="shared" si="3"/>
        <v>33203652</v>
      </c>
      <c r="K36" s="33">
        <f t="shared" si="3"/>
        <v>-18444249</v>
      </c>
      <c r="L36" s="33">
        <f t="shared" si="3"/>
        <v>-111096751</v>
      </c>
      <c r="M36" s="33">
        <f t="shared" si="3"/>
        <v>388568218</v>
      </c>
      <c r="N36" s="33">
        <f t="shared" si="3"/>
        <v>259027218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292230870</v>
      </c>
      <c r="X36" s="33">
        <f t="shared" si="3"/>
        <v>489450566</v>
      </c>
      <c r="Y36" s="33">
        <f t="shared" si="3"/>
        <v>-197219696</v>
      </c>
      <c r="Z36" s="34">
        <f>+IF(X36&lt;&gt;0,+(Y36/X36)*100,0)</f>
        <v>-40.294099077617574</v>
      </c>
      <c r="AA36" s="35">
        <f>+AA15+AA25+AA34</f>
        <v>319781846</v>
      </c>
    </row>
    <row r="37" spans="1:27" ht="13.5">
      <c r="A37" s="22" t="s">
        <v>57</v>
      </c>
      <c r="B37" s="16"/>
      <c r="C37" s="31">
        <v>1843314797</v>
      </c>
      <c r="D37" s="31"/>
      <c r="E37" s="32">
        <v>870043894</v>
      </c>
      <c r="F37" s="33">
        <v>870043894</v>
      </c>
      <c r="G37" s="33">
        <v>2164432912</v>
      </c>
      <c r="H37" s="33">
        <v>2348062772</v>
      </c>
      <c r="I37" s="33">
        <v>2349703382</v>
      </c>
      <c r="J37" s="33">
        <v>2164432912</v>
      </c>
      <c r="K37" s="33">
        <v>2197636564</v>
      </c>
      <c r="L37" s="33">
        <v>2179192315</v>
      </c>
      <c r="M37" s="33">
        <v>2068095564</v>
      </c>
      <c r="N37" s="33">
        <v>2197636564</v>
      </c>
      <c r="O37" s="33"/>
      <c r="P37" s="33"/>
      <c r="Q37" s="33"/>
      <c r="R37" s="33"/>
      <c r="S37" s="33"/>
      <c r="T37" s="33"/>
      <c r="U37" s="33"/>
      <c r="V37" s="33"/>
      <c r="W37" s="33">
        <v>2164432912</v>
      </c>
      <c r="X37" s="33">
        <v>870043894</v>
      </c>
      <c r="Y37" s="33">
        <v>1294389018</v>
      </c>
      <c r="Z37" s="34">
        <v>148.77</v>
      </c>
      <c r="AA37" s="35">
        <v>870043894</v>
      </c>
    </row>
    <row r="38" spans="1:27" ht="13.5">
      <c r="A38" s="41" t="s">
        <v>58</v>
      </c>
      <c r="B38" s="42"/>
      <c r="C38" s="43">
        <v>2164432906</v>
      </c>
      <c r="D38" s="43"/>
      <c r="E38" s="44">
        <v>1313269129</v>
      </c>
      <c r="F38" s="45">
        <v>1189825740</v>
      </c>
      <c r="G38" s="45">
        <v>2348062772</v>
      </c>
      <c r="H38" s="45">
        <v>2349703382</v>
      </c>
      <c r="I38" s="45">
        <v>2197636564</v>
      </c>
      <c r="J38" s="45">
        <v>2197636564</v>
      </c>
      <c r="K38" s="45">
        <v>2179192315</v>
      </c>
      <c r="L38" s="45">
        <v>2068095564</v>
      </c>
      <c r="M38" s="45">
        <v>2456663782</v>
      </c>
      <c r="N38" s="45">
        <v>2456663782</v>
      </c>
      <c r="O38" s="45"/>
      <c r="P38" s="45"/>
      <c r="Q38" s="45"/>
      <c r="R38" s="45"/>
      <c r="S38" s="45"/>
      <c r="T38" s="45"/>
      <c r="U38" s="45"/>
      <c r="V38" s="45"/>
      <c r="W38" s="45">
        <v>2456663782</v>
      </c>
      <c r="X38" s="45">
        <v>1359494460</v>
      </c>
      <c r="Y38" s="45">
        <v>1097169322</v>
      </c>
      <c r="Z38" s="46">
        <v>80.7</v>
      </c>
      <c r="AA38" s="47">
        <v>1189825740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35104722</v>
      </c>
      <c r="D6" s="17"/>
      <c r="E6" s="18">
        <v>37518377</v>
      </c>
      <c r="F6" s="19">
        <v>37518377</v>
      </c>
      <c r="G6" s="19">
        <v>2073811</v>
      </c>
      <c r="H6" s="19">
        <v>1611252</v>
      </c>
      <c r="I6" s="19">
        <v>2068207</v>
      </c>
      <c r="J6" s="19">
        <v>5753270</v>
      </c>
      <c r="K6" s="19">
        <v>2472220</v>
      </c>
      <c r="L6" s="19">
        <v>1820993</v>
      </c>
      <c r="M6" s="19"/>
      <c r="N6" s="19">
        <v>4293213</v>
      </c>
      <c r="O6" s="19"/>
      <c r="P6" s="19"/>
      <c r="Q6" s="19"/>
      <c r="R6" s="19"/>
      <c r="S6" s="19"/>
      <c r="T6" s="19"/>
      <c r="U6" s="19"/>
      <c r="V6" s="19"/>
      <c r="W6" s="19">
        <v>10046483</v>
      </c>
      <c r="X6" s="19">
        <v>17574961</v>
      </c>
      <c r="Y6" s="19">
        <v>-7528478</v>
      </c>
      <c r="Z6" s="20">
        <v>-42.84</v>
      </c>
      <c r="AA6" s="21">
        <v>37518377</v>
      </c>
    </row>
    <row r="7" spans="1:27" ht="13.5">
      <c r="A7" s="22" t="s">
        <v>34</v>
      </c>
      <c r="B7" s="16"/>
      <c r="C7" s="17">
        <v>27235858</v>
      </c>
      <c r="D7" s="17"/>
      <c r="E7" s="18">
        <v>28156998</v>
      </c>
      <c r="F7" s="19">
        <v>28156998</v>
      </c>
      <c r="G7" s="19">
        <v>10267000</v>
      </c>
      <c r="H7" s="19">
        <v>1856000</v>
      </c>
      <c r="I7" s="19"/>
      <c r="J7" s="19">
        <v>12123000</v>
      </c>
      <c r="K7" s="19"/>
      <c r="L7" s="19">
        <v>6078000</v>
      </c>
      <c r="M7" s="19"/>
      <c r="N7" s="19">
        <v>6078000</v>
      </c>
      <c r="O7" s="19"/>
      <c r="P7" s="19"/>
      <c r="Q7" s="19"/>
      <c r="R7" s="19"/>
      <c r="S7" s="19"/>
      <c r="T7" s="19"/>
      <c r="U7" s="19"/>
      <c r="V7" s="19"/>
      <c r="W7" s="19">
        <v>18201000</v>
      </c>
      <c r="X7" s="19">
        <v>18771332</v>
      </c>
      <c r="Y7" s="19">
        <v>-570332</v>
      </c>
      <c r="Z7" s="20">
        <v>-3.04</v>
      </c>
      <c r="AA7" s="21">
        <v>28156998</v>
      </c>
    </row>
    <row r="8" spans="1:27" ht="13.5">
      <c r="A8" s="22" t="s">
        <v>35</v>
      </c>
      <c r="B8" s="16"/>
      <c r="C8" s="17">
        <v>10852704</v>
      </c>
      <c r="D8" s="17"/>
      <c r="E8" s="18">
        <v>9450999</v>
      </c>
      <c r="F8" s="19">
        <v>9450999</v>
      </c>
      <c r="G8" s="19">
        <v>3151000</v>
      </c>
      <c r="H8" s="19"/>
      <c r="I8" s="19"/>
      <c r="J8" s="19">
        <v>3151000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3151000</v>
      </c>
      <c r="X8" s="19">
        <v>6300666</v>
      </c>
      <c r="Y8" s="19">
        <v>-3149666</v>
      </c>
      <c r="Z8" s="20">
        <v>-49.99</v>
      </c>
      <c r="AA8" s="21">
        <v>9450999</v>
      </c>
    </row>
    <row r="9" spans="1:27" ht="13.5">
      <c r="A9" s="22" t="s">
        <v>36</v>
      </c>
      <c r="B9" s="16"/>
      <c r="C9" s="17">
        <v>2512671</v>
      </c>
      <c r="D9" s="17"/>
      <c r="E9" s="18">
        <v>150000</v>
      </c>
      <c r="F9" s="19">
        <v>150000</v>
      </c>
      <c r="G9" s="19"/>
      <c r="H9" s="19"/>
      <c r="I9" s="19">
        <v>18391</v>
      </c>
      <c r="J9" s="19">
        <v>18391</v>
      </c>
      <c r="K9" s="19">
        <v>1836</v>
      </c>
      <c r="L9" s="19">
        <v>1467</v>
      </c>
      <c r="M9" s="19"/>
      <c r="N9" s="19">
        <v>3303</v>
      </c>
      <c r="O9" s="19"/>
      <c r="P9" s="19"/>
      <c r="Q9" s="19"/>
      <c r="R9" s="19"/>
      <c r="S9" s="19"/>
      <c r="T9" s="19"/>
      <c r="U9" s="19"/>
      <c r="V9" s="19"/>
      <c r="W9" s="19">
        <v>21694</v>
      </c>
      <c r="X9" s="19">
        <v>75000</v>
      </c>
      <c r="Y9" s="19">
        <v>-53306</v>
      </c>
      <c r="Z9" s="20">
        <v>-71.07</v>
      </c>
      <c r="AA9" s="21">
        <v>150000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-85069634</v>
      </c>
      <c r="D12" s="17"/>
      <c r="E12" s="18">
        <v>-83237046</v>
      </c>
      <c r="F12" s="19">
        <v>-83237046</v>
      </c>
      <c r="G12" s="19">
        <v>-4744299</v>
      </c>
      <c r="H12" s="19">
        <v>-3060841</v>
      </c>
      <c r="I12" s="19">
        <v>-3875406</v>
      </c>
      <c r="J12" s="19">
        <v>-11680546</v>
      </c>
      <c r="K12" s="19">
        <v>-3583112</v>
      </c>
      <c r="L12" s="19">
        <v>-3885955</v>
      </c>
      <c r="M12" s="19"/>
      <c r="N12" s="19">
        <v>-7469067</v>
      </c>
      <c r="O12" s="19"/>
      <c r="P12" s="19"/>
      <c r="Q12" s="19"/>
      <c r="R12" s="19"/>
      <c r="S12" s="19"/>
      <c r="T12" s="19"/>
      <c r="U12" s="19"/>
      <c r="V12" s="19"/>
      <c r="W12" s="19">
        <v>-19149613</v>
      </c>
      <c r="X12" s="19">
        <v>-41618522</v>
      </c>
      <c r="Y12" s="19">
        <v>22468909</v>
      </c>
      <c r="Z12" s="20">
        <v>-53.99</v>
      </c>
      <c r="AA12" s="21">
        <v>-83237046</v>
      </c>
    </row>
    <row r="13" spans="1:27" ht="13.5">
      <c r="A13" s="22" t="s">
        <v>40</v>
      </c>
      <c r="B13" s="16"/>
      <c r="C13" s="17">
        <v>-420628</v>
      </c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-4227357</v>
      </c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-14011664</v>
      </c>
      <c r="D15" s="25">
        <f>SUM(D6:D14)</f>
        <v>0</v>
      </c>
      <c r="E15" s="26">
        <f t="shared" si="0"/>
        <v>-7960672</v>
      </c>
      <c r="F15" s="27">
        <f t="shared" si="0"/>
        <v>-7960672</v>
      </c>
      <c r="G15" s="27">
        <f t="shared" si="0"/>
        <v>10747512</v>
      </c>
      <c r="H15" s="27">
        <f t="shared" si="0"/>
        <v>406411</v>
      </c>
      <c r="I15" s="27">
        <f t="shared" si="0"/>
        <v>-1788808</v>
      </c>
      <c r="J15" s="27">
        <f t="shared" si="0"/>
        <v>9365115</v>
      </c>
      <c r="K15" s="27">
        <f t="shared" si="0"/>
        <v>-1109056</v>
      </c>
      <c r="L15" s="27">
        <f t="shared" si="0"/>
        <v>4014505</v>
      </c>
      <c r="M15" s="27">
        <f t="shared" si="0"/>
        <v>0</v>
      </c>
      <c r="N15" s="27">
        <f t="shared" si="0"/>
        <v>2905449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12270564</v>
      </c>
      <c r="X15" s="27">
        <f t="shared" si="0"/>
        <v>1103437</v>
      </c>
      <c r="Y15" s="27">
        <f t="shared" si="0"/>
        <v>11167127</v>
      </c>
      <c r="Z15" s="28">
        <f>+IF(X15&lt;&gt;0,+(Y15/X15)*100,0)</f>
        <v>1012.0312260690914</v>
      </c>
      <c r="AA15" s="29">
        <f>SUM(AA6:AA14)</f>
        <v>-7960672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-9144250</v>
      </c>
      <c r="F24" s="19">
        <v>-9144250</v>
      </c>
      <c r="G24" s="19"/>
      <c r="H24" s="19">
        <v>-352470</v>
      </c>
      <c r="I24" s="19">
        <v>-309746</v>
      </c>
      <c r="J24" s="19">
        <v>-662216</v>
      </c>
      <c r="K24" s="19">
        <v>-326453</v>
      </c>
      <c r="L24" s="19">
        <v>-1248053</v>
      </c>
      <c r="M24" s="19"/>
      <c r="N24" s="19">
        <v>-1574506</v>
      </c>
      <c r="O24" s="19"/>
      <c r="P24" s="19"/>
      <c r="Q24" s="19"/>
      <c r="R24" s="19"/>
      <c r="S24" s="19"/>
      <c r="T24" s="19"/>
      <c r="U24" s="19"/>
      <c r="V24" s="19"/>
      <c r="W24" s="19">
        <v>-2236722</v>
      </c>
      <c r="X24" s="19">
        <v>-3558500</v>
      </c>
      <c r="Y24" s="19">
        <v>1321778</v>
      </c>
      <c r="Z24" s="20">
        <v>-37.14</v>
      </c>
      <c r="AA24" s="21">
        <v>-9144250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-9144250</v>
      </c>
      <c r="F25" s="27">
        <f t="shared" si="1"/>
        <v>-9144250</v>
      </c>
      <c r="G25" s="27">
        <f t="shared" si="1"/>
        <v>0</v>
      </c>
      <c r="H25" s="27">
        <f t="shared" si="1"/>
        <v>-352470</v>
      </c>
      <c r="I25" s="27">
        <f t="shared" si="1"/>
        <v>-309746</v>
      </c>
      <c r="J25" s="27">
        <f t="shared" si="1"/>
        <v>-662216</v>
      </c>
      <c r="K25" s="27">
        <f t="shared" si="1"/>
        <v>-326453</v>
      </c>
      <c r="L25" s="27">
        <f t="shared" si="1"/>
        <v>-1248053</v>
      </c>
      <c r="M25" s="27">
        <f t="shared" si="1"/>
        <v>0</v>
      </c>
      <c r="N25" s="27">
        <f t="shared" si="1"/>
        <v>-1574506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-2236722</v>
      </c>
      <c r="X25" s="27">
        <f t="shared" si="1"/>
        <v>-3558500</v>
      </c>
      <c r="Y25" s="27">
        <f t="shared" si="1"/>
        <v>1321778</v>
      </c>
      <c r="Z25" s="28">
        <f>+IF(X25&lt;&gt;0,+(Y25/X25)*100,0)</f>
        <v>-37.14424617113953</v>
      </c>
      <c r="AA25" s="29">
        <f>SUM(AA19:AA24)</f>
        <v>-9144250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-14011664</v>
      </c>
      <c r="D36" s="31">
        <f>+D15+D25+D34</f>
        <v>0</v>
      </c>
      <c r="E36" s="32">
        <f t="shared" si="3"/>
        <v>-17104922</v>
      </c>
      <c r="F36" s="33">
        <f t="shared" si="3"/>
        <v>-17104922</v>
      </c>
      <c r="G36" s="33">
        <f t="shared" si="3"/>
        <v>10747512</v>
      </c>
      <c r="H36" s="33">
        <f t="shared" si="3"/>
        <v>53941</v>
      </c>
      <c r="I36" s="33">
        <f t="shared" si="3"/>
        <v>-2098554</v>
      </c>
      <c r="J36" s="33">
        <f t="shared" si="3"/>
        <v>8702899</v>
      </c>
      <c r="K36" s="33">
        <f t="shared" si="3"/>
        <v>-1435509</v>
      </c>
      <c r="L36" s="33">
        <f t="shared" si="3"/>
        <v>2766452</v>
      </c>
      <c r="M36" s="33">
        <f t="shared" si="3"/>
        <v>0</v>
      </c>
      <c r="N36" s="33">
        <f t="shared" si="3"/>
        <v>1330943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10033842</v>
      </c>
      <c r="X36" s="33">
        <f t="shared" si="3"/>
        <v>-2455063</v>
      </c>
      <c r="Y36" s="33">
        <f t="shared" si="3"/>
        <v>12488905</v>
      </c>
      <c r="Z36" s="34">
        <f>+IF(X36&lt;&gt;0,+(Y36/X36)*100,0)</f>
        <v>-508.69998040783474</v>
      </c>
      <c r="AA36" s="35">
        <f>+AA15+AA25+AA34</f>
        <v>-17104922</v>
      </c>
    </row>
    <row r="37" spans="1:27" ht="13.5">
      <c r="A37" s="22" t="s">
        <v>57</v>
      </c>
      <c r="B37" s="16"/>
      <c r="C37" s="31"/>
      <c r="D37" s="31"/>
      <c r="E37" s="32">
        <v>29195</v>
      </c>
      <c r="F37" s="33">
        <v>29195</v>
      </c>
      <c r="G37" s="33"/>
      <c r="H37" s="33">
        <v>10747512</v>
      </c>
      <c r="I37" s="33">
        <v>10801453</v>
      </c>
      <c r="J37" s="33"/>
      <c r="K37" s="33">
        <v>8702899</v>
      </c>
      <c r="L37" s="33">
        <v>7267390</v>
      </c>
      <c r="M37" s="33"/>
      <c r="N37" s="33">
        <v>8702899</v>
      </c>
      <c r="O37" s="33"/>
      <c r="P37" s="33"/>
      <c r="Q37" s="33"/>
      <c r="R37" s="33"/>
      <c r="S37" s="33"/>
      <c r="T37" s="33"/>
      <c r="U37" s="33"/>
      <c r="V37" s="33"/>
      <c r="W37" s="33"/>
      <c r="X37" s="33">
        <v>29195</v>
      </c>
      <c r="Y37" s="33">
        <v>-29195</v>
      </c>
      <c r="Z37" s="34">
        <v>-100</v>
      </c>
      <c r="AA37" s="35">
        <v>29195</v>
      </c>
    </row>
    <row r="38" spans="1:27" ht="13.5">
      <c r="A38" s="41" t="s">
        <v>58</v>
      </c>
      <c r="B38" s="42"/>
      <c r="C38" s="43">
        <v>-14011664</v>
      </c>
      <c r="D38" s="43"/>
      <c r="E38" s="44">
        <v>-17075727</v>
      </c>
      <c r="F38" s="45">
        <v>-17075727</v>
      </c>
      <c r="G38" s="45">
        <v>10747512</v>
      </c>
      <c r="H38" s="45">
        <v>10801453</v>
      </c>
      <c r="I38" s="45">
        <v>8702899</v>
      </c>
      <c r="J38" s="45">
        <v>8702899</v>
      </c>
      <c r="K38" s="45">
        <v>7267390</v>
      </c>
      <c r="L38" s="45">
        <v>10033842</v>
      </c>
      <c r="M38" s="45"/>
      <c r="N38" s="45">
        <v>10033842</v>
      </c>
      <c r="O38" s="45"/>
      <c r="P38" s="45"/>
      <c r="Q38" s="45"/>
      <c r="R38" s="45"/>
      <c r="S38" s="45"/>
      <c r="T38" s="45"/>
      <c r="U38" s="45"/>
      <c r="V38" s="45"/>
      <c r="W38" s="45">
        <v>10033842</v>
      </c>
      <c r="X38" s="45">
        <v>-2425868</v>
      </c>
      <c r="Y38" s="45">
        <v>12459710</v>
      </c>
      <c r="Z38" s="46">
        <v>-513.62</v>
      </c>
      <c r="AA38" s="47">
        <v>-17075727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133966169</v>
      </c>
      <c r="D6" s="17"/>
      <c r="E6" s="18">
        <v>661246127</v>
      </c>
      <c r="F6" s="19">
        <v>661246127</v>
      </c>
      <c r="G6" s="19">
        <v>11921747</v>
      </c>
      <c r="H6" s="19">
        <v>22596300</v>
      </c>
      <c r="I6" s="19">
        <v>46460122</v>
      </c>
      <c r="J6" s="19">
        <v>80978169</v>
      </c>
      <c r="K6" s="19">
        <v>22166285</v>
      </c>
      <c r="L6" s="19">
        <v>190377057</v>
      </c>
      <c r="M6" s="19">
        <v>7325474</v>
      </c>
      <c r="N6" s="19">
        <v>219868816</v>
      </c>
      <c r="O6" s="19"/>
      <c r="P6" s="19"/>
      <c r="Q6" s="19"/>
      <c r="R6" s="19"/>
      <c r="S6" s="19"/>
      <c r="T6" s="19"/>
      <c r="U6" s="19"/>
      <c r="V6" s="19"/>
      <c r="W6" s="19">
        <v>300846985</v>
      </c>
      <c r="X6" s="19">
        <v>312369113</v>
      </c>
      <c r="Y6" s="19">
        <v>-11522128</v>
      </c>
      <c r="Z6" s="20">
        <v>-3.69</v>
      </c>
      <c r="AA6" s="21">
        <v>661246127</v>
      </c>
    </row>
    <row r="7" spans="1:27" ht="13.5">
      <c r="A7" s="22" t="s">
        <v>34</v>
      </c>
      <c r="B7" s="16"/>
      <c r="C7" s="17">
        <v>1087500924</v>
      </c>
      <c r="D7" s="17"/>
      <c r="E7" s="18">
        <v>681519788</v>
      </c>
      <c r="F7" s="19">
        <v>681519788</v>
      </c>
      <c r="G7" s="19">
        <v>263905000</v>
      </c>
      <c r="H7" s="19">
        <v>2994951</v>
      </c>
      <c r="I7" s="19"/>
      <c r="J7" s="19">
        <v>266899951</v>
      </c>
      <c r="K7" s="19">
        <v>19539646</v>
      </c>
      <c r="L7" s="19">
        <v>222304197</v>
      </c>
      <c r="M7" s="19"/>
      <c r="N7" s="19">
        <v>241843843</v>
      </c>
      <c r="O7" s="19"/>
      <c r="P7" s="19"/>
      <c r="Q7" s="19"/>
      <c r="R7" s="19"/>
      <c r="S7" s="19"/>
      <c r="T7" s="19"/>
      <c r="U7" s="19"/>
      <c r="V7" s="19"/>
      <c r="W7" s="19">
        <v>508743794</v>
      </c>
      <c r="X7" s="19">
        <v>340759894</v>
      </c>
      <c r="Y7" s="19">
        <v>167983900</v>
      </c>
      <c r="Z7" s="20">
        <v>49.3</v>
      </c>
      <c r="AA7" s="21">
        <v>681519788</v>
      </c>
    </row>
    <row r="8" spans="1:27" ht="13.5">
      <c r="A8" s="22" t="s">
        <v>35</v>
      </c>
      <c r="B8" s="16"/>
      <c r="C8" s="17">
        <v>-1142192</v>
      </c>
      <c r="D8" s="17"/>
      <c r="E8" s="18">
        <v>470727192</v>
      </c>
      <c r="F8" s="19">
        <v>470727192</v>
      </c>
      <c r="G8" s="19">
        <v>75864000</v>
      </c>
      <c r="H8" s="19"/>
      <c r="I8" s="19">
        <v>19954084</v>
      </c>
      <c r="J8" s="19">
        <v>95818084</v>
      </c>
      <c r="K8" s="19">
        <v>4608427</v>
      </c>
      <c r="L8" s="19">
        <v>2537446</v>
      </c>
      <c r="M8" s="19">
        <v>286320150</v>
      </c>
      <c r="N8" s="19">
        <v>293466023</v>
      </c>
      <c r="O8" s="19"/>
      <c r="P8" s="19"/>
      <c r="Q8" s="19"/>
      <c r="R8" s="19"/>
      <c r="S8" s="19"/>
      <c r="T8" s="19"/>
      <c r="U8" s="19"/>
      <c r="V8" s="19"/>
      <c r="W8" s="19">
        <v>389284107</v>
      </c>
      <c r="X8" s="19">
        <v>235363596</v>
      </c>
      <c r="Y8" s="19">
        <v>153920511</v>
      </c>
      <c r="Z8" s="20">
        <v>65.4</v>
      </c>
      <c r="AA8" s="21">
        <v>470727192</v>
      </c>
    </row>
    <row r="9" spans="1:27" ht="13.5">
      <c r="A9" s="22" t="s">
        <v>36</v>
      </c>
      <c r="B9" s="16"/>
      <c r="C9" s="17">
        <v>64370734</v>
      </c>
      <c r="D9" s="17"/>
      <c r="E9" s="18">
        <v>57233694</v>
      </c>
      <c r="F9" s="19">
        <v>57233694</v>
      </c>
      <c r="G9" s="19">
        <v>1847865</v>
      </c>
      <c r="H9" s="19">
        <v>3206375</v>
      </c>
      <c r="I9" s="19">
        <v>3390950</v>
      </c>
      <c r="J9" s="19">
        <v>8445190</v>
      </c>
      <c r="K9" s="19">
        <v>3383794</v>
      </c>
      <c r="L9" s="19">
        <v>3711510</v>
      </c>
      <c r="M9" s="19">
        <v>995408</v>
      </c>
      <c r="N9" s="19">
        <v>8090712</v>
      </c>
      <c r="O9" s="19"/>
      <c r="P9" s="19"/>
      <c r="Q9" s="19"/>
      <c r="R9" s="19"/>
      <c r="S9" s="19"/>
      <c r="T9" s="19"/>
      <c r="U9" s="19"/>
      <c r="V9" s="19"/>
      <c r="W9" s="19">
        <v>16535902</v>
      </c>
      <c r="X9" s="19">
        <v>27780582</v>
      </c>
      <c r="Y9" s="19">
        <v>-11244680</v>
      </c>
      <c r="Z9" s="20">
        <v>-40.48</v>
      </c>
      <c r="AA9" s="21">
        <v>57233694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-954285122</v>
      </c>
      <c r="D12" s="17"/>
      <c r="E12" s="18">
        <v>-1069360371</v>
      </c>
      <c r="F12" s="19">
        <v>-1069360371</v>
      </c>
      <c r="G12" s="19">
        <v>-215046177</v>
      </c>
      <c r="H12" s="19">
        <v>-201207610</v>
      </c>
      <c r="I12" s="19">
        <v>-182755637</v>
      </c>
      <c r="J12" s="19">
        <v>-599009424</v>
      </c>
      <c r="K12" s="19">
        <v>-140558306</v>
      </c>
      <c r="L12" s="19">
        <v>-132458373</v>
      </c>
      <c r="M12" s="19">
        <v>-437265802</v>
      </c>
      <c r="N12" s="19">
        <v>-710282481</v>
      </c>
      <c r="O12" s="19"/>
      <c r="P12" s="19"/>
      <c r="Q12" s="19"/>
      <c r="R12" s="19"/>
      <c r="S12" s="19"/>
      <c r="T12" s="19"/>
      <c r="U12" s="19"/>
      <c r="V12" s="19"/>
      <c r="W12" s="19">
        <v>-1309291905</v>
      </c>
      <c r="X12" s="19">
        <v>-453042658</v>
      </c>
      <c r="Y12" s="19">
        <v>-856249247</v>
      </c>
      <c r="Z12" s="20">
        <v>189</v>
      </c>
      <c r="AA12" s="21">
        <v>-1069360371</v>
      </c>
    </row>
    <row r="13" spans="1:27" ht="13.5">
      <c r="A13" s="22" t="s">
        <v>40</v>
      </c>
      <c r="B13" s="16"/>
      <c r="C13" s="17">
        <v>-14476675</v>
      </c>
      <c r="D13" s="17"/>
      <c r="E13" s="18">
        <v>-15790339</v>
      </c>
      <c r="F13" s="19">
        <v>-15790339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-7595999</v>
      </c>
      <c r="Y13" s="19">
        <v>7595999</v>
      </c>
      <c r="Z13" s="20">
        <v>-100</v>
      </c>
      <c r="AA13" s="21">
        <v>-15790339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315933838</v>
      </c>
      <c r="D15" s="25">
        <f>SUM(D6:D14)</f>
        <v>0</v>
      </c>
      <c r="E15" s="26">
        <f t="shared" si="0"/>
        <v>785576091</v>
      </c>
      <c r="F15" s="27">
        <f t="shared" si="0"/>
        <v>785576091</v>
      </c>
      <c r="G15" s="27">
        <f t="shared" si="0"/>
        <v>138492435</v>
      </c>
      <c r="H15" s="27">
        <f t="shared" si="0"/>
        <v>-172409984</v>
      </c>
      <c r="I15" s="27">
        <f t="shared" si="0"/>
        <v>-112950481</v>
      </c>
      <c r="J15" s="27">
        <f t="shared" si="0"/>
        <v>-146868030</v>
      </c>
      <c r="K15" s="27">
        <f t="shared" si="0"/>
        <v>-90860154</v>
      </c>
      <c r="L15" s="27">
        <f t="shared" si="0"/>
        <v>286471837</v>
      </c>
      <c r="M15" s="27">
        <f t="shared" si="0"/>
        <v>-142624770</v>
      </c>
      <c r="N15" s="27">
        <f t="shared" si="0"/>
        <v>52986913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-93881117</v>
      </c>
      <c r="X15" s="27">
        <f t="shared" si="0"/>
        <v>455634528</v>
      </c>
      <c r="Y15" s="27">
        <f t="shared" si="0"/>
        <v>-549515645</v>
      </c>
      <c r="Z15" s="28">
        <f>+IF(X15&lt;&gt;0,+(Y15/X15)*100,0)</f>
        <v>-120.60447820144131</v>
      </c>
      <c r="AA15" s="29">
        <f>SUM(AA6:AA14)</f>
        <v>785576091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4690011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>
        <v>-311260</v>
      </c>
      <c r="D20" s="17"/>
      <c r="E20" s="39"/>
      <c r="F20" s="36"/>
      <c r="G20" s="19">
        <v>149367</v>
      </c>
      <c r="H20" s="19"/>
      <c r="I20" s="19"/>
      <c r="J20" s="19">
        <v>149367</v>
      </c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>
        <v>149367</v>
      </c>
      <c r="X20" s="19"/>
      <c r="Y20" s="19">
        <v>149367</v>
      </c>
      <c r="Z20" s="20"/>
      <c r="AA20" s="21"/>
    </row>
    <row r="21" spans="1:27" ht="13.5">
      <c r="A21" s="22" t="s">
        <v>46</v>
      </c>
      <c r="B21" s="16"/>
      <c r="C21" s="40">
        <v>5307</v>
      </c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84468255</v>
      </c>
      <c r="D22" s="17"/>
      <c r="E22" s="18"/>
      <c r="F22" s="19"/>
      <c r="G22" s="19">
        <v>-294392053</v>
      </c>
      <c r="H22" s="19"/>
      <c r="I22" s="19">
        <v>127000000</v>
      </c>
      <c r="J22" s="19">
        <v>-167392053</v>
      </c>
      <c r="K22" s="19">
        <v>85000000</v>
      </c>
      <c r="L22" s="19">
        <v>12000000</v>
      </c>
      <c r="M22" s="19">
        <v>-100000000</v>
      </c>
      <c r="N22" s="19">
        <v>-3000000</v>
      </c>
      <c r="O22" s="19"/>
      <c r="P22" s="19"/>
      <c r="Q22" s="19"/>
      <c r="R22" s="19"/>
      <c r="S22" s="19"/>
      <c r="T22" s="19"/>
      <c r="U22" s="19"/>
      <c r="V22" s="19"/>
      <c r="W22" s="19">
        <v>-170392053</v>
      </c>
      <c r="X22" s="19"/>
      <c r="Y22" s="19">
        <v>-170392053</v>
      </c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-480230420</v>
      </c>
      <c r="D24" s="17"/>
      <c r="E24" s="18">
        <v>-513039812</v>
      </c>
      <c r="F24" s="19">
        <v>-513039812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-235998314</v>
      </c>
      <c r="Y24" s="19">
        <v>235998314</v>
      </c>
      <c r="Z24" s="20">
        <v>-100</v>
      </c>
      <c r="AA24" s="21">
        <v>-513039812</v>
      </c>
    </row>
    <row r="25" spans="1:27" ht="13.5">
      <c r="A25" s="23" t="s">
        <v>49</v>
      </c>
      <c r="B25" s="24"/>
      <c r="C25" s="25">
        <f aca="true" t="shared" si="1" ref="C25:Y25">SUM(C19:C24)</f>
        <v>-391378107</v>
      </c>
      <c r="D25" s="25">
        <f>SUM(D19:D24)</f>
        <v>0</v>
      </c>
      <c r="E25" s="26">
        <f t="shared" si="1"/>
        <v>-513039812</v>
      </c>
      <c r="F25" s="27">
        <f t="shared" si="1"/>
        <v>-513039812</v>
      </c>
      <c r="G25" s="27">
        <f t="shared" si="1"/>
        <v>-294242686</v>
      </c>
      <c r="H25" s="27">
        <f t="shared" si="1"/>
        <v>0</v>
      </c>
      <c r="I25" s="27">
        <f t="shared" si="1"/>
        <v>127000000</v>
      </c>
      <c r="J25" s="27">
        <f t="shared" si="1"/>
        <v>-167242686</v>
      </c>
      <c r="K25" s="27">
        <f t="shared" si="1"/>
        <v>85000000</v>
      </c>
      <c r="L25" s="27">
        <f t="shared" si="1"/>
        <v>12000000</v>
      </c>
      <c r="M25" s="27">
        <f t="shared" si="1"/>
        <v>-100000000</v>
      </c>
      <c r="N25" s="27">
        <f t="shared" si="1"/>
        <v>-3000000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-170242686</v>
      </c>
      <c r="X25" s="27">
        <f t="shared" si="1"/>
        <v>-235998314</v>
      </c>
      <c r="Y25" s="27">
        <f t="shared" si="1"/>
        <v>65755628</v>
      </c>
      <c r="Z25" s="28">
        <f>+IF(X25&lt;&gt;0,+(Y25/X25)*100,0)</f>
        <v>-27.862753290686644</v>
      </c>
      <c r="AA25" s="29">
        <f>SUM(AA19:AA24)</f>
        <v>-513039812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>
        <v>360499</v>
      </c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170355</v>
      </c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530854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-74913415</v>
      </c>
      <c r="D36" s="31">
        <f>+D15+D25+D34</f>
        <v>0</v>
      </c>
      <c r="E36" s="32">
        <f t="shared" si="3"/>
        <v>272536279</v>
      </c>
      <c r="F36" s="33">
        <f t="shared" si="3"/>
        <v>272536279</v>
      </c>
      <c r="G36" s="33">
        <f t="shared" si="3"/>
        <v>-155750251</v>
      </c>
      <c r="H36" s="33">
        <f t="shared" si="3"/>
        <v>-172409984</v>
      </c>
      <c r="I36" s="33">
        <f t="shared" si="3"/>
        <v>14049519</v>
      </c>
      <c r="J36" s="33">
        <f t="shared" si="3"/>
        <v>-314110716</v>
      </c>
      <c r="K36" s="33">
        <f t="shared" si="3"/>
        <v>-5860154</v>
      </c>
      <c r="L36" s="33">
        <f t="shared" si="3"/>
        <v>298471837</v>
      </c>
      <c r="M36" s="33">
        <f t="shared" si="3"/>
        <v>-242624770</v>
      </c>
      <c r="N36" s="33">
        <f t="shared" si="3"/>
        <v>49986913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-264123803</v>
      </c>
      <c r="X36" s="33">
        <f t="shared" si="3"/>
        <v>219636214</v>
      </c>
      <c r="Y36" s="33">
        <f t="shared" si="3"/>
        <v>-483760017</v>
      </c>
      <c r="Z36" s="34">
        <f>+IF(X36&lt;&gt;0,+(Y36/X36)*100,0)</f>
        <v>-220.25512468540364</v>
      </c>
      <c r="AA36" s="35">
        <f>+AA15+AA25+AA34</f>
        <v>272536279</v>
      </c>
    </row>
    <row r="37" spans="1:27" ht="13.5">
      <c r="A37" s="22" t="s">
        <v>57</v>
      </c>
      <c r="B37" s="16"/>
      <c r="C37" s="31">
        <v>191063454</v>
      </c>
      <c r="D37" s="31"/>
      <c r="E37" s="32">
        <v>362674663</v>
      </c>
      <c r="F37" s="33">
        <v>362674663</v>
      </c>
      <c r="G37" s="33">
        <v>794824601</v>
      </c>
      <c r="H37" s="33">
        <v>639074350</v>
      </c>
      <c r="I37" s="33">
        <v>466664366</v>
      </c>
      <c r="J37" s="33">
        <v>794824601</v>
      </c>
      <c r="K37" s="33">
        <v>480713885</v>
      </c>
      <c r="L37" s="33">
        <v>474853731</v>
      </c>
      <c r="M37" s="33">
        <v>773325568</v>
      </c>
      <c r="N37" s="33">
        <v>480713885</v>
      </c>
      <c r="O37" s="33"/>
      <c r="P37" s="33"/>
      <c r="Q37" s="33"/>
      <c r="R37" s="33"/>
      <c r="S37" s="33"/>
      <c r="T37" s="33"/>
      <c r="U37" s="33"/>
      <c r="V37" s="33"/>
      <c r="W37" s="33">
        <v>794824601</v>
      </c>
      <c r="X37" s="33">
        <v>362674663</v>
      </c>
      <c r="Y37" s="33">
        <v>432149938</v>
      </c>
      <c r="Z37" s="34">
        <v>119.16</v>
      </c>
      <c r="AA37" s="35">
        <v>362674663</v>
      </c>
    </row>
    <row r="38" spans="1:27" ht="13.5">
      <c r="A38" s="41" t="s">
        <v>58</v>
      </c>
      <c r="B38" s="42"/>
      <c r="C38" s="43">
        <v>116150039</v>
      </c>
      <c r="D38" s="43"/>
      <c r="E38" s="44">
        <v>635210942</v>
      </c>
      <c r="F38" s="45">
        <v>635210942</v>
      </c>
      <c r="G38" s="45">
        <v>639074350</v>
      </c>
      <c r="H38" s="45">
        <v>466664366</v>
      </c>
      <c r="I38" s="45">
        <v>480713885</v>
      </c>
      <c r="J38" s="45">
        <v>480713885</v>
      </c>
      <c r="K38" s="45">
        <v>474853731</v>
      </c>
      <c r="L38" s="45">
        <v>773325568</v>
      </c>
      <c r="M38" s="45">
        <v>530700798</v>
      </c>
      <c r="N38" s="45">
        <v>530700798</v>
      </c>
      <c r="O38" s="45"/>
      <c r="P38" s="45"/>
      <c r="Q38" s="45"/>
      <c r="R38" s="45"/>
      <c r="S38" s="45"/>
      <c r="T38" s="45"/>
      <c r="U38" s="45"/>
      <c r="V38" s="45"/>
      <c r="W38" s="45">
        <v>530700798</v>
      </c>
      <c r="X38" s="45">
        <v>582310877</v>
      </c>
      <c r="Y38" s="45">
        <v>-51610079</v>
      </c>
      <c r="Z38" s="46">
        <v>-8.86</v>
      </c>
      <c r="AA38" s="47">
        <v>635210942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155061504</v>
      </c>
      <c r="D6" s="17"/>
      <c r="E6" s="18">
        <v>100769935</v>
      </c>
      <c r="F6" s="19">
        <v>100769935</v>
      </c>
      <c r="G6" s="19">
        <v>38838451</v>
      </c>
      <c r="H6" s="19">
        <v>10306583</v>
      </c>
      <c r="I6" s="19">
        <v>9958641</v>
      </c>
      <c r="J6" s="19">
        <v>59103675</v>
      </c>
      <c r="K6" s="19">
        <v>9558796</v>
      </c>
      <c r="L6" s="19">
        <v>354980</v>
      </c>
      <c r="M6" s="19">
        <v>14474568</v>
      </c>
      <c r="N6" s="19">
        <v>24388344</v>
      </c>
      <c r="O6" s="19"/>
      <c r="P6" s="19"/>
      <c r="Q6" s="19"/>
      <c r="R6" s="19"/>
      <c r="S6" s="19"/>
      <c r="T6" s="19"/>
      <c r="U6" s="19"/>
      <c r="V6" s="19"/>
      <c r="W6" s="19">
        <v>83492019</v>
      </c>
      <c r="X6" s="19">
        <v>62112520</v>
      </c>
      <c r="Y6" s="19">
        <v>21379499</v>
      </c>
      <c r="Z6" s="20">
        <v>34.42</v>
      </c>
      <c r="AA6" s="21">
        <v>100769935</v>
      </c>
    </row>
    <row r="7" spans="1:27" ht="13.5">
      <c r="A7" s="22" t="s">
        <v>34</v>
      </c>
      <c r="B7" s="16"/>
      <c r="C7" s="17"/>
      <c r="D7" s="17"/>
      <c r="E7" s="18">
        <v>47095000</v>
      </c>
      <c r="F7" s="19">
        <v>47095000</v>
      </c>
      <c r="G7" s="19">
        <v>17656000</v>
      </c>
      <c r="H7" s="19">
        <v>1414298</v>
      </c>
      <c r="I7" s="19"/>
      <c r="J7" s="19">
        <v>19070298</v>
      </c>
      <c r="K7" s="19">
        <v>3073469</v>
      </c>
      <c r="L7" s="19">
        <v>446000</v>
      </c>
      <c r="M7" s="19">
        <v>1847899</v>
      </c>
      <c r="N7" s="19">
        <v>5367368</v>
      </c>
      <c r="O7" s="19"/>
      <c r="P7" s="19"/>
      <c r="Q7" s="19"/>
      <c r="R7" s="19"/>
      <c r="S7" s="19"/>
      <c r="T7" s="19"/>
      <c r="U7" s="19"/>
      <c r="V7" s="19"/>
      <c r="W7" s="19">
        <v>24437666</v>
      </c>
      <c r="X7" s="19">
        <v>36506000</v>
      </c>
      <c r="Y7" s="19">
        <v>-12068334</v>
      </c>
      <c r="Z7" s="20">
        <v>-33.06</v>
      </c>
      <c r="AA7" s="21">
        <v>47095000</v>
      </c>
    </row>
    <row r="8" spans="1:27" ht="13.5">
      <c r="A8" s="22" t="s">
        <v>35</v>
      </c>
      <c r="B8" s="16"/>
      <c r="C8" s="17"/>
      <c r="D8" s="17"/>
      <c r="E8" s="18">
        <v>15214000</v>
      </c>
      <c r="F8" s="19">
        <v>15214000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>
        <v>11512000</v>
      </c>
      <c r="Y8" s="19">
        <v>-11512000</v>
      </c>
      <c r="Z8" s="20">
        <v>-100</v>
      </c>
      <c r="AA8" s="21">
        <v>15214000</v>
      </c>
    </row>
    <row r="9" spans="1:27" ht="13.5">
      <c r="A9" s="22" t="s">
        <v>36</v>
      </c>
      <c r="B9" s="16"/>
      <c r="C9" s="17">
        <v>6532419</v>
      </c>
      <c r="D9" s="17"/>
      <c r="E9" s="18">
        <v>4027300</v>
      </c>
      <c r="F9" s="19">
        <v>4027300</v>
      </c>
      <c r="G9" s="19">
        <v>807112</v>
      </c>
      <c r="H9" s="19">
        <v>856774</v>
      </c>
      <c r="I9" s="19">
        <v>260334</v>
      </c>
      <c r="J9" s="19">
        <v>1924220</v>
      </c>
      <c r="K9" s="19">
        <v>727389</v>
      </c>
      <c r="L9" s="19">
        <v>513059</v>
      </c>
      <c r="M9" s="19">
        <v>7473</v>
      </c>
      <c r="N9" s="19">
        <v>1247921</v>
      </c>
      <c r="O9" s="19"/>
      <c r="P9" s="19"/>
      <c r="Q9" s="19"/>
      <c r="R9" s="19"/>
      <c r="S9" s="19"/>
      <c r="T9" s="19"/>
      <c r="U9" s="19"/>
      <c r="V9" s="19"/>
      <c r="W9" s="19">
        <v>3172141</v>
      </c>
      <c r="X9" s="19">
        <v>2013500</v>
      </c>
      <c r="Y9" s="19">
        <v>1158641</v>
      </c>
      <c r="Z9" s="20">
        <v>57.54</v>
      </c>
      <c r="AA9" s="21">
        <v>4027300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-169548803</v>
      </c>
      <c r="D12" s="17"/>
      <c r="E12" s="18">
        <v>-164471903</v>
      </c>
      <c r="F12" s="19">
        <v>-164471903</v>
      </c>
      <c r="G12" s="19">
        <v>-37649861</v>
      </c>
      <c r="H12" s="19">
        <v>-9425056</v>
      </c>
      <c r="I12" s="19">
        <v>-8033349</v>
      </c>
      <c r="J12" s="19">
        <v>-55108266</v>
      </c>
      <c r="K12" s="19">
        <v>-16571804</v>
      </c>
      <c r="L12" s="19">
        <v>-14044355</v>
      </c>
      <c r="M12" s="19">
        <v>-12648818</v>
      </c>
      <c r="N12" s="19">
        <v>-43264977</v>
      </c>
      <c r="O12" s="19"/>
      <c r="P12" s="19"/>
      <c r="Q12" s="19"/>
      <c r="R12" s="19"/>
      <c r="S12" s="19"/>
      <c r="T12" s="19"/>
      <c r="U12" s="19"/>
      <c r="V12" s="19"/>
      <c r="W12" s="19">
        <v>-98373243</v>
      </c>
      <c r="X12" s="19">
        <v>-86855434</v>
      </c>
      <c r="Y12" s="19">
        <v>-11517809</v>
      </c>
      <c r="Z12" s="20">
        <v>13.26</v>
      </c>
      <c r="AA12" s="21">
        <v>-164471903</v>
      </c>
    </row>
    <row r="13" spans="1:27" ht="13.5">
      <c r="A13" s="22" t="s">
        <v>40</v>
      </c>
      <c r="B13" s="16"/>
      <c r="C13" s="17"/>
      <c r="D13" s="17"/>
      <c r="E13" s="18">
        <v>-558623</v>
      </c>
      <c r="F13" s="19">
        <v>-558623</v>
      </c>
      <c r="G13" s="19"/>
      <c r="H13" s="19">
        <v>-461</v>
      </c>
      <c r="I13" s="19">
        <v>-5</v>
      </c>
      <c r="J13" s="19">
        <v>-466</v>
      </c>
      <c r="K13" s="19"/>
      <c r="L13" s="19">
        <v>-6863</v>
      </c>
      <c r="M13" s="19"/>
      <c r="N13" s="19">
        <v>-6863</v>
      </c>
      <c r="O13" s="19"/>
      <c r="P13" s="19"/>
      <c r="Q13" s="19"/>
      <c r="R13" s="19"/>
      <c r="S13" s="19"/>
      <c r="T13" s="19"/>
      <c r="U13" s="19"/>
      <c r="V13" s="19"/>
      <c r="W13" s="19">
        <v>-7329</v>
      </c>
      <c r="X13" s="19">
        <v>-279000</v>
      </c>
      <c r="Y13" s="19">
        <v>271671</v>
      </c>
      <c r="Z13" s="20">
        <v>-97.37</v>
      </c>
      <c r="AA13" s="21">
        <v>-558623</v>
      </c>
    </row>
    <row r="14" spans="1:27" ht="13.5">
      <c r="A14" s="22" t="s">
        <v>41</v>
      </c>
      <c r="B14" s="16"/>
      <c r="C14" s="17">
        <v>-31170289</v>
      </c>
      <c r="D14" s="17"/>
      <c r="E14" s="18"/>
      <c r="F14" s="19"/>
      <c r="G14" s="19">
        <v>-2400680</v>
      </c>
      <c r="H14" s="19">
        <v>-1327583</v>
      </c>
      <c r="I14" s="19">
        <v>-1295943</v>
      </c>
      <c r="J14" s="19">
        <v>-5024206</v>
      </c>
      <c r="K14" s="19">
        <v>-1784930</v>
      </c>
      <c r="L14" s="19">
        <v>-658248</v>
      </c>
      <c r="M14" s="19">
        <v>-2388358</v>
      </c>
      <c r="N14" s="19">
        <v>-4831536</v>
      </c>
      <c r="O14" s="19"/>
      <c r="P14" s="19"/>
      <c r="Q14" s="19"/>
      <c r="R14" s="19"/>
      <c r="S14" s="19"/>
      <c r="T14" s="19"/>
      <c r="U14" s="19"/>
      <c r="V14" s="19"/>
      <c r="W14" s="19">
        <v>-9855742</v>
      </c>
      <c r="X14" s="19"/>
      <c r="Y14" s="19">
        <v>-9855742</v>
      </c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-39125169</v>
      </c>
      <c r="D15" s="25">
        <f>SUM(D6:D14)</f>
        <v>0</v>
      </c>
      <c r="E15" s="26">
        <f t="shared" si="0"/>
        <v>2075709</v>
      </c>
      <c r="F15" s="27">
        <f t="shared" si="0"/>
        <v>2075709</v>
      </c>
      <c r="G15" s="27">
        <f t="shared" si="0"/>
        <v>17251022</v>
      </c>
      <c r="H15" s="27">
        <f t="shared" si="0"/>
        <v>1824555</v>
      </c>
      <c r="I15" s="27">
        <f t="shared" si="0"/>
        <v>889678</v>
      </c>
      <c r="J15" s="27">
        <f t="shared" si="0"/>
        <v>19965255</v>
      </c>
      <c r="K15" s="27">
        <f t="shared" si="0"/>
        <v>-4997080</v>
      </c>
      <c r="L15" s="27">
        <f t="shared" si="0"/>
        <v>-13395427</v>
      </c>
      <c r="M15" s="27">
        <f t="shared" si="0"/>
        <v>1292764</v>
      </c>
      <c r="N15" s="27">
        <f t="shared" si="0"/>
        <v>-17099743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2865512</v>
      </c>
      <c r="X15" s="27">
        <f t="shared" si="0"/>
        <v>25009586</v>
      </c>
      <c r="Y15" s="27">
        <f t="shared" si="0"/>
        <v>-22144074</v>
      </c>
      <c r="Z15" s="28">
        <f>+IF(X15&lt;&gt;0,+(Y15/X15)*100,0)</f>
        <v>-88.5423453231093</v>
      </c>
      <c r="AA15" s="29">
        <f>SUM(AA6:AA14)</f>
        <v>2075709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>
        <v>450000</v>
      </c>
      <c r="F19" s="19">
        <v>450000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>
        <v>225000</v>
      </c>
      <c r="Y19" s="36">
        <v>-225000</v>
      </c>
      <c r="Z19" s="37">
        <v>-100</v>
      </c>
      <c r="AA19" s="38">
        <v>450000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>
        <v>8258</v>
      </c>
      <c r="H20" s="19"/>
      <c r="I20" s="19"/>
      <c r="J20" s="19">
        <v>8258</v>
      </c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>
        <v>8258</v>
      </c>
      <c r="X20" s="19"/>
      <c r="Y20" s="19">
        <v>8258</v>
      </c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>
        <v>1395343</v>
      </c>
      <c r="H22" s="19"/>
      <c r="I22" s="19"/>
      <c r="J22" s="19">
        <v>1395343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>
        <v>1395343</v>
      </c>
      <c r="X22" s="19"/>
      <c r="Y22" s="19">
        <v>1395343</v>
      </c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-39370182</v>
      </c>
      <c r="D24" s="17"/>
      <c r="E24" s="18">
        <v>-15214000</v>
      </c>
      <c r="F24" s="19">
        <v>-15214000</v>
      </c>
      <c r="G24" s="19"/>
      <c r="H24" s="19"/>
      <c r="I24" s="19">
        <v>-44547</v>
      </c>
      <c r="J24" s="19">
        <v>-44547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-44547</v>
      </c>
      <c r="X24" s="19">
        <v>-7606998</v>
      </c>
      <c r="Y24" s="19">
        <v>7562451</v>
      </c>
      <c r="Z24" s="20">
        <v>-99.41</v>
      </c>
      <c r="AA24" s="21">
        <v>-15214000</v>
      </c>
    </row>
    <row r="25" spans="1:27" ht="13.5">
      <c r="A25" s="23" t="s">
        <v>49</v>
      </c>
      <c r="B25" s="24"/>
      <c r="C25" s="25">
        <f aca="true" t="shared" si="1" ref="C25:Y25">SUM(C19:C24)</f>
        <v>-39370182</v>
      </c>
      <c r="D25" s="25">
        <f>SUM(D19:D24)</f>
        <v>0</v>
      </c>
      <c r="E25" s="26">
        <f t="shared" si="1"/>
        <v>-14764000</v>
      </c>
      <c r="F25" s="27">
        <f t="shared" si="1"/>
        <v>-14764000</v>
      </c>
      <c r="G25" s="27">
        <f t="shared" si="1"/>
        <v>1403601</v>
      </c>
      <c r="H25" s="27">
        <f t="shared" si="1"/>
        <v>0</v>
      </c>
      <c r="I25" s="27">
        <f t="shared" si="1"/>
        <v>-44547</v>
      </c>
      <c r="J25" s="27">
        <f t="shared" si="1"/>
        <v>1359054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1359054</v>
      </c>
      <c r="X25" s="27">
        <f t="shared" si="1"/>
        <v>-7381998</v>
      </c>
      <c r="Y25" s="27">
        <f t="shared" si="1"/>
        <v>8741052</v>
      </c>
      <c r="Z25" s="28">
        <f>+IF(X25&lt;&gt;0,+(Y25/X25)*100,0)</f>
        <v>-118.41038157962114</v>
      </c>
      <c r="AA25" s="29">
        <f>SUM(AA19:AA24)</f>
        <v>-14764000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>
        <v>-889050</v>
      </c>
      <c r="H30" s="19"/>
      <c r="I30" s="19"/>
      <c r="J30" s="19">
        <v>-889050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>
        <v>-889050</v>
      </c>
      <c r="X30" s="19"/>
      <c r="Y30" s="19">
        <v>-889050</v>
      </c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>
        <v>-3238505</v>
      </c>
      <c r="H31" s="36">
        <v>7905</v>
      </c>
      <c r="I31" s="36">
        <v>1724</v>
      </c>
      <c r="J31" s="36">
        <v>-3228876</v>
      </c>
      <c r="K31" s="19">
        <v>3812</v>
      </c>
      <c r="L31" s="19">
        <v>29277</v>
      </c>
      <c r="M31" s="19">
        <v>14546</v>
      </c>
      <c r="N31" s="19">
        <v>47635</v>
      </c>
      <c r="O31" s="36"/>
      <c r="P31" s="36"/>
      <c r="Q31" s="36"/>
      <c r="R31" s="19"/>
      <c r="S31" s="19"/>
      <c r="T31" s="19"/>
      <c r="U31" s="19"/>
      <c r="V31" s="36"/>
      <c r="W31" s="36">
        <v>-3181241</v>
      </c>
      <c r="X31" s="36"/>
      <c r="Y31" s="19">
        <v>-3181241</v>
      </c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-945912</v>
      </c>
      <c r="D33" s="17"/>
      <c r="E33" s="18">
        <v>-429474</v>
      </c>
      <c r="F33" s="19">
        <v>-429474</v>
      </c>
      <c r="G33" s="19">
        <v>-801738</v>
      </c>
      <c r="H33" s="19"/>
      <c r="I33" s="19"/>
      <c r="J33" s="19">
        <v>-801738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>
        <v>-801738</v>
      </c>
      <c r="X33" s="19">
        <v>-214740</v>
      </c>
      <c r="Y33" s="19">
        <v>-586998</v>
      </c>
      <c r="Z33" s="20">
        <v>273.35</v>
      </c>
      <c r="AA33" s="21">
        <v>-429474</v>
      </c>
    </row>
    <row r="34" spans="1:27" ht="13.5">
      <c r="A34" s="23" t="s">
        <v>55</v>
      </c>
      <c r="B34" s="24"/>
      <c r="C34" s="25">
        <f aca="true" t="shared" si="2" ref="C34:Y34">SUM(C29:C33)</f>
        <v>-945912</v>
      </c>
      <c r="D34" s="25">
        <f>SUM(D29:D33)</f>
        <v>0</v>
      </c>
      <c r="E34" s="26">
        <f t="shared" si="2"/>
        <v>-429474</v>
      </c>
      <c r="F34" s="27">
        <f t="shared" si="2"/>
        <v>-429474</v>
      </c>
      <c r="G34" s="27">
        <f t="shared" si="2"/>
        <v>-4929293</v>
      </c>
      <c r="H34" s="27">
        <f t="shared" si="2"/>
        <v>7905</v>
      </c>
      <c r="I34" s="27">
        <f t="shared" si="2"/>
        <v>1724</v>
      </c>
      <c r="J34" s="27">
        <f t="shared" si="2"/>
        <v>-4919664</v>
      </c>
      <c r="K34" s="27">
        <f t="shared" si="2"/>
        <v>3812</v>
      </c>
      <c r="L34" s="27">
        <f t="shared" si="2"/>
        <v>29277</v>
      </c>
      <c r="M34" s="27">
        <f t="shared" si="2"/>
        <v>14546</v>
      </c>
      <c r="N34" s="27">
        <f t="shared" si="2"/>
        <v>47635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-4872029</v>
      </c>
      <c r="X34" s="27">
        <f t="shared" si="2"/>
        <v>-214740</v>
      </c>
      <c r="Y34" s="27">
        <f t="shared" si="2"/>
        <v>-4657289</v>
      </c>
      <c r="Z34" s="28">
        <f>+IF(X34&lt;&gt;0,+(Y34/X34)*100,0)</f>
        <v>2168.803669553879</v>
      </c>
      <c r="AA34" s="29">
        <f>SUM(AA29:AA33)</f>
        <v>-429474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-79441263</v>
      </c>
      <c r="D36" s="31">
        <f>+D15+D25+D34</f>
        <v>0</v>
      </c>
      <c r="E36" s="32">
        <f t="shared" si="3"/>
        <v>-13117765</v>
      </c>
      <c r="F36" s="33">
        <f t="shared" si="3"/>
        <v>-13117765</v>
      </c>
      <c r="G36" s="33">
        <f t="shared" si="3"/>
        <v>13725330</v>
      </c>
      <c r="H36" s="33">
        <f t="shared" si="3"/>
        <v>1832460</v>
      </c>
      <c r="I36" s="33">
        <f t="shared" si="3"/>
        <v>846855</v>
      </c>
      <c r="J36" s="33">
        <f t="shared" si="3"/>
        <v>16404645</v>
      </c>
      <c r="K36" s="33">
        <f t="shared" si="3"/>
        <v>-4993268</v>
      </c>
      <c r="L36" s="33">
        <f t="shared" si="3"/>
        <v>-13366150</v>
      </c>
      <c r="M36" s="33">
        <f t="shared" si="3"/>
        <v>1307310</v>
      </c>
      <c r="N36" s="33">
        <f t="shared" si="3"/>
        <v>-17052108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-647463</v>
      </c>
      <c r="X36" s="33">
        <f t="shared" si="3"/>
        <v>17412848</v>
      </c>
      <c r="Y36" s="33">
        <f t="shared" si="3"/>
        <v>-18060311</v>
      </c>
      <c r="Z36" s="34">
        <f>+IF(X36&lt;&gt;0,+(Y36/X36)*100,0)</f>
        <v>-103.71830616105993</v>
      </c>
      <c r="AA36" s="35">
        <f>+AA15+AA25+AA34</f>
        <v>-13117765</v>
      </c>
    </row>
    <row r="37" spans="1:27" ht="13.5">
      <c r="A37" s="22" t="s">
        <v>57</v>
      </c>
      <c r="B37" s="16"/>
      <c r="C37" s="31">
        <v>-4682590</v>
      </c>
      <c r="D37" s="31"/>
      <c r="E37" s="32"/>
      <c r="F37" s="33"/>
      <c r="G37" s="33"/>
      <c r="H37" s="33">
        <v>13725330</v>
      </c>
      <c r="I37" s="33">
        <v>15557790</v>
      </c>
      <c r="J37" s="33"/>
      <c r="K37" s="33">
        <v>16404645</v>
      </c>
      <c r="L37" s="33">
        <v>11411377</v>
      </c>
      <c r="M37" s="33">
        <v>-1954773</v>
      </c>
      <c r="N37" s="33">
        <v>16404645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4"/>
      <c r="AA37" s="35"/>
    </row>
    <row r="38" spans="1:27" ht="13.5">
      <c r="A38" s="41" t="s">
        <v>58</v>
      </c>
      <c r="B38" s="42"/>
      <c r="C38" s="43">
        <v>-84123853</v>
      </c>
      <c r="D38" s="43"/>
      <c r="E38" s="44">
        <v>-13117765</v>
      </c>
      <c r="F38" s="45">
        <v>-13117765</v>
      </c>
      <c r="G38" s="45">
        <v>13725330</v>
      </c>
      <c r="H38" s="45">
        <v>15557790</v>
      </c>
      <c r="I38" s="45">
        <v>16404645</v>
      </c>
      <c r="J38" s="45">
        <v>16404645</v>
      </c>
      <c r="K38" s="45">
        <v>11411377</v>
      </c>
      <c r="L38" s="45">
        <v>-1954773</v>
      </c>
      <c r="M38" s="45">
        <v>-647463</v>
      </c>
      <c r="N38" s="45">
        <v>-647463</v>
      </c>
      <c r="O38" s="45"/>
      <c r="P38" s="45"/>
      <c r="Q38" s="45"/>
      <c r="R38" s="45"/>
      <c r="S38" s="45"/>
      <c r="T38" s="45"/>
      <c r="U38" s="45"/>
      <c r="V38" s="45"/>
      <c r="W38" s="45">
        <v>-647463</v>
      </c>
      <c r="X38" s="45">
        <v>17412848</v>
      </c>
      <c r="Y38" s="45">
        <v>-18060311</v>
      </c>
      <c r="Z38" s="46">
        <v>-103.72</v>
      </c>
      <c r="AA38" s="47">
        <v>-13117765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18290345</v>
      </c>
      <c r="D6" s="17"/>
      <c r="E6" s="18">
        <v>32684731</v>
      </c>
      <c r="F6" s="19">
        <v>32684731</v>
      </c>
      <c r="G6" s="19">
        <v>443222</v>
      </c>
      <c r="H6" s="19">
        <v>1589521</v>
      </c>
      <c r="I6" s="19">
        <v>2300266</v>
      </c>
      <c r="J6" s="19">
        <v>4333009</v>
      </c>
      <c r="K6" s="19">
        <v>3358686</v>
      </c>
      <c r="L6" s="19">
        <v>2785169</v>
      </c>
      <c r="M6" s="19">
        <v>4752559</v>
      </c>
      <c r="N6" s="19">
        <v>10896414</v>
      </c>
      <c r="O6" s="19"/>
      <c r="P6" s="19"/>
      <c r="Q6" s="19"/>
      <c r="R6" s="19"/>
      <c r="S6" s="19"/>
      <c r="T6" s="19"/>
      <c r="U6" s="19"/>
      <c r="V6" s="19"/>
      <c r="W6" s="19">
        <v>15229423</v>
      </c>
      <c r="X6" s="19">
        <v>21898770</v>
      </c>
      <c r="Y6" s="19">
        <v>-6669347</v>
      </c>
      <c r="Z6" s="20">
        <v>-30.46</v>
      </c>
      <c r="AA6" s="21">
        <v>32684731</v>
      </c>
    </row>
    <row r="7" spans="1:27" ht="13.5">
      <c r="A7" s="22" t="s">
        <v>34</v>
      </c>
      <c r="B7" s="16"/>
      <c r="C7" s="17">
        <v>37998190</v>
      </c>
      <c r="D7" s="17"/>
      <c r="E7" s="18">
        <v>62579547</v>
      </c>
      <c r="F7" s="19">
        <v>62579547</v>
      </c>
      <c r="G7" s="19">
        <v>15064950</v>
      </c>
      <c r="H7" s="19">
        <v>1405000</v>
      </c>
      <c r="I7" s="19">
        <v>257065</v>
      </c>
      <c r="J7" s="19">
        <v>16727015</v>
      </c>
      <c r="K7" s="19"/>
      <c r="L7" s="19">
        <v>10440000</v>
      </c>
      <c r="M7" s="19"/>
      <c r="N7" s="19">
        <v>10440000</v>
      </c>
      <c r="O7" s="19"/>
      <c r="P7" s="19"/>
      <c r="Q7" s="19"/>
      <c r="R7" s="19"/>
      <c r="S7" s="19"/>
      <c r="T7" s="19"/>
      <c r="U7" s="19"/>
      <c r="V7" s="19"/>
      <c r="W7" s="19">
        <v>27167015</v>
      </c>
      <c r="X7" s="19">
        <v>43805683</v>
      </c>
      <c r="Y7" s="19">
        <v>-16638668</v>
      </c>
      <c r="Z7" s="20">
        <v>-37.98</v>
      </c>
      <c r="AA7" s="21">
        <v>62579547</v>
      </c>
    </row>
    <row r="8" spans="1:27" ht="13.5">
      <c r="A8" s="22" t="s">
        <v>35</v>
      </c>
      <c r="B8" s="16"/>
      <c r="C8" s="17">
        <v>15323000</v>
      </c>
      <c r="D8" s="17"/>
      <c r="E8" s="18">
        <v>11741050</v>
      </c>
      <c r="F8" s="19">
        <v>11741050</v>
      </c>
      <c r="G8" s="19">
        <v>2468050</v>
      </c>
      <c r="H8" s="19"/>
      <c r="I8" s="19">
        <v>617950</v>
      </c>
      <c r="J8" s="19">
        <v>3086000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3086000</v>
      </c>
      <c r="X8" s="19">
        <v>8218735</v>
      </c>
      <c r="Y8" s="19">
        <v>-5132735</v>
      </c>
      <c r="Z8" s="20">
        <v>-62.45</v>
      </c>
      <c r="AA8" s="21">
        <v>11741050</v>
      </c>
    </row>
    <row r="9" spans="1:27" ht="13.5">
      <c r="A9" s="22" t="s">
        <v>36</v>
      </c>
      <c r="B9" s="16"/>
      <c r="C9" s="17">
        <v>643723</v>
      </c>
      <c r="D9" s="17"/>
      <c r="E9" s="18">
        <v>1530000</v>
      </c>
      <c r="F9" s="19">
        <v>1530000</v>
      </c>
      <c r="G9" s="19">
        <v>162541</v>
      </c>
      <c r="H9" s="19">
        <v>166043</v>
      </c>
      <c r="I9" s="19">
        <v>94135</v>
      </c>
      <c r="J9" s="19">
        <v>422719</v>
      </c>
      <c r="K9" s="19">
        <v>99489</v>
      </c>
      <c r="L9" s="19">
        <v>175019</v>
      </c>
      <c r="M9" s="19">
        <v>352348</v>
      </c>
      <c r="N9" s="19">
        <v>626856</v>
      </c>
      <c r="O9" s="19"/>
      <c r="P9" s="19"/>
      <c r="Q9" s="19"/>
      <c r="R9" s="19"/>
      <c r="S9" s="19"/>
      <c r="T9" s="19"/>
      <c r="U9" s="19"/>
      <c r="V9" s="19"/>
      <c r="W9" s="19">
        <v>1049575</v>
      </c>
      <c r="X9" s="19">
        <v>1025100</v>
      </c>
      <c r="Y9" s="19">
        <v>24475</v>
      </c>
      <c r="Z9" s="20">
        <v>2.39</v>
      </c>
      <c r="AA9" s="21">
        <v>1530000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-55059496</v>
      </c>
      <c r="D12" s="17"/>
      <c r="E12" s="18">
        <v>-91760491</v>
      </c>
      <c r="F12" s="19">
        <v>-91760491</v>
      </c>
      <c r="G12" s="19">
        <v>-5440062</v>
      </c>
      <c r="H12" s="19">
        <v>-4168910</v>
      </c>
      <c r="I12" s="19">
        <v>-4588459</v>
      </c>
      <c r="J12" s="19">
        <v>-14197431</v>
      </c>
      <c r="K12" s="19">
        <v>-4913256</v>
      </c>
      <c r="L12" s="19">
        <v>-4685218</v>
      </c>
      <c r="M12" s="19">
        <v>-11050031</v>
      </c>
      <c r="N12" s="19">
        <v>-20648505</v>
      </c>
      <c r="O12" s="19"/>
      <c r="P12" s="19"/>
      <c r="Q12" s="19"/>
      <c r="R12" s="19"/>
      <c r="S12" s="19"/>
      <c r="T12" s="19"/>
      <c r="U12" s="19"/>
      <c r="V12" s="19"/>
      <c r="W12" s="19">
        <v>-34845936</v>
      </c>
      <c r="X12" s="19">
        <v>-45946571</v>
      </c>
      <c r="Y12" s="19">
        <v>11100635</v>
      </c>
      <c r="Z12" s="20">
        <v>-24.16</v>
      </c>
      <c r="AA12" s="21">
        <v>-91760491</v>
      </c>
    </row>
    <row r="13" spans="1:27" ht="13.5">
      <c r="A13" s="22" t="s">
        <v>40</v>
      </c>
      <c r="B13" s="16"/>
      <c r="C13" s="17">
        <v>-105912</v>
      </c>
      <c r="D13" s="17"/>
      <c r="E13" s="18"/>
      <c r="F13" s="19"/>
      <c r="G13" s="19">
        <v>-8616</v>
      </c>
      <c r="H13" s="19">
        <v>-12353</v>
      </c>
      <c r="I13" s="19">
        <v>-8617</v>
      </c>
      <c r="J13" s="19">
        <v>-29586</v>
      </c>
      <c r="K13" s="19">
        <v>-12173</v>
      </c>
      <c r="L13" s="19">
        <v>-9446</v>
      </c>
      <c r="M13" s="19">
        <v>-8617</v>
      </c>
      <c r="N13" s="19">
        <v>-30236</v>
      </c>
      <c r="O13" s="19"/>
      <c r="P13" s="19"/>
      <c r="Q13" s="19"/>
      <c r="R13" s="19"/>
      <c r="S13" s="19"/>
      <c r="T13" s="19"/>
      <c r="U13" s="19"/>
      <c r="V13" s="19"/>
      <c r="W13" s="19">
        <v>-59822</v>
      </c>
      <c r="X13" s="19"/>
      <c r="Y13" s="19">
        <v>-59822</v>
      </c>
      <c r="Z13" s="20"/>
      <c r="AA13" s="21"/>
    </row>
    <row r="14" spans="1:27" ht="13.5">
      <c r="A14" s="22" t="s">
        <v>41</v>
      </c>
      <c r="B14" s="16"/>
      <c r="C14" s="17">
        <v>1380</v>
      </c>
      <c r="D14" s="17"/>
      <c r="E14" s="18">
        <v>-1992900</v>
      </c>
      <c r="F14" s="19">
        <v>-1992900</v>
      </c>
      <c r="G14" s="19">
        <v>-18481</v>
      </c>
      <c r="H14" s="19">
        <v>-518678</v>
      </c>
      <c r="I14" s="19">
        <v>-561843</v>
      </c>
      <c r="J14" s="19">
        <v>-1099002</v>
      </c>
      <c r="K14" s="19">
        <v>-256209</v>
      </c>
      <c r="L14" s="19">
        <v>-252390</v>
      </c>
      <c r="M14" s="19">
        <v>-249768</v>
      </c>
      <c r="N14" s="19">
        <v>-758367</v>
      </c>
      <c r="O14" s="19"/>
      <c r="P14" s="19"/>
      <c r="Q14" s="19"/>
      <c r="R14" s="19"/>
      <c r="S14" s="19"/>
      <c r="T14" s="19"/>
      <c r="U14" s="19"/>
      <c r="V14" s="19"/>
      <c r="W14" s="19">
        <v>-1857369</v>
      </c>
      <c r="X14" s="19">
        <v>-996450</v>
      </c>
      <c r="Y14" s="19">
        <v>-860919</v>
      </c>
      <c r="Z14" s="20">
        <v>86.4</v>
      </c>
      <c r="AA14" s="21">
        <v>-1992900</v>
      </c>
    </row>
    <row r="15" spans="1:27" ht="13.5">
      <c r="A15" s="23" t="s">
        <v>42</v>
      </c>
      <c r="B15" s="24"/>
      <c r="C15" s="25">
        <f aca="true" t="shared" si="0" ref="C15:Y15">SUM(C6:C14)</f>
        <v>17091230</v>
      </c>
      <c r="D15" s="25">
        <f>SUM(D6:D14)</f>
        <v>0</v>
      </c>
      <c r="E15" s="26">
        <f t="shared" si="0"/>
        <v>14781937</v>
      </c>
      <c r="F15" s="27">
        <f t="shared" si="0"/>
        <v>14781937</v>
      </c>
      <c r="G15" s="27">
        <f t="shared" si="0"/>
        <v>12671604</v>
      </c>
      <c r="H15" s="27">
        <f t="shared" si="0"/>
        <v>-1539377</v>
      </c>
      <c r="I15" s="27">
        <f t="shared" si="0"/>
        <v>-1889503</v>
      </c>
      <c r="J15" s="27">
        <f t="shared" si="0"/>
        <v>9242724</v>
      </c>
      <c r="K15" s="27">
        <f t="shared" si="0"/>
        <v>-1723463</v>
      </c>
      <c r="L15" s="27">
        <f t="shared" si="0"/>
        <v>8453134</v>
      </c>
      <c r="M15" s="27">
        <f t="shared" si="0"/>
        <v>-6203509</v>
      </c>
      <c r="N15" s="27">
        <f t="shared" si="0"/>
        <v>526162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9768886</v>
      </c>
      <c r="X15" s="27">
        <f t="shared" si="0"/>
        <v>28005267</v>
      </c>
      <c r="Y15" s="27">
        <f t="shared" si="0"/>
        <v>-18236381</v>
      </c>
      <c r="Z15" s="28">
        <f>+IF(X15&lt;&gt;0,+(Y15/X15)*100,0)</f>
        <v>-65.11768304155072</v>
      </c>
      <c r="AA15" s="29">
        <f>SUM(AA6:AA14)</f>
        <v>14781937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9314</v>
      </c>
      <c r="D19" s="17"/>
      <c r="E19" s="18">
        <v>-30000</v>
      </c>
      <c r="F19" s="19">
        <v>-30000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>
        <v>-30000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-14369258</v>
      </c>
      <c r="D24" s="17"/>
      <c r="E24" s="18">
        <v>-13949553</v>
      </c>
      <c r="F24" s="19">
        <v>-13949553</v>
      </c>
      <c r="G24" s="19">
        <v>-51240</v>
      </c>
      <c r="H24" s="19">
        <v>-1059763</v>
      </c>
      <c r="I24" s="19">
        <v>-1499724</v>
      </c>
      <c r="J24" s="19">
        <v>-2610727</v>
      </c>
      <c r="K24" s="19">
        <v>-1009371</v>
      </c>
      <c r="L24" s="19">
        <v>-757200</v>
      </c>
      <c r="M24" s="19">
        <v>-959078</v>
      </c>
      <c r="N24" s="19">
        <v>-2725649</v>
      </c>
      <c r="O24" s="19"/>
      <c r="P24" s="19"/>
      <c r="Q24" s="19"/>
      <c r="R24" s="19"/>
      <c r="S24" s="19"/>
      <c r="T24" s="19"/>
      <c r="U24" s="19"/>
      <c r="V24" s="19"/>
      <c r="W24" s="19">
        <v>-5336376</v>
      </c>
      <c r="X24" s="19">
        <v>-7814731</v>
      </c>
      <c r="Y24" s="19">
        <v>2478355</v>
      </c>
      <c r="Z24" s="20">
        <v>-31.71</v>
      </c>
      <c r="AA24" s="21">
        <v>-13949553</v>
      </c>
    </row>
    <row r="25" spans="1:27" ht="13.5">
      <c r="A25" s="23" t="s">
        <v>49</v>
      </c>
      <c r="B25" s="24"/>
      <c r="C25" s="25">
        <f aca="true" t="shared" si="1" ref="C25:Y25">SUM(C19:C24)</f>
        <v>-14359944</v>
      </c>
      <c r="D25" s="25">
        <f>SUM(D19:D24)</f>
        <v>0</v>
      </c>
      <c r="E25" s="26">
        <f t="shared" si="1"/>
        <v>-13979553</v>
      </c>
      <c r="F25" s="27">
        <f t="shared" si="1"/>
        <v>-13979553</v>
      </c>
      <c r="G25" s="27">
        <f t="shared" si="1"/>
        <v>-51240</v>
      </c>
      <c r="H25" s="27">
        <f t="shared" si="1"/>
        <v>-1059763</v>
      </c>
      <c r="I25" s="27">
        <f t="shared" si="1"/>
        <v>-1499724</v>
      </c>
      <c r="J25" s="27">
        <f t="shared" si="1"/>
        <v>-2610727</v>
      </c>
      <c r="K25" s="27">
        <f t="shared" si="1"/>
        <v>-1009371</v>
      </c>
      <c r="L25" s="27">
        <f t="shared" si="1"/>
        <v>-757200</v>
      </c>
      <c r="M25" s="27">
        <f t="shared" si="1"/>
        <v>-959078</v>
      </c>
      <c r="N25" s="27">
        <f t="shared" si="1"/>
        <v>-2725649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-5336376</v>
      </c>
      <c r="X25" s="27">
        <f t="shared" si="1"/>
        <v>-7814731</v>
      </c>
      <c r="Y25" s="27">
        <f t="shared" si="1"/>
        <v>2478355</v>
      </c>
      <c r="Z25" s="28">
        <f>+IF(X25&lt;&gt;0,+(Y25/X25)*100,0)</f>
        <v>-31.713887528566243</v>
      </c>
      <c r="AA25" s="29">
        <f>SUM(AA19:AA24)</f>
        <v>-13979553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-38997</v>
      </c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-38997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2692289</v>
      </c>
      <c r="D36" s="31">
        <f>+D15+D25+D34</f>
        <v>0</v>
      </c>
      <c r="E36" s="32">
        <f t="shared" si="3"/>
        <v>802384</v>
      </c>
      <c r="F36" s="33">
        <f t="shared" si="3"/>
        <v>802384</v>
      </c>
      <c r="G36" s="33">
        <f t="shared" si="3"/>
        <v>12620364</v>
      </c>
      <c r="H36" s="33">
        <f t="shared" si="3"/>
        <v>-2599140</v>
      </c>
      <c r="I36" s="33">
        <f t="shared" si="3"/>
        <v>-3389227</v>
      </c>
      <c r="J36" s="33">
        <f t="shared" si="3"/>
        <v>6631997</v>
      </c>
      <c r="K36" s="33">
        <f t="shared" si="3"/>
        <v>-2732834</v>
      </c>
      <c r="L36" s="33">
        <f t="shared" si="3"/>
        <v>7695934</v>
      </c>
      <c r="M36" s="33">
        <f t="shared" si="3"/>
        <v>-7162587</v>
      </c>
      <c r="N36" s="33">
        <f t="shared" si="3"/>
        <v>-2199487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4432510</v>
      </c>
      <c r="X36" s="33">
        <f t="shared" si="3"/>
        <v>20190536</v>
      </c>
      <c r="Y36" s="33">
        <f t="shared" si="3"/>
        <v>-15758026</v>
      </c>
      <c r="Z36" s="34">
        <f>+IF(X36&lt;&gt;0,+(Y36/X36)*100,0)</f>
        <v>-78.04659569215993</v>
      </c>
      <c r="AA36" s="35">
        <f>+AA15+AA25+AA34</f>
        <v>802384</v>
      </c>
    </row>
    <row r="37" spans="1:27" ht="13.5">
      <c r="A37" s="22" t="s">
        <v>57</v>
      </c>
      <c r="B37" s="16"/>
      <c r="C37" s="31">
        <v>10700623</v>
      </c>
      <c r="D37" s="31"/>
      <c r="E37" s="32">
        <v>8636009</v>
      </c>
      <c r="F37" s="33">
        <v>8636009</v>
      </c>
      <c r="G37" s="33">
        <v>13373528</v>
      </c>
      <c r="H37" s="33">
        <v>25993892</v>
      </c>
      <c r="I37" s="33">
        <v>23394752</v>
      </c>
      <c r="J37" s="33">
        <v>13373528</v>
      </c>
      <c r="K37" s="33">
        <v>20005525</v>
      </c>
      <c r="L37" s="33">
        <v>17272691</v>
      </c>
      <c r="M37" s="33">
        <v>24968625</v>
      </c>
      <c r="N37" s="33">
        <v>20005525</v>
      </c>
      <c r="O37" s="33"/>
      <c r="P37" s="33"/>
      <c r="Q37" s="33"/>
      <c r="R37" s="33"/>
      <c r="S37" s="33"/>
      <c r="T37" s="33"/>
      <c r="U37" s="33"/>
      <c r="V37" s="33"/>
      <c r="W37" s="33">
        <v>13373528</v>
      </c>
      <c r="X37" s="33">
        <v>8636009</v>
      </c>
      <c r="Y37" s="33">
        <v>4737519</v>
      </c>
      <c r="Z37" s="34">
        <v>54.86</v>
      </c>
      <c r="AA37" s="35">
        <v>8636009</v>
      </c>
    </row>
    <row r="38" spans="1:27" ht="13.5">
      <c r="A38" s="41" t="s">
        <v>58</v>
      </c>
      <c r="B38" s="42"/>
      <c r="C38" s="43">
        <v>13392912</v>
      </c>
      <c r="D38" s="43"/>
      <c r="E38" s="44">
        <v>9438394</v>
      </c>
      <c r="F38" s="45">
        <v>9438394</v>
      </c>
      <c r="G38" s="45">
        <v>25993892</v>
      </c>
      <c r="H38" s="45">
        <v>23394752</v>
      </c>
      <c r="I38" s="45">
        <v>20005525</v>
      </c>
      <c r="J38" s="45">
        <v>20005525</v>
      </c>
      <c r="K38" s="45">
        <v>17272691</v>
      </c>
      <c r="L38" s="45">
        <v>24968625</v>
      </c>
      <c r="M38" s="45">
        <v>17806038</v>
      </c>
      <c r="N38" s="45">
        <v>17806038</v>
      </c>
      <c r="O38" s="45"/>
      <c r="P38" s="45"/>
      <c r="Q38" s="45"/>
      <c r="R38" s="45"/>
      <c r="S38" s="45"/>
      <c r="T38" s="45"/>
      <c r="U38" s="45"/>
      <c r="V38" s="45"/>
      <c r="W38" s="45">
        <v>17806038</v>
      </c>
      <c r="X38" s="45">
        <v>28826546</v>
      </c>
      <c r="Y38" s="45">
        <v>-11020508</v>
      </c>
      <c r="Z38" s="46">
        <v>-38.23</v>
      </c>
      <c r="AA38" s="47">
        <v>9438394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21303968</v>
      </c>
      <c r="D6" s="17"/>
      <c r="E6" s="18">
        <v>19527792</v>
      </c>
      <c r="F6" s="19">
        <v>19527792</v>
      </c>
      <c r="G6" s="19">
        <v>549664</v>
      </c>
      <c r="H6" s="19">
        <v>291972</v>
      </c>
      <c r="I6" s="19">
        <v>207167</v>
      </c>
      <c r="J6" s="19">
        <v>1048803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1048803</v>
      </c>
      <c r="X6" s="19">
        <v>9763896</v>
      </c>
      <c r="Y6" s="19">
        <v>-8715093</v>
      </c>
      <c r="Z6" s="20">
        <v>-89.26</v>
      </c>
      <c r="AA6" s="21">
        <v>19527792</v>
      </c>
    </row>
    <row r="7" spans="1:27" ht="13.5">
      <c r="A7" s="22" t="s">
        <v>34</v>
      </c>
      <c r="B7" s="16"/>
      <c r="C7" s="17">
        <v>39531267</v>
      </c>
      <c r="D7" s="17"/>
      <c r="E7" s="18">
        <v>26237650</v>
      </c>
      <c r="F7" s="19">
        <v>26237650</v>
      </c>
      <c r="G7" s="19">
        <v>10203000</v>
      </c>
      <c r="H7" s="19">
        <v>934000</v>
      </c>
      <c r="I7" s="19">
        <v>3512000</v>
      </c>
      <c r="J7" s="19">
        <v>14649000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14649000</v>
      </c>
      <c r="X7" s="19">
        <v>20336650</v>
      </c>
      <c r="Y7" s="19">
        <v>-5687650</v>
      </c>
      <c r="Z7" s="20">
        <v>-27.97</v>
      </c>
      <c r="AA7" s="21">
        <v>26237650</v>
      </c>
    </row>
    <row r="8" spans="1:27" ht="13.5">
      <c r="A8" s="22" t="s">
        <v>35</v>
      </c>
      <c r="B8" s="16"/>
      <c r="C8" s="17"/>
      <c r="D8" s="17"/>
      <c r="E8" s="18">
        <v>8695350</v>
      </c>
      <c r="F8" s="19">
        <v>8695350</v>
      </c>
      <c r="G8" s="19">
        <v>8403000</v>
      </c>
      <c r="H8" s="19"/>
      <c r="I8" s="19"/>
      <c r="J8" s="19">
        <v>8403000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8403000</v>
      </c>
      <c r="X8" s="19">
        <v>5845350</v>
      </c>
      <c r="Y8" s="19">
        <v>2557650</v>
      </c>
      <c r="Z8" s="20">
        <v>43.76</v>
      </c>
      <c r="AA8" s="21">
        <v>8695350</v>
      </c>
    </row>
    <row r="9" spans="1:27" ht="13.5">
      <c r="A9" s="22" t="s">
        <v>36</v>
      </c>
      <c r="B9" s="16"/>
      <c r="C9" s="17">
        <v>1733226</v>
      </c>
      <c r="D9" s="17"/>
      <c r="E9" s="18">
        <v>1122888</v>
      </c>
      <c r="F9" s="19">
        <v>1122888</v>
      </c>
      <c r="G9" s="19">
        <v>250</v>
      </c>
      <c r="H9" s="19">
        <v>423762</v>
      </c>
      <c r="I9" s="19">
        <v>164692</v>
      </c>
      <c r="J9" s="19">
        <v>588704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588704</v>
      </c>
      <c r="X9" s="19">
        <v>561444</v>
      </c>
      <c r="Y9" s="19">
        <v>27260</v>
      </c>
      <c r="Z9" s="20">
        <v>4.86</v>
      </c>
      <c r="AA9" s="21">
        <v>1122888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-53208249</v>
      </c>
      <c r="D12" s="17"/>
      <c r="E12" s="18">
        <v>-47104008</v>
      </c>
      <c r="F12" s="19">
        <v>-47104008</v>
      </c>
      <c r="G12" s="19">
        <v>-7154676</v>
      </c>
      <c r="H12" s="19">
        <v>-2915949</v>
      </c>
      <c r="I12" s="19">
        <v>-2908796</v>
      </c>
      <c r="J12" s="19">
        <v>-12979421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>
        <v>-12979421</v>
      </c>
      <c r="X12" s="19">
        <v>-23552004</v>
      </c>
      <c r="Y12" s="19">
        <v>10572583</v>
      </c>
      <c r="Z12" s="20">
        <v>-44.89</v>
      </c>
      <c r="AA12" s="21">
        <v>-47104008</v>
      </c>
    </row>
    <row r="13" spans="1:27" ht="13.5">
      <c r="A13" s="22" t="s">
        <v>40</v>
      </c>
      <c r="B13" s="16"/>
      <c r="C13" s="17">
        <v>-216542</v>
      </c>
      <c r="D13" s="17"/>
      <c r="E13" s="18">
        <v>-129996</v>
      </c>
      <c r="F13" s="19">
        <v>-129996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-64998</v>
      </c>
      <c r="Y13" s="19">
        <v>64998</v>
      </c>
      <c r="Z13" s="20">
        <v>-100</v>
      </c>
      <c r="AA13" s="21">
        <v>-129996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>
        <v>-184940</v>
      </c>
      <c r="H14" s="19">
        <v>-626641</v>
      </c>
      <c r="I14" s="19"/>
      <c r="J14" s="19">
        <v>-811581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-811581</v>
      </c>
      <c r="X14" s="19"/>
      <c r="Y14" s="19">
        <v>-811581</v>
      </c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9143670</v>
      </c>
      <c r="D15" s="25">
        <f>SUM(D6:D14)</f>
        <v>0</v>
      </c>
      <c r="E15" s="26">
        <f t="shared" si="0"/>
        <v>8349676</v>
      </c>
      <c r="F15" s="27">
        <f t="shared" si="0"/>
        <v>8349676</v>
      </c>
      <c r="G15" s="27">
        <f t="shared" si="0"/>
        <v>11816298</v>
      </c>
      <c r="H15" s="27">
        <f t="shared" si="0"/>
        <v>-1892856</v>
      </c>
      <c r="I15" s="27">
        <f t="shared" si="0"/>
        <v>975063</v>
      </c>
      <c r="J15" s="27">
        <f t="shared" si="0"/>
        <v>10898505</v>
      </c>
      <c r="K15" s="27">
        <f t="shared" si="0"/>
        <v>0</v>
      </c>
      <c r="L15" s="27">
        <f t="shared" si="0"/>
        <v>0</v>
      </c>
      <c r="M15" s="27">
        <f t="shared" si="0"/>
        <v>0</v>
      </c>
      <c r="N15" s="27">
        <f t="shared" si="0"/>
        <v>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10898505</v>
      </c>
      <c r="X15" s="27">
        <f t="shared" si="0"/>
        <v>12890338</v>
      </c>
      <c r="Y15" s="27">
        <f t="shared" si="0"/>
        <v>-1991833</v>
      </c>
      <c r="Z15" s="28">
        <f>+IF(X15&lt;&gt;0,+(Y15/X15)*100,0)</f>
        <v>-15.452139424117506</v>
      </c>
      <c r="AA15" s="29">
        <f>SUM(AA6:AA14)</f>
        <v>8349676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9224014</v>
      </c>
      <c r="D24" s="17"/>
      <c r="E24" s="18">
        <v>-12615850</v>
      </c>
      <c r="F24" s="19">
        <v>-12615850</v>
      </c>
      <c r="G24" s="19">
        <v>-2106338</v>
      </c>
      <c r="H24" s="19"/>
      <c r="I24" s="19"/>
      <c r="J24" s="19">
        <v>-2106338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-2106338</v>
      </c>
      <c r="X24" s="19">
        <v>-1051321</v>
      </c>
      <c r="Y24" s="19">
        <v>-1055017</v>
      </c>
      <c r="Z24" s="20">
        <v>100.35</v>
      </c>
      <c r="AA24" s="21">
        <v>-12615850</v>
      </c>
    </row>
    <row r="25" spans="1:27" ht="13.5">
      <c r="A25" s="23" t="s">
        <v>49</v>
      </c>
      <c r="B25" s="24"/>
      <c r="C25" s="25">
        <f aca="true" t="shared" si="1" ref="C25:Y25">SUM(C19:C24)</f>
        <v>9224014</v>
      </c>
      <c r="D25" s="25">
        <f>SUM(D19:D24)</f>
        <v>0</v>
      </c>
      <c r="E25" s="26">
        <f t="shared" si="1"/>
        <v>-12615850</v>
      </c>
      <c r="F25" s="27">
        <f t="shared" si="1"/>
        <v>-12615850</v>
      </c>
      <c r="G25" s="27">
        <f t="shared" si="1"/>
        <v>-2106338</v>
      </c>
      <c r="H25" s="27">
        <f t="shared" si="1"/>
        <v>0</v>
      </c>
      <c r="I25" s="27">
        <f t="shared" si="1"/>
        <v>0</v>
      </c>
      <c r="J25" s="27">
        <f t="shared" si="1"/>
        <v>-2106338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-2106338</v>
      </c>
      <c r="X25" s="27">
        <f t="shared" si="1"/>
        <v>-1051321</v>
      </c>
      <c r="Y25" s="27">
        <f t="shared" si="1"/>
        <v>-1055017</v>
      </c>
      <c r="Z25" s="28">
        <f>+IF(X25&lt;&gt;0,+(Y25/X25)*100,0)</f>
        <v>100.35155770692302</v>
      </c>
      <c r="AA25" s="29">
        <f>SUM(AA19:AA24)</f>
        <v>-12615850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>
        <v>284055</v>
      </c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284055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18651739</v>
      </c>
      <c r="D36" s="31">
        <f>+D15+D25+D34</f>
        <v>0</v>
      </c>
      <c r="E36" s="32">
        <f t="shared" si="3"/>
        <v>-4266174</v>
      </c>
      <c r="F36" s="33">
        <f t="shared" si="3"/>
        <v>-4266174</v>
      </c>
      <c r="G36" s="33">
        <f t="shared" si="3"/>
        <v>9709960</v>
      </c>
      <c r="H36" s="33">
        <f t="shared" si="3"/>
        <v>-1892856</v>
      </c>
      <c r="I36" s="33">
        <f t="shared" si="3"/>
        <v>975063</v>
      </c>
      <c r="J36" s="33">
        <f t="shared" si="3"/>
        <v>8792167</v>
      </c>
      <c r="K36" s="33">
        <f t="shared" si="3"/>
        <v>0</v>
      </c>
      <c r="L36" s="33">
        <f t="shared" si="3"/>
        <v>0</v>
      </c>
      <c r="M36" s="33">
        <f t="shared" si="3"/>
        <v>0</v>
      </c>
      <c r="N36" s="33">
        <f t="shared" si="3"/>
        <v>0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8792167</v>
      </c>
      <c r="X36" s="33">
        <f t="shared" si="3"/>
        <v>11839017</v>
      </c>
      <c r="Y36" s="33">
        <f t="shared" si="3"/>
        <v>-3046850</v>
      </c>
      <c r="Z36" s="34">
        <f>+IF(X36&lt;&gt;0,+(Y36/X36)*100,0)</f>
        <v>-25.735667074386328</v>
      </c>
      <c r="AA36" s="35">
        <f>+AA15+AA25+AA34</f>
        <v>-4266174</v>
      </c>
    </row>
    <row r="37" spans="1:27" ht="13.5">
      <c r="A37" s="22" t="s">
        <v>57</v>
      </c>
      <c r="B37" s="16"/>
      <c r="C37" s="31">
        <v>226775</v>
      </c>
      <c r="D37" s="31"/>
      <c r="E37" s="32"/>
      <c r="F37" s="33"/>
      <c r="G37" s="33"/>
      <c r="H37" s="33">
        <v>9709960</v>
      </c>
      <c r="I37" s="33">
        <v>7817104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4"/>
      <c r="AA37" s="35"/>
    </row>
    <row r="38" spans="1:27" ht="13.5">
      <c r="A38" s="41" t="s">
        <v>58</v>
      </c>
      <c r="B38" s="42"/>
      <c r="C38" s="43">
        <v>18878514</v>
      </c>
      <c r="D38" s="43"/>
      <c r="E38" s="44">
        <v>-4266172</v>
      </c>
      <c r="F38" s="45">
        <v>-4266172</v>
      </c>
      <c r="G38" s="45">
        <v>9709960</v>
      </c>
      <c r="H38" s="45">
        <v>7817104</v>
      </c>
      <c r="I38" s="45">
        <v>8792167</v>
      </c>
      <c r="J38" s="45">
        <v>8792167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>
        <v>11839019</v>
      </c>
      <c r="Y38" s="45">
        <v>-11839019</v>
      </c>
      <c r="Z38" s="46">
        <v>-100</v>
      </c>
      <c r="AA38" s="47">
        <v>-4266172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287146611</v>
      </c>
      <c r="D6" s="17"/>
      <c r="E6" s="18">
        <v>262331083</v>
      </c>
      <c r="F6" s="19">
        <v>262331083</v>
      </c>
      <c r="G6" s="19">
        <v>21420971</v>
      </c>
      <c r="H6" s="19">
        <v>4951140</v>
      </c>
      <c r="I6" s="19">
        <v>31142973</v>
      </c>
      <c r="J6" s="19">
        <v>57515084</v>
      </c>
      <c r="K6" s="19">
        <v>23087009</v>
      </c>
      <c r="L6" s="19">
        <v>31699824</v>
      </c>
      <c r="M6" s="19">
        <v>20292645</v>
      </c>
      <c r="N6" s="19">
        <v>75079478</v>
      </c>
      <c r="O6" s="19"/>
      <c r="P6" s="19"/>
      <c r="Q6" s="19"/>
      <c r="R6" s="19"/>
      <c r="S6" s="19"/>
      <c r="T6" s="19"/>
      <c r="U6" s="19"/>
      <c r="V6" s="19"/>
      <c r="W6" s="19">
        <v>132594562</v>
      </c>
      <c r="X6" s="19">
        <v>135819163</v>
      </c>
      <c r="Y6" s="19">
        <v>-3224601</v>
      </c>
      <c r="Z6" s="20">
        <v>-2.37</v>
      </c>
      <c r="AA6" s="21">
        <v>262331083</v>
      </c>
    </row>
    <row r="7" spans="1:27" ht="13.5">
      <c r="A7" s="22" t="s">
        <v>34</v>
      </c>
      <c r="B7" s="16"/>
      <c r="C7" s="17">
        <v>145101200</v>
      </c>
      <c r="D7" s="17"/>
      <c r="E7" s="18">
        <v>128898000</v>
      </c>
      <c r="F7" s="19">
        <v>128898000</v>
      </c>
      <c r="G7" s="19">
        <v>57494931</v>
      </c>
      <c r="H7" s="19">
        <v>14423</v>
      </c>
      <c r="I7" s="19">
        <v>163421</v>
      </c>
      <c r="J7" s="19">
        <v>57672775</v>
      </c>
      <c r="K7" s="19">
        <v>4164458</v>
      </c>
      <c r="L7" s="19">
        <v>36393303</v>
      </c>
      <c r="M7" s="19">
        <v>-733401</v>
      </c>
      <c r="N7" s="19">
        <v>39824360</v>
      </c>
      <c r="O7" s="19"/>
      <c r="P7" s="19"/>
      <c r="Q7" s="19"/>
      <c r="R7" s="19"/>
      <c r="S7" s="19"/>
      <c r="T7" s="19"/>
      <c r="U7" s="19"/>
      <c r="V7" s="19"/>
      <c r="W7" s="19">
        <v>97497135</v>
      </c>
      <c r="X7" s="19">
        <v>85932000</v>
      </c>
      <c r="Y7" s="19">
        <v>11565135</v>
      </c>
      <c r="Z7" s="20">
        <v>13.46</v>
      </c>
      <c r="AA7" s="21">
        <v>128898000</v>
      </c>
    </row>
    <row r="8" spans="1:27" ht="13.5">
      <c r="A8" s="22" t="s">
        <v>35</v>
      </c>
      <c r="B8" s="16"/>
      <c r="C8" s="17">
        <v>25756000</v>
      </c>
      <c r="D8" s="17"/>
      <c r="E8" s="18">
        <v>40590939</v>
      </c>
      <c r="F8" s="19">
        <v>40590939</v>
      </c>
      <c r="G8" s="19">
        <v>7400000</v>
      </c>
      <c r="H8" s="19"/>
      <c r="I8" s="19"/>
      <c r="J8" s="19">
        <v>7400000</v>
      </c>
      <c r="K8" s="19"/>
      <c r="L8" s="19"/>
      <c r="M8" s="19">
        <v>15650200</v>
      </c>
      <c r="N8" s="19">
        <v>15650200</v>
      </c>
      <c r="O8" s="19"/>
      <c r="P8" s="19"/>
      <c r="Q8" s="19"/>
      <c r="R8" s="19"/>
      <c r="S8" s="19"/>
      <c r="T8" s="19"/>
      <c r="U8" s="19"/>
      <c r="V8" s="19"/>
      <c r="W8" s="19">
        <v>23050200</v>
      </c>
      <c r="X8" s="19">
        <v>20295498</v>
      </c>
      <c r="Y8" s="19">
        <v>2754702</v>
      </c>
      <c r="Z8" s="20">
        <v>13.57</v>
      </c>
      <c r="AA8" s="21">
        <v>40590939</v>
      </c>
    </row>
    <row r="9" spans="1:27" ht="13.5">
      <c r="A9" s="22" t="s">
        <v>36</v>
      </c>
      <c r="B9" s="16"/>
      <c r="C9" s="17">
        <v>10717518</v>
      </c>
      <c r="D9" s="17"/>
      <c r="E9" s="18">
        <v>8200000</v>
      </c>
      <c r="F9" s="19">
        <v>8200000</v>
      </c>
      <c r="G9" s="19">
        <v>177227</v>
      </c>
      <c r="H9" s="19">
        <v>44541</v>
      </c>
      <c r="I9" s="19">
        <v>559652</v>
      </c>
      <c r="J9" s="19">
        <v>781420</v>
      </c>
      <c r="K9" s="19">
        <v>2369296</v>
      </c>
      <c r="L9" s="19">
        <v>794017</v>
      </c>
      <c r="M9" s="19">
        <v>655829</v>
      </c>
      <c r="N9" s="19">
        <v>3819142</v>
      </c>
      <c r="O9" s="19"/>
      <c r="P9" s="19"/>
      <c r="Q9" s="19"/>
      <c r="R9" s="19"/>
      <c r="S9" s="19"/>
      <c r="T9" s="19"/>
      <c r="U9" s="19"/>
      <c r="V9" s="19"/>
      <c r="W9" s="19">
        <v>4600562</v>
      </c>
      <c r="X9" s="19">
        <v>4102000</v>
      </c>
      <c r="Y9" s="19">
        <v>498562</v>
      </c>
      <c r="Z9" s="20">
        <v>12.15</v>
      </c>
      <c r="AA9" s="21">
        <v>8200000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-390522011</v>
      </c>
      <c r="D12" s="17"/>
      <c r="E12" s="18">
        <v>-378890494</v>
      </c>
      <c r="F12" s="19">
        <v>-378890494</v>
      </c>
      <c r="G12" s="19">
        <v>-35231872</v>
      </c>
      <c r="H12" s="19">
        <v>-37013381</v>
      </c>
      <c r="I12" s="19">
        <v>-18739696</v>
      </c>
      <c r="J12" s="19">
        <v>-90984949</v>
      </c>
      <c r="K12" s="19">
        <v>-34027984</v>
      </c>
      <c r="L12" s="19">
        <v>-25151741</v>
      </c>
      <c r="M12" s="19">
        <v>-38006096</v>
      </c>
      <c r="N12" s="19">
        <v>-97185821</v>
      </c>
      <c r="O12" s="19"/>
      <c r="P12" s="19"/>
      <c r="Q12" s="19"/>
      <c r="R12" s="19"/>
      <c r="S12" s="19"/>
      <c r="T12" s="19"/>
      <c r="U12" s="19"/>
      <c r="V12" s="19"/>
      <c r="W12" s="19">
        <v>-188170770</v>
      </c>
      <c r="X12" s="19">
        <v>-199487270</v>
      </c>
      <c r="Y12" s="19">
        <v>11316500</v>
      </c>
      <c r="Z12" s="20">
        <v>-5.67</v>
      </c>
      <c r="AA12" s="21">
        <v>-378890494</v>
      </c>
    </row>
    <row r="13" spans="1:27" ht="13.5">
      <c r="A13" s="22" t="s">
        <v>40</v>
      </c>
      <c r="B13" s="16"/>
      <c r="C13" s="17">
        <v>-365591</v>
      </c>
      <c r="D13" s="17"/>
      <c r="E13" s="18">
        <v>-124327</v>
      </c>
      <c r="F13" s="19">
        <v>-124327</v>
      </c>
      <c r="G13" s="19">
        <v>-7193</v>
      </c>
      <c r="H13" s="19">
        <v>-6955</v>
      </c>
      <c r="I13" s="19">
        <v>-48106</v>
      </c>
      <c r="J13" s="19">
        <v>-62254</v>
      </c>
      <c r="K13" s="19">
        <v>-19051</v>
      </c>
      <c r="L13" s="19">
        <v>-17452</v>
      </c>
      <c r="M13" s="19">
        <v>-16893</v>
      </c>
      <c r="N13" s="19">
        <v>-53396</v>
      </c>
      <c r="O13" s="19"/>
      <c r="P13" s="19"/>
      <c r="Q13" s="19"/>
      <c r="R13" s="19"/>
      <c r="S13" s="19"/>
      <c r="T13" s="19"/>
      <c r="U13" s="19"/>
      <c r="V13" s="19"/>
      <c r="W13" s="19">
        <v>-115650</v>
      </c>
      <c r="X13" s="19">
        <v>-62166</v>
      </c>
      <c r="Y13" s="19">
        <v>-53484</v>
      </c>
      <c r="Z13" s="20">
        <v>86.03</v>
      </c>
      <c r="AA13" s="21">
        <v>-124327</v>
      </c>
    </row>
    <row r="14" spans="1:27" ht="13.5">
      <c r="A14" s="22" t="s">
        <v>41</v>
      </c>
      <c r="B14" s="16"/>
      <c r="C14" s="17">
        <v>-4332632</v>
      </c>
      <c r="D14" s="17"/>
      <c r="E14" s="18"/>
      <c r="F14" s="19"/>
      <c r="G14" s="19">
        <v>-298687</v>
      </c>
      <c r="H14" s="19">
        <v>-423611</v>
      </c>
      <c r="I14" s="19">
        <v>-1090497</v>
      </c>
      <c r="J14" s="19">
        <v>-1812795</v>
      </c>
      <c r="K14" s="19">
        <v>-386191</v>
      </c>
      <c r="L14" s="19">
        <v>-400056</v>
      </c>
      <c r="M14" s="19">
        <v>-332305</v>
      </c>
      <c r="N14" s="19">
        <v>-1118552</v>
      </c>
      <c r="O14" s="19"/>
      <c r="P14" s="19"/>
      <c r="Q14" s="19"/>
      <c r="R14" s="19"/>
      <c r="S14" s="19"/>
      <c r="T14" s="19"/>
      <c r="U14" s="19"/>
      <c r="V14" s="19"/>
      <c r="W14" s="19">
        <v>-2931347</v>
      </c>
      <c r="X14" s="19"/>
      <c r="Y14" s="19">
        <v>-2931347</v>
      </c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73501095</v>
      </c>
      <c r="D15" s="25">
        <f>SUM(D6:D14)</f>
        <v>0</v>
      </c>
      <c r="E15" s="26">
        <f t="shared" si="0"/>
        <v>61005201</v>
      </c>
      <c r="F15" s="27">
        <f t="shared" si="0"/>
        <v>61005201</v>
      </c>
      <c r="G15" s="27">
        <f t="shared" si="0"/>
        <v>50955377</v>
      </c>
      <c r="H15" s="27">
        <f t="shared" si="0"/>
        <v>-32433843</v>
      </c>
      <c r="I15" s="27">
        <f t="shared" si="0"/>
        <v>11987747</v>
      </c>
      <c r="J15" s="27">
        <f t="shared" si="0"/>
        <v>30509281</v>
      </c>
      <c r="K15" s="27">
        <f t="shared" si="0"/>
        <v>-4812463</v>
      </c>
      <c r="L15" s="27">
        <f t="shared" si="0"/>
        <v>43317895</v>
      </c>
      <c r="M15" s="27">
        <f t="shared" si="0"/>
        <v>-2490021</v>
      </c>
      <c r="N15" s="27">
        <f t="shared" si="0"/>
        <v>36015411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66524692</v>
      </c>
      <c r="X15" s="27">
        <f t="shared" si="0"/>
        <v>46599225</v>
      </c>
      <c r="Y15" s="27">
        <f t="shared" si="0"/>
        <v>19925467</v>
      </c>
      <c r="Z15" s="28">
        <f>+IF(X15&lt;&gt;0,+(Y15/X15)*100,0)</f>
        <v>42.75922399996996</v>
      </c>
      <c r="AA15" s="29">
        <f>SUM(AA6:AA14)</f>
        <v>61005201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4619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>
        <v>20499996</v>
      </c>
      <c r="F22" s="19">
        <v>20499996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>
        <v>10249998</v>
      </c>
      <c r="Y22" s="19">
        <v>-10249998</v>
      </c>
      <c r="Z22" s="20">
        <v>-100</v>
      </c>
      <c r="AA22" s="21">
        <v>20499996</v>
      </c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-63126721</v>
      </c>
      <c r="D24" s="17"/>
      <c r="E24" s="18">
        <v>-61090000</v>
      </c>
      <c r="F24" s="19">
        <v>-61090000</v>
      </c>
      <c r="G24" s="19">
        <v>-2737032</v>
      </c>
      <c r="H24" s="19">
        <v>-208267</v>
      </c>
      <c r="I24" s="19">
        <v>-5673706</v>
      </c>
      <c r="J24" s="19">
        <v>-8619005</v>
      </c>
      <c r="K24" s="19">
        <v>-9499276</v>
      </c>
      <c r="L24" s="19">
        <v>-8259037</v>
      </c>
      <c r="M24" s="19">
        <v>-3036604</v>
      </c>
      <c r="N24" s="19">
        <v>-20794917</v>
      </c>
      <c r="O24" s="19"/>
      <c r="P24" s="19"/>
      <c r="Q24" s="19"/>
      <c r="R24" s="19"/>
      <c r="S24" s="19"/>
      <c r="T24" s="19"/>
      <c r="U24" s="19"/>
      <c r="V24" s="19"/>
      <c r="W24" s="19">
        <v>-29413922</v>
      </c>
      <c r="X24" s="19">
        <v>-30545502</v>
      </c>
      <c r="Y24" s="19">
        <v>1131580</v>
      </c>
      <c r="Z24" s="20">
        <v>-3.7</v>
      </c>
      <c r="AA24" s="21">
        <v>-61090000</v>
      </c>
    </row>
    <row r="25" spans="1:27" ht="13.5">
      <c r="A25" s="23" t="s">
        <v>49</v>
      </c>
      <c r="B25" s="24"/>
      <c r="C25" s="25">
        <f aca="true" t="shared" si="1" ref="C25:Y25">SUM(C19:C24)</f>
        <v>-63122102</v>
      </c>
      <c r="D25" s="25">
        <f>SUM(D19:D24)</f>
        <v>0</v>
      </c>
      <c r="E25" s="26">
        <f t="shared" si="1"/>
        <v>-40590004</v>
      </c>
      <c r="F25" s="27">
        <f t="shared" si="1"/>
        <v>-40590004</v>
      </c>
      <c r="G25" s="27">
        <f t="shared" si="1"/>
        <v>-2737032</v>
      </c>
      <c r="H25" s="27">
        <f t="shared" si="1"/>
        <v>-208267</v>
      </c>
      <c r="I25" s="27">
        <f t="shared" si="1"/>
        <v>-5673706</v>
      </c>
      <c r="J25" s="27">
        <f t="shared" si="1"/>
        <v>-8619005</v>
      </c>
      <c r="K25" s="27">
        <f t="shared" si="1"/>
        <v>-9499276</v>
      </c>
      <c r="L25" s="27">
        <f t="shared" si="1"/>
        <v>-8259037</v>
      </c>
      <c r="M25" s="27">
        <f t="shared" si="1"/>
        <v>-3036604</v>
      </c>
      <c r="N25" s="27">
        <f t="shared" si="1"/>
        <v>-20794917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-29413922</v>
      </c>
      <c r="X25" s="27">
        <f t="shared" si="1"/>
        <v>-20295504</v>
      </c>
      <c r="Y25" s="27">
        <f t="shared" si="1"/>
        <v>-9118418</v>
      </c>
      <c r="Z25" s="28">
        <f>+IF(X25&lt;&gt;0,+(Y25/X25)*100,0)</f>
        <v>44.9282658858829</v>
      </c>
      <c r="AA25" s="29">
        <f>SUM(AA19:AA24)</f>
        <v>-40590004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-1231093</v>
      </c>
      <c r="D33" s="17"/>
      <c r="E33" s="18">
        <v>-1161923</v>
      </c>
      <c r="F33" s="19">
        <v>-1161923</v>
      </c>
      <c r="G33" s="19"/>
      <c r="H33" s="19"/>
      <c r="I33" s="19"/>
      <c r="J33" s="19"/>
      <c r="K33" s="19">
        <v>-448620</v>
      </c>
      <c r="L33" s="19"/>
      <c r="M33" s="19"/>
      <c r="N33" s="19">
        <v>-448620</v>
      </c>
      <c r="O33" s="19"/>
      <c r="P33" s="19"/>
      <c r="Q33" s="19"/>
      <c r="R33" s="19"/>
      <c r="S33" s="19"/>
      <c r="T33" s="19"/>
      <c r="U33" s="19"/>
      <c r="V33" s="19"/>
      <c r="W33" s="19">
        <v>-448620</v>
      </c>
      <c r="X33" s="19">
        <v>-580962</v>
      </c>
      <c r="Y33" s="19">
        <v>132342</v>
      </c>
      <c r="Z33" s="20">
        <v>-22.78</v>
      </c>
      <c r="AA33" s="21">
        <v>-1161923</v>
      </c>
    </row>
    <row r="34" spans="1:27" ht="13.5">
      <c r="A34" s="23" t="s">
        <v>55</v>
      </c>
      <c r="B34" s="24"/>
      <c r="C34" s="25">
        <f aca="true" t="shared" si="2" ref="C34:Y34">SUM(C29:C33)</f>
        <v>-1231093</v>
      </c>
      <c r="D34" s="25">
        <f>SUM(D29:D33)</f>
        <v>0</v>
      </c>
      <c r="E34" s="26">
        <f t="shared" si="2"/>
        <v>-1161923</v>
      </c>
      <c r="F34" s="27">
        <f t="shared" si="2"/>
        <v>-1161923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-448620</v>
      </c>
      <c r="L34" s="27">
        <f t="shared" si="2"/>
        <v>0</v>
      </c>
      <c r="M34" s="27">
        <f t="shared" si="2"/>
        <v>0</v>
      </c>
      <c r="N34" s="27">
        <f t="shared" si="2"/>
        <v>-448620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-448620</v>
      </c>
      <c r="X34" s="27">
        <f t="shared" si="2"/>
        <v>-580962</v>
      </c>
      <c r="Y34" s="27">
        <f t="shared" si="2"/>
        <v>132342</v>
      </c>
      <c r="Z34" s="28">
        <f>+IF(X34&lt;&gt;0,+(Y34/X34)*100,0)</f>
        <v>-22.779803154078923</v>
      </c>
      <c r="AA34" s="29">
        <f>SUM(AA29:AA33)</f>
        <v>-1161923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9147900</v>
      </c>
      <c r="D36" s="31">
        <f>+D15+D25+D34</f>
        <v>0</v>
      </c>
      <c r="E36" s="32">
        <f t="shared" si="3"/>
        <v>19253274</v>
      </c>
      <c r="F36" s="33">
        <f t="shared" si="3"/>
        <v>19253274</v>
      </c>
      <c r="G36" s="33">
        <f t="shared" si="3"/>
        <v>48218345</v>
      </c>
      <c r="H36" s="33">
        <f t="shared" si="3"/>
        <v>-32642110</v>
      </c>
      <c r="I36" s="33">
        <f t="shared" si="3"/>
        <v>6314041</v>
      </c>
      <c r="J36" s="33">
        <f t="shared" si="3"/>
        <v>21890276</v>
      </c>
      <c r="K36" s="33">
        <f t="shared" si="3"/>
        <v>-14760359</v>
      </c>
      <c r="L36" s="33">
        <f t="shared" si="3"/>
        <v>35058858</v>
      </c>
      <c r="M36" s="33">
        <f t="shared" si="3"/>
        <v>-5526625</v>
      </c>
      <c r="N36" s="33">
        <f t="shared" si="3"/>
        <v>14771874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36662150</v>
      </c>
      <c r="X36" s="33">
        <f t="shared" si="3"/>
        <v>25722759</v>
      </c>
      <c r="Y36" s="33">
        <f t="shared" si="3"/>
        <v>10939391</v>
      </c>
      <c r="Z36" s="34">
        <f>+IF(X36&lt;&gt;0,+(Y36/X36)*100,0)</f>
        <v>42.52806240574738</v>
      </c>
      <c r="AA36" s="35">
        <f>+AA15+AA25+AA34</f>
        <v>19253274</v>
      </c>
    </row>
    <row r="37" spans="1:27" ht="13.5">
      <c r="A37" s="22" t="s">
        <v>57</v>
      </c>
      <c r="B37" s="16"/>
      <c r="C37" s="31">
        <v>124434854</v>
      </c>
      <c r="D37" s="31"/>
      <c r="E37" s="32">
        <v>148352032</v>
      </c>
      <c r="F37" s="33">
        <v>148352032</v>
      </c>
      <c r="G37" s="33">
        <v>148352032</v>
      </c>
      <c r="H37" s="33">
        <v>196570377</v>
      </c>
      <c r="I37" s="33">
        <v>163928267</v>
      </c>
      <c r="J37" s="33">
        <v>148352032</v>
      </c>
      <c r="K37" s="33">
        <v>170242308</v>
      </c>
      <c r="L37" s="33">
        <v>155481949</v>
      </c>
      <c r="M37" s="33">
        <v>190540807</v>
      </c>
      <c r="N37" s="33">
        <v>170242308</v>
      </c>
      <c r="O37" s="33"/>
      <c r="P37" s="33"/>
      <c r="Q37" s="33"/>
      <c r="R37" s="33"/>
      <c r="S37" s="33"/>
      <c r="T37" s="33"/>
      <c r="U37" s="33"/>
      <c r="V37" s="33"/>
      <c r="W37" s="33">
        <v>148352032</v>
      </c>
      <c r="X37" s="33">
        <v>148352032</v>
      </c>
      <c r="Y37" s="33"/>
      <c r="Z37" s="34"/>
      <c r="AA37" s="35">
        <v>148352032</v>
      </c>
    </row>
    <row r="38" spans="1:27" ht="13.5">
      <c r="A38" s="41" t="s">
        <v>58</v>
      </c>
      <c r="B38" s="42"/>
      <c r="C38" s="43">
        <v>133582754</v>
      </c>
      <c r="D38" s="43"/>
      <c r="E38" s="44">
        <v>167605306</v>
      </c>
      <c r="F38" s="45">
        <v>167605306</v>
      </c>
      <c r="G38" s="45">
        <v>196570377</v>
      </c>
      <c r="H38" s="45">
        <v>163928267</v>
      </c>
      <c r="I38" s="45">
        <v>170242308</v>
      </c>
      <c r="J38" s="45">
        <v>170242308</v>
      </c>
      <c r="K38" s="45">
        <v>155481949</v>
      </c>
      <c r="L38" s="45">
        <v>190540807</v>
      </c>
      <c r="M38" s="45">
        <v>185014182</v>
      </c>
      <c r="N38" s="45">
        <v>185014182</v>
      </c>
      <c r="O38" s="45"/>
      <c r="P38" s="45"/>
      <c r="Q38" s="45"/>
      <c r="R38" s="45"/>
      <c r="S38" s="45"/>
      <c r="T38" s="45"/>
      <c r="U38" s="45"/>
      <c r="V38" s="45"/>
      <c r="W38" s="45">
        <v>185014182</v>
      </c>
      <c r="X38" s="45">
        <v>174074791</v>
      </c>
      <c r="Y38" s="45">
        <v>10939391</v>
      </c>
      <c r="Z38" s="46">
        <v>6.28</v>
      </c>
      <c r="AA38" s="47">
        <v>167605306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7847303</v>
      </c>
      <c r="D6" s="17"/>
      <c r="E6" s="18">
        <v>22741174</v>
      </c>
      <c r="F6" s="19">
        <v>22741174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>
        <v>10558045</v>
      </c>
      <c r="Y6" s="19">
        <v>-10558045</v>
      </c>
      <c r="Z6" s="20">
        <v>-100</v>
      </c>
      <c r="AA6" s="21">
        <v>22741174</v>
      </c>
    </row>
    <row r="7" spans="1:27" ht="13.5">
      <c r="A7" s="22" t="s">
        <v>34</v>
      </c>
      <c r="B7" s="16"/>
      <c r="C7" s="17">
        <v>173300297</v>
      </c>
      <c r="D7" s="17"/>
      <c r="E7" s="18">
        <v>118533000</v>
      </c>
      <c r="F7" s="19">
        <v>118533000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>
        <v>79022000</v>
      </c>
      <c r="Y7" s="19">
        <v>-79022000</v>
      </c>
      <c r="Z7" s="20">
        <v>-100</v>
      </c>
      <c r="AA7" s="21">
        <v>118533000</v>
      </c>
    </row>
    <row r="8" spans="1:27" ht="13.5">
      <c r="A8" s="22" t="s">
        <v>35</v>
      </c>
      <c r="B8" s="16"/>
      <c r="C8" s="17"/>
      <c r="D8" s="17"/>
      <c r="E8" s="18">
        <v>44856000</v>
      </c>
      <c r="F8" s="19">
        <v>44856000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>
        <v>29904000</v>
      </c>
      <c r="Y8" s="19">
        <v>-29904000</v>
      </c>
      <c r="Z8" s="20">
        <v>-100</v>
      </c>
      <c r="AA8" s="21">
        <v>44856000</v>
      </c>
    </row>
    <row r="9" spans="1:27" ht="13.5">
      <c r="A9" s="22" t="s">
        <v>36</v>
      </c>
      <c r="B9" s="16"/>
      <c r="C9" s="17">
        <v>1798900</v>
      </c>
      <c r="D9" s="17"/>
      <c r="E9" s="18">
        <v>298562</v>
      </c>
      <c r="F9" s="19">
        <v>298562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>
        <v>135710</v>
      </c>
      <c r="Y9" s="19">
        <v>-135710</v>
      </c>
      <c r="Z9" s="20">
        <v>-100</v>
      </c>
      <c r="AA9" s="21">
        <v>298562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138898821</v>
      </c>
      <c r="D12" s="17"/>
      <c r="E12" s="18">
        <v>-222939348</v>
      </c>
      <c r="F12" s="19">
        <v>-222939348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-111469674</v>
      </c>
      <c r="Y12" s="19">
        <v>111469674</v>
      </c>
      <c r="Z12" s="20">
        <v>-100</v>
      </c>
      <c r="AA12" s="21">
        <v>-222939348</v>
      </c>
    </row>
    <row r="13" spans="1:27" ht="13.5">
      <c r="A13" s="22" t="s">
        <v>40</v>
      </c>
      <c r="B13" s="16"/>
      <c r="C13" s="17"/>
      <c r="D13" s="17"/>
      <c r="E13" s="18">
        <v>-189996</v>
      </c>
      <c r="F13" s="19">
        <v>-189996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-94998</v>
      </c>
      <c r="Y13" s="19">
        <v>94998</v>
      </c>
      <c r="Z13" s="20">
        <v>-100</v>
      </c>
      <c r="AA13" s="21">
        <v>-189996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321845321</v>
      </c>
      <c r="D15" s="25">
        <f>SUM(D6:D14)</f>
        <v>0</v>
      </c>
      <c r="E15" s="26">
        <f t="shared" si="0"/>
        <v>-36700608</v>
      </c>
      <c r="F15" s="27">
        <f t="shared" si="0"/>
        <v>-36700608</v>
      </c>
      <c r="G15" s="27">
        <f t="shared" si="0"/>
        <v>0</v>
      </c>
      <c r="H15" s="27">
        <f t="shared" si="0"/>
        <v>0</v>
      </c>
      <c r="I15" s="27">
        <f t="shared" si="0"/>
        <v>0</v>
      </c>
      <c r="J15" s="27">
        <f t="shared" si="0"/>
        <v>0</v>
      </c>
      <c r="K15" s="27">
        <f t="shared" si="0"/>
        <v>0</v>
      </c>
      <c r="L15" s="27">
        <f t="shared" si="0"/>
        <v>0</v>
      </c>
      <c r="M15" s="27">
        <f t="shared" si="0"/>
        <v>0</v>
      </c>
      <c r="N15" s="27">
        <f t="shared" si="0"/>
        <v>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0</v>
      </c>
      <c r="X15" s="27">
        <f t="shared" si="0"/>
        <v>8055083</v>
      </c>
      <c r="Y15" s="27">
        <f t="shared" si="0"/>
        <v>-8055083</v>
      </c>
      <c r="Z15" s="28">
        <f>+IF(X15&lt;&gt;0,+(Y15/X15)*100,0)</f>
        <v>-100</v>
      </c>
      <c r="AA15" s="29">
        <f>SUM(AA6:AA14)</f>
        <v>-36700608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48286151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23" t="s">
        <v>49</v>
      </c>
      <c r="B25" s="24"/>
      <c r="C25" s="25">
        <f aca="true" t="shared" si="1" ref="C25:Y25">SUM(C19:C24)</f>
        <v>48286151</v>
      </c>
      <c r="D25" s="25">
        <f>SUM(D19:D24)</f>
        <v>0</v>
      </c>
      <c r="E25" s="26">
        <f t="shared" si="1"/>
        <v>0</v>
      </c>
      <c r="F25" s="27">
        <f t="shared" si="1"/>
        <v>0</v>
      </c>
      <c r="G25" s="27">
        <f t="shared" si="1"/>
        <v>0</v>
      </c>
      <c r="H25" s="27">
        <f t="shared" si="1"/>
        <v>0</v>
      </c>
      <c r="I25" s="27">
        <f t="shared" si="1"/>
        <v>0</v>
      </c>
      <c r="J25" s="27">
        <f t="shared" si="1"/>
        <v>0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0</v>
      </c>
      <c r="X25" s="27">
        <f t="shared" si="1"/>
        <v>0</v>
      </c>
      <c r="Y25" s="27">
        <f t="shared" si="1"/>
        <v>0</v>
      </c>
      <c r="Z25" s="28">
        <f>+IF(X25&lt;&gt;0,+(Y25/X25)*100,0)</f>
        <v>0</v>
      </c>
      <c r="AA25" s="29">
        <f>SUM(AA19:AA24)</f>
        <v>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370131472</v>
      </c>
      <c r="D36" s="31">
        <f>+D15+D25+D34</f>
        <v>0</v>
      </c>
      <c r="E36" s="32">
        <f t="shared" si="3"/>
        <v>-36700608</v>
      </c>
      <c r="F36" s="33">
        <f t="shared" si="3"/>
        <v>-36700608</v>
      </c>
      <c r="G36" s="33">
        <f t="shared" si="3"/>
        <v>0</v>
      </c>
      <c r="H36" s="33">
        <f t="shared" si="3"/>
        <v>0</v>
      </c>
      <c r="I36" s="33">
        <f t="shared" si="3"/>
        <v>0</v>
      </c>
      <c r="J36" s="33">
        <f t="shared" si="3"/>
        <v>0</v>
      </c>
      <c r="K36" s="33">
        <f t="shared" si="3"/>
        <v>0</v>
      </c>
      <c r="L36" s="33">
        <f t="shared" si="3"/>
        <v>0</v>
      </c>
      <c r="M36" s="33">
        <f t="shared" si="3"/>
        <v>0</v>
      </c>
      <c r="N36" s="33">
        <f t="shared" si="3"/>
        <v>0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0</v>
      </c>
      <c r="X36" s="33">
        <f t="shared" si="3"/>
        <v>8055083</v>
      </c>
      <c r="Y36" s="33">
        <f t="shared" si="3"/>
        <v>-8055083</v>
      </c>
      <c r="Z36" s="34">
        <f>+IF(X36&lt;&gt;0,+(Y36/X36)*100,0)</f>
        <v>-100</v>
      </c>
      <c r="AA36" s="35">
        <f>+AA15+AA25+AA34</f>
        <v>-36700608</v>
      </c>
    </row>
    <row r="37" spans="1:27" ht="13.5">
      <c r="A37" s="22" t="s">
        <v>57</v>
      </c>
      <c r="B37" s="16"/>
      <c r="C37" s="31">
        <v>8009220</v>
      </c>
      <c r="D37" s="31"/>
      <c r="E37" s="32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4"/>
      <c r="AA37" s="35"/>
    </row>
    <row r="38" spans="1:27" ht="13.5">
      <c r="A38" s="41" t="s">
        <v>58</v>
      </c>
      <c r="B38" s="42"/>
      <c r="C38" s="43">
        <v>378140692</v>
      </c>
      <c r="D38" s="43"/>
      <c r="E38" s="44">
        <v>-36700608</v>
      </c>
      <c r="F38" s="45">
        <v>-36700608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>
        <v>8055083</v>
      </c>
      <c r="Y38" s="45">
        <v>-8055083</v>
      </c>
      <c r="Z38" s="46">
        <v>-100</v>
      </c>
      <c r="AA38" s="47">
        <v>-36700608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53014518</v>
      </c>
      <c r="D6" s="17"/>
      <c r="E6" s="18">
        <v>49875967</v>
      </c>
      <c r="F6" s="19">
        <v>49875967</v>
      </c>
      <c r="G6" s="19">
        <v>3853156</v>
      </c>
      <c r="H6" s="19">
        <v>961400</v>
      </c>
      <c r="I6" s="19">
        <v>1334789</v>
      </c>
      <c r="J6" s="19">
        <v>6149345</v>
      </c>
      <c r="K6" s="19">
        <v>845141</v>
      </c>
      <c r="L6" s="19">
        <v>994533</v>
      </c>
      <c r="M6" s="19"/>
      <c r="N6" s="19">
        <v>1839674</v>
      </c>
      <c r="O6" s="19"/>
      <c r="P6" s="19"/>
      <c r="Q6" s="19"/>
      <c r="R6" s="19"/>
      <c r="S6" s="19"/>
      <c r="T6" s="19"/>
      <c r="U6" s="19"/>
      <c r="V6" s="19"/>
      <c r="W6" s="19">
        <v>7989019</v>
      </c>
      <c r="X6" s="19">
        <v>26563512</v>
      </c>
      <c r="Y6" s="19">
        <v>-18574493</v>
      </c>
      <c r="Z6" s="20">
        <v>-69.92</v>
      </c>
      <c r="AA6" s="21">
        <v>49875967</v>
      </c>
    </row>
    <row r="7" spans="1:27" ht="13.5">
      <c r="A7" s="22" t="s">
        <v>34</v>
      </c>
      <c r="B7" s="16"/>
      <c r="C7" s="17">
        <v>98441322</v>
      </c>
      <c r="D7" s="17"/>
      <c r="E7" s="18">
        <v>108177864</v>
      </c>
      <c r="F7" s="19">
        <v>108177864</v>
      </c>
      <c r="G7" s="19">
        <v>36490114</v>
      </c>
      <c r="H7" s="19"/>
      <c r="I7" s="19">
        <v>4064319</v>
      </c>
      <c r="J7" s="19">
        <v>40554433</v>
      </c>
      <c r="K7" s="19">
        <v>240649</v>
      </c>
      <c r="L7" s="19">
        <v>36570704</v>
      </c>
      <c r="M7" s="19"/>
      <c r="N7" s="19">
        <v>36811353</v>
      </c>
      <c r="O7" s="19"/>
      <c r="P7" s="19"/>
      <c r="Q7" s="19"/>
      <c r="R7" s="19"/>
      <c r="S7" s="19"/>
      <c r="T7" s="19"/>
      <c r="U7" s="19"/>
      <c r="V7" s="19"/>
      <c r="W7" s="19">
        <v>77365786</v>
      </c>
      <c r="X7" s="19">
        <v>54088932</v>
      </c>
      <c r="Y7" s="19">
        <v>23276854</v>
      </c>
      <c r="Z7" s="20">
        <v>43.03</v>
      </c>
      <c r="AA7" s="21">
        <v>108177864</v>
      </c>
    </row>
    <row r="8" spans="1:27" ht="13.5">
      <c r="A8" s="22" t="s">
        <v>35</v>
      </c>
      <c r="B8" s="16"/>
      <c r="C8" s="17">
        <v>22739451</v>
      </c>
      <c r="D8" s="17"/>
      <c r="E8" s="18">
        <v>30969996</v>
      </c>
      <c r="F8" s="19">
        <v>30969996</v>
      </c>
      <c r="G8" s="19">
        <v>168878</v>
      </c>
      <c r="H8" s="19"/>
      <c r="I8" s="19">
        <v>1769527</v>
      </c>
      <c r="J8" s="19">
        <v>1938405</v>
      </c>
      <c r="K8" s="19">
        <v>1460750</v>
      </c>
      <c r="L8" s="19">
        <v>2354825</v>
      </c>
      <c r="M8" s="19"/>
      <c r="N8" s="19">
        <v>3815575</v>
      </c>
      <c r="O8" s="19"/>
      <c r="P8" s="19"/>
      <c r="Q8" s="19"/>
      <c r="R8" s="19"/>
      <c r="S8" s="19"/>
      <c r="T8" s="19"/>
      <c r="U8" s="19"/>
      <c r="V8" s="19"/>
      <c r="W8" s="19">
        <v>5753980</v>
      </c>
      <c r="X8" s="19">
        <v>15484998</v>
      </c>
      <c r="Y8" s="19">
        <v>-9731018</v>
      </c>
      <c r="Z8" s="20">
        <v>-62.84</v>
      </c>
      <c r="AA8" s="21">
        <v>30969996</v>
      </c>
    </row>
    <row r="9" spans="1:27" ht="13.5">
      <c r="A9" s="22" t="s">
        <v>36</v>
      </c>
      <c r="B9" s="16"/>
      <c r="C9" s="17">
        <v>10838534</v>
      </c>
      <c r="D9" s="17"/>
      <c r="E9" s="18">
        <v>7184184</v>
      </c>
      <c r="F9" s="19">
        <v>7184184</v>
      </c>
      <c r="G9" s="19">
        <v>592545</v>
      </c>
      <c r="H9" s="19">
        <v>665525</v>
      </c>
      <c r="I9" s="19">
        <v>555225</v>
      </c>
      <c r="J9" s="19">
        <v>1813295</v>
      </c>
      <c r="K9" s="19">
        <v>705575</v>
      </c>
      <c r="L9" s="19">
        <v>581348</v>
      </c>
      <c r="M9" s="19"/>
      <c r="N9" s="19">
        <v>1286923</v>
      </c>
      <c r="O9" s="19"/>
      <c r="P9" s="19"/>
      <c r="Q9" s="19"/>
      <c r="R9" s="19"/>
      <c r="S9" s="19"/>
      <c r="T9" s="19"/>
      <c r="U9" s="19"/>
      <c r="V9" s="19"/>
      <c r="W9" s="19">
        <v>3100218</v>
      </c>
      <c r="X9" s="19">
        <v>3592092</v>
      </c>
      <c r="Y9" s="19">
        <v>-491874</v>
      </c>
      <c r="Z9" s="20">
        <v>-13.69</v>
      </c>
      <c r="AA9" s="21">
        <v>7184184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-106525322</v>
      </c>
      <c r="D12" s="17"/>
      <c r="E12" s="18">
        <v>-155044753</v>
      </c>
      <c r="F12" s="19">
        <v>-155044753</v>
      </c>
      <c r="G12" s="19">
        <v>-10050983</v>
      </c>
      <c r="H12" s="19">
        <v>-9712340</v>
      </c>
      <c r="I12" s="19">
        <v>-14797353</v>
      </c>
      <c r="J12" s="19">
        <v>-34560676</v>
      </c>
      <c r="K12" s="19">
        <v>-12246723</v>
      </c>
      <c r="L12" s="19">
        <v>-8975228</v>
      </c>
      <c r="M12" s="19"/>
      <c r="N12" s="19">
        <v>-21221951</v>
      </c>
      <c r="O12" s="19"/>
      <c r="P12" s="19"/>
      <c r="Q12" s="19"/>
      <c r="R12" s="19"/>
      <c r="S12" s="19"/>
      <c r="T12" s="19"/>
      <c r="U12" s="19"/>
      <c r="V12" s="19"/>
      <c r="W12" s="19">
        <v>-55782627</v>
      </c>
      <c r="X12" s="19">
        <v>-65417124</v>
      </c>
      <c r="Y12" s="19">
        <v>9634497</v>
      </c>
      <c r="Z12" s="20">
        <v>-14.73</v>
      </c>
      <c r="AA12" s="21">
        <v>-155044753</v>
      </c>
    </row>
    <row r="13" spans="1:27" ht="13.5">
      <c r="A13" s="22" t="s">
        <v>40</v>
      </c>
      <c r="B13" s="16"/>
      <c r="C13" s="17">
        <v>-137297</v>
      </c>
      <c r="D13" s="17"/>
      <c r="E13" s="18">
        <v>-175104</v>
      </c>
      <c r="F13" s="19">
        <v>-175104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-87552</v>
      </c>
      <c r="Y13" s="19">
        <v>87552</v>
      </c>
      <c r="Z13" s="20">
        <v>-100</v>
      </c>
      <c r="AA13" s="21">
        <v>-175104</v>
      </c>
    </row>
    <row r="14" spans="1:27" ht="13.5">
      <c r="A14" s="22" t="s">
        <v>41</v>
      </c>
      <c r="B14" s="16"/>
      <c r="C14" s="17">
        <v>-19462161</v>
      </c>
      <c r="D14" s="17"/>
      <c r="E14" s="18">
        <v>-17899416</v>
      </c>
      <c r="F14" s="19">
        <v>-17899416</v>
      </c>
      <c r="G14" s="19">
        <v>-262493</v>
      </c>
      <c r="H14" s="19">
        <v>-949958</v>
      </c>
      <c r="I14" s="19">
        <v>-3138950</v>
      </c>
      <c r="J14" s="19">
        <v>-4351401</v>
      </c>
      <c r="K14" s="19">
        <v>-371241</v>
      </c>
      <c r="L14" s="19">
        <v>-5689638</v>
      </c>
      <c r="M14" s="19"/>
      <c r="N14" s="19">
        <v>-6060879</v>
      </c>
      <c r="O14" s="19"/>
      <c r="P14" s="19"/>
      <c r="Q14" s="19"/>
      <c r="R14" s="19"/>
      <c r="S14" s="19"/>
      <c r="T14" s="19"/>
      <c r="U14" s="19"/>
      <c r="V14" s="19"/>
      <c r="W14" s="19">
        <v>-10412280</v>
      </c>
      <c r="X14" s="19">
        <v>-8949708</v>
      </c>
      <c r="Y14" s="19">
        <v>-1462572</v>
      </c>
      <c r="Z14" s="20">
        <v>16.34</v>
      </c>
      <c r="AA14" s="21">
        <v>-17899416</v>
      </c>
    </row>
    <row r="15" spans="1:27" ht="13.5">
      <c r="A15" s="23" t="s">
        <v>42</v>
      </c>
      <c r="B15" s="24"/>
      <c r="C15" s="25">
        <f aca="true" t="shared" si="0" ref="C15:Y15">SUM(C6:C14)</f>
        <v>58909045</v>
      </c>
      <c r="D15" s="25">
        <f>SUM(D6:D14)</f>
        <v>0</v>
      </c>
      <c r="E15" s="26">
        <f t="shared" si="0"/>
        <v>23088738</v>
      </c>
      <c r="F15" s="27">
        <f t="shared" si="0"/>
        <v>23088738</v>
      </c>
      <c r="G15" s="27">
        <f t="shared" si="0"/>
        <v>30791217</v>
      </c>
      <c r="H15" s="27">
        <f t="shared" si="0"/>
        <v>-9035373</v>
      </c>
      <c r="I15" s="27">
        <f t="shared" si="0"/>
        <v>-10212443</v>
      </c>
      <c r="J15" s="27">
        <f t="shared" si="0"/>
        <v>11543401</v>
      </c>
      <c r="K15" s="27">
        <f t="shared" si="0"/>
        <v>-9365849</v>
      </c>
      <c r="L15" s="27">
        <f t="shared" si="0"/>
        <v>25836544</v>
      </c>
      <c r="M15" s="27">
        <f t="shared" si="0"/>
        <v>0</v>
      </c>
      <c r="N15" s="27">
        <f t="shared" si="0"/>
        <v>16470695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28014096</v>
      </c>
      <c r="X15" s="27">
        <f t="shared" si="0"/>
        <v>25275150</v>
      </c>
      <c r="Y15" s="27">
        <f t="shared" si="0"/>
        <v>2738946</v>
      </c>
      <c r="Z15" s="28">
        <f>+IF(X15&lt;&gt;0,+(Y15/X15)*100,0)</f>
        <v>10.836517290698572</v>
      </c>
      <c r="AA15" s="29">
        <f>SUM(AA6:AA14)</f>
        <v>23088738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>
        <v>-22946915</v>
      </c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>
        <v>-566176</v>
      </c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>
        <v>14742</v>
      </c>
      <c r="H22" s="19">
        <v>-920</v>
      </c>
      <c r="I22" s="19">
        <v>-23230</v>
      </c>
      <c r="J22" s="19">
        <v>-9408</v>
      </c>
      <c r="K22" s="19">
        <v>-9710</v>
      </c>
      <c r="L22" s="19">
        <v>-9710</v>
      </c>
      <c r="M22" s="19"/>
      <c r="N22" s="19">
        <v>-19420</v>
      </c>
      <c r="O22" s="19"/>
      <c r="P22" s="19"/>
      <c r="Q22" s="19"/>
      <c r="R22" s="19"/>
      <c r="S22" s="19"/>
      <c r="T22" s="19"/>
      <c r="U22" s="19"/>
      <c r="V22" s="19"/>
      <c r="W22" s="19">
        <v>-28828</v>
      </c>
      <c r="X22" s="19"/>
      <c r="Y22" s="19">
        <v>-28828</v>
      </c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-37101365</v>
      </c>
      <c r="D24" s="17"/>
      <c r="E24" s="18">
        <v>-38222904</v>
      </c>
      <c r="F24" s="19">
        <v>-38222904</v>
      </c>
      <c r="G24" s="19">
        <v>-351196</v>
      </c>
      <c r="H24" s="19">
        <v>-681264</v>
      </c>
      <c r="I24" s="19">
        <v>-1201853</v>
      </c>
      <c r="J24" s="19">
        <v>-2234313</v>
      </c>
      <c r="K24" s="19">
        <v>-1712157</v>
      </c>
      <c r="L24" s="19">
        <v>-2154499</v>
      </c>
      <c r="M24" s="19"/>
      <c r="N24" s="19">
        <v>-3866656</v>
      </c>
      <c r="O24" s="19"/>
      <c r="P24" s="19"/>
      <c r="Q24" s="19"/>
      <c r="R24" s="19"/>
      <c r="S24" s="19"/>
      <c r="T24" s="19"/>
      <c r="U24" s="19"/>
      <c r="V24" s="19"/>
      <c r="W24" s="19">
        <v>-6100969</v>
      </c>
      <c r="X24" s="19">
        <v>-19111452</v>
      </c>
      <c r="Y24" s="19">
        <v>13010483</v>
      </c>
      <c r="Z24" s="20">
        <v>-68.08</v>
      </c>
      <c r="AA24" s="21">
        <v>-38222904</v>
      </c>
    </row>
    <row r="25" spans="1:27" ht="13.5">
      <c r="A25" s="23" t="s">
        <v>49</v>
      </c>
      <c r="B25" s="24"/>
      <c r="C25" s="25">
        <f aca="true" t="shared" si="1" ref="C25:Y25">SUM(C19:C24)</f>
        <v>-60614456</v>
      </c>
      <c r="D25" s="25">
        <f>SUM(D19:D24)</f>
        <v>0</v>
      </c>
      <c r="E25" s="26">
        <f t="shared" si="1"/>
        <v>-38222904</v>
      </c>
      <c r="F25" s="27">
        <f t="shared" si="1"/>
        <v>-38222904</v>
      </c>
      <c r="G25" s="27">
        <f t="shared" si="1"/>
        <v>-336454</v>
      </c>
      <c r="H25" s="27">
        <f t="shared" si="1"/>
        <v>-682184</v>
      </c>
      <c r="I25" s="27">
        <f t="shared" si="1"/>
        <v>-1225083</v>
      </c>
      <c r="J25" s="27">
        <f t="shared" si="1"/>
        <v>-2243721</v>
      </c>
      <c r="K25" s="27">
        <f t="shared" si="1"/>
        <v>-1721867</v>
      </c>
      <c r="L25" s="27">
        <f t="shared" si="1"/>
        <v>-2164209</v>
      </c>
      <c r="M25" s="27">
        <f t="shared" si="1"/>
        <v>0</v>
      </c>
      <c r="N25" s="27">
        <f t="shared" si="1"/>
        <v>-3886076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-6129797</v>
      </c>
      <c r="X25" s="27">
        <f t="shared" si="1"/>
        <v>-19111452</v>
      </c>
      <c r="Y25" s="27">
        <f t="shared" si="1"/>
        <v>12981655</v>
      </c>
      <c r="Z25" s="28">
        <f>+IF(X25&lt;&gt;0,+(Y25/X25)*100,0)</f>
        <v>-67.92605292366063</v>
      </c>
      <c r="AA25" s="29">
        <f>SUM(AA19:AA24)</f>
        <v>-38222904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>
        <v>-5000</v>
      </c>
      <c r="L30" s="19"/>
      <c r="M30" s="19"/>
      <c r="N30" s="19">
        <v>-5000</v>
      </c>
      <c r="O30" s="19"/>
      <c r="P30" s="19"/>
      <c r="Q30" s="19"/>
      <c r="R30" s="19"/>
      <c r="S30" s="19"/>
      <c r="T30" s="19"/>
      <c r="U30" s="19"/>
      <c r="V30" s="19"/>
      <c r="W30" s="19">
        <v>-5000</v>
      </c>
      <c r="X30" s="19"/>
      <c r="Y30" s="19">
        <v>-5000</v>
      </c>
      <c r="Z30" s="20"/>
      <c r="AA30" s="21"/>
    </row>
    <row r="31" spans="1:27" ht="13.5">
      <c r="A31" s="22" t="s">
        <v>53</v>
      </c>
      <c r="B31" s="16"/>
      <c r="C31" s="17">
        <v>-110146</v>
      </c>
      <c r="D31" s="17"/>
      <c r="E31" s="18"/>
      <c r="F31" s="19"/>
      <c r="G31" s="19"/>
      <c r="H31" s="36"/>
      <c r="I31" s="36"/>
      <c r="J31" s="36"/>
      <c r="K31" s="19">
        <v>1000</v>
      </c>
      <c r="L31" s="19"/>
      <c r="M31" s="19"/>
      <c r="N31" s="19">
        <v>1000</v>
      </c>
      <c r="O31" s="36"/>
      <c r="P31" s="36"/>
      <c r="Q31" s="36"/>
      <c r="R31" s="19"/>
      <c r="S31" s="19"/>
      <c r="T31" s="19"/>
      <c r="U31" s="19"/>
      <c r="V31" s="36"/>
      <c r="W31" s="36">
        <v>1000</v>
      </c>
      <c r="X31" s="36"/>
      <c r="Y31" s="19">
        <v>1000</v>
      </c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-306353</v>
      </c>
      <c r="D33" s="17"/>
      <c r="E33" s="18">
        <v>-194976</v>
      </c>
      <c r="F33" s="19">
        <v>-194976</v>
      </c>
      <c r="G33" s="19">
        <v>-41100</v>
      </c>
      <c r="H33" s="19"/>
      <c r="I33" s="19"/>
      <c r="J33" s="19">
        <v>-41100</v>
      </c>
      <c r="K33" s="19">
        <v>11385</v>
      </c>
      <c r="L33" s="19">
        <v>-39224</v>
      </c>
      <c r="M33" s="19"/>
      <c r="N33" s="19">
        <v>-27839</v>
      </c>
      <c r="O33" s="19"/>
      <c r="P33" s="19"/>
      <c r="Q33" s="19"/>
      <c r="R33" s="19"/>
      <c r="S33" s="19"/>
      <c r="T33" s="19"/>
      <c r="U33" s="19"/>
      <c r="V33" s="19"/>
      <c r="W33" s="19">
        <v>-68939</v>
      </c>
      <c r="X33" s="19">
        <v>-97488</v>
      </c>
      <c r="Y33" s="19">
        <v>28549</v>
      </c>
      <c r="Z33" s="20">
        <v>-29.28</v>
      </c>
      <c r="AA33" s="21">
        <v>-194976</v>
      </c>
    </row>
    <row r="34" spans="1:27" ht="13.5">
      <c r="A34" s="23" t="s">
        <v>55</v>
      </c>
      <c r="B34" s="24"/>
      <c r="C34" s="25">
        <f aca="true" t="shared" si="2" ref="C34:Y34">SUM(C29:C33)</f>
        <v>-416499</v>
      </c>
      <c r="D34" s="25">
        <f>SUM(D29:D33)</f>
        <v>0</v>
      </c>
      <c r="E34" s="26">
        <f t="shared" si="2"/>
        <v>-194976</v>
      </c>
      <c r="F34" s="27">
        <f t="shared" si="2"/>
        <v>-194976</v>
      </c>
      <c r="G34" s="27">
        <f t="shared" si="2"/>
        <v>-41100</v>
      </c>
      <c r="H34" s="27">
        <f t="shared" si="2"/>
        <v>0</v>
      </c>
      <c r="I34" s="27">
        <f t="shared" si="2"/>
        <v>0</v>
      </c>
      <c r="J34" s="27">
        <f t="shared" si="2"/>
        <v>-41100</v>
      </c>
      <c r="K34" s="27">
        <f t="shared" si="2"/>
        <v>7385</v>
      </c>
      <c r="L34" s="27">
        <f t="shared" si="2"/>
        <v>-39224</v>
      </c>
      <c r="M34" s="27">
        <f t="shared" si="2"/>
        <v>0</v>
      </c>
      <c r="N34" s="27">
        <f t="shared" si="2"/>
        <v>-31839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-72939</v>
      </c>
      <c r="X34" s="27">
        <f t="shared" si="2"/>
        <v>-97488</v>
      </c>
      <c r="Y34" s="27">
        <f t="shared" si="2"/>
        <v>24549</v>
      </c>
      <c r="Z34" s="28">
        <f>+IF(X34&lt;&gt;0,+(Y34/X34)*100,0)</f>
        <v>-25.181560807484</v>
      </c>
      <c r="AA34" s="29">
        <f>SUM(AA29:AA33)</f>
        <v>-194976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-2121910</v>
      </c>
      <c r="D36" s="31">
        <f>+D15+D25+D34</f>
        <v>0</v>
      </c>
      <c r="E36" s="32">
        <f t="shared" si="3"/>
        <v>-15329142</v>
      </c>
      <c r="F36" s="33">
        <f t="shared" si="3"/>
        <v>-15329142</v>
      </c>
      <c r="G36" s="33">
        <f t="shared" si="3"/>
        <v>30413663</v>
      </c>
      <c r="H36" s="33">
        <f t="shared" si="3"/>
        <v>-9717557</v>
      </c>
      <c r="I36" s="33">
        <f t="shared" si="3"/>
        <v>-11437526</v>
      </c>
      <c r="J36" s="33">
        <f t="shared" si="3"/>
        <v>9258580</v>
      </c>
      <c r="K36" s="33">
        <f t="shared" si="3"/>
        <v>-11080331</v>
      </c>
      <c r="L36" s="33">
        <f t="shared" si="3"/>
        <v>23633111</v>
      </c>
      <c r="M36" s="33">
        <f t="shared" si="3"/>
        <v>0</v>
      </c>
      <c r="N36" s="33">
        <f t="shared" si="3"/>
        <v>12552780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21811360</v>
      </c>
      <c r="X36" s="33">
        <f t="shared" si="3"/>
        <v>6066210</v>
      </c>
      <c r="Y36" s="33">
        <f t="shared" si="3"/>
        <v>15745150</v>
      </c>
      <c r="Z36" s="34">
        <f>+IF(X36&lt;&gt;0,+(Y36/X36)*100,0)</f>
        <v>259.5549774900638</v>
      </c>
      <c r="AA36" s="35">
        <f>+AA15+AA25+AA34</f>
        <v>-15329142</v>
      </c>
    </row>
    <row r="37" spans="1:27" ht="13.5">
      <c r="A37" s="22" t="s">
        <v>57</v>
      </c>
      <c r="B37" s="16"/>
      <c r="C37" s="31">
        <v>53115160</v>
      </c>
      <c r="D37" s="31"/>
      <c r="E37" s="32">
        <v>31724581</v>
      </c>
      <c r="F37" s="33">
        <v>31724581</v>
      </c>
      <c r="G37" s="33">
        <v>50993250</v>
      </c>
      <c r="H37" s="33">
        <v>81406913</v>
      </c>
      <c r="I37" s="33">
        <v>71689356</v>
      </c>
      <c r="J37" s="33">
        <v>50993250</v>
      </c>
      <c r="K37" s="33">
        <v>60251830</v>
      </c>
      <c r="L37" s="33">
        <v>49171499</v>
      </c>
      <c r="M37" s="33"/>
      <c r="N37" s="33">
        <v>60251830</v>
      </c>
      <c r="O37" s="33"/>
      <c r="P37" s="33"/>
      <c r="Q37" s="33"/>
      <c r="R37" s="33"/>
      <c r="S37" s="33"/>
      <c r="T37" s="33"/>
      <c r="U37" s="33"/>
      <c r="V37" s="33"/>
      <c r="W37" s="33">
        <v>50993250</v>
      </c>
      <c r="X37" s="33">
        <v>31724581</v>
      </c>
      <c r="Y37" s="33">
        <v>19268669</v>
      </c>
      <c r="Z37" s="34">
        <v>60.74</v>
      </c>
      <c r="AA37" s="35">
        <v>31724581</v>
      </c>
    </row>
    <row r="38" spans="1:27" ht="13.5">
      <c r="A38" s="41" t="s">
        <v>58</v>
      </c>
      <c r="B38" s="42"/>
      <c r="C38" s="43">
        <v>50993250</v>
      </c>
      <c r="D38" s="43"/>
      <c r="E38" s="44">
        <v>16395439</v>
      </c>
      <c r="F38" s="45">
        <v>16395439</v>
      </c>
      <c r="G38" s="45">
        <v>81406913</v>
      </c>
      <c r="H38" s="45">
        <v>71689356</v>
      </c>
      <c r="I38" s="45">
        <v>60251830</v>
      </c>
      <c r="J38" s="45">
        <v>60251830</v>
      </c>
      <c r="K38" s="45">
        <v>49171499</v>
      </c>
      <c r="L38" s="45">
        <v>72804610</v>
      </c>
      <c r="M38" s="45"/>
      <c r="N38" s="45">
        <v>72804610</v>
      </c>
      <c r="O38" s="45"/>
      <c r="P38" s="45"/>
      <c r="Q38" s="45"/>
      <c r="R38" s="45"/>
      <c r="S38" s="45"/>
      <c r="T38" s="45"/>
      <c r="U38" s="45"/>
      <c r="V38" s="45"/>
      <c r="W38" s="45">
        <v>72804610</v>
      </c>
      <c r="X38" s="45">
        <v>37790791</v>
      </c>
      <c r="Y38" s="45">
        <v>35013819</v>
      </c>
      <c r="Z38" s="46">
        <v>92.65</v>
      </c>
      <c r="AA38" s="47">
        <v>16395439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7806564</v>
      </c>
      <c r="D6" s="17"/>
      <c r="E6" s="18">
        <v>42187491</v>
      </c>
      <c r="F6" s="19">
        <v>42187491</v>
      </c>
      <c r="G6" s="19">
        <v>1424911</v>
      </c>
      <c r="H6" s="19">
        <v>1899320</v>
      </c>
      <c r="I6" s="19">
        <v>1425194</v>
      </c>
      <c r="J6" s="19">
        <v>4749425</v>
      </c>
      <c r="K6" s="19">
        <v>1474530</v>
      </c>
      <c r="L6" s="19">
        <v>2138015</v>
      </c>
      <c r="M6" s="19">
        <v>1586058</v>
      </c>
      <c r="N6" s="19">
        <v>5198603</v>
      </c>
      <c r="O6" s="19"/>
      <c r="P6" s="19"/>
      <c r="Q6" s="19"/>
      <c r="R6" s="19"/>
      <c r="S6" s="19"/>
      <c r="T6" s="19"/>
      <c r="U6" s="19"/>
      <c r="V6" s="19"/>
      <c r="W6" s="19">
        <v>9948028</v>
      </c>
      <c r="X6" s="19">
        <v>17241064</v>
      </c>
      <c r="Y6" s="19">
        <v>-7293036</v>
      </c>
      <c r="Z6" s="20">
        <v>-42.3</v>
      </c>
      <c r="AA6" s="21">
        <v>42187491</v>
      </c>
    </row>
    <row r="7" spans="1:27" ht="13.5">
      <c r="A7" s="22" t="s">
        <v>34</v>
      </c>
      <c r="B7" s="16"/>
      <c r="C7" s="17">
        <v>96265019</v>
      </c>
      <c r="D7" s="17"/>
      <c r="E7" s="18">
        <v>108212000</v>
      </c>
      <c r="F7" s="19">
        <v>108212000</v>
      </c>
      <c r="G7" s="19">
        <v>42764000</v>
      </c>
      <c r="H7" s="19">
        <v>1605000</v>
      </c>
      <c r="I7" s="19"/>
      <c r="J7" s="19">
        <v>44369000</v>
      </c>
      <c r="K7" s="19"/>
      <c r="L7" s="19">
        <v>35171000</v>
      </c>
      <c r="M7" s="19"/>
      <c r="N7" s="19">
        <v>35171000</v>
      </c>
      <c r="O7" s="19"/>
      <c r="P7" s="19"/>
      <c r="Q7" s="19"/>
      <c r="R7" s="19"/>
      <c r="S7" s="19"/>
      <c r="T7" s="19"/>
      <c r="U7" s="19"/>
      <c r="V7" s="19"/>
      <c r="W7" s="19">
        <v>79540000</v>
      </c>
      <c r="X7" s="19">
        <v>70253453</v>
      </c>
      <c r="Y7" s="19">
        <v>9286547</v>
      </c>
      <c r="Z7" s="20">
        <v>13.22</v>
      </c>
      <c r="AA7" s="21">
        <v>108212000</v>
      </c>
    </row>
    <row r="8" spans="1:27" ht="13.5">
      <c r="A8" s="22" t="s">
        <v>35</v>
      </c>
      <c r="B8" s="16"/>
      <c r="C8" s="17">
        <v>63006041</v>
      </c>
      <c r="D8" s="17"/>
      <c r="E8" s="18">
        <v>49003998</v>
      </c>
      <c r="F8" s="19">
        <v>49003998</v>
      </c>
      <c r="G8" s="19">
        <v>8500000</v>
      </c>
      <c r="H8" s="19"/>
      <c r="I8" s="19"/>
      <c r="J8" s="19">
        <v>8500000</v>
      </c>
      <c r="K8" s="19">
        <v>8000000</v>
      </c>
      <c r="L8" s="19"/>
      <c r="M8" s="19"/>
      <c r="N8" s="19">
        <v>8000000</v>
      </c>
      <c r="O8" s="19"/>
      <c r="P8" s="19"/>
      <c r="Q8" s="19"/>
      <c r="R8" s="19"/>
      <c r="S8" s="19"/>
      <c r="T8" s="19"/>
      <c r="U8" s="19"/>
      <c r="V8" s="19"/>
      <c r="W8" s="19">
        <v>16500000</v>
      </c>
      <c r="X8" s="19">
        <v>32669332</v>
      </c>
      <c r="Y8" s="19">
        <v>-16169332</v>
      </c>
      <c r="Z8" s="20">
        <v>-49.49</v>
      </c>
      <c r="AA8" s="21">
        <v>49003998</v>
      </c>
    </row>
    <row r="9" spans="1:27" ht="13.5">
      <c r="A9" s="22" t="s">
        <v>36</v>
      </c>
      <c r="B9" s="16"/>
      <c r="C9" s="17">
        <v>2881416</v>
      </c>
      <c r="D9" s="17"/>
      <c r="E9" s="18">
        <v>3499992</v>
      </c>
      <c r="F9" s="19">
        <v>3499992</v>
      </c>
      <c r="G9" s="19">
        <v>223171</v>
      </c>
      <c r="H9" s="19">
        <v>277676</v>
      </c>
      <c r="I9" s="19">
        <v>274507</v>
      </c>
      <c r="J9" s="19">
        <v>775354</v>
      </c>
      <c r="K9" s="19">
        <v>231906</v>
      </c>
      <c r="L9" s="19">
        <v>211391</v>
      </c>
      <c r="M9" s="19">
        <v>231739</v>
      </c>
      <c r="N9" s="19">
        <v>675036</v>
      </c>
      <c r="O9" s="19"/>
      <c r="P9" s="19"/>
      <c r="Q9" s="19"/>
      <c r="R9" s="19"/>
      <c r="S9" s="19"/>
      <c r="T9" s="19"/>
      <c r="U9" s="19"/>
      <c r="V9" s="19"/>
      <c r="W9" s="19">
        <v>1450390</v>
      </c>
      <c r="X9" s="19">
        <v>1749996</v>
      </c>
      <c r="Y9" s="19">
        <v>-299606</v>
      </c>
      <c r="Z9" s="20">
        <v>-17.12</v>
      </c>
      <c r="AA9" s="21">
        <v>3499992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-134902387</v>
      </c>
      <c r="D12" s="17"/>
      <c r="E12" s="18">
        <v>-132060012</v>
      </c>
      <c r="F12" s="19">
        <v>-132060012</v>
      </c>
      <c r="G12" s="19">
        <v>-8557107</v>
      </c>
      <c r="H12" s="19">
        <v>-7916849</v>
      </c>
      <c r="I12" s="19">
        <v>-12432712</v>
      </c>
      <c r="J12" s="19">
        <v>-28906668</v>
      </c>
      <c r="K12" s="19">
        <v>-14944982</v>
      </c>
      <c r="L12" s="19">
        <v>-10437748</v>
      </c>
      <c r="M12" s="19">
        <v>-6533986</v>
      </c>
      <c r="N12" s="19">
        <v>-31916716</v>
      </c>
      <c r="O12" s="19"/>
      <c r="P12" s="19"/>
      <c r="Q12" s="19"/>
      <c r="R12" s="19"/>
      <c r="S12" s="19"/>
      <c r="T12" s="19"/>
      <c r="U12" s="19"/>
      <c r="V12" s="19"/>
      <c r="W12" s="19">
        <v>-60823384</v>
      </c>
      <c r="X12" s="19">
        <v>-63311087</v>
      </c>
      <c r="Y12" s="19">
        <v>2487703</v>
      </c>
      <c r="Z12" s="20">
        <v>-3.93</v>
      </c>
      <c r="AA12" s="21">
        <v>-132060012</v>
      </c>
    </row>
    <row r="13" spans="1:27" ht="13.5">
      <c r="A13" s="22" t="s">
        <v>40</v>
      </c>
      <c r="B13" s="16"/>
      <c r="C13" s="17">
        <v>-68887</v>
      </c>
      <c r="D13" s="17"/>
      <c r="E13" s="18">
        <v>-69996</v>
      </c>
      <c r="F13" s="19">
        <v>-69996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-34998</v>
      </c>
      <c r="Y13" s="19">
        <v>34998</v>
      </c>
      <c r="Z13" s="20">
        <v>-100</v>
      </c>
      <c r="AA13" s="21">
        <v>-69996</v>
      </c>
    </row>
    <row r="14" spans="1:27" ht="13.5">
      <c r="A14" s="22" t="s">
        <v>41</v>
      </c>
      <c r="B14" s="16"/>
      <c r="C14" s="17"/>
      <c r="D14" s="17"/>
      <c r="E14" s="18">
        <v>-1999992</v>
      </c>
      <c r="F14" s="19">
        <v>-1999992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>
        <v>-999996</v>
      </c>
      <c r="Y14" s="19">
        <v>999996</v>
      </c>
      <c r="Z14" s="20">
        <v>-100</v>
      </c>
      <c r="AA14" s="21">
        <v>-1999992</v>
      </c>
    </row>
    <row r="15" spans="1:27" ht="13.5">
      <c r="A15" s="23" t="s">
        <v>42</v>
      </c>
      <c r="B15" s="24"/>
      <c r="C15" s="25">
        <f aca="true" t="shared" si="0" ref="C15:Y15">SUM(C6:C14)</f>
        <v>34987766</v>
      </c>
      <c r="D15" s="25">
        <f>SUM(D6:D14)</f>
        <v>0</v>
      </c>
      <c r="E15" s="26">
        <f t="shared" si="0"/>
        <v>68773481</v>
      </c>
      <c r="F15" s="27">
        <f t="shared" si="0"/>
        <v>68773481</v>
      </c>
      <c r="G15" s="27">
        <f t="shared" si="0"/>
        <v>44354975</v>
      </c>
      <c r="H15" s="27">
        <f t="shared" si="0"/>
        <v>-4134853</v>
      </c>
      <c r="I15" s="27">
        <f t="shared" si="0"/>
        <v>-10733011</v>
      </c>
      <c r="J15" s="27">
        <f t="shared" si="0"/>
        <v>29487111</v>
      </c>
      <c r="K15" s="27">
        <f t="shared" si="0"/>
        <v>-5238546</v>
      </c>
      <c r="L15" s="27">
        <f t="shared" si="0"/>
        <v>27082658</v>
      </c>
      <c r="M15" s="27">
        <f t="shared" si="0"/>
        <v>-4716189</v>
      </c>
      <c r="N15" s="27">
        <f t="shared" si="0"/>
        <v>17127923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46615034</v>
      </c>
      <c r="X15" s="27">
        <f t="shared" si="0"/>
        <v>57567764</v>
      </c>
      <c r="Y15" s="27">
        <f t="shared" si="0"/>
        <v>-10952730</v>
      </c>
      <c r="Z15" s="28">
        <f>+IF(X15&lt;&gt;0,+(Y15/X15)*100,0)</f>
        <v>-19.025804094110725</v>
      </c>
      <c r="AA15" s="29">
        <f>SUM(AA6:AA14)</f>
        <v>68773481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-41321176</v>
      </c>
      <c r="D24" s="17"/>
      <c r="E24" s="18">
        <v>-68423250</v>
      </c>
      <c r="F24" s="19">
        <v>-68423250</v>
      </c>
      <c r="G24" s="19">
        <v>-324677</v>
      </c>
      <c r="H24" s="19">
        <v>-211202</v>
      </c>
      <c r="I24" s="19">
        <v>-290276</v>
      </c>
      <c r="J24" s="19">
        <v>-826155</v>
      </c>
      <c r="K24" s="19">
        <v>-4809077</v>
      </c>
      <c r="L24" s="19">
        <v>-6268222</v>
      </c>
      <c r="M24" s="19">
        <v>-4751187</v>
      </c>
      <c r="N24" s="19">
        <v>-15828486</v>
      </c>
      <c r="O24" s="19"/>
      <c r="P24" s="19"/>
      <c r="Q24" s="19"/>
      <c r="R24" s="19"/>
      <c r="S24" s="19"/>
      <c r="T24" s="19"/>
      <c r="U24" s="19"/>
      <c r="V24" s="19"/>
      <c r="W24" s="19">
        <v>-16654641</v>
      </c>
      <c r="X24" s="19">
        <v>-36613190</v>
      </c>
      <c r="Y24" s="19">
        <v>19958549</v>
      </c>
      <c r="Z24" s="20">
        <v>-54.51</v>
      </c>
      <c r="AA24" s="21">
        <v>-68423250</v>
      </c>
    </row>
    <row r="25" spans="1:27" ht="13.5">
      <c r="A25" s="23" t="s">
        <v>49</v>
      </c>
      <c r="B25" s="24"/>
      <c r="C25" s="25">
        <f aca="true" t="shared" si="1" ref="C25:Y25">SUM(C19:C24)</f>
        <v>-41321176</v>
      </c>
      <c r="D25" s="25">
        <f>SUM(D19:D24)</f>
        <v>0</v>
      </c>
      <c r="E25" s="26">
        <f t="shared" si="1"/>
        <v>-68423250</v>
      </c>
      <c r="F25" s="27">
        <f t="shared" si="1"/>
        <v>-68423250</v>
      </c>
      <c r="G25" s="27">
        <f t="shared" si="1"/>
        <v>-324677</v>
      </c>
      <c r="H25" s="27">
        <f t="shared" si="1"/>
        <v>-211202</v>
      </c>
      <c r="I25" s="27">
        <f t="shared" si="1"/>
        <v>-290276</v>
      </c>
      <c r="J25" s="27">
        <f t="shared" si="1"/>
        <v>-826155</v>
      </c>
      <c r="K25" s="27">
        <f t="shared" si="1"/>
        <v>-4809077</v>
      </c>
      <c r="L25" s="27">
        <f t="shared" si="1"/>
        <v>-6268222</v>
      </c>
      <c r="M25" s="27">
        <f t="shared" si="1"/>
        <v>-4751187</v>
      </c>
      <c r="N25" s="27">
        <f t="shared" si="1"/>
        <v>-15828486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-16654641</v>
      </c>
      <c r="X25" s="27">
        <f t="shared" si="1"/>
        <v>-36613190</v>
      </c>
      <c r="Y25" s="27">
        <f t="shared" si="1"/>
        <v>19958549</v>
      </c>
      <c r="Z25" s="28">
        <f>+IF(X25&lt;&gt;0,+(Y25/X25)*100,0)</f>
        <v>-54.511909505836556</v>
      </c>
      <c r="AA25" s="29">
        <f>SUM(AA19:AA24)</f>
        <v>-68423250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-6333410</v>
      </c>
      <c r="D36" s="31">
        <f>+D15+D25+D34</f>
        <v>0</v>
      </c>
      <c r="E36" s="32">
        <f t="shared" si="3"/>
        <v>350231</v>
      </c>
      <c r="F36" s="33">
        <f t="shared" si="3"/>
        <v>350231</v>
      </c>
      <c r="G36" s="33">
        <f t="shared" si="3"/>
        <v>44030298</v>
      </c>
      <c r="H36" s="33">
        <f t="shared" si="3"/>
        <v>-4346055</v>
      </c>
      <c r="I36" s="33">
        <f t="shared" si="3"/>
        <v>-11023287</v>
      </c>
      <c r="J36" s="33">
        <f t="shared" si="3"/>
        <v>28660956</v>
      </c>
      <c r="K36" s="33">
        <f t="shared" si="3"/>
        <v>-10047623</v>
      </c>
      <c r="L36" s="33">
        <f t="shared" si="3"/>
        <v>20814436</v>
      </c>
      <c r="M36" s="33">
        <f t="shared" si="3"/>
        <v>-9467376</v>
      </c>
      <c r="N36" s="33">
        <f t="shared" si="3"/>
        <v>1299437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29960393</v>
      </c>
      <c r="X36" s="33">
        <f t="shared" si="3"/>
        <v>20954574</v>
      </c>
      <c r="Y36" s="33">
        <f t="shared" si="3"/>
        <v>9005819</v>
      </c>
      <c r="Z36" s="34">
        <f>+IF(X36&lt;&gt;0,+(Y36/X36)*100,0)</f>
        <v>42.977819544315246</v>
      </c>
      <c r="AA36" s="35">
        <f>+AA15+AA25+AA34</f>
        <v>350231</v>
      </c>
    </row>
    <row r="37" spans="1:27" ht="13.5">
      <c r="A37" s="22" t="s">
        <v>57</v>
      </c>
      <c r="B37" s="16"/>
      <c r="C37" s="31">
        <v>61479948</v>
      </c>
      <c r="D37" s="31"/>
      <c r="E37" s="32">
        <v>59337112</v>
      </c>
      <c r="F37" s="33">
        <v>59337112</v>
      </c>
      <c r="G37" s="33">
        <v>49155807</v>
      </c>
      <c r="H37" s="33">
        <v>93186105</v>
      </c>
      <c r="I37" s="33">
        <v>88840050</v>
      </c>
      <c r="J37" s="33">
        <v>49155807</v>
      </c>
      <c r="K37" s="33">
        <v>77816763</v>
      </c>
      <c r="L37" s="33">
        <v>67769140</v>
      </c>
      <c r="M37" s="33">
        <v>88583576</v>
      </c>
      <c r="N37" s="33">
        <v>77816763</v>
      </c>
      <c r="O37" s="33"/>
      <c r="P37" s="33"/>
      <c r="Q37" s="33"/>
      <c r="R37" s="33"/>
      <c r="S37" s="33"/>
      <c r="T37" s="33"/>
      <c r="U37" s="33"/>
      <c r="V37" s="33"/>
      <c r="W37" s="33">
        <v>49155807</v>
      </c>
      <c r="X37" s="33">
        <v>59337112</v>
      </c>
      <c r="Y37" s="33">
        <v>-10181305</v>
      </c>
      <c r="Z37" s="34">
        <v>-17.16</v>
      </c>
      <c r="AA37" s="35">
        <v>59337112</v>
      </c>
    </row>
    <row r="38" spans="1:27" ht="13.5">
      <c r="A38" s="41" t="s">
        <v>58</v>
      </c>
      <c r="B38" s="42"/>
      <c r="C38" s="43">
        <v>49210593</v>
      </c>
      <c r="D38" s="43"/>
      <c r="E38" s="44">
        <v>59687343</v>
      </c>
      <c r="F38" s="45">
        <v>59687343</v>
      </c>
      <c r="G38" s="45">
        <v>93186105</v>
      </c>
      <c r="H38" s="45">
        <v>88840050</v>
      </c>
      <c r="I38" s="45">
        <v>77816763</v>
      </c>
      <c r="J38" s="45">
        <v>77816763</v>
      </c>
      <c r="K38" s="45">
        <v>67769140</v>
      </c>
      <c r="L38" s="45">
        <v>88583576</v>
      </c>
      <c r="M38" s="45">
        <v>79116200</v>
      </c>
      <c r="N38" s="45">
        <v>79116200</v>
      </c>
      <c r="O38" s="45"/>
      <c r="P38" s="45"/>
      <c r="Q38" s="45"/>
      <c r="R38" s="45"/>
      <c r="S38" s="45"/>
      <c r="T38" s="45"/>
      <c r="U38" s="45"/>
      <c r="V38" s="45"/>
      <c r="W38" s="45">
        <v>79116200</v>
      </c>
      <c r="X38" s="45">
        <v>80291686</v>
      </c>
      <c r="Y38" s="45">
        <v>-1175486</v>
      </c>
      <c r="Z38" s="46">
        <v>-1.46</v>
      </c>
      <c r="AA38" s="47">
        <v>59687343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37529548</v>
      </c>
      <c r="D6" s="17"/>
      <c r="E6" s="18">
        <v>38922012</v>
      </c>
      <c r="F6" s="19">
        <v>38922012</v>
      </c>
      <c r="G6" s="19">
        <v>29363978</v>
      </c>
      <c r="H6" s="19">
        <v>1695330</v>
      </c>
      <c r="I6" s="19">
        <v>1740075</v>
      </c>
      <c r="J6" s="19">
        <v>32799383</v>
      </c>
      <c r="K6" s="19">
        <v>1559981</v>
      </c>
      <c r="L6" s="19"/>
      <c r="M6" s="19"/>
      <c r="N6" s="19">
        <v>1559981</v>
      </c>
      <c r="O6" s="19"/>
      <c r="P6" s="19"/>
      <c r="Q6" s="19"/>
      <c r="R6" s="19"/>
      <c r="S6" s="19"/>
      <c r="T6" s="19"/>
      <c r="U6" s="19"/>
      <c r="V6" s="19"/>
      <c r="W6" s="19">
        <v>34359364</v>
      </c>
      <c r="X6" s="19">
        <v>21662006</v>
      </c>
      <c r="Y6" s="19">
        <v>12697358</v>
      </c>
      <c r="Z6" s="20">
        <v>58.62</v>
      </c>
      <c r="AA6" s="21">
        <v>38922012</v>
      </c>
    </row>
    <row r="7" spans="1:27" ht="13.5">
      <c r="A7" s="22" t="s">
        <v>34</v>
      </c>
      <c r="B7" s="16"/>
      <c r="C7" s="17">
        <v>38836000</v>
      </c>
      <c r="D7" s="17"/>
      <c r="E7" s="18">
        <v>53757000</v>
      </c>
      <c r="F7" s="19">
        <v>53757000</v>
      </c>
      <c r="G7" s="19">
        <v>-19247000</v>
      </c>
      <c r="H7" s="19">
        <v>219</v>
      </c>
      <c r="I7" s="19"/>
      <c r="J7" s="19">
        <v>-19246781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-19246781</v>
      </c>
      <c r="X7" s="19">
        <v>35838000</v>
      </c>
      <c r="Y7" s="19">
        <v>-55084781</v>
      </c>
      <c r="Z7" s="20">
        <v>-153.7</v>
      </c>
      <c r="AA7" s="21">
        <v>53757000</v>
      </c>
    </row>
    <row r="8" spans="1:27" ht="13.5">
      <c r="A8" s="22" t="s">
        <v>35</v>
      </c>
      <c r="B8" s="16"/>
      <c r="C8" s="17">
        <v>26636259</v>
      </c>
      <c r="D8" s="17"/>
      <c r="E8" s="18">
        <v>17463999</v>
      </c>
      <c r="F8" s="19">
        <v>17463999</v>
      </c>
      <c r="G8" s="19"/>
      <c r="H8" s="19">
        <v>4913102</v>
      </c>
      <c r="I8" s="19">
        <v>1007589</v>
      </c>
      <c r="J8" s="19">
        <v>5920691</v>
      </c>
      <c r="K8" s="19">
        <v>2896608</v>
      </c>
      <c r="L8" s="19"/>
      <c r="M8" s="19"/>
      <c r="N8" s="19">
        <v>2896608</v>
      </c>
      <c r="O8" s="19"/>
      <c r="P8" s="19"/>
      <c r="Q8" s="19"/>
      <c r="R8" s="19"/>
      <c r="S8" s="19"/>
      <c r="T8" s="19"/>
      <c r="U8" s="19"/>
      <c r="V8" s="19"/>
      <c r="W8" s="19">
        <v>8817299</v>
      </c>
      <c r="X8" s="19">
        <v>11642666</v>
      </c>
      <c r="Y8" s="19">
        <v>-2825367</v>
      </c>
      <c r="Z8" s="20">
        <v>-24.27</v>
      </c>
      <c r="AA8" s="21">
        <v>17463999</v>
      </c>
    </row>
    <row r="9" spans="1:27" ht="13.5">
      <c r="A9" s="22" t="s">
        <v>36</v>
      </c>
      <c r="B9" s="16"/>
      <c r="C9" s="17">
        <v>5756040</v>
      </c>
      <c r="D9" s="17"/>
      <c r="E9" s="18">
        <v>5110992</v>
      </c>
      <c r="F9" s="19">
        <v>5110992</v>
      </c>
      <c r="G9" s="19">
        <v>-231907</v>
      </c>
      <c r="H9" s="19">
        <v>309179</v>
      </c>
      <c r="I9" s="19">
        <v>234667</v>
      </c>
      <c r="J9" s="19">
        <v>311939</v>
      </c>
      <c r="K9" s="19">
        <v>267817</v>
      </c>
      <c r="L9" s="19"/>
      <c r="M9" s="19"/>
      <c r="N9" s="19">
        <v>267817</v>
      </c>
      <c r="O9" s="19"/>
      <c r="P9" s="19"/>
      <c r="Q9" s="19"/>
      <c r="R9" s="19"/>
      <c r="S9" s="19"/>
      <c r="T9" s="19"/>
      <c r="U9" s="19"/>
      <c r="V9" s="19"/>
      <c r="W9" s="19">
        <v>579756</v>
      </c>
      <c r="X9" s="19">
        <v>2555496</v>
      </c>
      <c r="Y9" s="19">
        <v>-1975740</v>
      </c>
      <c r="Z9" s="20">
        <v>-77.31</v>
      </c>
      <c r="AA9" s="21">
        <v>5110992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-162102193</v>
      </c>
      <c r="D12" s="17"/>
      <c r="E12" s="18">
        <v>-80278004</v>
      </c>
      <c r="F12" s="19">
        <v>-80278004</v>
      </c>
      <c r="G12" s="19">
        <v>-6920556</v>
      </c>
      <c r="H12" s="19">
        <v>-5353943</v>
      </c>
      <c r="I12" s="19">
        <v>-6348830</v>
      </c>
      <c r="J12" s="19">
        <v>-18623329</v>
      </c>
      <c r="K12" s="19">
        <v>-5856662</v>
      </c>
      <c r="L12" s="19"/>
      <c r="M12" s="19"/>
      <c r="N12" s="19">
        <v>-5856662</v>
      </c>
      <c r="O12" s="19"/>
      <c r="P12" s="19"/>
      <c r="Q12" s="19"/>
      <c r="R12" s="19"/>
      <c r="S12" s="19"/>
      <c r="T12" s="19"/>
      <c r="U12" s="19"/>
      <c r="V12" s="19"/>
      <c r="W12" s="19">
        <v>-24479991</v>
      </c>
      <c r="X12" s="19">
        <v>-40166490</v>
      </c>
      <c r="Y12" s="19">
        <v>15686499</v>
      </c>
      <c r="Z12" s="20">
        <v>-39.05</v>
      </c>
      <c r="AA12" s="21">
        <v>-80278004</v>
      </c>
    </row>
    <row r="13" spans="1:27" ht="13.5">
      <c r="A13" s="22" t="s">
        <v>40</v>
      </c>
      <c r="B13" s="16"/>
      <c r="C13" s="17">
        <v>-674538</v>
      </c>
      <c r="D13" s="17"/>
      <c r="E13" s="18">
        <v>-396996</v>
      </c>
      <c r="F13" s="19">
        <v>-396996</v>
      </c>
      <c r="G13" s="19">
        <v>-46751</v>
      </c>
      <c r="H13" s="19">
        <v>-46718</v>
      </c>
      <c r="I13" s="19">
        <v>-40032</v>
      </c>
      <c r="J13" s="19">
        <v>-133501</v>
      </c>
      <c r="K13" s="19">
        <v>-38570</v>
      </c>
      <c r="L13" s="19"/>
      <c r="M13" s="19"/>
      <c r="N13" s="19">
        <v>-38570</v>
      </c>
      <c r="O13" s="19"/>
      <c r="P13" s="19"/>
      <c r="Q13" s="19"/>
      <c r="R13" s="19"/>
      <c r="S13" s="19"/>
      <c r="T13" s="19"/>
      <c r="U13" s="19"/>
      <c r="V13" s="19"/>
      <c r="W13" s="19">
        <v>-172071</v>
      </c>
      <c r="X13" s="19">
        <v>-198498</v>
      </c>
      <c r="Y13" s="19">
        <v>26427</v>
      </c>
      <c r="Z13" s="20">
        <v>-13.31</v>
      </c>
      <c r="AA13" s="21">
        <v>-396996</v>
      </c>
    </row>
    <row r="14" spans="1:27" ht="13.5">
      <c r="A14" s="22" t="s">
        <v>41</v>
      </c>
      <c r="B14" s="16"/>
      <c r="C14" s="17">
        <v>-2755380</v>
      </c>
      <c r="D14" s="17"/>
      <c r="E14" s="18">
        <v>-5346000</v>
      </c>
      <c r="F14" s="19">
        <v>-5346000</v>
      </c>
      <c r="G14" s="19">
        <v>-583136</v>
      </c>
      <c r="H14" s="19">
        <v>-241705</v>
      </c>
      <c r="I14" s="19">
        <v>-415434</v>
      </c>
      <c r="J14" s="19">
        <v>-1240275</v>
      </c>
      <c r="K14" s="19">
        <v>-651594</v>
      </c>
      <c r="L14" s="19"/>
      <c r="M14" s="19"/>
      <c r="N14" s="19">
        <v>-651594</v>
      </c>
      <c r="O14" s="19"/>
      <c r="P14" s="19"/>
      <c r="Q14" s="19"/>
      <c r="R14" s="19"/>
      <c r="S14" s="19"/>
      <c r="T14" s="19"/>
      <c r="U14" s="19"/>
      <c r="V14" s="19"/>
      <c r="W14" s="19">
        <v>-1891869</v>
      </c>
      <c r="X14" s="19">
        <v>-2673000</v>
      </c>
      <c r="Y14" s="19">
        <v>781131</v>
      </c>
      <c r="Z14" s="20">
        <v>-29.22</v>
      </c>
      <c r="AA14" s="21">
        <v>-5346000</v>
      </c>
    </row>
    <row r="15" spans="1:27" ht="13.5">
      <c r="A15" s="23" t="s">
        <v>42</v>
      </c>
      <c r="B15" s="24"/>
      <c r="C15" s="25">
        <f aca="true" t="shared" si="0" ref="C15:Y15">SUM(C6:C14)</f>
        <v>-56774264</v>
      </c>
      <c r="D15" s="25">
        <f>SUM(D6:D14)</f>
        <v>0</v>
      </c>
      <c r="E15" s="26">
        <f t="shared" si="0"/>
        <v>29233003</v>
      </c>
      <c r="F15" s="27">
        <f t="shared" si="0"/>
        <v>29233003</v>
      </c>
      <c r="G15" s="27">
        <f t="shared" si="0"/>
        <v>2334628</v>
      </c>
      <c r="H15" s="27">
        <f t="shared" si="0"/>
        <v>1275464</v>
      </c>
      <c r="I15" s="27">
        <f t="shared" si="0"/>
        <v>-3821965</v>
      </c>
      <c r="J15" s="27">
        <f t="shared" si="0"/>
        <v>-211873</v>
      </c>
      <c r="K15" s="27">
        <f t="shared" si="0"/>
        <v>-1822420</v>
      </c>
      <c r="L15" s="27">
        <f t="shared" si="0"/>
        <v>0</v>
      </c>
      <c r="M15" s="27">
        <f t="shared" si="0"/>
        <v>0</v>
      </c>
      <c r="N15" s="27">
        <f t="shared" si="0"/>
        <v>-1822420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-2034293</v>
      </c>
      <c r="X15" s="27">
        <f t="shared" si="0"/>
        <v>28660180</v>
      </c>
      <c r="Y15" s="27">
        <f t="shared" si="0"/>
        <v>-30694473</v>
      </c>
      <c r="Z15" s="28">
        <f>+IF(X15&lt;&gt;0,+(Y15/X15)*100,0)</f>
        <v>-107.09797705387754</v>
      </c>
      <c r="AA15" s="29">
        <f>SUM(AA6:AA14)</f>
        <v>29233003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267820</v>
      </c>
      <c r="D19" s="17"/>
      <c r="E19" s="18">
        <v>118992</v>
      </c>
      <c r="F19" s="19">
        <v>118992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>
        <v>59496</v>
      </c>
      <c r="Y19" s="36">
        <v>-59496</v>
      </c>
      <c r="Z19" s="37">
        <v>-100</v>
      </c>
      <c r="AA19" s="38">
        <v>118992</v>
      </c>
    </row>
    <row r="20" spans="1:27" ht="13.5">
      <c r="A20" s="22" t="s">
        <v>45</v>
      </c>
      <c r="B20" s="16"/>
      <c r="C20" s="17">
        <v>4285375</v>
      </c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-23274000</v>
      </c>
      <c r="F24" s="19">
        <v>-23274000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-11637000</v>
      </c>
      <c r="Y24" s="19">
        <v>11637000</v>
      </c>
      <c r="Z24" s="20">
        <v>-100</v>
      </c>
      <c r="AA24" s="21">
        <v>-23274000</v>
      </c>
    </row>
    <row r="25" spans="1:27" ht="13.5">
      <c r="A25" s="23" t="s">
        <v>49</v>
      </c>
      <c r="B25" s="24"/>
      <c r="C25" s="25">
        <f aca="true" t="shared" si="1" ref="C25:Y25">SUM(C19:C24)</f>
        <v>4553195</v>
      </c>
      <c r="D25" s="25">
        <f>SUM(D19:D24)</f>
        <v>0</v>
      </c>
      <c r="E25" s="26">
        <f t="shared" si="1"/>
        <v>-23155008</v>
      </c>
      <c r="F25" s="27">
        <f t="shared" si="1"/>
        <v>-23155008</v>
      </c>
      <c r="G25" s="27">
        <f t="shared" si="1"/>
        <v>0</v>
      </c>
      <c r="H25" s="27">
        <f t="shared" si="1"/>
        <v>0</v>
      </c>
      <c r="I25" s="27">
        <f t="shared" si="1"/>
        <v>0</v>
      </c>
      <c r="J25" s="27">
        <f t="shared" si="1"/>
        <v>0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0</v>
      </c>
      <c r="X25" s="27">
        <f t="shared" si="1"/>
        <v>-11577504</v>
      </c>
      <c r="Y25" s="27">
        <f t="shared" si="1"/>
        <v>11577504</v>
      </c>
      <c r="Z25" s="28">
        <f>+IF(X25&lt;&gt;0,+(Y25/X25)*100,0)</f>
        <v>-100</v>
      </c>
      <c r="AA25" s="29">
        <f>SUM(AA19:AA24)</f>
        <v>-23155008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217071</v>
      </c>
      <c r="D31" s="17"/>
      <c r="E31" s="18">
        <v>35424</v>
      </c>
      <c r="F31" s="19">
        <v>35424</v>
      </c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>
        <v>17712</v>
      </c>
      <c r="Y31" s="19">
        <v>-17712</v>
      </c>
      <c r="Z31" s="20">
        <v>-100</v>
      </c>
      <c r="AA31" s="21">
        <v>35424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>
        <v>-301908</v>
      </c>
      <c r="F33" s="19">
        <v>-301908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>
        <v>-150954</v>
      </c>
      <c r="Y33" s="19">
        <v>150954</v>
      </c>
      <c r="Z33" s="20">
        <v>-100</v>
      </c>
      <c r="AA33" s="21">
        <v>-301908</v>
      </c>
    </row>
    <row r="34" spans="1:27" ht="13.5">
      <c r="A34" s="23" t="s">
        <v>55</v>
      </c>
      <c r="B34" s="24"/>
      <c r="C34" s="25">
        <f aca="true" t="shared" si="2" ref="C34:Y34">SUM(C29:C33)</f>
        <v>217071</v>
      </c>
      <c r="D34" s="25">
        <f>SUM(D29:D33)</f>
        <v>0</v>
      </c>
      <c r="E34" s="26">
        <f t="shared" si="2"/>
        <v>-266484</v>
      </c>
      <c r="F34" s="27">
        <f t="shared" si="2"/>
        <v>-266484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-133242</v>
      </c>
      <c r="Y34" s="27">
        <f t="shared" si="2"/>
        <v>133242</v>
      </c>
      <c r="Z34" s="28">
        <f>+IF(X34&lt;&gt;0,+(Y34/X34)*100,0)</f>
        <v>-100</v>
      </c>
      <c r="AA34" s="29">
        <f>SUM(AA29:AA33)</f>
        <v>-266484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-52003998</v>
      </c>
      <c r="D36" s="31">
        <f>+D15+D25+D34</f>
        <v>0</v>
      </c>
      <c r="E36" s="32">
        <f t="shared" si="3"/>
        <v>5811511</v>
      </c>
      <c r="F36" s="33">
        <f t="shared" si="3"/>
        <v>5811511</v>
      </c>
      <c r="G36" s="33">
        <f t="shared" si="3"/>
        <v>2334628</v>
      </c>
      <c r="H36" s="33">
        <f t="shared" si="3"/>
        <v>1275464</v>
      </c>
      <c r="I36" s="33">
        <f t="shared" si="3"/>
        <v>-3821965</v>
      </c>
      <c r="J36" s="33">
        <f t="shared" si="3"/>
        <v>-211873</v>
      </c>
      <c r="K36" s="33">
        <f t="shared" si="3"/>
        <v>-1822420</v>
      </c>
      <c r="L36" s="33">
        <f t="shared" si="3"/>
        <v>0</v>
      </c>
      <c r="M36" s="33">
        <f t="shared" si="3"/>
        <v>0</v>
      </c>
      <c r="N36" s="33">
        <f t="shared" si="3"/>
        <v>-1822420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-2034293</v>
      </c>
      <c r="X36" s="33">
        <f t="shared" si="3"/>
        <v>16949434</v>
      </c>
      <c r="Y36" s="33">
        <f t="shared" si="3"/>
        <v>-18983727</v>
      </c>
      <c r="Z36" s="34">
        <f>+IF(X36&lt;&gt;0,+(Y36/X36)*100,0)</f>
        <v>-112.00212939263932</v>
      </c>
      <c r="AA36" s="35">
        <f>+AA15+AA25+AA34</f>
        <v>5811511</v>
      </c>
    </row>
    <row r="37" spans="1:27" ht="13.5">
      <c r="A37" s="22" t="s">
        <v>57</v>
      </c>
      <c r="B37" s="16"/>
      <c r="C37" s="31"/>
      <c r="D37" s="31"/>
      <c r="E37" s="32">
        <v>25048140</v>
      </c>
      <c r="F37" s="33">
        <v>25048140</v>
      </c>
      <c r="G37" s="33"/>
      <c r="H37" s="33">
        <v>2334628</v>
      </c>
      <c r="I37" s="33">
        <v>3610092</v>
      </c>
      <c r="J37" s="33"/>
      <c r="K37" s="33">
        <v>-211873</v>
      </c>
      <c r="L37" s="33"/>
      <c r="M37" s="33"/>
      <c r="N37" s="33">
        <v>-211873</v>
      </c>
      <c r="O37" s="33"/>
      <c r="P37" s="33"/>
      <c r="Q37" s="33"/>
      <c r="R37" s="33"/>
      <c r="S37" s="33"/>
      <c r="T37" s="33"/>
      <c r="U37" s="33"/>
      <c r="V37" s="33"/>
      <c r="W37" s="33"/>
      <c r="X37" s="33">
        <v>25048140</v>
      </c>
      <c r="Y37" s="33">
        <v>-25048140</v>
      </c>
      <c r="Z37" s="34">
        <v>-100</v>
      </c>
      <c r="AA37" s="35">
        <v>25048140</v>
      </c>
    </row>
    <row r="38" spans="1:27" ht="13.5">
      <c r="A38" s="41" t="s">
        <v>58</v>
      </c>
      <c r="B38" s="42"/>
      <c r="C38" s="43">
        <v>-52003998</v>
      </c>
      <c r="D38" s="43"/>
      <c r="E38" s="44">
        <v>30859651</v>
      </c>
      <c r="F38" s="45">
        <v>30859651</v>
      </c>
      <c r="G38" s="45">
        <v>2334628</v>
      </c>
      <c r="H38" s="45">
        <v>3610092</v>
      </c>
      <c r="I38" s="45">
        <v>-211873</v>
      </c>
      <c r="J38" s="45">
        <v>-211873</v>
      </c>
      <c r="K38" s="45">
        <v>-2034293</v>
      </c>
      <c r="L38" s="45"/>
      <c r="M38" s="45"/>
      <c r="N38" s="45">
        <v>-2034293</v>
      </c>
      <c r="O38" s="45"/>
      <c r="P38" s="45"/>
      <c r="Q38" s="45"/>
      <c r="R38" s="45"/>
      <c r="S38" s="45"/>
      <c r="T38" s="45"/>
      <c r="U38" s="45"/>
      <c r="V38" s="45"/>
      <c r="W38" s="45">
        <v>-2034293</v>
      </c>
      <c r="X38" s="45">
        <v>41997574</v>
      </c>
      <c r="Y38" s="45">
        <v>-44031867</v>
      </c>
      <c r="Z38" s="46">
        <v>-104.84</v>
      </c>
      <c r="AA38" s="47">
        <v>30859651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5019628337</v>
      </c>
      <c r="D6" s="17"/>
      <c r="E6" s="18">
        <v>5851574500</v>
      </c>
      <c r="F6" s="19">
        <v>5851574500</v>
      </c>
      <c r="G6" s="19">
        <v>461542981</v>
      </c>
      <c r="H6" s="19">
        <v>679711685</v>
      </c>
      <c r="I6" s="19">
        <v>621502526</v>
      </c>
      <c r="J6" s="19">
        <v>1762757192</v>
      </c>
      <c r="K6" s="19">
        <v>752601642</v>
      </c>
      <c r="L6" s="19">
        <v>471671598</v>
      </c>
      <c r="M6" s="19">
        <v>642109814</v>
      </c>
      <c r="N6" s="19">
        <v>1866383054</v>
      </c>
      <c r="O6" s="19"/>
      <c r="P6" s="19"/>
      <c r="Q6" s="19"/>
      <c r="R6" s="19"/>
      <c r="S6" s="19"/>
      <c r="T6" s="19"/>
      <c r="U6" s="19"/>
      <c r="V6" s="19"/>
      <c r="W6" s="19">
        <v>3629140246</v>
      </c>
      <c r="X6" s="19">
        <v>3287626327</v>
      </c>
      <c r="Y6" s="19">
        <v>341513919</v>
      </c>
      <c r="Z6" s="20">
        <v>10.39</v>
      </c>
      <c r="AA6" s="21">
        <v>5851574500</v>
      </c>
    </row>
    <row r="7" spans="1:27" ht="13.5">
      <c r="A7" s="22" t="s">
        <v>34</v>
      </c>
      <c r="B7" s="16"/>
      <c r="C7" s="17">
        <v>1505562143</v>
      </c>
      <c r="D7" s="17"/>
      <c r="E7" s="18">
        <v>1336615800</v>
      </c>
      <c r="F7" s="19">
        <v>1336615800</v>
      </c>
      <c r="G7" s="19">
        <v>355331012</v>
      </c>
      <c r="H7" s="19">
        <v>34278660</v>
      </c>
      <c r="I7" s="19">
        <v>10470557</v>
      </c>
      <c r="J7" s="19">
        <v>400080229</v>
      </c>
      <c r="K7" s="19">
        <v>101091950</v>
      </c>
      <c r="L7" s="19">
        <v>266494675</v>
      </c>
      <c r="M7" s="19">
        <v>32139976</v>
      </c>
      <c r="N7" s="19">
        <v>399726601</v>
      </c>
      <c r="O7" s="19"/>
      <c r="P7" s="19"/>
      <c r="Q7" s="19"/>
      <c r="R7" s="19"/>
      <c r="S7" s="19"/>
      <c r="T7" s="19"/>
      <c r="U7" s="19"/>
      <c r="V7" s="19"/>
      <c r="W7" s="19">
        <v>799806830</v>
      </c>
      <c r="X7" s="19">
        <v>927079029</v>
      </c>
      <c r="Y7" s="19">
        <v>-127272199</v>
      </c>
      <c r="Z7" s="20">
        <v>-13.73</v>
      </c>
      <c r="AA7" s="21">
        <v>1336615800</v>
      </c>
    </row>
    <row r="8" spans="1:27" ht="13.5">
      <c r="A8" s="22" t="s">
        <v>35</v>
      </c>
      <c r="B8" s="16"/>
      <c r="C8" s="17">
        <v>920096786</v>
      </c>
      <c r="D8" s="17"/>
      <c r="E8" s="18">
        <v>970324000</v>
      </c>
      <c r="F8" s="19">
        <v>970324000</v>
      </c>
      <c r="G8" s="19">
        <v>166746000</v>
      </c>
      <c r="H8" s="19"/>
      <c r="I8" s="19"/>
      <c r="J8" s="19">
        <v>166746000</v>
      </c>
      <c r="K8" s="19">
        <v>25000000</v>
      </c>
      <c r="L8" s="19"/>
      <c r="M8" s="19">
        <v>255394000</v>
      </c>
      <c r="N8" s="19">
        <v>280394000</v>
      </c>
      <c r="O8" s="19"/>
      <c r="P8" s="19"/>
      <c r="Q8" s="19"/>
      <c r="R8" s="19"/>
      <c r="S8" s="19"/>
      <c r="T8" s="19"/>
      <c r="U8" s="19"/>
      <c r="V8" s="19"/>
      <c r="W8" s="19">
        <v>447140000</v>
      </c>
      <c r="X8" s="19">
        <v>519839586</v>
      </c>
      <c r="Y8" s="19">
        <v>-72699586</v>
      </c>
      <c r="Z8" s="20">
        <v>-13.99</v>
      </c>
      <c r="AA8" s="21">
        <v>970324000</v>
      </c>
    </row>
    <row r="9" spans="1:27" ht="13.5">
      <c r="A9" s="22" t="s">
        <v>36</v>
      </c>
      <c r="B9" s="16"/>
      <c r="C9" s="17">
        <v>82577554</v>
      </c>
      <c r="D9" s="17"/>
      <c r="E9" s="18">
        <v>65592430</v>
      </c>
      <c r="F9" s="19">
        <v>65592430</v>
      </c>
      <c r="G9" s="19">
        <v>12671503</v>
      </c>
      <c r="H9" s="19">
        <v>9452828</v>
      </c>
      <c r="I9" s="19">
        <v>7458639</v>
      </c>
      <c r="J9" s="19">
        <v>29582970</v>
      </c>
      <c r="K9" s="19">
        <v>7368658</v>
      </c>
      <c r="L9" s="19">
        <v>5767158</v>
      </c>
      <c r="M9" s="19">
        <v>5379544</v>
      </c>
      <c r="N9" s="19">
        <v>18515360</v>
      </c>
      <c r="O9" s="19"/>
      <c r="P9" s="19"/>
      <c r="Q9" s="19"/>
      <c r="R9" s="19"/>
      <c r="S9" s="19"/>
      <c r="T9" s="19"/>
      <c r="U9" s="19"/>
      <c r="V9" s="19"/>
      <c r="W9" s="19">
        <v>48098330</v>
      </c>
      <c r="X9" s="19">
        <v>37580770</v>
      </c>
      <c r="Y9" s="19">
        <v>10517560</v>
      </c>
      <c r="Z9" s="20">
        <v>27.99</v>
      </c>
      <c r="AA9" s="21">
        <v>65592430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-5525335429</v>
      </c>
      <c r="D12" s="17"/>
      <c r="E12" s="18">
        <v>-6518126981</v>
      </c>
      <c r="F12" s="19">
        <v>-6518126981</v>
      </c>
      <c r="G12" s="19">
        <v>-738345355</v>
      </c>
      <c r="H12" s="19">
        <v>-726715512</v>
      </c>
      <c r="I12" s="19">
        <v>-687132478</v>
      </c>
      <c r="J12" s="19">
        <v>-2152193345</v>
      </c>
      <c r="K12" s="19">
        <v>-669358211</v>
      </c>
      <c r="L12" s="19">
        <v>-562020426</v>
      </c>
      <c r="M12" s="19">
        <v>-645939534</v>
      </c>
      <c r="N12" s="19">
        <v>-1877318171</v>
      </c>
      <c r="O12" s="19"/>
      <c r="P12" s="19"/>
      <c r="Q12" s="19"/>
      <c r="R12" s="19"/>
      <c r="S12" s="19"/>
      <c r="T12" s="19"/>
      <c r="U12" s="19"/>
      <c r="V12" s="19"/>
      <c r="W12" s="19">
        <v>-4029511516</v>
      </c>
      <c r="X12" s="19">
        <v>-3613346199</v>
      </c>
      <c r="Y12" s="19">
        <v>-416165317</v>
      </c>
      <c r="Z12" s="20">
        <v>11.52</v>
      </c>
      <c r="AA12" s="21">
        <v>-6518126981</v>
      </c>
    </row>
    <row r="13" spans="1:27" ht="13.5">
      <c r="A13" s="22" t="s">
        <v>40</v>
      </c>
      <c r="B13" s="16"/>
      <c r="C13" s="17">
        <v>-192714798</v>
      </c>
      <c r="D13" s="17"/>
      <c r="E13" s="18">
        <v>-181343690</v>
      </c>
      <c r="F13" s="19">
        <v>-181343690</v>
      </c>
      <c r="G13" s="19">
        <v>-37071960</v>
      </c>
      <c r="H13" s="19"/>
      <c r="I13" s="19">
        <v>-25204149</v>
      </c>
      <c r="J13" s="19">
        <v>-62276109</v>
      </c>
      <c r="K13" s="19"/>
      <c r="L13" s="19">
        <v>-22614328</v>
      </c>
      <c r="M13" s="19">
        <v>-6272384</v>
      </c>
      <c r="N13" s="19">
        <v>-28886712</v>
      </c>
      <c r="O13" s="19"/>
      <c r="P13" s="19"/>
      <c r="Q13" s="19"/>
      <c r="R13" s="19"/>
      <c r="S13" s="19"/>
      <c r="T13" s="19"/>
      <c r="U13" s="19"/>
      <c r="V13" s="19"/>
      <c r="W13" s="19">
        <v>-91162821</v>
      </c>
      <c r="X13" s="19">
        <v>-91152820</v>
      </c>
      <c r="Y13" s="19">
        <v>-10001</v>
      </c>
      <c r="Z13" s="20">
        <v>0.01</v>
      </c>
      <c r="AA13" s="21">
        <v>-181343690</v>
      </c>
    </row>
    <row r="14" spans="1:27" ht="13.5">
      <c r="A14" s="22" t="s">
        <v>41</v>
      </c>
      <c r="B14" s="16"/>
      <c r="C14" s="17">
        <v>-22372452</v>
      </c>
      <c r="D14" s="17"/>
      <c r="E14" s="18">
        <v>-18080899</v>
      </c>
      <c r="F14" s="19">
        <v>-18080899</v>
      </c>
      <c r="G14" s="19">
        <v>-187000</v>
      </c>
      <c r="H14" s="19">
        <v>-5303028</v>
      </c>
      <c r="I14" s="19">
        <v>-471223</v>
      </c>
      <c r="J14" s="19">
        <v>-5961251</v>
      </c>
      <c r="K14" s="19">
        <v>-5418710</v>
      </c>
      <c r="L14" s="19">
        <v>-52909</v>
      </c>
      <c r="M14" s="19">
        <v>-2510033</v>
      </c>
      <c r="N14" s="19">
        <v>-7981652</v>
      </c>
      <c r="O14" s="19"/>
      <c r="P14" s="19"/>
      <c r="Q14" s="19"/>
      <c r="R14" s="19"/>
      <c r="S14" s="19"/>
      <c r="T14" s="19"/>
      <c r="U14" s="19"/>
      <c r="V14" s="19"/>
      <c r="W14" s="19">
        <v>-13942903</v>
      </c>
      <c r="X14" s="19">
        <v>-6247039</v>
      </c>
      <c r="Y14" s="19">
        <v>-7695864</v>
      </c>
      <c r="Z14" s="20">
        <v>123.19</v>
      </c>
      <c r="AA14" s="21">
        <v>-18080899</v>
      </c>
    </row>
    <row r="15" spans="1:27" ht="13.5">
      <c r="A15" s="23" t="s">
        <v>42</v>
      </c>
      <c r="B15" s="24"/>
      <c r="C15" s="25">
        <f aca="true" t="shared" si="0" ref="C15:Y15">SUM(C6:C14)</f>
        <v>1787442141</v>
      </c>
      <c r="D15" s="25">
        <f>SUM(D6:D14)</f>
        <v>0</v>
      </c>
      <c r="E15" s="26">
        <f t="shared" si="0"/>
        <v>1506555160</v>
      </c>
      <c r="F15" s="27">
        <f t="shared" si="0"/>
        <v>1506555160</v>
      </c>
      <c r="G15" s="27">
        <f t="shared" si="0"/>
        <v>220687181</v>
      </c>
      <c r="H15" s="27">
        <f t="shared" si="0"/>
        <v>-8575367</v>
      </c>
      <c r="I15" s="27">
        <f t="shared" si="0"/>
        <v>-73376128</v>
      </c>
      <c r="J15" s="27">
        <f t="shared" si="0"/>
        <v>138735686</v>
      </c>
      <c r="K15" s="27">
        <f t="shared" si="0"/>
        <v>211285329</v>
      </c>
      <c r="L15" s="27">
        <f t="shared" si="0"/>
        <v>159245768</v>
      </c>
      <c r="M15" s="27">
        <f t="shared" si="0"/>
        <v>280301383</v>
      </c>
      <c r="N15" s="27">
        <f t="shared" si="0"/>
        <v>650832480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789568166</v>
      </c>
      <c r="X15" s="27">
        <f t="shared" si="0"/>
        <v>1061379654</v>
      </c>
      <c r="Y15" s="27">
        <f t="shared" si="0"/>
        <v>-271811488</v>
      </c>
      <c r="Z15" s="28">
        <f>+IF(X15&lt;&gt;0,+(Y15/X15)*100,0)</f>
        <v>-25.609261207865586</v>
      </c>
      <c r="AA15" s="29">
        <f>SUM(AA6:AA14)</f>
        <v>1506555160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>
        <v>19819415</v>
      </c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-1680945251</v>
      </c>
      <c r="D24" s="17"/>
      <c r="E24" s="18">
        <v>-1339674569</v>
      </c>
      <c r="F24" s="19">
        <v>-1339674569</v>
      </c>
      <c r="G24" s="19">
        <v>-429295875</v>
      </c>
      <c r="H24" s="19">
        <v>-75292442</v>
      </c>
      <c r="I24" s="19">
        <v>-101217093</v>
      </c>
      <c r="J24" s="19">
        <v>-605805410</v>
      </c>
      <c r="K24" s="19">
        <v>-125621616</v>
      </c>
      <c r="L24" s="19">
        <v>-87918248</v>
      </c>
      <c r="M24" s="19">
        <v>-139667036</v>
      </c>
      <c r="N24" s="19">
        <v>-353206900</v>
      </c>
      <c r="O24" s="19"/>
      <c r="P24" s="19"/>
      <c r="Q24" s="19"/>
      <c r="R24" s="19"/>
      <c r="S24" s="19"/>
      <c r="T24" s="19"/>
      <c r="U24" s="19"/>
      <c r="V24" s="19"/>
      <c r="W24" s="19">
        <v>-959012310</v>
      </c>
      <c r="X24" s="19">
        <v>-480940002</v>
      </c>
      <c r="Y24" s="19">
        <v>-478072308</v>
      </c>
      <c r="Z24" s="20">
        <v>99.4</v>
      </c>
      <c r="AA24" s="21">
        <v>-1339674569</v>
      </c>
    </row>
    <row r="25" spans="1:27" ht="13.5">
      <c r="A25" s="23" t="s">
        <v>49</v>
      </c>
      <c r="B25" s="24"/>
      <c r="C25" s="25">
        <f aca="true" t="shared" si="1" ref="C25:Y25">SUM(C19:C24)</f>
        <v>-1661125836</v>
      </c>
      <c r="D25" s="25">
        <f>SUM(D19:D24)</f>
        <v>0</v>
      </c>
      <c r="E25" s="26">
        <f t="shared" si="1"/>
        <v>-1339674569</v>
      </c>
      <c r="F25" s="27">
        <f t="shared" si="1"/>
        <v>-1339674569</v>
      </c>
      <c r="G25" s="27">
        <f t="shared" si="1"/>
        <v>-429295875</v>
      </c>
      <c r="H25" s="27">
        <f t="shared" si="1"/>
        <v>-75292442</v>
      </c>
      <c r="I25" s="27">
        <f t="shared" si="1"/>
        <v>-101217093</v>
      </c>
      <c r="J25" s="27">
        <f t="shared" si="1"/>
        <v>-605805410</v>
      </c>
      <c r="K25" s="27">
        <f t="shared" si="1"/>
        <v>-125621616</v>
      </c>
      <c r="L25" s="27">
        <f t="shared" si="1"/>
        <v>-87918248</v>
      </c>
      <c r="M25" s="27">
        <f t="shared" si="1"/>
        <v>-139667036</v>
      </c>
      <c r="N25" s="27">
        <f t="shared" si="1"/>
        <v>-353206900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-959012310</v>
      </c>
      <c r="X25" s="27">
        <f t="shared" si="1"/>
        <v>-480940002</v>
      </c>
      <c r="Y25" s="27">
        <f t="shared" si="1"/>
        <v>-478072308</v>
      </c>
      <c r="Z25" s="28">
        <f>+IF(X25&lt;&gt;0,+(Y25/X25)*100,0)</f>
        <v>99.40373144507119</v>
      </c>
      <c r="AA25" s="29">
        <f>SUM(AA19:AA24)</f>
        <v>-1339674569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6623515</v>
      </c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-105724271</v>
      </c>
      <c r="D33" s="17"/>
      <c r="E33" s="18">
        <v>-112968099</v>
      </c>
      <c r="F33" s="19">
        <v>-112968099</v>
      </c>
      <c r="G33" s="19">
        <v>-15312038</v>
      </c>
      <c r="H33" s="19"/>
      <c r="I33" s="19">
        <v>-20359519</v>
      </c>
      <c r="J33" s="19">
        <v>-35671557</v>
      </c>
      <c r="K33" s="19"/>
      <c r="L33" s="19">
        <v>-5164699</v>
      </c>
      <c r="M33" s="19">
        <v>-15000000</v>
      </c>
      <c r="N33" s="19">
        <v>-20164699</v>
      </c>
      <c r="O33" s="19"/>
      <c r="P33" s="19"/>
      <c r="Q33" s="19"/>
      <c r="R33" s="19"/>
      <c r="S33" s="19"/>
      <c r="T33" s="19"/>
      <c r="U33" s="19"/>
      <c r="V33" s="19"/>
      <c r="W33" s="19">
        <v>-55836256</v>
      </c>
      <c r="X33" s="19">
        <v>-55836257</v>
      </c>
      <c r="Y33" s="19">
        <v>1</v>
      </c>
      <c r="Z33" s="20"/>
      <c r="AA33" s="21">
        <v>-112968099</v>
      </c>
    </row>
    <row r="34" spans="1:27" ht="13.5">
      <c r="A34" s="23" t="s">
        <v>55</v>
      </c>
      <c r="B34" s="24"/>
      <c r="C34" s="25">
        <f aca="true" t="shared" si="2" ref="C34:Y34">SUM(C29:C33)</f>
        <v>-99100756</v>
      </c>
      <c r="D34" s="25">
        <f>SUM(D29:D33)</f>
        <v>0</v>
      </c>
      <c r="E34" s="26">
        <f t="shared" si="2"/>
        <v>-112968099</v>
      </c>
      <c r="F34" s="27">
        <f t="shared" si="2"/>
        <v>-112968099</v>
      </c>
      <c r="G34" s="27">
        <f t="shared" si="2"/>
        <v>-15312038</v>
      </c>
      <c r="H34" s="27">
        <f t="shared" si="2"/>
        <v>0</v>
      </c>
      <c r="I34" s="27">
        <f t="shared" si="2"/>
        <v>-20359519</v>
      </c>
      <c r="J34" s="27">
        <f t="shared" si="2"/>
        <v>-35671557</v>
      </c>
      <c r="K34" s="27">
        <f t="shared" si="2"/>
        <v>0</v>
      </c>
      <c r="L34" s="27">
        <f t="shared" si="2"/>
        <v>-5164699</v>
      </c>
      <c r="M34" s="27">
        <f t="shared" si="2"/>
        <v>-15000000</v>
      </c>
      <c r="N34" s="27">
        <f t="shared" si="2"/>
        <v>-20164699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-55836256</v>
      </c>
      <c r="X34" s="27">
        <f t="shared" si="2"/>
        <v>-55836257</v>
      </c>
      <c r="Y34" s="27">
        <f t="shared" si="2"/>
        <v>1</v>
      </c>
      <c r="Z34" s="28">
        <f>+IF(X34&lt;&gt;0,+(Y34/X34)*100,0)</f>
        <v>-1.790950994440763E-06</v>
      </c>
      <c r="AA34" s="29">
        <f>SUM(AA29:AA33)</f>
        <v>-112968099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27215549</v>
      </c>
      <c r="D36" s="31">
        <f>+D15+D25+D34</f>
        <v>0</v>
      </c>
      <c r="E36" s="32">
        <f t="shared" si="3"/>
        <v>53912492</v>
      </c>
      <c r="F36" s="33">
        <f t="shared" si="3"/>
        <v>53912492</v>
      </c>
      <c r="G36" s="33">
        <f t="shared" si="3"/>
        <v>-223920732</v>
      </c>
      <c r="H36" s="33">
        <f t="shared" si="3"/>
        <v>-83867809</v>
      </c>
      <c r="I36" s="33">
        <f t="shared" si="3"/>
        <v>-194952740</v>
      </c>
      <c r="J36" s="33">
        <f t="shared" si="3"/>
        <v>-502741281</v>
      </c>
      <c r="K36" s="33">
        <f t="shared" si="3"/>
        <v>85663713</v>
      </c>
      <c r="L36" s="33">
        <f t="shared" si="3"/>
        <v>66162821</v>
      </c>
      <c r="M36" s="33">
        <f t="shared" si="3"/>
        <v>125634347</v>
      </c>
      <c r="N36" s="33">
        <f t="shared" si="3"/>
        <v>277460881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-225280400</v>
      </c>
      <c r="X36" s="33">
        <f t="shared" si="3"/>
        <v>524603395</v>
      </c>
      <c r="Y36" s="33">
        <f t="shared" si="3"/>
        <v>-749883795</v>
      </c>
      <c r="Z36" s="34">
        <f>+IF(X36&lt;&gt;0,+(Y36/X36)*100,0)</f>
        <v>-142.9429931539044</v>
      </c>
      <c r="AA36" s="35">
        <f>+AA15+AA25+AA34</f>
        <v>53912492</v>
      </c>
    </row>
    <row r="37" spans="1:27" ht="13.5">
      <c r="A37" s="22" t="s">
        <v>57</v>
      </c>
      <c r="B37" s="16"/>
      <c r="C37" s="31">
        <v>1580881587</v>
      </c>
      <c r="D37" s="31"/>
      <c r="E37" s="32">
        <v>1162923725</v>
      </c>
      <c r="F37" s="33">
        <v>1162923725</v>
      </c>
      <c r="G37" s="33">
        <v>1608097136</v>
      </c>
      <c r="H37" s="33">
        <v>1384176404</v>
      </c>
      <c r="I37" s="33">
        <v>1300308595</v>
      </c>
      <c r="J37" s="33">
        <v>1608097136</v>
      </c>
      <c r="K37" s="33">
        <v>1105355855</v>
      </c>
      <c r="L37" s="33">
        <v>1191019568</v>
      </c>
      <c r="M37" s="33">
        <v>1257182389</v>
      </c>
      <c r="N37" s="33">
        <v>1105355855</v>
      </c>
      <c r="O37" s="33"/>
      <c r="P37" s="33"/>
      <c r="Q37" s="33"/>
      <c r="R37" s="33"/>
      <c r="S37" s="33"/>
      <c r="T37" s="33"/>
      <c r="U37" s="33"/>
      <c r="V37" s="33"/>
      <c r="W37" s="33">
        <v>1608097136</v>
      </c>
      <c r="X37" s="33">
        <v>1162923725</v>
      </c>
      <c r="Y37" s="33">
        <v>445173411</v>
      </c>
      <c r="Z37" s="34">
        <v>38.28</v>
      </c>
      <c r="AA37" s="35">
        <v>1162923725</v>
      </c>
    </row>
    <row r="38" spans="1:27" ht="13.5">
      <c r="A38" s="41" t="s">
        <v>58</v>
      </c>
      <c r="B38" s="42"/>
      <c r="C38" s="43">
        <v>1608097135</v>
      </c>
      <c r="D38" s="43"/>
      <c r="E38" s="44">
        <v>1216836217</v>
      </c>
      <c r="F38" s="45">
        <v>1216836217</v>
      </c>
      <c r="G38" s="45">
        <v>1384176404</v>
      </c>
      <c r="H38" s="45">
        <v>1300308595</v>
      </c>
      <c r="I38" s="45">
        <v>1105355855</v>
      </c>
      <c r="J38" s="45">
        <v>1105355855</v>
      </c>
      <c r="K38" s="45">
        <v>1191019568</v>
      </c>
      <c r="L38" s="45">
        <v>1257182389</v>
      </c>
      <c r="M38" s="45">
        <v>1382816736</v>
      </c>
      <c r="N38" s="45">
        <v>1382816736</v>
      </c>
      <c r="O38" s="45"/>
      <c r="P38" s="45"/>
      <c r="Q38" s="45"/>
      <c r="R38" s="45"/>
      <c r="S38" s="45"/>
      <c r="T38" s="45"/>
      <c r="U38" s="45"/>
      <c r="V38" s="45"/>
      <c r="W38" s="45">
        <v>1382816736</v>
      </c>
      <c r="X38" s="45">
        <v>1687527120</v>
      </c>
      <c r="Y38" s="45">
        <v>-304710384</v>
      </c>
      <c r="Z38" s="46">
        <v>-18.06</v>
      </c>
      <c r="AA38" s="47">
        <v>1216836217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2012933</v>
      </c>
      <c r="D6" s="17"/>
      <c r="E6" s="18">
        <v>399126636</v>
      </c>
      <c r="F6" s="19">
        <v>399126636</v>
      </c>
      <c r="G6" s="19">
        <v>5148389</v>
      </c>
      <c r="H6" s="19">
        <v>2519577</v>
      </c>
      <c r="I6" s="19">
        <v>4156915</v>
      </c>
      <c r="J6" s="19">
        <v>11824881</v>
      </c>
      <c r="K6" s="19">
        <v>23466195</v>
      </c>
      <c r="L6" s="19">
        <v>6614909</v>
      </c>
      <c r="M6" s="19">
        <v>15800771</v>
      </c>
      <c r="N6" s="19">
        <v>45881875</v>
      </c>
      <c r="O6" s="19"/>
      <c r="P6" s="19"/>
      <c r="Q6" s="19"/>
      <c r="R6" s="19"/>
      <c r="S6" s="19"/>
      <c r="T6" s="19"/>
      <c r="U6" s="19"/>
      <c r="V6" s="19"/>
      <c r="W6" s="19">
        <v>57706756</v>
      </c>
      <c r="X6" s="19">
        <v>199563318</v>
      </c>
      <c r="Y6" s="19">
        <v>-141856562</v>
      </c>
      <c r="Z6" s="20">
        <v>-71.08</v>
      </c>
      <c r="AA6" s="21">
        <v>399126636</v>
      </c>
    </row>
    <row r="7" spans="1:27" ht="13.5">
      <c r="A7" s="22" t="s">
        <v>34</v>
      </c>
      <c r="B7" s="16"/>
      <c r="C7" s="17">
        <v>1014875726</v>
      </c>
      <c r="D7" s="17"/>
      <c r="E7" s="18">
        <v>484418700</v>
      </c>
      <c r="F7" s="19">
        <v>484418700</v>
      </c>
      <c r="G7" s="19">
        <v>170183515</v>
      </c>
      <c r="H7" s="19">
        <v>14869246</v>
      </c>
      <c r="I7" s="19">
        <v>3066770</v>
      </c>
      <c r="J7" s="19">
        <v>188119531</v>
      </c>
      <c r="K7" s="19">
        <v>2078209</v>
      </c>
      <c r="L7" s="19">
        <v>150105818</v>
      </c>
      <c r="M7" s="19">
        <v>-25587767</v>
      </c>
      <c r="N7" s="19">
        <v>126596260</v>
      </c>
      <c r="O7" s="19"/>
      <c r="P7" s="19"/>
      <c r="Q7" s="19"/>
      <c r="R7" s="19"/>
      <c r="S7" s="19"/>
      <c r="T7" s="19"/>
      <c r="U7" s="19"/>
      <c r="V7" s="19"/>
      <c r="W7" s="19">
        <v>314715791</v>
      </c>
      <c r="X7" s="19">
        <v>242209350</v>
      </c>
      <c r="Y7" s="19">
        <v>72506441</v>
      </c>
      <c r="Z7" s="20">
        <v>29.94</v>
      </c>
      <c r="AA7" s="21">
        <v>484418700</v>
      </c>
    </row>
    <row r="8" spans="1:27" ht="13.5">
      <c r="A8" s="22" t="s">
        <v>35</v>
      </c>
      <c r="B8" s="16"/>
      <c r="C8" s="17"/>
      <c r="D8" s="17"/>
      <c r="E8" s="18">
        <v>671662968</v>
      </c>
      <c r="F8" s="19">
        <v>671662968</v>
      </c>
      <c r="G8" s="19">
        <v>106811253</v>
      </c>
      <c r="H8" s="19">
        <v>23769421</v>
      </c>
      <c r="I8" s="19">
        <v>337385</v>
      </c>
      <c r="J8" s="19">
        <v>130918059</v>
      </c>
      <c r="K8" s="19">
        <v>43972877</v>
      </c>
      <c r="L8" s="19">
        <v>27743618</v>
      </c>
      <c r="M8" s="19">
        <v>58244805</v>
      </c>
      <c r="N8" s="19">
        <v>129961300</v>
      </c>
      <c r="O8" s="19"/>
      <c r="P8" s="19"/>
      <c r="Q8" s="19"/>
      <c r="R8" s="19"/>
      <c r="S8" s="19"/>
      <c r="T8" s="19"/>
      <c r="U8" s="19"/>
      <c r="V8" s="19"/>
      <c r="W8" s="19">
        <v>260879359</v>
      </c>
      <c r="X8" s="19">
        <v>335831484</v>
      </c>
      <c r="Y8" s="19">
        <v>-74952125</v>
      </c>
      <c r="Z8" s="20">
        <v>-22.32</v>
      </c>
      <c r="AA8" s="21">
        <v>671662968</v>
      </c>
    </row>
    <row r="9" spans="1:27" ht="13.5">
      <c r="A9" s="22" t="s">
        <v>36</v>
      </c>
      <c r="B9" s="16"/>
      <c r="C9" s="17">
        <v>25983684</v>
      </c>
      <c r="D9" s="17"/>
      <c r="E9" s="18">
        <v>18018780</v>
      </c>
      <c r="F9" s="19">
        <v>18018780</v>
      </c>
      <c r="G9" s="19">
        <v>1786545</v>
      </c>
      <c r="H9" s="19">
        <v>2517803</v>
      </c>
      <c r="I9" s="19">
        <v>1970107</v>
      </c>
      <c r="J9" s="19">
        <v>6274455</v>
      </c>
      <c r="K9" s="19">
        <v>1341118</v>
      </c>
      <c r="L9" s="19">
        <v>3102321</v>
      </c>
      <c r="M9" s="19">
        <v>1958830</v>
      </c>
      <c r="N9" s="19">
        <v>6402269</v>
      </c>
      <c r="O9" s="19"/>
      <c r="P9" s="19"/>
      <c r="Q9" s="19"/>
      <c r="R9" s="19"/>
      <c r="S9" s="19"/>
      <c r="T9" s="19"/>
      <c r="U9" s="19"/>
      <c r="V9" s="19"/>
      <c r="W9" s="19">
        <v>12676724</v>
      </c>
      <c r="X9" s="19">
        <v>9009390</v>
      </c>
      <c r="Y9" s="19">
        <v>3667334</v>
      </c>
      <c r="Z9" s="20">
        <v>40.71</v>
      </c>
      <c r="AA9" s="21">
        <v>18018780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-515071676</v>
      </c>
      <c r="D12" s="17"/>
      <c r="E12" s="18">
        <v>-693658164</v>
      </c>
      <c r="F12" s="19">
        <v>-693658164</v>
      </c>
      <c r="G12" s="19">
        <v>-18033472</v>
      </c>
      <c r="H12" s="19">
        <v>-34941914</v>
      </c>
      <c r="I12" s="19">
        <v>-52988726</v>
      </c>
      <c r="J12" s="19">
        <v>-105964112</v>
      </c>
      <c r="K12" s="19">
        <v>-48405243</v>
      </c>
      <c r="L12" s="19">
        <v>-34864656</v>
      </c>
      <c r="M12" s="19">
        <v>-45279247</v>
      </c>
      <c r="N12" s="19">
        <v>-128549146</v>
      </c>
      <c r="O12" s="19"/>
      <c r="P12" s="19"/>
      <c r="Q12" s="19"/>
      <c r="R12" s="19"/>
      <c r="S12" s="19"/>
      <c r="T12" s="19"/>
      <c r="U12" s="19"/>
      <c r="V12" s="19"/>
      <c r="W12" s="19">
        <v>-234513258</v>
      </c>
      <c r="X12" s="19">
        <v>-346829082</v>
      </c>
      <c r="Y12" s="19">
        <v>112315824</v>
      </c>
      <c r="Z12" s="20">
        <v>-32.38</v>
      </c>
      <c r="AA12" s="21">
        <v>-693658164</v>
      </c>
    </row>
    <row r="13" spans="1:27" ht="13.5">
      <c r="A13" s="22" t="s">
        <v>40</v>
      </c>
      <c r="B13" s="16"/>
      <c r="C13" s="17">
        <v>-125808</v>
      </c>
      <c r="D13" s="17"/>
      <c r="E13" s="18">
        <v>-630696</v>
      </c>
      <c r="F13" s="19">
        <v>-630696</v>
      </c>
      <c r="G13" s="19"/>
      <c r="H13" s="19">
        <v>-1697</v>
      </c>
      <c r="I13" s="19"/>
      <c r="J13" s="19">
        <v>-1697</v>
      </c>
      <c r="K13" s="19">
        <v>-6259</v>
      </c>
      <c r="L13" s="19">
        <v>-16920</v>
      </c>
      <c r="M13" s="19">
        <v>-19185</v>
      </c>
      <c r="N13" s="19">
        <v>-42364</v>
      </c>
      <c r="O13" s="19"/>
      <c r="P13" s="19"/>
      <c r="Q13" s="19"/>
      <c r="R13" s="19"/>
      <c r="S13" s="19"/>
      <c r="T13" s="19"/>
      <c r="U13" s="19"/>
      <c r="V13" s="19"/>
      <c r="W13" s="19">
        <v>-44061</v>
      </c>
      <c r="X13" s="19">
        <v>-315348</v>
      </c>
      <c r="Y13" s="19">
        <v>271287</v>
      </c>
      <c r="Z13" s="20">
        <v>-86.03</v>
      </c>
      <c r="AA13" s="21">
        <v>-630696</v>
      </c>
    </row>
    <row r="14" spans="1:27" ht="13.5">
      <c r="A14" s="22" t="s">
        <v>41</v>
      </c>
      <c r="B14" s="16"/>
      <c r="C14" s="17"/>
      <c r="D14" s="17"/>
      <c r="E14" s="18">
        <v>-171171792</v>
      </c>
      <c r="F14" s="19">
        <v>-171171792</v>
      </c>
      <c r="G14" s="19">
        <v>-105627</v>
      </c>
      <c r="H14" s="19">
        <v>-155857</v>
      </c>
      <c r="I14" s="19">
        <v>-46709</v>
      </c>
      <c r="J14" s="19">
        <v>-308193</v>
      </c>
      <c r="K14" s="19">
        <v>-4033766</v>
      </c>
      <c r="L14" s="19">
        <v>-1464118</v>
      </c>
      <c r="M14" s="19">
        <v>-7172364</v>
      </c>
      <c r="N14" s="19">
        <v>-12670248</v>
      </c>
      <c r="O14" s="19"/>
      <c r="P14" s="19"/>
      <c r="Q14" s="19"/>
      <c r="R14" s="19"/>
      <c r="S14" s="19"/>
      <c r="T14" s="19"/>
      <c r="U14" s="19"/>
      <c r="V14" s="19"/>
      <c r="W14" s="19">
        <v>-12978441</v>
      </c>
      <c r="X14" s="19">
        <v>-85585896</v>
      </c>
      <c r="Y14" s="19">
        <v>72607455</v>
      </c>
      <c r="Z14" s="20">
        <v>-84.84</v>
      </c>
      <c r="AA14" s="21">
        <v>-171171792</v>
      </c>
    </row>
    <row r="15" spans="1:27" ht="13.5">
      <c r="A15" s="23" t="s">
        <v>42</v>
      </c>
      <c r="B15" s="24"/>
      <c r="C15" s="25">
        <f aca="true" t="shared" si="0" ref="C15:Y15">SUM(C6:C14)</f>
        <v>527674859</v>
      </c>
      <c r="D15" s="25">
        <f>SUM(D6:D14)</f>
        <v>0</v>
      </c>
      <c r="E15" s="26">
        <f t="shared" si="0"/>
        <v>707766432</v>
      </c>
      <c r="F15" s="27">
        <f t="shared" si="0"/>
        <v>707766432</v>
      </c>
      <c r="G15" s="27">
        <f t="shared" si="0"/>
        <v>265790603</v>
      </c>
      <c r="H15" s="27">
        <f t="shared" si="0"/>
        <v>8576579</v>
      </c>
      <c r="I15" s="27">
        <f t="shared" si="0"/>
        <v>-43504258</v>
      </c>
      <c r="J15" s="27">
        <f t="shared" si="0"/>
        <v>230862924</v>
      </c>
      <c r="K15" s="27">
        <f t="shared" si="0"/>
        <v>18413131</v>
      </c>
      <c r="L15" s="27">
        <f t="shared" si="0"/>
        <v>151220972</v>
      </c>
      <c r="M15" s="27">
        <f t="shared" si="0"/>
        <v>-2054157</v>
      </c>
      <c r="N15" s="27">
        <f t="shared" si="0"/>
        <v>167579946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398442870</v>
      </c>
      <c r="X15" s="27">
        <f t="shared" si="0"/>
        <v>353883216</v>
      </c>
      <c r="Y15" s="27">
        <f t="shared" si="0"/>
        <v>44559654</v>
      </c>
      <c r="Z15" s="28">
        <f>+IF(X15&lt;&gt;0,+(Y15/X15)*100,0)</f>
        <v>12.59162683770795</v>
      </c>
      <c r="AA15" s="29">
        <f>SUM(AA6:AA14)</f>
        <v>707766432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-2799924</v>
      </c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-482809720</v>
      </c>
      <c r="D24" s="17"/>
      <c r="E24" s="18">
        <v>-609167352</v>
      </c>
      <c r="F24" s="19">
        <v>-609167352</v>
      </c>
      <c r="G24" s="19">
        <v>-570310</v>
      </c>
      <c r="H24" s="19">
        <v>-21651750</v>
      </c>
      <c r="I24" s="19">
        <v>-32248870</v>
      </c>
      <c r="J24" s="19">
        <v>-54470930</v>
      </c>
      <c r="K24" s="19">
        <v>-50018736</v>
      </c>
      <c r="L24" s="19">
        <v>-36289193</v>
      </c>
      <c r="M24" s="19">
        <v>-123193337</v>
      </c>
      <c r="N24" s="19">
        <v>-209501266</v>
      </c>
      <c r="O24" s="19"/>
      <c r="P24" s="19"/>
      <c r="Q24" s="19"/>
      <c r="R24" s="19"/>
      <c r="S24" s="19"/>
      <c r="T24" s="19"/>
      <c r="U24" s="19"/>
      <c r="V24" s="19"/>
      <c r="W24" s="19">
        <v>-263972196</v>
      </c>
      <c r="X24" s="19">
        <v>-304583676</v>
      </c>
      <c r="Y24" s="19">
        <v>40611480</v>
      </c>
      <c r="Z24" s="20">
        <v>-13.33</v>
      </c>
      <c r="AA24" s="21">
        <v>-609167352</v>
      </c>
    </row>
    <row r="25" spans="1:27" ht="13.5">
      <c r="A25" s="23" t="s">
        <v>49</v>
      </c>
      <c r="B25" s="24"/>
      <c r="C25" s="25">
        <f aca="true" t="shared" si="1" ref="C25:Y25">SUM(C19:C24)</f>
        <v>-485609644</v>
      </c>
      <c r="D25" s="25">
        <f>SUM(D19:D24)</f>
        <v>0</v>
      </c>
      <c r="E25" s="26">
        <f t="shared" si="1"/>
        <v>-609167352</v>
      </c>
      <c r="F25" s="27">
        <f t="shared" si="1"/>
        <v>-609167352</v>
      </c>
      <c r="G25" s="27">
        <f t="shared" si="1"/>
        <v>-570310</v>
      </c>
      <c r="H25" s="27">
        <f t="shared" si="1"/>
        <v>-21651750</v>
      </c>
      <c r="I25" s="27">
        <f t="shared" si="1"/>
        <v>-32248870</v>
      </c>
      <c r="J25" s="27">
        <f t="shared" si="1"/>
        <v>-54470930</v>
      </c>
      <c r="K25" s="27">
        <f t="shared" si="1"/>
        <v>-50018736</v>
      </c>
      <c r="L25" s="27">
        <f t="shared" si="1"/>
        <v>-36289193</v>
      </c>
      <c r="M25" s="27">
        <f t="shared" si="1"/>
        <v>-123193337</v>
      </c>
      <c r="N25" s="27">
        <f t="shared" si="1"/>
        <v>-209501266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-263972196</v>
      </c>
      <c r="X25" s="27">
        <f t="shared" si="1"/>
        <v>-304583676</v>
      </c>
      <c r="Y25" s="27">
        <f t="shared" si="1"/>
        <v>40611480</v>
      </c>
      <c r="Z25" s="28">
        <f>+IF(X25&lt;&gt;0,+(Y25/X25)*100,0)</f>
        <v>-13.333439445389056</v>
      </c>
      <c r="AA25" s="29">
        <f>SUM(AA19:AA24)</f>
        <v>-609167352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42065215</v>
      </c>
      <c r="D36" s="31">
        <f>+D15+D25+D34</f>
        <v>0</v>
      </c>
      <c r="E36" s="32">
        <f t="shared" si="3"/>
        <v>98599080</v>
      </c>
      <c r="F36" s="33">
        <f t="shared" si="3"/>
        <v>98599080</v>
      </c>
      <c r="G36" s="33">
        <f t="shared" si="3"/>
        <v>265220293</v>
      </c>
      <c r="H36" s="33">
        <f t="shared" si="3"/>
        <v>-13075171</v>
      </c>
      <c r="I36" s="33">
        <f t="shared" si="3"/>
        <v>-75753128</v>
      </c>
      <c r="J36" s="33">
        <f t="shared" si="3"/>
        <v>176391994</v>
      </c>
      <c r="K36" s="33">
        <f t="shared" si="3"/>
        <v>-31605605</v>
      </c>
      <c r="L36" s="33">
        <f t="shared" si="3"/>
        <v>114931779</v>
      </c>
      <c r="M36" s="33">
        <f t="shared" si="3"/>
        <v>-125247494</v>
      </c>
      <c r="N36" s="33">
        <f t="shared" si="3"/>
        <v>-41921320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134470674</v>
      </c>
      <c r="X36" s="33">
        <f t="shared" si="3"/>
        <v>49299540</v>
      </c>
      <c r="Y36" s="33">
        <f t="shared" si="3"/>
        <v>85171134</v>
      </c>
      <c r="Z36" s="34">
        <f>+IF(X36&lt;&gt;0,+(Y36/X36)*100,0)</f>
        <v>172.76253287556028</v>
      </c>
      <c r="AA36" s="35">
        <f>+AA15+AA25+AA34</f>
        <v>98599080</v>
      </c>
    </row>
    <row r="37" spans="1:27" ht="13.5">
      <c r="A37" s="22" t="s">
        <v>57</v>
      </c>
      <c r="B37" s="16"/>
      <c r="C37" s="31">
        <v>191648293</v>
      </c>
      <c r="D37" s="31"/>
      <c r="E37" s="32">
        <v>299014263</v>
      </c>
      <c r="F37" s="33">
        <v>299014263</v>
      </c>
      <c r="G37" s="33">
        <v>244178100</v>
      </c>
      <c r="H37" s="33">
        <v>509398393</v>
      </c>
      <c r="I37" s="33">
        <v>496323222</v>
      </c>
      <c r="J37" s="33">
        <v>244178100</v>
      </c>
      <c r="K37" s="33">
        <v>420570094</v>
      </c>
      <c r="L37" s="33">
        <v>388964489</v>
      </c>
      <c r="M37" s="33">
        <v>503896268</v>
      </c>
      <c r="N37" s="33">
        <v>420570094</v>
      </c>
      <c r="O37" s="33"/>
      <c r="P37" s="33"/>
      <c r="Q37" s="33"/>
      <c r="R37" s="33"/>
      <c r="S37" s="33"/>
      <c r="T37" s="33"/>
      <c r="U37" s="33"/>
      <c r="V37" s="33"/>
      <c r="W37" s="33">
        <v>244178100</v>
      </c>
      <c r="X37" s="33">
        <v>299014263</v>
      </c>
      <c r="Y37" s="33">
        <v>-54836163</v>
      </c>
      <c r="Z37" s="34">
        <v>-18.34</v>
      </c>
      <c r="AA37" s="35">
        <v>299014263</v>
      </c>
    </row>
    <row r="38" spans="1:27" ht="13.5">
      <c r="A38" s="41" t="s">
        <v>58</v>
      </c>
      <c r="B38" s="42"/>
      <c r="C38" s="43">
        <v>233713508</v>
      </c>
      <c r="D38" s="43"/>
      <c r="E38" s="44">
        <v>397613343</v>
      </c>
      <c r="F38" s="45">
        <v>397613343</v>
      </c>
      <c r="G38" s="45">
        <v>509398393</v>
      </c>
      <c r="H38" s="45">
        <v>496323222</v>
      </c>
      <c r="I38" s="45">
        <v>420570094</v>
      </c>
      <c r="J38" s="45">
        <v>420570094</v>
      </c>
      <c r="K38" s="45">
        <v>388964489</v>
      </c>
      <c r="L38" s="45">
        <v>503896268</v>
      </c>
      <c r="M38" s="45">
        <v>378648774</v>
      </c>
      <c r="N38" s="45">
        <v>378648774</v>
      </c>
      <c r="O38" s="45"/>
      <c r="P38" s="45"/>
      <c r="Q38" s="45"/>
      <c r="R38" s="45"/>
      <c r="S38" s="45"/>
      <c r="T38" s="45"/>
      <c r="U38" s="45"/>
      <c r="V38" s="45"/>
      <c r="W38" s="45">
        <v>378648774</v>
      </c>
      <c r="X38" s="45">
        <v>348313803</v>
      </c>
      <c r="Y38" s="45">
        <v>30334971</v>
      </c>
      <c r="Z38" s="46">
        <v>8.71</v>
      </c>
      <c r="AA38" s="47">
        <v>397613343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40408973</v>
      </c>
      <c r="D6" s="17"/>
      <c r="E6" s="18">
        <v>40445004</v>
      </c>
      <c r="F6" s="19">
        <v>40445004</v>
      </c>
      <c r="G6" s="19">
        <v>2618107</v>
      </c>
      <c r="H6" s="19">
        <v>3431204</v>
      </c>
      <c r="I6" s="19">
        <v>3763546</v>
      </c>
      <c r="J6" s="19">
        <v>9812857</v>
      </c>
      <c r="K6" s="19">
        <v>5730575</v>
      </c>
      <c r="L6" s="19">
        <v>2685395</v>
      </c>
      <c r="M6" s="19">
        <v>3241271</v>
      </c>
      <c r="N6" s="19">
        <v>11657241</v>
      </c>
      <c r="O6" s="19"/>
      <c r="P6" s="19"/>
      <c r="Q6" s="19"/>
      <c r="R6" s="19"/>
      <c r="S6" s="19"/>
      <c r="T6" s="19"/>
      <c r="U6" s="19"/>
      <c r="V6" s="19"/>
      <c r="W6" s="19">
        <v>21470098</v>
      </c>
      <c r="X6" s="19">
        <v>20221002</v>
      </c>
      <c r="Y6" s="19">
        <v>1249096</v>
      </c>
      <c r="Z6" s="20">
        <v>6.18</v>
      </c>
      <c r="AA6" s="21">
        <v>40445004</v>
      </c>
    </row>
    <row r="7" spans="1:27" ht="13.5">
      <c r="A7" s="22" t="s">
        <v>34</v>
      </c>
      <c r="B7" s="16"/>
      <c r="C7" s="17">
        <v>96147645</v>
      </c>
      <c r="D7" s="17"/>
      <c r="E7" s="18">
        <v>106731000</v>
      </c>
      <c r="F7" s="19">
        <v>106731000</v>
      </c>
      <c r="G7" s="19">
        <v>41927000</v>
      </c>
      <c r="H7" s="19">
        <v>1570000</v>
      </c>
      <c r="I7" s="19"/>
      <c r="J7" s="19">
        <v>43497000</v>
      </c>
      <c r="K7" s="19"/>
      <c r="L7" s="19">
        <v>34436000</v>
      </c>
      <c r="M7" s="19"/>
      <c r="N7" s="19">
        <v>34436000</v>
      </c>
      <c r="O7" s="19"/>
      <c r="P7" s="19"/>
      <c r="Q7" s="19"/>
      <c r="R7" s="19"/>
      <c r="S7" s="19"/>
      <c r="T7" s="19"/>
      <c r="U7" s="19"/>
      <c r="V7" s="19"/>
      <c r="W7" s="19">
        <v>77933000</v>
      </c>
      <c r="X7" s="19">
        <v>53365500</v>
      </c>
      <c r="Y7" s="19">
        <v>24567500</v>
      </c>
      <c r="Z7" s="20">
        <v>46.04</v>
      </c>
      <c r="AA7" s="21">
        <v>106731000</v>
      </c>
    </row>
    <row r="8" spans="1:27" ht="13.5">
      <c r="A8" s="22" t="s">
        <v>35</v>
      </c>
      <c r="B8" s="16"/>
      <c r="C8" s="17">
        <v>28184458</v>
      </c>
      <c r="D8" s="17"/>
      <c r="E8" s="18">
        <v>36485009</v>
      </c>
      <c r="F8" s="19">
        <v>36485009</v>
      </c>
      <c r="G8" s="19">
        <v>9593000</v>
      </c>
      <c r="H8" s="19"/>
      <c r="I8" s="19"/>
      <c r="J8" s="19">
        <v>9593000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9593000</v>
      </c>
      <c r="X8" s="19">
        <v>18242502</v>
      </c>
      <c r="Y8" s="19">
        <v>-8649502</v>
      </c>
      <c r="Z8" s="20">
        <v>-47.41</v>
      </c>
      <c r="AA8" s="21">
        <v>36485009</v>
      </c>
    </row>
    <row r="9" spans="1:27" ht="13.5">
      <c r="A9" s="22" t="s">
        <v>36</v>
      </c>
      <c r="B9" s="16"/>
      <c r="C9" s="17">
        <v>3379141</v>
      </c>
      <c r="D9" s="17"/>
      <c r="E9" s="18">
        <v>3749004</v>
      </c>
      <c r="F9" s="19">
        <v>3749004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>
        <v>1874502</v>
      </c>
      <c r="Y9" s="19">
        <v>-1874502</v>
      </c>
      <c r="Z9" s="20">
        <v>-100</v>
      </c>
      <c r="AA9" s="21">
        <v>3749004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-129256487</v>
      </c>
      <c r="D12" s="17"/>
      <c r="E12" s="18">
        <v>-193565038</v>
      </c>
      <c r="F12" s="19">
        <v>-193565038</v>
      </c>
      <c r="G12" s="19">
        <v>-11282508</v>
      </c>
      <c r="H12" s="19">
        <v>-12322860</v>
      </c>
      <c r="I12" s="19">
        <v>-13060345</v>
      </c>
      <c r="J12" s="19">
        <v>-36665713</v>
      </c>
      <c r="K12" s="19">
        <v>-12710083</v>
      </c>
      <c r="L12" s="19">
        <v>-12712524</v>
      </c>
      <c r="M12" s="19">
        <v>-12403289</v>
      </c>
      <c r="N12" s="19">
        <v>-37825896</v>
      </c>
      <c r="O12" s="19"/>
      <c r="P12" s="19"/>
      <c r="Q12" s="19"/>
      <c r="R12" s="19"/>
      <c r="S12" s="19"/>
      <c r="T12" s="19"/>
      <c r="U12" s="19"/>
      <c r="V12" s="19"/>
      <c r="W12" s="19">
        <v>-74491609</v>
      </c>
      <c r="X12" s="19">
        <v>-96780996</v>
      </c>
      <c r="Y12" s="19">
        <v>22289387</v>
      </c>
      <c r="Z12" s="20">
        <v>-23.03</v>
      </c>
      <c r="AA12" s="21">
        <v>-193565038</v>
      </c>
    </row>
    <row r="13" spans="1:27" ht="13.5">
      <c r="A13" s="22" t="s">
        <v>40</v>
      </c>
      <c r="B13" s="16"/>
      <c r="C13" s="17">
        <v>-530747</v>
      </c>
      <c r="D13" s="17"/>
      <c r="E13" s="18">
        <v>-800000</v>
      </c>
      <c r="F13" s="19">
        <v>-800000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-400002</v>
      </c>
      <c r="Y13" s="19">
        <v>400002</v>
      </c>
      <c r="Z13" s="20">
        <v>-100</v>
      </c>
      <c r="AA13" s="21">
        <v>-800000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38332983</v>
      </c>
      <c r="D15" s="25">
        <f>SUM(D6:D14)</f>
        <v>0</v>
      </c>
      <c r="E15" s="26">
        <f t="shared" si="0"/>
        <v>-6955021</v>
      </c>
      <c r="F15" s="27">
        <f t="shared" si="0"/>
        <v>-6955021</v>
      </c>
      <c r="G15" s="27">
        <f t="shared" si="0"/>
        <v>42855599</v>
      </c>
      <c r="H15" s="27">
        <f t="shared" si="0"/>
        <v>-7321656</v>
      </c>
      <c r="I15" s="27">
        <f t="shared" si="0"/>
        <v>-9296799</v>
      </c>
      <c r="J15" s="27">
        <f t="shared" si="0"/>
        <v>26237144</v>
      </c>
      <c r="K15" s="27">
        <f t="shared" si="0"/>
        <v>-6979508</v>
      </c>
      <c r="L15" s="27">
        <f t="shared" si="0"/>
        <v>24408871</v>
      </c>
      <c r="M15" s="27">
        <f t="shared" si="0"/>
        <v>-9162018</v>
      </c>
      <c r="N15" s="27">
        <f t="shared" si="0"/>
        <v>8267345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34504489</v>
      </c>
      <c r="X15" s="27">
        <f t="shared" si="0"/>
        <v>-3477492</v>
      </c>
      <c r="Y15" s="27">
        <f t="shared" si="0"/>
        <v>37981981</v>
      </c>
      <c r="Z15" s="28">
        <f>+IF(X15&lt;&gt;0,+(Y15/X15)*100,0)</f>
        <v>-1092.2233897303</v>
      </c>
      <c r="AA15" s="29">
        <f>SUM(AA6:AA14)</f>
        <v>-6955021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-35924016</v>
      </c>
      <c r="D24" s="17"/>
      <c r="E24" s="18">
        <v>-38534004</v>
      </c>
      <c r="F24" s="19">
        <v>-38534004</v>
      </c>
      <c r="G24" s="19">
        <v>-464170</v>
      </c>
      <c r="H24" s="19">
        <v>-1184856</v>
      </c>
      <c r="I24" s="19">
        <v>-4636000</v>
      </c>
      <c r="J24" s="19">
        <v>-6285026</v>
      </c>
      <c r="K24" s="19">
        <v>-2367380</v>
      </c>
      <c r="L24" s="19">
        <v>-3306247</v>
      </c>
      <c r="M24" s="19">
        <v>-3512449</v>
      </c>
      <c r="N24" s="19">
        <v>-9186076</v>
      </c>
      <c r="O24" s="19"/>
      <c r="P24" s="19"/>
      <c r="Q24" s="19"/>
      <c r="R24" s="19"/>
      <c r="S24" s="19"/>
      <c r="T24" s="19"/>
      <c r="U24" s="19"/>
      <c r="V24" s="19"/>
      <c r="W24" s="19">
        <v>-15471102</v>
      </c>
      <c r="X24" s="19">
        <v>-19267002</v>
      </c>
      <c r="Y24" s="19">
        <v>3795900</v>
      </c>
      <c r="Z24" s="20">
        <v>-19.7</v>
      </c>
      <c r="AA24" s="21">
        <v>-38534004</v>
      </c>
    </row>
    <row r="25" spans="1:27" ht="13.5">
      <c r="A25" s="23" t="s">
        <v>49</v>
      </c>
      <c r="B25" s="24"/>
      <c r="C25" s="25">
        <f aca="true" t="shared" si="1" ref="C25:Y25">SUM(C19:C24)</f>
        <v>-35924016</v>
      </c>
      <c r="D25" s="25">
        <f>SUM(D19:D24)</f>
        <v>0</v>
      </c>
      <c r="E25" s="26">
        <f t="shared" si="1"/>
        <v>-38534004</v>
      </c>
      <c r="F25" s="27">
        <f t="shared" si="1"/>
        <v>-38534004</v>
      </c>
      <c r="G25" s="27">
        <f t="shared" si="1"/>
        <v>-464170</v>
      </c>
      <c r="H25" s="27">
        <f t="shared" si="1"/>
        <v>-1184856</v>
      </c>
      <c r="I25" s="27">
        <f t="shared" si="1"/>
        <v>-4636000</v>
      </c>
      <c r="J25" s="27">
        <f t="shared" si="1"/>
        <v>-6285026</v>
      </c>
      <c r="K25" s="27">
        <f t="shared" si="1"/>
        <v>-2367380</v>
      </c>
      <c r="L25" s="27">
        <f t="shared" si="1"/>
        <v>-3306247</v>
      </c>
      <c r="M25" s="27">
        <f t="shared" si="1"/>
        <v>-3512449</v>
      </c>
      <c r="N25" s="27">
        <f t="shared" si="1"/>
        <v>-9186076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-15471102</v>
      </c>
      <c r="X25" s="27">
        <f t="shared" si="1"/>
        <v>-19267002</v>
      </c>
      <c r="Y25" s="27">
        <f t="shared" si="1"/>
        <v>3795900</v>
      </c>
      <c r="Z25" s="28">
        <f>+IF(X25&lt;&gt;0,+(Y25/X25)*100,0)</f>
        <v>-19.701560211599084</v>
      </c>
      <c r="AA25" s="29">
        <f>SUM(AA19:AA24)</f>
        <v>-38534004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-136906</v>
      </c>
      <c r="D33" s="17"/>
      <c r="E33" s="18">
        <v>-69000</v>
      </c>
      <c r="F33" s="19">
        <v>-69000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>
        <v>-35000</v>
      </c>
      <c r="Y33" s="19">
        <v>35000</v>
      </c>
      <c r="Z33" s="20">
        <v>-100</v>
      </c>
      <c r="AA33" s="21">
        <v>-69000</v>
      </c>
    </row>
    <row r="34" spans="1:27" ht="13.5">
      <c r="A34" s="23" t="s">
        <v>55</v>
      </c>
      <c r="B34" s="24"/>
      <c r="C34" s="25">
        <f aca="true" t="shared" si="2" ref="C34:Y34">SUM(C29:C33)</f>
        <v>-136906</v>
      </c>
      <c r="D34" s="25">
        <f>SUM(D29:D33)</f>
        <v>0</v>
      </c>
      <c r="E34" s="26">
        <f t="shared" si="2"/>
        <v>-69000</v>
      </c>
      <c r="F34" s="27">
        <f t="shared" si="2"/>
        <v>-69000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-35000</v>
      </c>
      <c r="Y34" s="27">
        <f t="shared" si="2"/>
        <v>35000</v>
      </c>
      <c r="Z34" s="28">
        <f>+IF(X34&lt;&gt;0,+(Y34/X34)*100,0)</f>
        <v>-100</v>
      </c>
      <c r="AA34" s="29">
        <f>SUM(AA29:AA33)</f>
        <v>-69000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2272061</v>
      </c>
      <c r="D36" s="31">
        <f>+D15+D25+D34</f>
        <v>0</v>
      </c>
      <c r="E36" s="32">
        <f t="shared" si="3"/>
        <v>-45558025</v>
      </c>
      <c r="F36" s="33">
        <f t="shared" si="3"/>
        <v>-45558025</v>
      </c>
      <c r="G36" s="33">
        <f t="shared" si="3"/>
        <v>42391429</v>
      </c>
      <c r="H36" s="33">
        <f t="shared" si="3"/>
        <v>-8506512</v>
      </c>
      <c r="I36" s="33">
        <f t="shared" si="3"/>
        <v>-13932799</v>
      </c>
      <c r="J36" s="33">
        <f t="shared" si="3"/>
        <v>19952118</v>
      </c>
      <c r="K36" s="33">
        <f t="shared" si="3"/>
        <v>-9346888</v>
      </c>
      <c r="L36" s="33">
        <f t="shared" si="3"/>
        <v>21102624</v>
      </c>
      <c r="M36" s="33">
        <f t="shared" si="3"/>
        <v>-12674467</v>
      </c>
      <c r="N36" s="33">
        <f t="shared" si="3"/>
        <v>-918731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19033387</v>
      </c>
      <c r="X36" s="33">
        <f t="shared" si="3"/>
        <v>-22779494</v>
      </c>
      <c r="Y36" s="33">
        <f t="shared" si="3"/>
        <v>41812881</v>
      </c>
      <c r="Z36" s="34">
        <f>+IF(X36&lt;&gt;0,+(Y36/X36)*100,0)</f>
        <v>-183.55491566230575</v>
      </c>
      <c r="AA36" s="35">
        <f>+AA15+AA25+AA34</f>
        <v>-45558025</v>
      </c>
    </row>
    <row r="37" spans="1:27" ht="13.5">
      <c r="A37" s="22" t="s">
        <v>57</v>
      </c>
      <c r="B37" s="16"/>
      <c r="C37" s="31">
        <v>21960547</v>
      </c>
      <c r="D37" s="31"/>
      <c r="E37" s="32">
        <v>36225000</v>
      </c>
      <c r="F37" s="33">
        <v>36225000</v>
      </c>
      <c r="G37" s="33">
        <v>25437262</v>
      </c>
      <c r="H37" s="33">
        <v>67828691</v>
      </c>
      <c r="I37" s="33">
        <v>59322179</v>
      </c>
      <c r="J37" s="33">
        <v>25437262</v>
      </c>
      <c r="K37" s="33">
        <v>45389380</v>
      </c>
      <c r="L37" s="33">
        <v>36042492</v>
      </c>
      <c r="M37" s="33">
        <v>57145116</v>
      </c>
      <c r="N37" s="33">
        <v>45389380</v>
      </c>
      <c r="O37" s="33"/>
      <c r="P37" s="33"/>
      <c r="Q37" s="33"/>
      <c r="R37" s="33"/>
      <c r="S37" s="33"/>
      <c r="T37" s="33"/>
      <c r="U37" s="33"/>
      <c r="V37" s="33"/>
      <c r="W37" s="33">
        <v>25437262</v>
      </c>
      <c r="X37" s="33">
        <v>36225000</v>
      </c>
      <c r="Y37" s="33">
        <v>-10787738</v>
      </c>
      <c r="Z37" s="34">
        <v>-29.78</v>
      </c>
      <c r="AA37" s="35">
        <v>36225000</v>
      </c>
    </row>
    <row r="38" spans="1:27" ht="13.5">
      <c r="A38" s="41" t="s">
        <v>58</v>
      </c>
      <c r="B38" s="42"/>
      <c r="C38" s="43">
        <v>24232608</v>
      </c>
      <c r="D38" s="43"/>
      <c r="E38" s="44">
        <v>-9333025</v>
      </c>
      <c r="F38" s="45">
        <v>-9333025</v>
      </c>
      <c r="G38" s="45">
        <v>67828691</v>
      </c>
      <c r="H38" s="45">
        <v>59322179</v>
      </c>
      <c r="I38" s="45">
        <v>45389380</v>
      </c>
      <c r="J38" s="45">
        <v>45389380</v>
      </c>
      <c r="K38" s="45">
        <v>36042492</v>
      </c>
      <c r="L38" s="45">
        <v>57145116</v>
      </c>
      <c r="M38" s="45">
        <v>44470649</v>
      </c>
      <c r="N38" s="45">
        <v>44470649</v>
      </c>
      <c r="O38" s="45"/>
      <c r="P38" s="45"/>
      <c r="Q38" s="45"/>
      <c r="R38" s="45"/>
      <c r="S38" s="45"/>
      <c r="T38" s="45"/>
      <c r="U38" s="45"/>
      <c r="V38" s="45"/>
      <c r="W38" s="45">
        <v>44470649</v>
      </c>
      <c r="X38" s="45">
        <v>13445506</v>
      </c>
      <c r="Y38" s="45">
        <v>31025143</v>
      </c>
      <c r="Z38" s="46">
        <v>230.75</v>
      </c>
      <c r="AA38" s="47">
        <v>-9333025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33317817</v>
      </c>
      <c r="D6" s="17"/>
      <c r="E6" s="18">
        <v>30774711</v>
      </c>
      <c r="F6" s="19">
        <v>30774711</v>
      </c>
      <c r="G6" s="19">
        <v>19776611</v>
      </c>
      <c r="H6" s="19">
        <v>10766349</v>
      </c>
      <c r="I6" s="19">
        <v>14137032</v>
      </c>
      <c r="J6" s="19">
        <v>44679992</v>
      </c>
      <c r="K6" s="19">
        <v>19409759</v>
      </c>
      <c r="L6" s="19">
        <v>15468747</v>
      </c>
      <c r="M6" s="19">
        <v>14534638</v>
      </c>
      <c r="N6" s="19">
        <v>49413144</v>
      </c>
      <c r="O6" s="19"/>
      <c r="P6" s="19"/>
      <c r="Q6" s="19"/>
      <c r="R6" s="19"/>
      <c r="S6" s="19"/>
      <c r="T6" s="19"/>
      <c r="U6" s="19"/>
      <c r="V6" s="19"/>
      <c r="W6" s="19">
        <v>94093136</v>
      </c>
      <c r="X6" s="19">
        <v>17645583</v>
      </c>
      <c r="Y6" s="19">
        <v>76447553</v>
      </c>
      <c r="Z6" s="20">
        <v>433.24</v>
      </c>
      <c r="AA6" s="21">
        <v>30774711</v>
      </c>
    </row>
    <row r="7" spans="1:27" ht="13.5">
      <c r="A7" s="22" t="s">
        <v>34</v>
      </c>
      <c r="B7" s="16"/>
      <c r="C7" s="17">
        <v>104953344</v>
      </c>
      <c r="D7" s="17"/>
      <c r="E7" s="18">
        <v>119987510</v>
      </c>
      <c r="F7" s="19">
        <v>119987510</v>
      </c>
      <c r="G7" s="19">
        <v>45514000</v>
      </c>
      <c r="H7" s="19">
        <v>934000</v>
      </c>
      <c r="I7" s="19"/>
      <c r="J7" s="19">
        <v>46448000</v>
      </c>
      <c r="K7" s="19"/>
      <c r="L7" s="19">
        <v>38364000</v>
      </c>
      <c r="M7" s="19">
        <v>3692800</v>
      </c>
      <c r="N7" s="19">
        <v>42056800</v>
      </c>
      <c r="O7" s="19"/>
      <c r="P7" s="19"/>
      <c r="Q7" s="19"/>
      <c r="R7" s="19"/>
      <c r="S7" s="19"/>
      <c r="T7" s="19"/>
      <c r="U7" s="19"/>
      <c r="V7" s="19"/>
      <c r="W7" s="19">
        <v>88504800</v>
      </c>
      <c r="X7" s="19">
        <v>89544528</v>
      </c>
      <c r="Y7" s="19">
        <v>-1039728</v>
      </c>
      <c r="Z7" s="20">
        <v>-1.16</v>
      </c>
      <c r="AA7" s="21">
        <v>119987510</v>
      </c>
    </row>
    <row r="8" spans="1:27" ht="13.5">
      <c r="A8" s="22" t="s">
        <v>35</v>
      </c>
      <c r="B8" s="16"/>
      <c r="C8" s="17">
        <v>29351033</v>
      </c>
      <c r="D8" s="17"/>
      <c r="E8" s="18">
        <v>44614392</v>
      </c>
      <c r="F8" s="19">
        <v>44614392</v>
      </c>
      <c r="G8" s="19"/>
      <c r="H8" s="19"/>
      <c r="I8" s="19">
        <v>11467070</v>
      </c>
      <c r="J8" s="19">
        <v>11467070</v>
      </c>
      <c r="K8" s="19"/>
      <c r="L8" s="19">
        <v>15000000</v>
      </c>
      <c r="M8" s="19"/>
      <c r="N8" s="19">
        <v>15000000</v>
      </c>
      <c r="O8" s="19"/>
      <c r="P8" s="19"/>
      <c r="Q8" s="19"/>
      <c r="R8" s="19"/>
      <c r="S8" s="19"/>
      <c r="T8" s="19"/>
      <c r="U8" s="19"/>
      <c r="V8" s="19"/>
      <c r="W8" s="19">
        <v>26467070</v>
      </c>
      <c r="X8" s="19">
        <v>34841988</v>
      </c>
      <c r="Y8" s="19">
        <v>-8374918</v>
      </c>
      <c r="Z8" s="20">
        <v>-24.04</v>
      </c>
      <c r="AA8" s="21">
        <v>44614392</v>
      </c>
    </row>
    <row r="9" spans="1:27" ht="13.5">
      <c r="A9" s="22" t="s">
        <v>36</v>
      </c>
      <c r="B9" s="16"/>
      <c r="C9" s="17">
        <v>8881444</v>
      </c>
      <c r="D9" s="17"/>
      <c r="E9" s="18">
        <v>6898344</v>
      </c>
      <c r="F9" s="19">
        <v>6898344</v>
      </c>
      <c r="G9" s="19">
        <v>970412</v>
      </c>
      <c r="H9" s="19">
        <v>1093907</v>
      </c>
      <c r="I9" s="19">
        <v>1006200</v>
      </c>
      <c r="J9" s="19">
        <v>3070519</v>
      </c>
      <c r="K9" s="19">
        <v>688457</v>
      </c>
      <c r="L9" s="19">
        <v>1261508</v>
      </c>
      <c r="M9" s="19">
        <v>1070218</v>
      </c>
      <c r="N9" s="19">
        <v>3020183</v>
      </c>
      <c r="O9" s="19"/>
      <c r="P9" s="19"/>
      <c r="Q9" s="19"/>
      <c r="R9" s="19"/>
      <c r="S9" s="19"/>
      <c r="T9" s="19"/>
      <c r="U9" s="19"/>
      <c r="V9" s="19"/>
      <c r="W9" s="19">
        <v>6090702</v>
      </c>
      <c r="X9" s="19">
        <v>3449172</v>
      </c>
      <c r="Y9" s="19">
        <v>2641530</v>
      </c>
      <c r="Z9" s="20">
        <v>76.58</v>
      </c>
      <c r="AA9" s="21">
        <v>6898344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-113207855</v>
      </c>
      <c r="D12" s="17"/>
      <c r="E12" s="18">
        <v>-170032176</v>
      </c>
      <c r="F12" s="19">
        <v>-170032176</v>
      </c>
      <c r="G12" s="19">
        <v>-61888356</v>
      </c>
      <c r="H12" s="19">
        <v>-10218471</v>
      </c>
      <c r="I12" s="19">
        <v>-17102197</v>
      </c>
      <c r="J12" s="19">
        <v>-89209024</v>
      </c>
      <c r="K12" s="19">
        <v>-15921601</v>
      </c>
      <c r="L12" s="19">
        <v>-65139743</v>
      </c>
      <c r="M12" s="19">
        <v>-11543916</v>
      </c>
      <c r="N12" s="19">
        <v>-92605260</v>
      </c>
      <c r="O12" s="19"/>
      <c r="P12" s="19"/>
      <c r="Q12" s="19"/>
      <c r="R12" s="19"/>
      <c r="S12" s="19"/>
      <c r="T12" s="19"/>
      <c r="U12" s="19"/>
      <c r="V12" s="19"/>
      <c r="W12" s="19">
        <v>-181814284</v>
      </c>
      <c r="X12" s="19">
        <v>-86216088</v>
      </c>
      <c r="Y12" s="19">
        <v>-95598196</v>
      </c>
      <c r="Z12" s="20">
        <v>110.88</v>
      </c>
      <c r="AA12" s="21">
        <v>-170032176</v>
      </c>
    </row>
    <row r="13" spans="1:27" ht="13.5">
      <c r="A13" s="22" t="s">
        <v>40</v>
      </c>
      <c r="B13" s="16"/>
      <c r="C13" s="17">
        <v>-1280551</v>
      </c>
      <c r="D13" s="17"/>
      <c r="E13" s="18">
        <v>-1639152</v>
      </c>
      <c r="F13" s="19">
        <v>-1639152</v>
      </c>
      <c r="G13" s="19"/>
      <c r="H13" s="19"/>
      <c r="I13" s="19">
        <v>-579335</v>
      </c>
      <c r="J13" s="19">
        <v>-579335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-579335</v>
      </c>
      <c r="X13" s="19">
        <v>-819576</v>
      </c>
      <c r="Y13" s="19">
        <v>240241</v>
      </c>
      <c r="Z13" s="20">
        <v>-29.31</v>
      </c>
      <c r="AA13" s="21">
        <v>-1639152</v>
      </c>
    </row>
    <row r="14" spans="1:27" ht="13.5">
      <c r="A14" s="22" t="s">
        <v>41</v>
      </c>
      <c r="B14" s="16"/>
      <c r="C14" s="17">
        <v>-110773</v>
      </c>
      <c r="D14" s="17"/>
      <c r="E14" s="18">
        <v>-150000</v>
      </c>
      <c r="F14" s="19">
        <v>-150000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>
        <v>-75000</v>
      </c>
      <c r="Y14" s="19">
        <v>75000</v>
      </c>
      <c r="Z14" s="20">
        <v>-100</v>
      </c>
      <c r="AA14" s="21">
        <v>-150000</v>
      </c>
    </row>
    <row r="15" spans="1:27" ht="13.5">
      <c r="A15" s="23" t="s">
        <v>42</v>
      </c>
      <c r="B15" s="24"/>
      <c r="C15" s="25">
        <f aca="true" t="shared" si="0" ref="C15:Y15">SUM(C6:C14)</f>
        <v>61904459</v>
      </c>
      <c r="D15" s="25">
        <f>SUM(D6:D14)</f>
        <v>0</v>
      </c>
      <c r="E15" s="26">
        <f t="shared" si="0"/>
        <v>30453629</v>
      </c>
      <c r="F15" s="27">
        <f t="shared" si="0"/>
        <v>30453629</v>
      </c>
      <c r="G15" s="27">
        <f t="shared" si="0"/>
        <v>4372667</v>
      </c>
      <c r="H15" s="27">
        <f t="shared" si="0"/>
        <v>2575785</v>
      </c>
      <c r="I15" s="27">
        <f t="shared" si="0"/>
        <v>8928770</v>
      </c>
      <c r="J15" s="27">
        <f t="shared" si="0"/>
        <v>15877222</v>
      </c>
      <c r="K15" s="27">
        <f t="shared" si="0"/>
        <v>4176615</v>
      </c>
      <c r="L15" s="27">
        <f t="shared" si="0"/>
        <v>4954512</v>
      </c>
      <c r="M15" s="27">
        <f t="shared" si="0"/>
        <v>7753740</v>
      </c>
      <c r="N15" s="27">
        <f t="shared" si="0"/>
        <v>16884867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32762089</v>
      </c>
      <c r="X15" s="27">
        <f t="shared" si="0"/>
        <v>58370607</v>
      </c>
      <c r="Y15" s="27">
        <f t="shared" si="0"/>
        <v>-25608518</v>
      </c>
      <c r="Z15" s="28">
        <f>+IF(X15&lt;&gt;0,+(Y15/X15)*100,0)</f>
        <v>-43.87228318526823</v>
      </c>
      <c r="AA15" s="29">
        <f>SUM(AA6:AA14)</f>
        <v>30453629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127662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-52671029</v>
      </c>
      <c r="D24" s="17"/>
      <c r="E24" s="18">
        <v>-56206100</v>
      </c>
      <c r="F24" s="19">
        <v>-56206100</v>
      </c>
      <c r="G24" s="19">
        <v>-3429671</v>
      </c>
      <c r="H24" s="19">
        <v>-4131362</v>
      </c>
      <c r="I24" s="19">
        <v>-7972765</v>
      </c>
      <c r="J24" s="19">
        <v>-15533798</v>
      </c>
      <c r="K24" s="19">
        <v>-4589064</v>
      </c>
      <c r="L24" s="19">
        <v>-4262671</v>
      </c>
      <c r="M24" s="19">
        <v>-5403056</v>
      </c>
      <c r="N24" s="19">
        <v>-14254791</v>
      </c>
      <c r="O24" s="19"/>
      <c r="P24" s="19"/>
      <c r="Q24" s="19"/>
      <c r="R24" s="19"/>
      <c r="S24" s="19"/>
      <c r="T24" s="19"/>
      <c r="U24" s="19"/>
      <c r="V24" s="19"/>
      <c r="W24" s="19">
        <v>-29788589</v>
      </c>
      <c r="X24" s="19">
        <v>-34887242</v>
      </c>
      <c r="Y24" s="19">
        <v>5098653</v>
      </c>
      <c r="Z24" s="20">
        <v>-14.61</v>
      </c>
      <c r="AA24" s="21">
        <v>-56206100</v>
      </c>
    </row>
    <row r="25" spans="1:27" ht="13.5">
      <c r="A25" s="23" t="s">
        <v>49</v>
      </c>
      <c r="B25" s="24"/>
      <c r="C25" s="25">
        <f aca="true" t="shared" si="1" ref="C25:Y25">SUM(C19:C24)</f>
        <v>-52543367</v>
      </c>
      <c r="D25" s="25">
        <f>SUM(D19:D24)</f>
        <v>0</v>
      </c>
      <c r="E25" s="26">
        <f t="shared" si="1"/>
        <v>-56206100</v>
      </c>
      <c r="F25" s="27">
        <f t="shared" si="1"/>
        <v>-56206100</v>
      </c>
      <c r="G25" s="27">
        <f t="shared" si="1"/>
        <v>-3429671</v>
      </c>
      <c r="H25" s="27">
        <f t="shared" si="1"/>
        <v>-4131362</v>
      </c>
      <c r="I25" s="27">
        <f t="shared" si="1"/>
        <v>-7972765</v>
      </c>
      <c r="J25" s="27">
        <f t="shared" si="1"/>
        <v>-15533798</v>
      </c>
      <c r="K25" s="27">
        <f t="shared" si="1"/>
        <v>-4589064</v>
      </c>
      <c r="L25" s="27">
        <f t="shared" si="1"/>
        <v>-4262671</v>
      </c>
      <c r="M25" s="27">
        <f t="shared" si="1"/>
        <v>-5403056</v>
      </c>
      <c r="N25" s="27">
        <f t="shared" si="1"/>
        <v>-14254791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-29788589</v>
      </c>
      <c r="X25" s="27">
        <f t="shared" si="1"/>
        <v>-34887242</v>
      </c>
      <c r="Y25" s="27">
        <f t="shared" si="1"/>
        <v>5098653</v>
      </c>
      <c r="Z25" s="28">
        <f>+IF(X25&lt;&gt;0,+(Y25/X25)*100,0)</f>
        <v>-14.614663434845324</v>
      </c>
      <c r="AA25" s="29">
        <f>SUM(AA19:AA24)</f>
        <v>-56206100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169255</v>
      </c>
      <c r="D31" s="17"/>
      <c r="E31" s="18">
        <v>81924</v>
      </c>
      <c r="F31" s="19">
        <v>81924</v>
      </c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>
        <v>40962</v>
      </c>
      <c r="Y31" s="19">
        <v>-40962</v>
      </c>
      <c r="Z31" s="20">
        <v>-100</v>
      </c>
      <c r="AA31" s="21">
        <v>81924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-793324</v>
      </c>
      <c r="D33" s="17"/>
      <c r="E33" s="18">
        <v>-827152</v>
      </c>
      <c r="F33" s="19">
        <v>-827152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>
        <v>-413576</v>
      </c>
      <c r="Y33" s="19">
        <v>413576</v>
      </c>
      <c r="Z33" s="20">
        <v>-100</v>
      </c>
      <c r="AA33" s="21">
        <v>-827152</v>
      </c>
    </row>
    <row r="34" spans="1:27" ht="13.5">
      <c r="A34" s="23" t="s">
        <v>55</v>
      </c>
      <c r="B34" s="24"/>
      <c r="C34" s="25">
        <f aca="true" t="shared" si="2" ref="C34:Y34">SUM(C29:C33)</f>
        <v>-624069</v>
      </c>
      <c r="D34" s="25">
        <f>SUM(D29:D33)</f>
        <v>0</v>
      </c>
      <c r="E34" s="26">
        <f t="shared" si="2"/>
        <v>-745228</v>
      </c>
      <c r="F34" s="27">
        <f t="shared" si="2"/>
        <v>-745228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-372614</v>
      </c>
      <c r="Y34" s="27">
        <f t="shared" si="2"/>
        <v>372614</v>
      </c>
      <c r="Z34" s="28">
        <f>+IF(X34&lt;&gt;0,+(Y34/X34)*100,0)</f>
        <v>-100</v>
      </c>
      <c r="AA34" s="29">
        <f>SUM(AA29:AA33)</f>
        <v>-745228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8737023</v>
      </c>
      <c r="D36" s="31">
        <f>+D15+D25+D34</f>
        <v>0</v>
      </c>
      <c r="E36" s="32">
        <f t="shared" si="3"/>
        <v>-26497699</v>
      </c>
      <c r="F36" s="33">
        <f t="shared" si="3"/>
        <v>-26497699</v>
      </c>
      <c r="G36" s="33">
        <f t="shared" si="3"/>
        <v>942996</v>
      </c>
      <c r="H36" s="33">
        <f t="shared" si="3"/>
        <v>-1555577</v>
      </c>
      <c r="I36" s="33">
        <f t="shared" si="3"/>
        <v>956005</v>
      </c>
      <c r="J36" s="33">
        <f t="shared" si="3"/>
        <v>343424</v>
      </c>
      <c r="K36" s="33">
        <f t="shared" si="3"/>
        <v>-412449</v>
      </c>
      <c r="L36" s="33">
        <f t="shared" si="3"/>
        <v>691841</v>
      </c>
      <c r="M36" s="33">
        <f t="shared" si="3"/>
        <v>2350684</v>
      </c>
      <c r="N36" s="33">
        <f t="shared" si="3"/>
        <v>2630076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2973500</v>
      </c>
      <c r="X36" s="33">
        <f t="shared" si="3"/>
        <v>23110751</v>
      </c>
      <c r="Y36" s="33">
        <f t="shared" si="3"/>
        <v>-20137251</v>
      </c>
      <c r="Z36" s="34">
        <f>+IF(X36&lt;&gt;0,+(Y36/X36)*100,0)</f>
        <v>-87.13369375144927</v>
      </c>
      <c r="AA36" s="35">
        <f>+AA15+AA25+AA34</f>
        <v>-26497699</v>
      </c>
    </row>
    <row r="37" spans="1:27" ht="13.5">
      <c r="A37" s="22" t="s">
        <v>57</v>
      </c>
      <c r="B37" s="16"/>
      <c r="C37" s="31">
        <v>154252933</v>
      </c>
      <c r="D37" s="31"/>
      <c r="E37" s="32">
        <v>105447950</v>
      </c>
      <c r="F37" s="33">
        <v>105447950</v>
      </c>
      <c r="G37" s="33">
        <v>163509172</v>
      </c>
      <c r="H37" s="33">
        <v>164452168</v>
      </c>
      <c r="I37" s="33">
        <v>162896591</v>
      </c>
      <c r="J37" s="33">
        <v>163509172</v>
      </c>
      <c r="K37" s="33">
        <v>163852596</v>
      </c>
      <c r="L37" s="33">
        <v>163440147</v>
      </c>
      <c r="M37" s="33">
        <v>164131988</v>
      </c>
      <c r="N37" s="33">
        <v>163852596</v>
      </c>
      <c r="O37" s="33"/>
      <c r="P37" s="33"/>
      <c r="Q37" s="33"/>
      <c r="R37" s="33"/>
      <c r="S37" s="33"/>
      <c r="T37" s="33"/>
      <c r="U37" s="33"/>
      <c r="V37" s="33"/>
      <c r="W37" s="33">
        <v>163509172</v>
      </c>
      <c r="X37" s="33">
        <v>105447950</v>
      </c>
      <c r="Y37" s="33">
        <v>58061222</v>
      </c>
      <c r="Z37" s="34">
        <v>55.06</v>
      </c>
      <c r="AA37" s="35">
        <v>105447950</v>
      </c>
    </row>
    <row r="38" spans="1:27" ht="13.5">
      <c r="A38" s="41" t="s">
        <v>58</v>
      </c>
      <c r="B38" s="42"/>
      <c r="C38" s="43">
        <v>162989955</v>
      </c>
      <c r="D38" s="43"/>
      <c r="E38" s="44">
        <v>78950251</v>
      </c>
      <c r="F38" s="45">
        <v>78950251</v>
      </c>
      <c r="G38" s="45">
        <v>164452168</v>
      </c>
      <c r="H38" s="45">
        <v>162896591</v>
      </c>
      <c r="I38" s="45">
        <v>163852596</v>
      </c>
      <c r="J38" s="45">
        <v>163852596</v>
      </c>
      <c r="K38" s="45">
        <v>163440147</v>
      </c>
      <c r="L38" s="45">
        <v>164131988</v>
      </c>
      <c r="M38" s="45">
        <v>166482672</v>
      </c>
      <c r="N38" s="45">
        <v>166482672</v>
      </c>
      <c r="O38" s="45"/>
      <c r="P38" s="45"/>
      <c r="Q38" s="45"/>
      <c r="R38" s="45"/>
      <c r="S38" s="45"/>
      <c r="T38" s="45"/>
      <c r="U38" s="45"/>
      <c r="V38" s="45"/>
      <c r="W38" s="45">
        <v>166482672</v>
      </c>
      <c r="X38" s="45">
        <v>128558701</v>
      </c>
      <c r="Y38" s="45">
        <v>37923971</v>
      </c>
      <c r="Z38" s="46">
        <v>29.5</v>
      </c>
      <c r="AA38" s="47">
        <v>78950251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83876918</v>
      </c>
      <c r="D6" s="17"/>
      <c r="E6" s="18">
        <v>94146783</v>
      </c>
      <c r="F6" s="19">
        <v>94146783</v>
      </c>
      <c r="G6" s="19">
        <v>30346616</v>
      </c>
      <c r="H6" s="19">
        <v>11514364</v>
      </c>
      <c r="I6" s="19">
        <v>13491608</v>
      </c>
      <c r="J6" s="19">
        <v>55352588</v>
      </c>
      <c r="K6" s="19">
        <v>12566332</v>
      </c>
      <c r="L6" s="19">
        <v>18315091</v>
      </c>
      <c r="M6" s="19">
        <v>11564701</v>
      </c>
      <c r="N6" s="19">
        <v>42446124</v>
      </c>
      <c r="O6" s="19"/>
      <c r="P6" s="19"/>
      <c r="Q6" s="19"/>
      <c r="R6" s="19"/>
      <c r="S6" s="19"/>
      <c r="T6" s="19"/>
      <c r="U6" s="19"/>
      <c r="V6" s="19"/>
      <c r="W6" s="19">
        <v>97798712</v>
      </c>
      <c r="X6" s="19">
        <v>47987517</v>
      </c>
      <c r="Y6" s="19">
        <v>49811195</v>
      </c>
      <c r="Z6" s="20">
        <v>103.8</v>
      </c>
      <c r="AA6" s="21">
        <v>94146783</v>
      </c>
    </row>
    <row r="7" spans="1:27" ht="13.5">
      <c r="A7" s="22" t="s">
        <v>34</v>
      </c>
      <c r="B7" s="16"/>
      <c r="C7" s="17">
        <v>30499360</v>
      </c>
      <c r="D7" s="17"/>
      <c r="E7" s="18">
        <v>30682100</v>
      </c>
      <c r="F7" s="19">
        <v>30682100</v>
      </c>
      <c r="G7" s="19">
        <v>11501100</v>
      </c>
      <c r="H7" s="19">
        <v>1414000</v>
      </c>
      <c r="I7" s="19">
        <v>5650</v>
      </c>
      <c r="J7" s="19">
        <v>12920750</v>
      </c>
      <c r="K7" s="19"/>
      <c r="L7" s="19">
        <v>8837468</v>
      </c>
      <c r="M7" s="19"/>
      <c r="N7" s="19">
        <v>8837468</v>
      </c>
      <c r="O7" s="19"/>
      <c r="P7" s="19"/>
      <c r="Q7" s="19"/>
      <c r="R7" s="19"/>
      <c r="S7" s="19"/>
      <c r="T7" s="19"/>
      <c r="U7" s="19"/>
      <c r="V7" s="19"/>
      <c r="W7" s="19">
        <v>21758218</v>
      </c>
      <c r="X7" s="19">
        <v>20581775</v>
      </c>
      <c r="Y7" s="19">
        <v>1176443</v>
      </c>
      <c r="Z7" s="20">
        <v>5.72</v>
      </c>
      <c r="AA7" s="21">
        <v>30682100</v>
      </c>
    </row>
    <row r="8" spans="1:27" ht="13.5">
      <c r="A8" s="22" t="s">
        <v>35</v>
      </c>
      <c r="B8" s="16"/>
      <c r="C8" s="17">
        <v>10529115</v>
      </c>
      <c r="D8" s="17"/>
      <c r="E8" s="18">
        <v>10399290</v>
      </c>
      <c r="F8" s="19">
        <v>10399290</v>
      </c>
      <c r="G8" s="19">
        <v>3359000</v>
      </c>
      <c r="H8" s="19"/>
      <c r="I8" s="19"/>
      <c r="J8" s="19">
        <v>3359000</v>
      </c>
      <c r="K8" s="19"/>
      <c r="L8" s="19">
        <v>5009000</v>
      </c>
      <c r="M8" s="19"/>
      <c r="N8" s="19">
        <v>5009000</v>
      </c>
      <c r="O8" s="19"/>
      <c r="P8" s="19"/>
      <c r="Q8" s="19"/>
      <c r="R8" s="19"/>
      <c r="S8" s="19"/>
      <c r="T8" s="19"/>
      <c r="U8" s="19"/>
      <c r="V8" s="19"/>
      <c r="W8" s="19">
        <v>8368000</v>
      </c>
      <c r="X8" s="19">
        <v>4800000</v>
      </c>
      <c r="Y8" s="19">
        <v>3568000</v>
      </c>
      <c r="Z8" s="20">
        <v>74.33</v>
      </c>
      <c r="AA8" s="21">
        <v>10399290</v>
      </c>
    </row>
    <row r="9" spans="1:27" ht="13.5">
      <c r="A9" s="22" t="s">
        <v>36</v>
      </c>
      <c r="B9" s="16"/>
      <c r="C9" s="17">
        <v>824951</v>
      </c>
      <c r="D9" s="17"/>
      <c r="E9" s="18">
        <v>608380</v>
      </c>
      <c r="F9" s="19">
        <v>608380</v>
      </c>
      <c r="G9" s="19">
        <v>75901</v>
      </c>
      <c r="H9" s="19">
        <v>115146</v>
      </c>
      <c r="I9" s="19">
        <v>79118</v>
      </c>
      <c r="J9" s="19">
        <v>270165</v>
      </c>
      <c r="K9" s="19">
        <v>53958</v>
      </c>
      <c r="L9" s="19">
        <v>71215</v>
      </c>
      <c r="M9" s="19">
        <v>193431</v>
      </c>
      <c r="N9" s="19">
        <v>318604</v>
      </c>
      <c r="O9" s="19"/>
      <c r="P9" s="19"/>
      <c r="Q9" s="19"/>
      <c r="R9" s="19"/>
      <c r="S9" s="19"/>
      <c r="T9" s="19"/>
      <c r="U9" s="19"/>
      <c r="V9" s="19"/>
      <c r="W9" s="19">
        <v>588769</v>
      </c>
      <c r="X9" s="19">
        <v>333420</v>
      </c>
      <c r="Y9" s="19">
        <v>255349</v>
      </c>
      <c r="Z9" s="20">
        <v>76.58</v>
      </c>
      <c r="AA9" s="21">
        <v>608380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-131632328</v>
      </c>
      <c r="D12" s="17"/>
      <c r="E12" s="18">
        <v>-126142850</v>
      </c>
      <c r="F12" s="19">
        <v>-126142850</v>
      </c>
      <c r="G12" s="19">
        <v>-38549213</v>
      </c>
      <c r="H12" s="19">
        <v>-9463462</v>
      </c>
      <c r="I12" s="19">
        <v>-18755310</v>
      </c>
      <c r="J12" s="19">
        <v>-66767985</v>
      </c>
      <c r="K12" s="19">
        <v>-13641723</v>
      </c>
      <c r="L12" s="19">
        <v>-25390830</v>
      </c>
      <c r="M12" s="19">
        <v>-12553693</v>
      </c>
      <c r="N12" s="19">
        <v>-51586246</v>
      </c>
      <c r="O12" s="19"/>
      <c r="P12" s="19"/>
      <c r="Q12" s="19"/>
      <c r="R12" s="19"/>
      <c r="S12" s="19"/>
      <c r="T12" s="19"/>
      <c r="U12" s="19"/>
      <c r="V12" s="19"/>
      <c r="W12" s="19">
        <v>-118354231</v>
      </c>
      <c r="X12" s="19">
        <v>-64761748</v>
      </c>
      <c r="Y12" s="19">
        <v>-53592483</v>
      </c>
      <c r="Z12" s="20">
        <v>82.75</v>
      </c>
      <c r="AA12" s="21">
        <v>-126142850</v>
      </c>
    </row>
    <row r="13" spans="1:27" ht="13.5">
      <c r="A13" s="22" t="s">
        <v>40</v>
      </c>
      <c r="B13" s="16"/>
      <c r="C13" s="17">
        <v>-4952536</v>
      </c>
      <c r="D13" s="17"/>
      <c r="E13" s="18">
        <v>-443620</v>
      </c>
      <c r="F13" s="19">
        <v>-443620</v>
      </c>
      <c r="G13" s="19">
        <v>-569687</v>
      </c>
      <c r="H13" s="19">
        <v>-366175</v>
      </c>
      <c r="I13" s="19">
        <v>-470813</v>
      </c>
      <c r="J13" s="19">
        <v>-1406675</v>
      </c>
      <c r="K13" s="19">
        <v>-376813</v>
      </c>
      <c r="L13" s="19">
        <v>-376814</v>
      </c>
      <c r="M13" s="19">
        <v>-391801</v>
      </c>
      <c r="N13" s="19">
        <v>-1145428</v>
      </c>
      <c r="O13" s="19"/>
      <c r="P13" s="19"/>
      <c r="Q13" s="19"/>
      <c r="R13" s="19"/>
      <c r="S13" s="19"/>
      <c r="T13" s="19"/>
      <c r="U13" s="19"/>
      <c r="V13" s="19"/>
      <c r="W13" s="19">
        <v>-2552103</v>
      </c>
      <c r="X13" s="19"/>
      <c r="Y13" s="19">
        <v>-2552103</v>
      </c>
      <c r="Z13" s="20"/>
      <c r="AA13" s="21">
        <v>-443620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>
        <v>-29888</v>
      </c>
      <c r="H14" s="19">
        <v>-31027</v>
      </c>
      <c r="I14" s="19">
        <v>-30619</v>
      </c>
      <c r="J14" s="19">
        <v>-91534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-91534</v>
      </c>
      <c r="X14" s="19"/>
      <c r="Y14" s="19">
        <v>-91534</v>
      </c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-10854520</v>
      </c>
      <c r="D15" s="25">
        <f>SUM(D6:D14)</f>
        <v>0</v>
      </c>
      <c r="E15" s="26">
        <f t="shared" si="0"/>
        <v>9250083</v>
      </c>
      <c r="F15" s="27">
        <f t="shared" si="0"/>
        <v>9250083</v>
      </c>
      <c r="G15" s="27">
        <f t="shared" si="0"/>
        <v>6133829</v>
      </c>
      <c r="H15" s="27">
        <f t="shared" si="0"/>
        <v>3182846</v>
      </c>
      <c r="I15" s="27">
        <f t="shared" si="0"/>
        <v>-5680366</v>
      </c>
      <c r="J15" s="27">
        <f t="shared" si="0"/>
        <v>3636309</v>
      </c>
      <c r="K15" s="27">
        <f t="shared" si="0"/>
        <v>-1398246</v>
      </c>
      <c r="L15" s="27">
        <f t="shared" si="0"/>
        <v>6465130</v>
      </c>
      <c r="M15" s="27">
        <f t="shared" si="0"/>
        <v>-1187362</v>
      </c>
      <c r="N15" s="27">
        <f t="shared" si="0"/>
        <v>3879522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7515831</v>
      </c>
      <c r="X15" s="27">
        <f t="shared" si="0"/>
        <v>8940964</v>
      </c>
      <c r="Y15" s="27">
        <f t="shared" si="0"/>
        <v>-1425133</v>
      </c>
      <c r="Z15" s="28">
        <f>+IF(X15&lt;&gt;0,+(Y15/X15)*100,0)</f>
        <v>-15.939366269677407</v>
      </c>
      <c r="AA15" s="29">
        <f>SUM(AA6:AA14)</f>
        <v>9250083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>
        <v>34000</v>
      </c>
      <c r="F19" s="19">
        <v>34000</v>
      </c>
      <c r="G19" s="36">
        <v>2707</v>
      </c>
      <c r="H19" s="36">
        <v>22250</v>
      </c>
      <c r="I19" s="36"/>
      <c r="J19" s="19">
        <v>24957</v>
      </c>
      <c r="K19" s="36"/>
      <c r="L19" s="36"/>
      <c r="M19" s="19">
        <v>175</v>
      </c>
      <c r="N19" s="36">
        <v>175</v>
      </c>
      <c r="O19" s="36"/>
      <c r="P19" s="36"/>
      <c r="Q19" s="19"/>
      <c r="R19" s="36"/>
      <c r="S19" s="36"/>
      <c r="T19" s="19"/>
      <c r="U19" s="36"/>
      <c r="V19" s="36"/>
      <c r="W19" s="36">
        <v>25132</v>
      </c>
      <c r="X19" s="19"/>
      <c r="Y19" s="36">
        <v>25132</v>
      </c>
      <c r="Z19" s="37"/>
      <c r="AA19" s="38">
        <v>34000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>
        <v>410400</v>
      </c>
      <c r="F22" s="19">
        <v>410400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>
        <v>410400</v>
      </c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-11059229</v>
      </c>
      <c r="D24" s="17"/>
      <c r="E24" s="18">
        <v>-10704290</v>
      </c>
      <c r="F24" s="19">
        <v>-10704290</v>
      </c>
      <c r="G24" s="19">
        <v>-1936853</v>
      </c>
      <c r="H24" s="19"/>
      <c r="I24" s="19">
        <v>-608322</v>
      </c>
      <c r="J24" s="19">
        <v>-2545175</v>
      </c>
      <c r="K24" s="19">
        <v>-10854</v>
      </c>
      <c r="L24" s="19">
        <v>-1156826</v>
      </c>
      <c r="M24" s="19">
        <v>-2520413</v>
      </c>
      <c r="N24" s="19">
        <v>-3688093</v>
      </c>
      <c r="O24" s="19"/>
      <c r="P24" s="19"/>
      <c r="Q24" s="19"/>
      <c r="R24" s="19"/>
      <c r="S24" s="19"/>
      <c r="T24" s="19"/>
      <c r="U24" s="19"/>
      <c r="V24" s="19"/>
      <c r="W24" s="19">
        <v>-6233268</v>
      </c>
      <c r="X24" s="19">
        <v>-4800000</v>
      </c>
      <c r="Y24" s="19">
        <v>-1433268</v>
      </c>
      <c r="Z24" s="20">
        <v>29.86</v>
      </c>
      <c r="AA24" s="21">
        <v>-10704290</v>
      </c>
    </row>
    <row r="25" spans="1:27" ht="13.5">
      <c r="A25" s="23" t="s">
        <v>49</v>
      </c>
      <c r="B25" s="24"/>
      <c r="C25" s="25">
        <f aca="true" t="shared" si="1" ref="C25:Y25">SUM(C19:C24)</f>
        <v>-11059229</v>
      </c>
      <c r="D25" s="25">
        <f>SUM(D19:D24)</f>
        <v>0</v>
      </c>
      <c r="E25" s="26">
        <f t="shared" si="1"/>
        <v>-10259890</v>
      </c>
      <c r="F25" s="27">
        <f t="shared" si="1"/>
        <v>-10259890</v>
      </c>
      <c r="G25" s="27">
        <f t="shared" si="1"/>
        <v>-1934146</v>
      </c>
      <c r="H25" s="27">
        <f t="shared" si="1"/>
        <v>22250</v>
      </c>
      <c r="I25" s="27">
        <f t="shared" si="1"/>
        <v>-608322</v>
      </c>
      <c r="J25" s="27">
        <f t="shared" si="1"/>
        <v>-2520218</v>
      </c>
      <c r="K25" s="27">
        <f t="shared" si="1"/>
        <v>-10854</v>
      </c>
      <c r="L25" s="27">
        <f t="shared" si="1"/>
        <v>-1156826</v>
      </c>
      <c r="M25" s="27">
        <f t="shared" si="1"/>
        <v>-2520238</v>
      </c>
      <c r="N25" s="27">
        <f t="shared" si="1"/>
        <v>-3687918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-6208136</v>
      </c>
      <c r="X25" s="27">
        <f t="shared" si="1"/>
        <v>-4800000</v>
      </c>
      <c r="Y25" s="27">
        <f t="shared" si="1"/>
        <v>-1408136</v>
      </c>
      <c r="Z25" s="28">
        <f>+IF(X25&lt;&gt;0,+(Y25/X25)*100,0)</f>
        <v>29.336166666666667</v>
      </c>
      <c r="AA25" s="29">
        <f>SUM(AA19:AA24)</f>
        <v>-10259890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173078</v>
      </c>
      <c r="D31" s="17"/>
      <c r="E31" s="18">
        <v>100000</v>
      </c>
      <c r="F31" s="19">
        <v>100000</v>
      </c>
      <c r="G31" s="19">
        <v>8456</v>
      </c>
      <c r="H31" s="36">
        <v>8188</v>
      </c>
      <c r="I31" s="36">
        <v>21414</v>
      </c>
      <c r="J31" s="36">
        <v>38058</v>
      </c>
      <c r="K31" s="19">
        <v>1468</v>
      </c>
      <c r="L31" s="19">
        <v>4535</v>
      </c>
      <c r="M31" s="19">
        <v>5043</v>
      </c>
      <c r="N31" s="19">
        <v>11046</v>
      </c>
      <c r="O31" s="36"/>
      <c r="P31" s="36"/>
      <c r="Q31" s="36"/>
      <c r="R31" s="19"/>
      <c r="S31" s="19"/>
      <c r="T31" s="19"/>
      <c r="U31" s="19"/>
      <c r="V31" s="36"/>
      <c r="W31" s="36">
        <v>49104</v>
      </c>
      <c r="X31" s="36"/>
      <c r="Y31" s="19">
        <v>49104</v>
      </c>
      <c r="Z31" s="20"/>
      <c r="AA31" s="21">
        <v>100000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-1553537</v>
      </c>
      <c r="D33" s="17"/>
      <c r="E33" s="18">
        <v>-1105220</v>
      </c>
      <c r="F33" s="19">
        <v>-1105220</v>
      </c>
      <c r="G33" s="19">
        <v>-78580</v>
      </c>
      <c r="H33" s="19">
        <v>-78251</v>
      </c>
      <c r="I33" s="19">
        <v>-182793</v>
      </c>
      <c r="J33" s="19">
        <v>-339624</v>
      </c>
      <c r="K33" s="19">
        <v>-80318</v>
      </c>
      <c r="L33" s="19">
        <v>-80312</v>
      </c>
      <c r="M33" s="19">
        <v>-68648</v>
      </c>
      <c r="N33" s="19">
        <v>-229278</v>
      </c>
      <c r="O33" s="19"/>
      <c r="P33" s="19"/>
      <c r="Q33" s="19"/>
      <c r="R33" s="19"/>
      <c r="S33" s="19"/>
      <c r="T33" s="19"/>
      <c r="U33" s="19"/>
      <c r="V33" s="19"/>
      <c r="W33" s="19">
        <v>-568902</v>
      </c>
      <c r="X33" s="19"/>
      <c r="Y33" s="19">
        <v>-568902</v>
      </c>
      <c r="Z33" s="20"/>
      <c r="AA33" s="21">
        <v>-1105220</v>
      </c>
    </row>
    <row r="34" spans="1:27" ht="13.5">
      <c r="A34" s="23" t="s">
        <v>55</v>
      </c>
      <c r="B34" s="24"/>
      <c r="C34" s="25">
        <f aca="true" t="shared" si="2" ref="C34:Y34">SUM(C29:C33)</f>
        <v>-1380459</v>
      </c>
      <c r="D34" s="25">
        <f>SUM(D29:D33)</f>
        <v>0</v>
      </c>
      <c r="E34" s="26">
        <f t="shared" si="2"/>
        <v>-1005220</v>
      </c>
      <c r="F34" s="27">
        <f t="shared" si="2"/>
        <v>-1005220</v>
      </c>
      <c r="G34" s="27">
        <f t="shared" si="2"/>
        <v>-70124</v>
      </c>
      <c r="H34" s="27">
        <f t="shared" si="2"/>
        <v>-70063</v>
      </c>
      <c r="I34" s="27">
        <f t="shared" si="2"/>
        <v>-161379</v>
      </c>
      <c r="J34" s="27">
        <f t="shared" si="2"/>
        <v>-301566</v>
      </c>
      <c r="K34" s="27">
        <f t="shared" si="2"/>
        <v>-78850</v>
      </c>
      <c r="L34" s="27">
        <f t="shared" si="2"/>
        <v>-75777</v>
      </c>
      <c r="M34" s="27">
        <f t="shared" si="2"/>
        <v>-63605</v>
      </c>
      <c r="N34" s="27">
        <f t="shared" si="2"/>
        <v>-218232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-519798</v>
      </c>
      <c r="X34" s="27">
        <f t="shared" si="2"/>
        <v>0</v>
      </c>
      <c r="Y34" s="27">
        <f t="shared" si="2"/>
        <v>-519798</v>
      </c>
      <c r="Z34" s="28">
        <f>+IF(X34&lt;&gt;0,+(Y34/X34)*100,0)</f>
        <v>0</v>
      </c>
      <c r="AA34" s="29">
        <f>SUM(AA29:AA33)</f>
        <v>-1005220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-23294208</v>
      </c>
      <c r="D36" s="31">
        <f>+D15+D25+D34</f>
        <v>0</v>
      </c>
      <c r="E36" s="32">
        <f t="shared" si="3"/>
        <v>-2015027</v>
      </c>
      <c r="F36" s="33">
        <f t="shared" si="3"/>
        <v>-2015027</v>
      </c>
      <c r="G36" s="33">
        <f t="shared" si="3"/>
        <v>4129559</v>
      </c>
      <c r="H36" s="33">
        <f t="shared" si="3"/>
        <v>3135033</v>
      </c>
      <c r="I36" s="33">
        <f t="shared" si="3"/>
        <v>-6450067</v>
      </c>
      <c r="J36" s="33">
        <f t="shared" si="3"/>
        <v>814525</v>
      </c>
      <c r="K36" s="33">
        <f t="shared" si="3"/>
        <v>-1487950</v>
      </c>
      <c r="L36" s="33">
        <f t="shared" si="3"/>
        <v>5232527</v>
      </c>
      <c r="M36" s="33">
        <f t="shared" si="3"/>
        <v>-3771205</v>
      </c>
      <c r="N36" s="33">
        <f t="shared" si="3"/>
        <v>-26628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787897</v>
      </c>
      <c r="X36" s="33">
        <f t="shared" si="3"/>
        <v>4140964</v>
      </c>
      <c r="Y36" s="33">
        <f t="shared" si="3"/>
        <v>-3353067</v>
      </c>
      <c r="Z36" s="34">
        <f>+IF(X36&lt;&gt;0,+(Y36/X36)*100,0)</f>
        <v>-80.97310191539941</v>
      </c>
      <c r="AA36" s="35">
        <f>+AA15+AA25+AA34</f>
        <v>-2015027</v>
      </c>
    </row>
    <row r="37" spans="1:27" ht="13.5">
      <c r="A37" s="22" t="s">
        <v>57</v>
      </c>
      <c r="B37" s="16"/>
      <c r="C37" s="31"/>
      <c r="D37" s="31"/>
      <c r="E37" s="32">
        <v>-6662733</v>
      </c>
      <c r="F37" s="33">
        <v>-6662733</v>
      </c>
      <c r="G37" s="33">
        <v>8895481</v>
      </c>
      <c r="H37" s="33">
        <v>13025040</v>
      </c>
      <c r="I37" s="33">
        <v>16160073</v>
      </c>
      <c r="J37" s="33">
        <v>8895481</v>
      </c>
      <c r="K37" s="33">
        <v>9710006</v>
      </c>
      <c r="L37" s="33">
        <v>8222056</v>
      </c>
      <c r="M37" s="33">
        <v>13454583</v>
      </c>
      <c r="N37" s="33">
        <v>9710006</v>
      </c>
      <c r="O37" s="33"/>
      <c r="P37" s="33"/>
      <c r="Q37" s="33"/>
      <c r="R37" s="33"/>
      <c r="S37" s="33"/>
      <c r="T37" s="33"/>
      <c r="U37" s="33"/>
      <c r="V37" s="33"/>
      <c r="W37" s="33">
        <v>8895481</v>
      </c>
      <c r="X37" s="33">
        <v>-6662733</v>
      </c>
      <c r="Y37" s="33">
        <v>15558214</v>
      </c>
      <c r="Z37" s="34">
        <v>-233.51</v>
      </c>
      <c r="AA37" s="35">
        <v>-6662733</v>
      </c>
    </row>
    <row r="38" spans="1:27" ht="13.5">
      <c r="A38" s="41" t="s">
        <v>58</v>
      </c>
      <c r="B38" s="42"/>
      <c r="C38" s="43">
        <v>-23294208</v>
      </c>
      <c r="D38" s="43"/>
      <c r="E38" s="44">
        <v>-8677760</v>
      </c>
      <c r="F38" s="45">
        <v>-8677760</v>
      </c>
      <c r="G38" s="45">
        <v>13025040</v>
      </c>
      <c r="H38" s="45">
        <v>16160073</v>
      </c>
      <c r="I38" s="45">
        <v>9710006</v>
      </c>
      <c r="J38" s="45">
        <v>9710006</v>
      </c>
      <c r="K38" s="45">
        <v>8222056</v>
      </c>
      <c r="L38" s="45">
        <v>13454583</v>
      </c>
      <c r="M38" s="45">
        <v>9683378</v>
      </c>
      <c r="N38" s="45">
        <v>9683378</v>
      </c>
      <c r="O38" s="45"/>
      <c r="P38" s="45"/>
      <c r="Q38" s="45"/>
      <c r="R38" s="45"/>
      <c r="S38" s="45"/>
      <c r="T38" s="45"/>
      <c r="U38" s="45"/>
      <c r="V38" s="45"/>
      <c r="W38" s="45">
        <v>9683378</v>
      </c>
      <c r="X38" s="45">
        <v>-2521769</v>
      </c>
      <c r="Y38" s="45">
        <v>12205147</v>
      </c>
      <c r="Z38" s="46">
        <v>-483.99</v>
      </c>
      <c r="AA38" s="47">
        <v>-8677760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38654994</v>
      </c>
      <c r="D6" s="17"/>
      <c r="E6" s="18">
        <v>65834331</v>
      </c>
      <c r="F6" s="19">
        <v>65834331</v>
      </c>
      <c r="G6" s="19">
        <v>3434669</v>
      </c>
      <c r="H6" s="19">
        <v>3583916</v>
      </c>
      <c r="I6" s="19">
        <v>4409540</v>
      </c>
      <c r="J6" s="19">
        <v>11428125</v>
      </c>
      <c r="K6" s="19">
        <v>7725326</v>
      </c>
      <c r="L6" s="19">
        <v>4813521</v>
      </c>
      <c r="M6" s="19">
        <v>9233269</v>
      </c>
      <c r="N6" s="19">
        <v>21772116</v>
      </c>
      <c r="O6" s="19"/>
      <c r="P6" s="19"/>
      <c r="Q6" s="19"/>
      <c r="R6" s="19"/>
      <c r="S6" s="19"/>
      <c r="T6" s="19"/>
      <c r="U6" s="19"/>
      <c r="V6" s="19"/>
      <c r="W6" s="19">
        <v>33200241</v>
      </c>
      <c r="X6" s="19">
        <v>33529476</v>
      </c>
      <c r="Y6" s="19">
        <v>-329235</v>
      </c>
      <c r="Z6" s="20">
        <v>-0.98</v>
      </c>
      <c r="AA6" s="21">
        <v>65834331</v>
      </c>
    </row>
    <row r="7" spans="1:27" ht="13.5">
      <c r="A7" s="22" t="s">
        <v>34</v>
      </c>
      <c r="B7" s="16"/>
      <c r="C7" s="17"/>
      <c r="D7" s="17"/>
      <c r="E7" s="18">
        <v>31289000</v>
      </c>
      <c r="F7" s="19">
        <v>31289000</v>
      </c>
      <c r="G7" s="19">
        <v>11258000</v>
      </c>
      <c r="H7" s="19">
        <v>1334000</v>
      </c>
      <c r="I7" s="19"/>
      <c r="J7" s="19">
        <v>12592000</v>
      </c>
      <c r="K7" s="19"/>
      <c r="L7" s="19">
        <v>4756000</v>
      </c>
      <c r="M7" s="19">
        <v>2010000</v>
      </c>
      <c r="N7" s="19">
        <v>6766000</v>
      </c>
      <c r="O7" s="19"/>
      <c r="P7" s="19"/>
      <c r="Q7" s="19"/>
      <c r="R7" s="19"/>
      <c r="S7" s="19"/>
      <c r="T7" s="19"/>
      <c r="U7" s="19"/>
      <c r="V7" s="19"/>
      <c r="W7" s="19">
        <v>19358000</v>
      </c>
      <c r="X7" s="19">
        <v>19473000</v>
      </c>
      <c r="Y7" s="19">
        <v>-115000</v>
      </c>
      <c r="Z7" s="20">
        <v>-0.59</v>
      </c>
      <c r="AA7" s="21">
        <v>31289000</v>
      </c>
    </row>
    <row r="8" spans="1:27" ht="13.5">
      <c r="A8" s="22" t="s">
        <v>35</v>
      </c>
      <c r="B8" s="16"/>
      <c r="C8" s="17"/>
      <c r="D8" s="17"/>
      <c r="E8" s="18">
        <v>10427199</v>
      </c>
      <c r="F8" s="19">
        <v>10427199</v>
      </c>
      <c r="G8" s="19">
        <v>3392000</v>
      </c>
      <c r="H8" s="19"/>
      <c r="I8" s="19"/>
      <c r="J8" s="19">
        <v>3392000</v>
      </c>
      <c r="K8" s="19"/>
      <c r="L8" s="19"/>
      <c r="M8" s="19">
        <v>4046000</v>
      </c>
      <c r="N8" s="19">
        <v>4046000</v>
      </c>
      <c r="O8" s="19"/>
      <c r="P8" s="19"/>
      <c r="Q8" s="19"/>
      <c r="R8" s="19"/>
      <c r="S8" s="19"/>
      <c r="T8" s="19"/>
      <c r="U8" s="19"/>
      <c r="V8" s="19"/>
      <c r="W8" s="19">
        <v>7438000</v>
      </c>
      <c r="X8" s="19">
        <v>6951466</v>
      </c>
      <c r="Y8" s="19">
        <v>486534</v>
      </c>
      <c r="Z8" s="20">
        <v>7</v>
      </c>
      <c r="AA8" s="21">
        <v>10427199</v>
      </c>
    </row>
    <row r="9" spans="1:27" ht="13.5">
      <c r="A9" s="22" t="s">
        <v>36</v>
      </c>
      <c r="B9" s="16"/>
      <c r="C9" s="17">
        <v>2798735</v>
      </c>
      <c r="D9" s="17"/>
      <c r="E9" s="18">
        <v>5824833</v>
      </c>
      <c r="F9" s="19">
        <v>5824833</v>
      </c>
      <c r="G9" s="19"/>
      <c r="H9" s="19"/>
      <c r="I9" s="19"/>
      <c r="J9" s="19"/>
      <c r="K9" s="19">
        <v>571194</v>
      </c>
      <c r="L9" s="19"/>
      <c r="M9" s="19"/>
      <c r="N9" s="19">
        <v>571194</v>
      </c>
      <c r="O9" s="19"/>
      <c r="P9" s="19"/>
      <c r="Q9" s="19"/>
      <c r="R9" s="19"/>
      <c r="S9" s="19"/>
      <c r="T9" s="19"/>
      <c r="U9" s="19"/>
      <c r="V9" s="19"/>
      <c r="W9" s="19">
        <v>571194</v>
      </c>
      <c r="X9" s="19">
        <v>3876495</v>
      </c>
      <c r="Y9" s="19">
        <v>-3305301</v>
      </c>
      <c r="Z9" s="20">
        <v>-85.27</v>
      </c>
      <c r="AA9" s="21">
        <v>5824833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-82005781</v>
      </c>
      <c r="D12" s="17"/>
      <c r="E12" s="18">
        <v>-102523991</v>
      </c>
      <c r="F12" s="19">
        <v>-102523991</v>
      </c>
      <c r="G12" s="19">
        <v>-16769086</v>
      </c>
      <c r="H12" s="19">
        <v>-4708104</v>
      </c>
      <c r="I12" s="19">
        <v>-3851879</v>
      </c>
      <c r="J12" s="19">
        <v>-25329069</v>
      </c>
      <c r="K12" s="19">
        <v>-7126755</v>
      </c>
      <c r="L12" s="19">
        <v>-9148829</v>
      </c>
      <c r="M12" s="19">
        <v>-12514341</v>
      </c>
      <c r="N12" s="19">
        <v>-28789925</v>
      </c>
      <c r="O12" s="19"/>
      <c r="P12" s="19"/>
      <c r="Q12" s="19"/>
      <c r="R12" s="19"/>
      <c r="S12" s="19"/>
      <c r="T12" s="19"/>
      <c r="U12" s="19"/>
      <c r="V12" s="19"/>
      <c r="W12" s="19">
        <v>-54118994</v>
      </c>
      <c r="X12" s="19">
        <v>-59582191</v>
      </c>
      <c r="Y12" s="19">
        <v>5463197</v>
      </c>
      <c r="Z12" s="20">
        <v>-9.17</v>
      </c>
      <c r="AA12" s="21">
        <v>-102523991</v>
      </c>
    </row>
    <row r="13" spans="1:27" ht="13.5">
      <c r="A13" s="22" t="s">
        <v>40</v>
      </c>
      <c r="B13" s="16"/>
      <c r="C13" s="17">
        <v>-25233051</v>
      </c>
      <c r="D13" s="17"/>
      <c r="E13" s="18">
        <v>-241992</v>
      </c>
      <c r="F13" s="19">
        <v>-241992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-120996</v>
      </c>
      <c r="Y13" s="19">
        <v>120996</v>
      </c>
      <c r="Z13" s="20">
        <v>-100</v>
      </c>
      <c r="AA13" s="21">
        <v>-241992</v>
      </c>
    </row>
    <row r="14" spans="1:27" ht="13.5">
      <c r="A14" s="22" t="s">
        <v>41</v>
      </c>
      <c r="B14" s="16"/>
      <c r="C14" s="17">
        <v>-1101377</v>
      </c>
      <c r="D14" s="17"/>
      <c r="E14" s="18">
        <v>-8033928</v>
      </c>
      <c r="F14" s="19">
        <v>-8033928</v>
      </c>
      <c r="G14" s="19"/>
      <c r="H14" s="19"/>
      <c r="I14" s="19"/>
      <c r="J14" s="19"/>
      <c r="K14" s="19"/>
      <c r="L14" s="19"/>
      <c r="M14" s="19">
        <v>-126465</v>
      </c>
      <c r="N14" s="19">
        <v>-126465</v>
      </c>
      <c r="O14" s="19"/>
      <c r="P14" s="19"/>
      <c r="Q14" s="19"/>
      <c r="R14" s="19"/>
      <c r="S14" s="19"/>
      <c r="T14" s="19"/>
      <c r="U14" s="19"/>
      <c r="V14" s="19"/>
      <c r="W14" s="19">
        <v>-126465</v>
      </c>
      <c r="X14" s="19"/>
      <c r="Y14" s="19">
        <v>-126465</v>
      </c>
      <c r="Z14" s="20"/>
      <c r="AA14" s="21">
        <v>-8033928</v>
      </c>
    </row>
    <row r="15" spans="1:27" ht="13.5">
      <c r="A15" s="23" t="s">
        <v>42</v>
      </c>
      <c r="B15" s="24"/>
      <c r="C15" s="25">
        <f aca="true" t="shared" si="0" ref="C15:Y15">SUM(C6:C14)</f>
        <v>-66886480</v>
      </c>
      <c r="D15" s="25">
        <f>SUM(D6:D14)</f>
        <v>0</v>
      </c>
      <c r="E15" s="26">
        <f t="shared" si="0"/>
        <v>2575452</v>
      </c>
      <c r="F15" s="27">
        <f t="shared" si="0"/>
        <v>2575452</v>
      </c>
      <c r="G15" s="27">
        <f t="shared" si="0"/>
        <v>1315583</v>
      </c>
      <c r="H15" s="27">
        <f t="shared" si="0"/>
        <v>209812</v>
      </c>
      <c r="I15" s="27">
        <f t="shared" si="0"/>
        <v>557661</v>
      </c>
      <c r="J15" s="27">
        <f t="shared" si="0"/>
        <v>2083056</v>
      </c>
      <c r="K15" s="27">
        <f t="shared" si="0"/>
        <v>1169765</v>
      </c>
      <c r="L15" s="27">
        <f t="shared" si="0"/>
        <v>420692</v>
      </c>
      <c r="M15" s="27">
        <f t="shared" si="0"/>
        <v>2648463</v>
      </c>
      <c r="N15" s="27">
        <f t="shared" si="0"/>
        <v>4238920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6321976</v>
      </c>
      <c r="X15" s="27">
        <f t="shared" si="0"/>
        <v>4127250</v>
      </c>
      <c r="Y15" s="27">
        <f t="shared" si="0"/>
        <v>2194726</v>
      </c>
      <c r="Z15" s="28">
        <f>+IF(X15&lt;&gt;0,+(Y15/X15)*100,0)</f>
        <v>53.17647343873039</v>
      </c>
      <c r="AA15" s="29">
        <f>SUM(AA6:AA14)</f>
        <v>2575452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43620022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-10427200</v>
      </c>
      <c r="F24" s="19">
        <v>-10427200</v>
      </c>
      <c r="G24" s="19">
        <v>-102670</v>
      </c>
      <c r="H24" s="19">
        <v>-976891</v>
      </c>
      <c r="I24" s="19">
        <v>-1297184</v>
      </c>
      <c r="J24" s="19">
        <v>-2376745</v>
      </c>
      <c r="K24" s="19">
        <v>-767090</v>
      </c>
      <c r="L24" s="19">
        <v>-157855</v>
      </c>
      <c r="M24" s="19">
        <v>-2746723</v>
      </c>
      <c r="N24" s="19">
        <v>-3671668</v>
      </c>
      <c r="O24" s="19"/>
      <c r="P24" s="19"/>
      <c r="Q24" s="19"/>
      <c r="R24" s="19"/>
      <c r="S24" s="19"/>
      <c r="T24" s="19"/>
      <c r="U24" s="19"/>
      <c r="V24" s="19"/>
      <c r="W24" s="19">
        <v>-6048413</v>
      </c>
      <c r="X24" s="19">
        <v>-3590300</v>
      </c>
      <c r="Y24" s="19">
        <v>-2458113</v>
      </c>
      <c r="Z24" s="20">
        <v>68.47</v>
      </c>
      <c r="AA24" s="21">
        <v>-10427200</v>
      </c>
    </row>
    <row r="25" spans="1:27" ht="13.5">
      <c r="A25" s="23" t="s">
        <v>49</v>
      </c>
      <c r="B25" s="24"/>
      <c r="C25" s="25">
        <f aca="true" t="shared" si="1" ref="C25:Y25">SUM(C19:C24)</f>
        <v>43620022</v>
      </c>
      <c r="D25" s="25">
        <f>SUM(D19:D24)</f>
        <v>0</v>
      </c>
      <c r="E25" s="26">
        <f t="shared" si="1"/>
        <v>-10427200</v>
      </c>
      <c r="F25" s="27">
        <f t="shared" si="1"/>
        <v>-10427200</v>
      </c>
      <c r="G25" s="27">
        <f t="shared" si="1"/>
        <v>-102670</v>
      </c>
      <c r="H25" s="27">
        <f t="shared" si="1"/>
        <v>-976891</v>
      </c>
      <c r="I25" s="27">
        <f t="shared" si="1"/>
        <v>-1297184</v>
      </c>
      <c r="J25" s="27">
        <f t="shared" si="1"/>
        <v>-2376745</v>
      </c>
      <c r="K25" s="27">
        <f t="shared" si="1"/>
        <v>-767090</v>
      </c>
      <c r="L25" s="27">
        <f t="shared" si="1"/>
        <v>-157855</v>
      </c>
      <c r="M25" s="27">
        <f t="shared" si="1"/>
        <v>-2746723</v>
      </c>
      <c r="N25" s="27">
        <f t="shared" si="1"/>
        <v>-3671668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-6048413</v>
      </c>
      <c r="X25" s="27">
        <f t="shared" si="1"/>
        <v>-3590300</v>
      </c>
      <c r="Y25" s="27">
        <f t="shared" si="1"/>
        <v>-2458113</v>
      </c>
      <c r="Z25" s="28">
        <f>+IF(X25&lt;&gt;0,+(Y25/X25)*100,0)</f>
        <v>68.46539286410606</v>
      </c>
      <c r="AA25" s="29">
        <f>SUM(AA19:AA24)</f>
        <v>-10427200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>
        <v>-894155</v>
      </c>
      <c r="F33" s="19">
        <v>-894155</v>
      </c>
      <c r="G33" s="19"/>
      <c r="H33" s="19"/>
      <c r="I33" s="19"/>
      <c r="J33" s="19"/>
      <c r="K33" s="19"/>
      <c r="L33" s="19"/>
      <c r="M33" s="19">
        <v>-192470</v>
      </c>
      <c r="N33" s="19">
        <v>-192470</v>
      </c>
      <c r="O33" s="19"/>
      <c r="P33" s="19"/>
      <c r="Q33" s="19"/>
      <c r="R33" s="19"/>
      <c r="S33" s="19"/>
      <c r="T33" s="19"/>
      <c r="U33" s="19"/>
      <c r="V33" s="19"/>
      <c r="W33" s="19">
        <v>-192470</v>
      </c>
      <c r="X33" s="19">
        <v>-230000</v>
      </c>
      <c r="Y33" s="19">
        <v>37530</v>
      </c>
      <c r="Z33" s="20">
        <v>-16.32</v>
      </c>
      <c r="AA33" s="21">
        <v>-894155</v>
      </c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-894155</v>
      </c>
      <c r="F34" s="27">
        <f t="shared" si="2"/>
        <v>-894155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-192470</v>
      </c>
      <c r="N34" s="27">
        <f t="shared" si="2"/>
        <v>-192470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-192470</v>
      </c>
      <c r="X34" s="27">
        <f t="shared" si="2"/>
        <v>-230000</v>
      </c>
      <c r="Y34" s="27">
        <f t="shared" si="2"/>
        <v>37530</v>
      </c>
      <c r="Z34" s="28">
        <f>+IF(X34&lt;&gt;0,+(Y34/X34)*100,0)</f>
        <v>-16.317391304347826</v>
      </c>
      <c r="AA34" s="29">
        <f>SUM(AA29:AA33)</f>
        <v>-894155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-23266458</v>
      </c>
      <c r="D36" s="31">
        <f>+D15+D25+D34</f>
        <v>0</v>
      </c>
      <c r="E36" s="32">
        <f t="shared" si="3"/>
        <v>-8745903</v>
      </c>
      <c r="F36" s="33">
        <f t="shared" si="3"/>
        <v>-8745903</v>
      </c>
      <c r="G36" s="33">
        <f t="shared" si="3"/>
        <v>1212913</v>
      </c>
      <c r="H36" s="33">
        <f t="shared" si="3"/>
        <v>-767079</v>
      </c>
      <c r="I36" s="33">
        <f t="shared" si="3"/>
        <v>-739523</v>
      </c>
      <c r="J36" s="33">
        <f t="shared" si="3"/>
        <v>-293689</v>
      </c>
      <c r="K36" s="33">
        <f t="shared" si="3"/>
        <v>402675</v>
      </c>
      <c r="L36" s="33">
        <f t="shared" si="3"/>
        <v>262837</v>
      </c>
      <c r="M36" s="33">
        <f t="shared" si="3"/>
        <v>-290730</v>
      </c>
      <c r="N36" s="33">
        <f t="shared" si="3"/>
        <v>374782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81093</v>
      </c>
      <c r="X36" s="33">
        <f t="shared" si="3"/>
        <v>306950</v>
      </c>
      <c r="Y36" s="33">
        <f t="shared" si="3"/>
        <v>-225857</v>
      </c>
      <c r="Z36" s="34">
        <f>+IF(X36&lt;&gt;0,+(Y36/X36)*100,0)</f>
        <v>-73.58103925720802</v>
      </c>
      <c r="AA36" s="35">
        <f>+AA15+AA25+AA34</f>
        <v>-8745903</v>
      </c>
    </row>
    <row r="37" spans="1:27" ht="13.5">
      <c r="A37" s="22" t="s">
        <v>57</v>
      </c>
      <c r="B37" s="16"/>
      <c r="C37" s="31"/>
      <c r="D37" s="31"/>
      <c r="E37" s="32">
        <v>-67958000</v>
      </c>
      <c r="F37" s="33">
        <v>-67958000</v>
      </c>
      <c r="G37" s="33">
        <v>440465</v>
      </c>
      <c r="H37" s="33">
        <v>1653378</v>
      </c>
      <c r="I37" s="33">
        <v>886299</v>
      </c>
      <c r="J37" s="33">
        <v>440465</v>
      </c>
      <c r="K37" s="33">
        <v>146776</v>
      </c>
      <c r="L37" s="33">
        <v>549451</v>
      </c>
      <c r="M37" s="33">
        <v>812288</v>
      </c>
      <c r="N37" s="33">
        <v>146776</v>
      </c>
      <c r="O37" s="33"/>
      <c r="P37" s="33"/>
      <c r="Q37" s="33"/>
      <c r="R37" s="33"/>
      <c r="S37" s="33"/>
      <c r="T37" s="33"/>
      <c r="U37" s="33"/>
      <c r="V37" s="33"/>
      <c r="W37" s="33">
        <v>440465</v>
      </c>
      <c r="X37" s="33">
        <v>-67958000</v>
      </c>
      <c r="Y37" s="33">
        <v>68398465</v>
      </c>
      <c r="Z37" s="34">
        <v>-100.65</v>
      </c>
      <c r="AA37" s="35">
        <v>-67958000</v>
      </c>
    </row>
    <row r="38" spans="1:27" ht="13.5">
      <c r="A38" s="41" t="s">
        <v>58</v>
      </c>
      <c r="B38" s="42"/>
      <c r="C38" s="43">
        <v>-23266458</v>
      </c>
      <c r="D38" s="43"/>
      <c r="E38" s="44">
        <v>-76703903</v>
      </c>
      <c r="F38" s="45">
        <v>-76703903</v>
      </c>
      <c r="G38" s="45">
        <v>1653378</v>
      </c>
      <c r="H38" s="45">
        <v>886299</v>
      </c>
      <c r="I38" s="45">
        <v>146776</v>
      </c>
      <c r="J38" s="45">
        <v>146776</v>
      </c>
      <c r="K38" s="45">
        <v>549451</v>
      </c>
      <c r="L38" s="45">
        <v>812288</v>
      </c>
      <c r="M38" s="45">
        <v>521558</v>
      </c>
      <c r="N38" s="45">
        <v>521558</v>
      </c>
      <c r="O38" s="45"/>
      <c r="P38" s="45"/>
      <c r="Q38" s="45"/>
      <c r="R38" s="45"/>
      <c r="S38" s="45"/>
      <c r="T38" s="45"/>
      <c r="U38" s="45"/>
      <c r="V38" s="45"/>
      <c r="W38" s="45">
        <v>521558</v>
      </c>
      <c r="X38" s="45">
        <v>-67651050</v>
      </c>
      <c r="Y38" s="45">
        <v>68172608</v>
      </c>
      <c r="Z38" s="46">
        <v>-100.77</v>
      </c>
      <c r="AA38" s="47">
        <v>-76703903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121429237</v>
      </c>
      <c r="D6" s="17"/>
      <c r="E6" s="18">
        <v>82434003</v>
      </c>
      <c r="F6" s="19">
        <v>82434003</v>
      </c>
      <c r="G6" s="19">
        <v>83589</v>
      </c>
      <c r="H6" s="19">
        <v>117308</v>
      </c>
      <c r="I6" s="19">
        <v>103426</v>
      </c>
      <c r="J6" s="19">
        <v>304323</v>
      </c>
      <c r="K6" s="19">
        <v>298926</v>
      </c>
      <c r="L6" s="19">
        <v>124251</v>
      </c>
      <c r="M6" s="19">
        <v>123716</v>
      </c>
      <c r="N6" s="19">
        <v>546893</v>
      </c>
      <c r="O6" s="19"/>
      <c r="P6" s="19"/>
      <c r="Q6" s="19"/>
      <c r="R6" s="19"/>
      <c r="S6" s="19"/>
      <c r="T6" s="19"/>
      <c r="U6" s="19"/>
      <c r="V6" s="19"/>
      <c r="W6" s="19">
        <v>851216</v>
      </c>
      <c r="X6" s="19">
        <v>44476158</v>
      </c>
      <c r="Y6" s="19">
        <v>-43624942</v>
      </c>
      <c r="Z6" s="20">
        <v>-98.09</v>
      </c>
      <c r="AA6" s="21">
        <v>82434003</v>
      </c>
    </row>
    <row r="7" spans="1:27" ht="13.5">
      <c r="A7" s="22" t="s">
        <v>34</v>
      </c>
      <c r="B7" s="16"/>
      <c r="C7" s="17">
        <v>335324012</v>
      </c>
      <c r="D7" s="17"/>
      <c r="E7" s="18">
        <v>254204226</v>
      </c>
      <c r="F7" s="19">
        <v>254204226</v>
      </c>
      <c r="G7" s="19">
        <v>108059312</v>
      </c>
      <c r="H7" s="19">
        <v>20469133</v>
      </c>
      <c r="I7" s="19">
        <v>39187061</v>
      </c>
      <c r="J7" s="19">
        <v>167715506</v>
      </c>
      <c r="K7" s="19">
        <v>50429407</v>
      </c>
      <c r="L7" s="19">
        <v>113182738</v>
      </c>
      <c r="M7" s="19">
        <v>5352286</v>
      </c>
      <c r="N7" s="19">
        <v>168964431</v>
      </c>
      <c r="O7" s="19"/>
      <c r="P7" s="19"/>
      <c r="Q7" s="19"/>
      <c r="R7" s="19"/>
      <c r="S7" s="19"/>
      <c r="T7" s="19"/>
      <c r="U7" s="19"/>
      <c r="V7" s="19"/>
      <c r="W7" s="19">
        <v>336679937</v>
      </c>
      <c r="X7" s="19">
        <v>169469484</v>
      </c>
      <c r="Y7" s="19">
        <v>167210453</v>
      </c>
      <c r="Z7" s="20">
        <v>98.67</v>
      </c>
      <c r="AA7" s="21">
        <v>254204226</v>
      </c>
    </row>
    <row r="8" spans="1:27" ht="13.5">
      <c r="A8" s="22" t="s">
        <v>35</v>
      </c>
      <c r="B8" s="16"/>
      <c r="C8" s="17">
        <v>106143911</v>
      </c>
      <c r="D8" s="17"/>
      <c r="E8" s="18">
        <v>209478000</v>
      </c>
      <c r="F8" s="19">
        <v>209478000</v>
      </c>
      <c r="G8" s="19">
        <v>17056813</v>
      </c>
      <c r="H8" s="19">
        <v>13518401</v>
      </c>
      <c r="I8" s="19">
        <v>20204650</v>
      </c>
      <c r="J8" s="19">
        <v>50779864</v>
      </c>
      <c r="K8" s="19">
        <v>16415562</v>
      </c>
      <c r="L8" s="19">
        <v>46013363</v>
      </c>
      <c r="M8" s="19">
        <v>22734792</v>
      </c>
      <c r="N8" s="19">
        <v>85163717</v>
      </c>
      <c r="O8" s="19"/>
      <c r="P8" s="19"/>
      <c r="Q8" s="19"/>
      <c r="R8" s="19"/>
      <c r="S8" s="19"/>
      <c r="T8" s="19"/>
      <c r="U8" s="19"/>
      <c r="V8" s="19"/>
      <c r="W8" s="19">
        <v>135943581</v>
      </c>
      <c r="X8" s="19">
        <v>170000000</v>
      </c>
      <c r="Y8" s="19">
        <v>-34056419</v>
      </c>
      <c r="Z8" s="20">
        <v>-20.03</v>
      </c>
      <c r="AA8" s="21">
        <v>209478000</v>
      </c>
    </row>
    <row r="9" spans="1:27" ht="13.5">
      <c r="A9" s="22" t="s">
        <v>36</v>
      </c>
      <c r="B9" s="16"/>
      <c r="C9" s="17">
        <v>7618898</v>
      </c>
      <c r="D9" s="17"/>
      <c r="E9" s="18">
        <v>2393904</v>
      </c>
      <c r="F9" s="19">
        <v>2393904</v>
      </c>
      <c r="G9" s="19">
        <v>39103</v>
      </c>
      <c r="H9" s="19">
        <v>47173</v>
      </c>
      <c r="I9" s="19">
        <v>9028</v>
      </c>
      <c r="J9" s="19">
        <v>95304</v>
      </c>
      <c r="K9" s="19">
        <v>17229</v>
      </c>
      <c r="L9" s="19">
        <v>448455</v>
      </c>
      <c r="M9" s="19">
        <v>100952</v>
      </c>
      <c r="N9" s="19">
        <v>566636</v>
      </c>
      <c r="O9" s="19"/>
      <c r="P9" s="19"/>
      <c r="Q9" s="19"/>
      <c r="R9" s="19"/>
      <c r="S9" s="19"/>
      <c r="T9" s="19"/>
      <c r="U9" s="19"/>
      <c r="V9" s="19"/>
      <c r="W9" s="19">
        <v>661940</v>
      </c>
      <c r="X9" s="19">
        <v>1196952</v>
      </c>
      <c r="Y9" s="19">
        <v>-535012</v>
      </c>
      <c r="Z9" s="20">
        <v>-44.7</v>
      </c>
      <c r="AA9" s="21">
        <v>2393904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-352878050</v>
      </c>
      <c r="D12" s="17"/>
      <c r="E12" s="18">
        <v>-349416864</v>
      </c>
      <c r="F12" s="19">
        <v>-349416864</v>
      </c>
      <c r="G12" s="19">
        <v>-82769476</v>
      </c>
      <c r="H12" s="19">
        <v>-74869135</v>
      </c>
      <c r="I12" s="19">
        <v>-30943210</v>
      </c>
      <c r="J12" s="19">
        <v>-188581821</v>
      </c>
      <c r="K12" s="19">
        <v>-51567560</v>
      </c>
      <c r="L12" s="19">
        <v>-96789215</v>
      </c>
      <c r="M12" s="19">
        <v>-61724235</v>
      </c>
      <c r="N12" s="19">
        <v>-210081010</v>
      </c>
      <c r="O12" s="19"/>
      <c r="P12" s="19"/>
      <c r="Q12" s="19"/>
      <c r="R12" s="19"/>
      <c r="S12" s="19"/>
      <c r="T12" s="19"/>
      <c r="U12" s="19"/>
      <c r="V12" s="19"/>
      <c r="W12" s="19">
        <v>-398662831</v>
      </c>
      <c r="X12" s="19">
        <v>-128651240</v>
      </c>
      <c r="Y12" s="19">
        <v>-270011591</v>
      </c>
      <c r="Z12" s="20">
        <v>209.88</v>
      </c>
      <c r="AA12" s="21">
        <v>-349416864</v>
      </c>
    </row>
    <row r="13" spans="1:27" ht="13.5">
      <c r="A13" s="22" t="s">
        <v>40</v>
      </c>
      <c r="B13" s="16"/>
      <c r="C13" s="17">
        <v>-721338</v>
      </c>
      <c r="D13" s="17"/>
      <c r="E13" s="18">
        <v>-4120663</v>
      </c>
      <c r="F13" s="19">
        <v>-4120663</v>
      </c>
      <c r="G13" s="19"/>
      <c r="H13" s="19"/>
      <c r="I13" s="19">
        <v>-350377</v>
      </c>
      <c r="J13" s="19">
        <v>-350377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-350377</v>
      </c>
      <c r="X13" s="19">
        <v>-404250</v>
      </c>
      <c r="Y13" s="19">
        <v>53873</v>
      </c>
      <c r="Z13" s="20">
        <v>-13.33</v>
      </c>
      <c r="AA13" s="21">
        <v>-4120663</v>
      </c>
    </row>
    <row r="14" spans="1:27" ht="13.5">
      <c r="A14" s="22" t="s">
        <v>41</v>
      </c>
      <c r="B14" s="16"/>
      <c r="C14" s="17">
        <v>-3129000</v>
      </c>
      <c r="D14" s="17"/>
      <c r="E14" s="18">
        <v>-89730464</v>
      </c>
      <c r="F14" s="19">
        <v>-89730464</v>
      </c>
      <c r="G14" s="19">
        <v>-243062</v>
      </c>
      <c r="H14" s="19">
        <v>-164754</v>
      </c>
      <c r="I14" s="19">
        <v>-14703320</v>
      </c>
      <c r="J14" s="19">
        <v>-15111136</v>
      </c>
      <c r="K14" s="19">
        <v>-2983548</v>
      </c>
      <c r="L14" s="19">
        <v>-4258914</v>
      </c>
      <c r="M14" s="19">
        <v>-11178543</v>
      </c>
      <c r="N14" s="19">
        <v>-18421005</v>
      </c>
      <c r="O14" s="19"/>
      <c r="P14" s="19"/>
      <c r="Q14" s="19"/>
      <c r="R14" s="19"/>
      <c r="S14" s="19"/>
      <c r="T14" s="19"/>
      <c r="U14" s="19"/>
      <c r="V14" s="19"/>
      <c r="W14" s="19">
        <v>-33532141</v>
      </c>
      <c r="X14" s="19">
        <v>-44865232</v>
      </c>
      <c r="Y14" s="19">
        <v>11333091</v>
      </c>
      <c r="Z14" s="20">
        <v>-25.26</v>
      </c>
      <c r="AA14" s="21">
        <v>-89730464</v>
      </c>
    </row>
    <row r="15" spans="1:27" ht="13.5">
      <c r="A15" s="23" t="s">
        <v>42</v>
      </c>
      <c r="B15" s="24"/>
      <c r="C15" s="25">
        <f aca="true" t="shared" si="0" ref="C15:Y15">SUM(C6:C14)</f>
        <v>213787670</v>
      </c>
      <c r="D15" s="25">
        <f>SUM(D6:D14)</f>
        <v>0</v>
      </c>
      <c r="E15" s="26">
        <f t="shared" si="0"/>
        <v>105242142</v>
      </c>
      <c r="F15" s="27">
        <f t="shared" si="0"/>
        <v>105242142</v>
      </c>
      <c r="G15" s="27">
        <f t="shared" si="0"/>
        <v>42226279</v>
      </c>
      <c r="H15" s="27">
        <f t="shared" si="0"/>
        <v>-40881874</v>
      </c>
      <c r="I15" s="27">
        <f t="shared" si="0"/>
        <v>13507258</v>
      </c>
      <c r="J15" s="27">
        <f t="shared" si="0"/>
        <v>14851663</v>
      </c>
      <c r="K15" s="27">
        <f t="shared" si="0"/>
        <v>12610016</v>
      </c>
      <c r="L15" s="27">
        <f t="shared" si="0"/>
        <v>58720678</v>
      </c>
      <c r="M15" s="27">
        <f t="shared" si="0"/>
        <v>-44591032</v>
      </c>
      <c r="N15" s="27">
        <f t="shared" si="0"/>
        <v>26739662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41591325</v>
      </c>
      <c r="X15" s="27">
        <f t="shared" si="0"/>
        <v>211221872</v>
      </c>
      <c r="Y15" s="27">
        <f t="shared" si="0"/>
        <v>-169630547</v>
      </c>
      <c r="Z15" s="28">
        <f>+IF(X15&lt;&gt;0,+(Y15/X15)*100,0)</f>
        <v>-80.30917697765693</v>
      </c>
      <c r="AA15" s="29">
        <f>SUM(AA6:AA14)</f>
        <v>105242142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>
        <v>30675</v>
      </c>
      <c r="H20" s="19">
        <v>26322</v>
      </c>
      <c r="I20" s="19">
        <v>28554</v>
      </c>
      <c r="J20" s="19">
        <v>85551</v>
      </c>
      <c r="K20" s="19">
        <v>28991</v>
      </c>
      <c r="L20" s="19">
        <v>25483</v>
      </c>
      <c r="M20" s="36">
        <v>26566</v>
      </c>
      <c r="N20" s="19">
        <v>81040</v>
      </c>
      <c r="O20" s="19"/>
      <c r="P20" s="19"/>
      <c r="Q20" s="19"/>
      <c r="R20" s="19"/>
      <c r="S20" s="19"/>
      <c r="T20" s="36"/>
      <c r="U20" s="19"/>
      <c r="V20" s="19"/>
      <c r="W20" s="19">
        <v>166591</v>
      </c>
      <c r="X20" s="19"/>
      <c r="Y20" s="19">
        <v>166591</v>
      </c>
      <c r="Z20" s="20"/>
      <c r="AA20" s="21"/>
    </row>
    <row r="21" spans="1:27" ht="13.5">
      <c r="A21" s="22" t="s">
        <v>46</v>
      </c>
      <c r="B21" s="16"/>
      <c r="C21" s="40">
        <v>-100212690</v>
      </c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-94017</v>
      </c>
      <c r="D22" s="17"/>
      <c r="E22" s="18">
        <v>231014</v>
      </c>
      <c r="F22" s="19">
        <v>231014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>
        <v>231014</v>
      </c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-100212689</v>
      </c>
      <c r="D24" s="17"/>
      <c r="E24" s="18">
        <v>-120336337</v>
      </c>
      <c r="F24" s="19">
        <v>-120336337</v>
      </c>
      <c r="G24" s="19">
        <v>-2738065</v>
      </c>
      <c r="H24" s="19">
        <v>-4047801</v>
      </c>
      <c r="I24" s="19">
        <v>-9286777</v>
      </c>
      <c r="J24" s="19">
        <v>-16072643</v>
      </c>
      <c r="K24" s="19">
        <v>-12076304</v>
      </c>
      <c r="L24" s="19">
        <v>-4912151</v>
      </c>
      <c r="M24" s="19">
        <v>-8840589</v>
      </c>
      <c r="N24" s="19">
        <v>-25829044</v>
      </c>
      <c r="O24" s="19"/>
      <c r="P24" s="19"/>
      <c r="Q24" s="19"/>
      <c r="R24" s="19"/>
      <c r="S24" s="19"/>
      <c r="T24" s="19"/>
      <c r="U24" s="19"/>
      <c r="V24" s="19"/>
      <c r="W24" s="19">
        <v>-41901687</v>
      </c>
      <c r="X24" s="19">
        <v>-19728176</v>
      </c>
      <c r="Y24" s="19">
        <v>-22173511</v>
      </c>
      <c r="Z24" s="20">
        <v>112.4</v>
      </c>
      <c r="AA24" s="21">
        <v>-120336337</v>
      </c>
    </row>
    <row r="25" spans="1:27" ht="13.5">
      <c r="A25" s="23" t="s">
        <v>49</v>
      </c>
      <c r="B25" s="24"/>
      <c r="C25" s="25">
        <f aca="true" t="shared" si="1" ref="C25:Y25">SUM(C19:C24)</f>
        <v>-200519396</v>
      </c>
      <c r="D25" s="25">
        <f>SUM(D19:D24)</f>
        <v>0</v>
      </c>
      <c r="E25" s="26">
        <f t="shared" si="1"/>
        <v>-120105323</v>
      </c>
      <c r="F25" s="27">
        <f t="shared" si="1"/>
        <v>-120105323</v>
      </c>
      <c r="G25" s="27">
        <f t="shared" si="1"/>
        <v>-2707390</v>
      </c>
      <c r="H25" s="27">
        <f t="shared" si="1"/>
        <v>-4021479</v>
      </c>
      <c r="I25" s="27">
        <f t="shared" si="1"/>
        <v>-9258223</v>
      </c>
      <c r="J25" s="27">
        <f t="shared" si="1"/>
        <v>-15987092</v>
      </c>
      <c r="K25" s="27">
        <f t="shared" si="1"/>
        <v>-12047313</v>
      </c>
      <c r="L25" s="27">
        <f t="shared" si="1"/>
        <v>-4886668</v>
      </c>
      <c r="M25" s="27">
        <f t="shared" si="1"/>
        <v>-8814023</v>
      </c>
      <c r="N25" s="27">
        <f t="shared" si="1"/>
        <v>-25748004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-41735096</v>
      </c>
      <c r="X25" s="27">
        <f t="shared" si="1"/>
        <v>-19728176</v>
      </c>
      <c r="Y25" s="27">
        <f t="shared" si="1"/>
        <v>-22006920</v>
      </c>
      <c r="Z25" s="28">
        <f>+IF(X25&lt;&gt;0,+(Y25/X25)*100,0)</f>
        <v>111.55070798232944</v>
      </c>
      <c r="AA25" s="29">
        <f>SUM(AA19:AA24)</f>
        <v>-120105323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663803</v>
      </c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445001</v>
      </c>
      <c r="D33" s="17"/>
      <c r="E33" s="18">
        <v>-1000800</v>
      </c>
      <c r="F33" s="19">
        <v>-1000800</v>
      </c>
      <c r="G33" s="19"/>
      <c r="H33" s="19"/>
      <c r="I33" s="19">
        <v>-215731</v>
      </c>
      <c r="J33" s="19">
        <v>-215731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>
        <v>-215731</v>
      </c>
      <c r="X33" s="19"/>
      <c r="Y33" s="19">
        <v>-215731</v>
      </c>
      <c r="Z33" s="20"/>
      <c r="AA33" s="21">
        <v>-1000800</v>
      </c>
    </row>
    <row r="34" spans="1:27" ht="13.5">
      <c r="A34" s="23" t="s">
        <v>55</v>
      </c>
      <c r="B34" s="24"/>
      <c r="C34" s="25">
        <f aca="true" t="shared" si="2" ref="C34:Y34">SUM(C29:C33)</f>
        <v>1108804</v>
      </c>
      <c r="D34" s="25">
        <f>SUM(D29:D33)</f>
        <v>0</v>
      </c>
      <c r="E34" s="26">
        <f t="shared" si="2"/>
        <v>-1000800</v>
      </c>
      <c r="F34" s="27">
        <f t="shared" si="2"/>
        <v>-1000800</v>
      </c>
      <c r="G34" s="27">
        <f t="shared" si="2"/>
        <v>0</v>
      </c>
      <c r="H34" s="27">
        <f t="shared" si="2"/>
        <v>0</v>
      </c>
      <c r="I34" s="27">
        <f t="shared" si="2"/>
        <v>-215731</v>
      </c>
      <c r="J34" s="27">
        <f t="shared" si="2"/>
        <v>-215731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-215731</v>
      </c>
      <c r="X34" s="27">
        <f t="shared" si="2"/>
        <v>0</v>
      </c>
      <c r="Y34" s="27">
        <f t="shared" si="2"/>
        <v>-215731</v>
      </c>
      <c r="Z34" s="28">
        <f>+IF(X34&lt;&gt;0,+(Y34/X34)*100,0)</f>
        <v>0</v>
      </c>
      <c r="AA34" s="29">
        <f>SUM(AA29:AA33)</f>
        <v>-1000800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14377078</v>
      </c>
      <c r="D36" s="31">
        <f>+D15+D25+D34</f>
        <v>0</v>
      </c>
      <c r="E36" s="32">
        <f t="shared" si="3"/>
        <v>-15863981</v>
      </c>
      <c r="F36" s="33">
        <f t="shared" si="3"/>
        <v>-15863981</v>
      </c>
      <c r="G36" s="33">
        <f t="shared" si="3"/>
        <v>39518889</v>
      </c>
      <c r="H36" s="33">
        <f t="shared" si="3"/>
        <v>-44903353</v>
      </c>
      <c r="I36" s="33">
        <f t="shared" si="3"/>
        <v>4033304</v>
      </c>
      <c r="J36" s="33">
        <f t="shared" si="3"/>
        <v>-1351160</v>
      </c>
      <c r="K36" s="33">
        <f t="shared" si="3"/>
        <v>562703</v>
      </c>
      <c r="L36" s="33">
        <f t="shared" si="3"/>
        <v>53834010</v>
      </c>
      <c r="M36" s="33">
        <f t="shared" si="3"/>
        <v>-53405055</v>
      </c>
      <c r="N36" s="33">
        <f t="shared" si="3"/>
        <v>991658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-359502</v>
      </c>
      <c r="X36" s="33">
        <f t="shared" si="3"/>
        <v>191493696</v>
      </c>
      <c r="Y36" s="33">
        <f t="shared" si="3"/>
        <v>-191853198</v>
      </c>
      <c r="Z36" s="34">
        <f>+IF(X36&lt;&gt;0,+(Y36/X36)*100,0)</f>
        <v>-100.1877356839987</v>
      </c>
      <c r="AA36" s="35">
        <f>+AA15+AA25+AA34</f>
        <v>-15863981</v>
      </c>
    </row>
    <row r="37" spans="1:27" ht="13.5">
      <c r="A37" s="22" t="s">
        <v>57</v>
      </c>
      <c r="B37" s="16"/>
      <c r="C37" s="31">
        <v>23845877</v>
      </c>
      <c r="D37" s="31"/>
      <c r="E37" s="32">
        <v>-33115906</v>
      </c>
      <c r="F37" s="33">
        <v>-33115906</v>
      </c>
      <c r="G37" s="33">
        <v>3000495</v>
      </c>
      <c r="H37" s="33">
        <v>42519384</v>
      </c>
      <c r="I37" s="33">
        <v>-2383969</v>
      </c>
      <c r="J37" s="33">
        <v>3000495</v>
      </c>
      <c r="K37" s="33">
        <v>1649335</v>
      </c>
      <c r="L37" s="33">
        <v>2212038</v>
      </c>
      <c r="M37" s="33">
        <v>56046048</v>
      </c>
      <c r="N37" s="33">
        <v>1649335</v>
      </c>
      <c r="O37" s="33"/>
      <c r="P37" s="33"/>
      <c r="Q37" s="33"/>
      <c r="R37" s="33"/>
      <c r="S37" s="33"/>
      <c r="T37" s="33"/>
      <c r="U37" s="33"/>
      <c r="V37" s="33"/>
      <c r="W37" s="33">
        <v>3000495</v>
      </c>
      <c r="X37" s="33">
        <v>-33115906</v>
      </c>
      <c r="Y37" s="33">
        <v>36116401</v>
      </c>
      <c r="Z37" s="34">
        <v>-109.06</v>
      </c>
      <c r="AA37" s="35">
        <v>-33115906</v>
      </c>
    </row>
    <row r="38" spans="1:27" ht="13.5">
      <c r="A38" s="41" t="s">
        <v>58</v>
      </c>
      <c r="B38" s="42"/>
      <c r="C38" s="43">
        <v>38222954</v>
      </c>
      <c r="D38" s="43"/>
      <c r="E38" s="44">
        <v>-48979887</v>
      </c>
      <c r="F38" s="45">
        <v>-48979887</v>
      </c>
      <c r="G38" s="45">
        <v>42519384</v>
      </c>
      <c r="H38" s="45">
        <v>-2383969</v>
      </c>
      <c r="I38" s="45">
        <v>1649335</v>
      </c>
      <c r="J38" s="45">
        <v>1649335</v>
      </c>
      <c r="K38" s="45">
        <v>2212038</v>
      </c>
      <c r="L38" s="45">
        <v>56046048</v>
      </c>
      <c r="M38" s="45">
        <v>2640993</v>
      </c>
      <c r="N38" s="45">
        <v>2640993</v>
      </c>
      <c r="O38" s="45"/>
      <c r="P38" s="45"/>
      <c r="Q38" s="45"/>
      <c r="R38" s="45"/>
      <c r="S38" s="45"/>
      <c r="T38" s="45"/>
      <c r="U38" s="45"/>
      <c r="V38" s="45"/>
      <c r="W38" s="45">
        <v>2640993</v>
      </c>
      <c r="X38" s="45">
        <v>158377790</v>
      </c>
      <c r="Y38" s="45">
        <v>-155736797</v>
      </c>
      <c r="Z38" s="46">
        <v>-98.33</v>
      </c>
      <c r="AA38" s="47">
        <v>-48979887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23239015</v>
      </c>
      <c r="D6" s="17"/>
      <c r="E6" s="18">
        <v>81618108</v>
      </c>
      <c r="F6" s="19">
        <v>81618108</v>
      </c>
      <c r="G6" s="19">
        <v>5539063</v>
      </c>
      <c r="H6" s="19">
        <v>937562</v>
      </c>
      <c r="I6" s="19">
        <v>825609</v>
      </c>
      <c r="J6" s="19">
        <v>7302234</v>
      </c>
      <c r="K6" s="19">
        <v>6071404</v>
      </c>
      <c r="L6" s="19">
        <v>828603</v>
      </c>
      <c r="M6" s="19"/>
      <c r="N6" s="19">
        <v>6900007</v>
      </c>
      <c r="O6" s="19"/>
      <c r="P6" s="19"/>
      <c r="Q6" s="19"/>
      <c r="R6" s="19"/>
      <c r="S6" s="19"/>
      <c r="T6" s="19"/>
      <c r="U6" s="19"/>
      <c r="V6" s="19"/>
      <c r="W6" s="19">
        <v>14202241</v>
      </c>
      <c r="X6" s="19">
        <v>40809054</v>
      </c>
      <c r="Y6" s="19">
        <v>-26606813</v>
      </c>
      <c r="Z6" s="20">
        <v>-65.2</v>
      </c>
      <c r="AA6" s="21">
        <v>81618108</v>
      </c>
    </row>
    <row r="7" spans="1:27" ht="13.5">
      <c r="A7" s="22" t="s">
        <v>34</v>
      </c>
      <c r="B7" s="16"/>
      <c r="C7" s="17">
        <v>130021000</v>
      </c>
      <c r="D7" s="17"/>
      <c r="E7" s="18">
        <v>157076004</v>
      </c>
      <c r="F7" s="19">
        <v>157076004</v>
      </c>
      <c r="G7" s="19">
        <v>62376000</v>
      </c>
      <c r="H7" s="19">
        <v>1334000</v>
      </c>
      <c r="I7" s="19"/>
      <c r="J7" s="19">
        <v>63710000</v>
      </c>
      <c r="K7" s="19">
        <v>2500000</v>
      </c>
      <c r="L7" s="19">
        <v>50631000</v>
      </c>
      <c r="M7" s="19"/>
      <c r="N7" s="19">
        <v>53131000</v>
      </c>
      <c r="O7" s="19"/>
      <c r="P7" s="19"/>
      <c r="Q7" s="19"/>
      <c r="R7" s="19"/>
      <c r="S7" s="19"/>
      <c r="T7" s="19"/>
      <c r="U7" s="19"/>
      <c r="V7" s="19"/>
      <c r="W7" s="19">
        <v>116841000</v>
      </c>
      <c r="X7" s="19">
        <v>78538002</v>
      </c>
      <c r="Y7" s="19">
        <v>38302998</v>
      </c>
      <c r="Z7" s="20">
        <v>48.77</v>
      </c>
      <c r="AA7" s="21">
        <v>157076004</v>
      </c>
    </row>
    <row r="8" spans="1:27" ht="13.5">
      <c r="A8" s="22" t="s">
        <v>35</v>
      </c>
      <c r="B8" s="16"/>
      <c r="C8" s="17">
        <v>64591000</v>
      </c>
      <c r="D8" s="17"/>
      <c r="E8" s="18">
        <v>55593996</v>
      </c>
      <c r="F8" s="19">
        <v>55593996</v>
      </c>
      <c r="G8" s="19">
        <v>13000000</v>
      </c>
      <c r="H8" s="19"/>
      <c r="I8" s="19"/>
      <c r="J8" s="19">
        <v>13000000</v>
      </c>
      <c r="K8" s="19"/>
      <c r="L8" s="19">
        <v>19500000</v>
      </c>
      <c r="M8" s="19"/>
      <c r="N8" s="19">
        <v>19500000</v>
      </c>
      <c r="O8" s="19"/>
      <c r="P8" s="19"/>
      <c r="Q8" s="19"/>
      <c r="R8" s="19"/>
      <c r="S8" s="19"/>
      <c r="T8" s="19"/>
      <c r="U8" s="19"/>
      <c r="V8" s="19"/>
      <c r="W8" s="19">
        <v>32500000</v>
      </c>
      <c r="X8" s="19">
        <v>27796998</v>
      </c>
      <c r="Y8" s="19">
        <v>4703002</v>
      </c>
      <c r="Z8" s="20">
        <v>16.92</v>
      </c>
      <c r="AA8" s="21">
        <v>55593996</v>
      </c>
    </row>
    <row r="9" spans="1:27" ht="13.5">
      <c r="A9" s="22" t="s">
        <v>36</v>
      </c>
      <c r="B9" s="16"/>
      <c r="C9" s="17">
        <v>3006729</v>
      </c>
      <c r="D9" s="17"/>
      <c r="E9" s="18">
        <v>2499996</v>
      </c>
      <c r="F9" s="19">
        <v>2499996</v>
      </c>
      <c r="G9" s="19">
        <v>216635</v>
      </c>
      <c r="H9" s="19">
        <v>309746</v>
      </c>
      <c r="I9" s="19">
        <v>267541</v>
      </c>
      <c r="J9" s="19">
        <v>793922</v>
      </c>
      <c r="K9" s="19">
        <v>197495</v>
      </c>
      <c r="L9" s="19">
        <v>147807</v>
      </c>
      <c r="M9" s="19"/>
      <c r="N9" s="19">
        <v>345302</v>
      </c>
      <c r="O9" s="19"/>
      <c r="P9" s="19"/>
      <c r="Q9" s="19"/>
      <c r="R9" s="19"/>
      <c r="S9" s="19"/>
      <c r="T9" s="19"/>
      <c r="U9" s="19"/>
      <c r="V9" s="19"/>
      <c r="W9" s="19">
        <v>1139224</v>
      </c>
      <c r="X9" s="19">
        <v>1249998</v>
      </c>
      <c r="Y9" s="19">
        <v>-110774</v>
      </c>
      <c r="Z9" s="20">
        <v>-8.86</v>
      </c>
      <c r="AA9" s="21">
        <v>2499996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-161313402</v>
      </c>
      <c r="D12" s="17"/>
      <c r="E12" s="18">
        <v>-176676000</v>
      </c>
      <c r="F12" s="19">
        <v>-176676000</v>
      </c>
      <c r="G12" s="19">
        <v>-7022962</v>
      </c>
      <c r="H12" s="19">
        <v>-6867832</v>
      </c>
      <c r="I12" s="19">
        <v>-7110000</v>
      </c>
      <c r="J12" s="19">
        <v>-21000794</v>
      </c>
      <c r="K12" s="19">
        <v>-6909093</v>
      </c>
      <c r="L12" s="19">
        <v>-7410096</v>
      </c>
      <c r="M12" s="19"/>
      <c r="N12" s="19">
        <v>-14319189</v>
      </c>
      <c r="O12" s="19"/>
      <c r="P12" s="19"/>
      <c r="Q12" s="19"/>
      <c r="R12" s="19"/>
      <c r="S12" s="19"/>
      <c r="T12" s="19"/>
      <c r="U12" s="19"/>
      <c r="V12" s="19"/>
      <c r="W12" s="19">
        <v>-35319983</v>
      </c>
      <c r="X12" s="19">
        <v>-88338000</v>
      </c>
      <c r="Y12" s="19">
        <v>53018017</v>
      </c>
      <c r="Z12" s="20">
        <v>-60.02</v>
      </c>
      <c r="AA12" s="21">
        <v>-176676000</v>
      </c>
    </row>
    <row r="13" spans="1:27" ht="13.5">
      <c r="A13" s="22" t="s">
        <v>40</v>
      </c>
      <c r="B13" s="16"/>
      <c r="C13" s="17"/>
      <c r="D13" s="17"/>
      <c r="E13" s="18">
        <v>-99996</v>
      </c>
      <c r="F13" s="19">
        <v>-99996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-49998</v>
      </c>
      <c r="Y13" s="19">
        <v>49998</v>
      </c>
      <c r="Z13" s="20">
        <v>-100</v>
      </c>
      <c r="AA13" s="21">
        <v>-99996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59544342</v>
      </c>
      <c r="D15" s="25">
        <f>SUM(D6:D14)</f>
        <v>0</v>
      </c>
      <c r="E15" s="26">
        <f t="shared" si="0"/>
        <v>120012108</v>
      </c>
      <c r="F15" s="27">
        <f t="shared" si="0"/>
        <v>120012108</v>
      </c>
      <c r="G15" s="27">
        <f t="shared" si="0"/>
        <v>74108736</v>
      </c>
      <c r="H15" s="27">
        <f t="shared" si="0"/>
        <v>-4286524</v>
      </c>
      <c r="I15" s="27">
        <f t="shared" si="0"/>
        <v>-6016850</v>
      </c>
      <c r="J15" s="27">
        <f t="shared" si="0"/>
        <v>63805362</v>
      </c>
      <c r="K15" s="27">
        <f t="shared" si="0"/>
        <v>1859806</v>
      </c>
      <c r="L15" s="27">
        <f t="shared" si="0"/>
        <v>63697314</v>
      </c>
      <c r="M15" s="27">
        <f t="shared" si="0"/>
        <v>0</v>
      </c>
      <c r="N15" s="27">
        <f t="shared" si="0"/>
        <v>65557120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129362482</v>
      </c>
      <c r="X15" s="27">
        <f t="shared" si="0"/>
        <v>60006054</v>
      </c>
      <c r="Y15" s="27">
        <f t="shared" si="0"/>
        <v>69356428</v>
      </c>
      <c r="Z15" s="28">
        <f>+IF(X15&lt;&gt;0,+(Y15/X15)*100,0)</f>
        <v>115.58238440408029</v>
      </c>
      <c r="AA15" s="29">
        <f>SUM(AA6:AA14)</f>
        <v>120012108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-119975904</v>
      </c>
      <c r="F24" s="19">
        <v>-119975904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-59987952</v>
      </c>
      <c r="Y24" s="19">
        <v>59987952</v>
      </c>
      <c r="Z24" s="20">
        <v>-100</v>
      </c>
      <c r="AA24" s="21">
        <v>-119975904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-119975904</v>
      </c>
      <c r="F25" s="27">
        <f t="shared" si="1"/>
        <v>-119975904</v>
      </c>
      <c r="G25" s="27">
        <f t="shared" si="1"/>
        <v>0</v>
      </c>
      <c r="H25" s="27">
        <f t="shared" si="1"/>
        <v>0</v>
      </c>
      <c r="I25" s="27">
        <f t="shared" si="1"/>
        <v>0</v>
      </c>
      <c r="J25" s="27">
        <f t="shared" si="1"/>
        <v>0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0</v>
      </c>
      <c r="X25" s="27">
        <f t="shared" si="1"/>
        <v>-59987952</v>
      </c>
      <c r="Y25" s="27">
        <f t="shared" si="1"/>
        <v>59987952</v>
      </c>
      <c r="Z25" s="28">
        <f>+IF(X25&lt;&gt;0,+(Y25/X25)*100,0)</f>
        <v>-100</v>
      </c>
      <c r="AA25" s="29">
        <f>SUM(AA19:AA24)</f>
        <v>-119975904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>
        <v>-496584</v>
      </c>
      <c r="F33" s="19">
        <v>-496584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>
        <v>-248292</v>
      </c>
      <c r="Y33" s="19">
        <v>248292</v>
      </c>
      <c r="Z33" s="20">
        <v>-100</v>
      </c>
      <c r="AA33" s="21">
        <v>-496584</v>
      </c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-496584</v>
      </c>
      <c r="F34" s="27">
        <f t="shared" si="2"/>
        <v>-496584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-248292</v>
      </c>
      <c r="Y34" s="27">
        <f t="shared" si="2"/>
        <v>248292</v>
      </c>
      <c r="Z34" s="28">
        <f>+IF(X34&lt;&gt;0,+(Y34/X34)*100,0)</f>
        <v>-100</v>
      </c>
      <c r="AA34" s="29">
        <f>SUM(AA29:AA33)</f>
        <v>-496584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59544342</v>
      </c>
      <c r="D36" s="31">
        <f>+D15+D25+D34</f>
        <v>0</v>
      </c>
      <c r="E36" s="32">
        <f t="shared" si="3"/>
        <v>-460380</v>
      </c>
      <c r="F36" s="33">
        <f t="shared" si="3"/>
        <v>-460380</v>
      </c>
      <c r="G36" s="33">
        <f t="shared" si="3"/>
        <v>74108736</v>
      </c>
      <c r="H36" s="33">
        <f t="shared" si="3"/>
        <v>-4286524</v>
      </c>
      <c r="I36" s="33">
        <f t="shared" si="3"/>
        <v>-6016850</v>
      </c>
      <c r="J36" s="33">
        <f t="shared" si="3"/>
        <v>63805362</v>
      </c>
      <c r="K36" s="33">
        <f t="shared" si="3"/>
        <v>1859806</v>
      </c>
      <c r="L36" s="33">
        <f t="shared" si="3"/>
        <v>63697314</v>
      </c>
      <c r="M36" s="33">
        <f t="shared" si="3"/>
        <v>0</v>
      </c>
      <c r="N36" s="33">
        <f t="shared" si="3"/>
        <v>65557120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129362482</v>
      </c>
      <c r="X36" s="33">
        <f t="shared" si="3"/>
        <v>-230190</v>
      </c>
      <c r="Y36" s="33">
        <f t="shared" si="3"/>
        <v>129592672</v>
      </c>
      <c r="Z36" s="34">
        <f>+IF(X36&lt;&gt;0,+(Y36/X36)*100,0)</f>
        <v>-56298.13284677875</v>
      </c>
      <c r="AA36" s="35">
        <f>+AA15+AA25+AA34</f>
        <v>-460380</v>
      </c>
    </row>
    <row r="37" spans="1:27" ht="13.5">
      <c r="A37" s="22" t="s">
        <v>57</v>
      </c>
      <c r="B37" s="16"/>
      <c r="C37" s="31"/>
      <c r="D37" s="31"/>
      <c r="E37" s="32">
        <v>460303</v>
      </c>
      <c r="F37" s="33">
        <v>460303</v>
      </c>
      <c r="G37" s="33"/>
      <c r="H37" s="33">
        <v>74108736</v>
      </c>
      <c r="I37" s="33">
        <v>69822212</v>
      </c>
      <c r="J37" s="33"/>
      <c r="K37" s="33">
        <v>63805362</v>
      </c>
      <c r="L37" s="33">
        <v>65665168</v>
      </c>
      <c r="M37" s="33"/>
      <c r="N37" s="33">
        <v>63805362</v>
      </c>
      <c r="O37" s="33"/>
      <c r="P37" s="33"/>
      <c r="Q37" s="33"/>
      <c r="R37" s="33"/>
      <c r="S37" s="33"/>
      <c r="T37" s="33"/>
      <c r="U37" s="33"/>
      <c r="V37" s="33"/>
      <c r="W37" s="33"/>
      <c r="X37" s="33">
        <v>460303</v>
      </c>
      <c r="Y37" s="33">
        <v>-460303</v>
      </c>
      <c r="Z37" s="34">
        <v>-100</v>
      </c>
      <c r="AA37" s="35">
        <v>460303</v>
      </c>
    </row>
    <row r="38" spans="1:27" ht="13.5">
      <c r="A38" s="41" t="s">
        <v>58</v>
      </c>
      <c r="B38" s="42"/>
      <c r="C38" s="43">
        <v>59544342</v>
      </c>
      <c r="D38" s="43"/>
      <c r="E38" s="44">
        <v>-77</v>
      </c>
      <c r="F38" s="45">
        <v>-77</v>
      </c>
      <c r="G38" s="45">
        <v>74108736</v>
      </c>
      <c r="H38" s="45">
        <v>69822212</v>
      </c>
      <c r="I38" s="45">
        <v>63805362</v>
      </c>
      <c r="J38" s="45">
        <v>63805362</v>
      </c>
      <c r="K38" s="45">
        <v>65665168</v>
      </c>
      <c r="L38" s="45">
        <v>129362482</v>
      </c>
      <c r="M38" s="45"/>
      <c r="N38" s="45">
        <v>129362482</v>
      </c>
      <c r="O38" s="45"/>
      <c r="P38" s="45"/>
      <c r="Q38" s="45"/>
      <c r="R38" s="45"/>
      <c r="S38" s="45"/>
      <c r="T38" s="45"/>
      <c r="U38" s="45"/>
      <c r="V38" s="45"/>
      <c r="W38" s="45">
        <v>129362482</v>
      </c>
      <c r="X38" s="45">
        <v>230113</v>
      </c>
      <c r="Y38" s="45">
        <v>129132369</v>
      </c>
      <c r="Z38" s="46">
        <v>56116.94</v>
      </c>
      <c r="AA38" s="47">
        <v>-77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12992826</v>
      </c>
      <c r="D6" s="17"/>
      <c r="E6" s="18">
        <v>7003008</v>
      </c>
      <c r="F6" s="19">
        <v>7003008</v>
      </c>
      <c r="G6" s="19">
        <v>129346</v>
      </c>
      <c r="H6" s="19">
        <v>120679</v>
      </c>
      <c r="I6" s="19">
        <v>559452</v>
      </c>
      <c r="J6" s="19">
        <v>809477</v>
      </c>
      <c r="K6" s="19">
        <v>338578</v>
      </c>
      <c r="L6" s="19">
        <v>265773</v>
      </c>
      <c r="M6" s="19"/>
      <c r="N6" s="19">
        <v>604351</v>
      </c>
      <c r="O6" s="19"/>
      <c r="P6" s="19"/>
      <c r="Q6" s="19"/>
      <c r="R6" s="19"/>
      <c r="S6" s="19"/>
      <c r="T6" s="19"/>
      <c r="U6" s="19"/>
      <c r="V6" s="19"/>
      <c r="W6" s="19">
        <v>1413828</v>
      </c>
      <c r="X6" s="19">
        <v>3501504</v>
      </c>
      <c r="Y6" s="19">
        <v>-2087676</v>
      </c>
      <c r="Z6" s="20">
        <v>-59.62</v>
      </c>
      <c r="AA6" s="21">
        <v>7003008</v>
      </c>
    </row>
    <row r="7" spans="1:27" ht="13.5">
      <c r="A7" s="22" t="s">
        <v>34</v>
      </c>
      <c r="B7" s="16"/>
      <c r="C7" s="17"/>
      <c r="D7" s="17"/>
      <c r="E7" s="18">
        <v>100017996</v>
      </c>
      <c r="F7" s="19">
        <v>100017996</v>
      </c>
      <c r="G7" s="19">
        <v>36167000</v>
      </c>
      <c r="H7" s="19">
        <v>1666498</v>
      </c>
      <c r="I7" s="19"/>
      <c r="J7" s="19">
        <v>37833498</v>
      </c>
      <c r="K7" s="19">
        <v>1500000</v>
      </c>
      <c r="L7" s="19">
        <v>22643000</v>
      </c>
      <c r="M7" s="19"/>
      <c r="N7" s="19">
        <v>24143000</v>
      </c>
      <c r="O7" s="19"/>
      <c r="P7" s="19"/>
      <c r="Q7" s="19"/>
      <c r="R7" s="19"/>
      <c r="S7" s="19"/>
      <c r="T7" s="19"/>
      <c r="U7" s="19"/>
      <c r="V7" s="19"/>
      <c r="W7" s="19">
        <v>61976498</v>
      </c>
      <c r="X7" s="19">
        <v>50008998</v>
      </c>
      <c r="Y7" s="19">
        <v>11967500</v>
      </c>
      <c r="Z7" s="20">
        <v>23.93</v>
      </c>
      <c r="AA7" s="21">
        <v>100017996</v>
      </c>
    </row>
    <row r="8" spans="1:27" ht="13.5">
      <c r="A8" s="22" t="s">
        <v>35</v>
      </c>
      <c r="B8" s="16"/>
      <c r="C8" s="17">
        <v>118565555</v>
      </c>
      <c r="D8" s="17"/>
      <c r="E8" s="18">
        <v>31998000</v>
      </c>
      <c r="F8" s="19">
        <v>31998000</v>
      </c>
      <c r="G8" s="19">
        <v>10718000</v>
      </c>
      <c r="H8" s="19"/>
      <c r="I8" s="19"/>
      <c r="J8" s="19">
        <v>10718000</v>
      </c>
      <c r="K8" s="19"/>
      <c r="L8" s="19">
        <v>9202000</v>
      </c>
      <c r="M8" s="19"/>
      <c r="N8" s="19">
        <v>9202000</v>
      </c>
      <c r="O8" s="19"/>
      <c r="P8" s="19"/>
      <c r="Q8" s="19"/>
      <c r="R8" s="19"/>
      <c r="S8" s="19"/>
      <c r="T8" s="19"/>
      <c r="U8" s="19"/>
      <c r="V8" s="19"/>
      <c r="W8" s="19">
        <v>19920000</v>
      </c>
      <c r="X8" s="19">
        <v>15999000</v>
      </c>
      <c r="Y8" s="19">
        <v>3921000</v>
      </c>
      <c r="Z8" s="20">
        <v>24.51</v>
      </c>
      <c r="AA8" s="21">
        <v>31998000</v>
      </c>
    </row>
    <row r="9" spans="1:27" ht="13.5">
      <c r="A9" s="22" t="s">
        <v>36</v>
      </c>
      <c r="B9" s="16"/>
      <c r="C9" s="17">
        <v>862416</v>
      </c>
      <c r="D9" s="17"/>
      <c r="E9" s="18">
        <v>564348</v>
      </c>
      <c r="F9" s="19">
        <v>564348</v>
      </c>
      <c r="G9" s="19">
        <v>28</v>
      </c>
      <c r="H9" s="19">
        <v>268</v>
      </c>
      <c r="I9" s="19">
        <v>153</v>
      </c>
      <c r="J9" s="19">
        <v>449</v>
      </c>
      <c r="K9" s="19">
        <v>71</v>
      </c>
      <c r="L9" s="19">
        <v>26</v>
      </c>
      <c r="M9" s="19"/>
      <c r="N9" s="19">
        <v>97</v>
      </c>
      <c r="O9" s="19"/>
      <c r="P9" s="19"/>
      <c r="Q9" s="19"/>
      <c r="R9" s="19"/>
      <c r="S9" s="19"/>
      <c r="T9" s="19"/>
      <c r="U9" s="19"/>
      <c r="V9" s="19"/>
      <c r="W9" s="19">
        <v>546</v>
      </c>
      <c r="X9" s="19">
        <v>282174</v>
      </c>
      <c r="Y9" s="19">
        <v>-281628</v>
      </c>
      <c r="Z9" s="20">
        <v>-99.81</v>
      </c>
      <c r="AA9" s="21">
        <v>564348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-93915011</v>
      </c>
      <c r="D12" s="17"/>
      <c r="E12" s="18">
        <v>-133367700</v>
      </c>
      <c r="F12" s="19">
        <v>-133367700</v>
      </c>
      <c r="G12" s="19"/>
      <c r="H12" s="19">
        <v>-9047089</v>
      </c>
      <c r="I12" s="19">
        <v>-10440475</v>
      </c>
      <c r="J12" s="19">
        <v>-19487564</v>
      </c>
      <c r="K12" s="19">
        <v>-12393609</v>
      </c>
      <c r="L12" s="19">
        <v>-9943411</v>
      </c>
      <c r="M12" s="19"/>
      <c r="N12" s="19">
        <v>-22337020</v>
      </c>
      <c r="O12" s="19"/>
      <c r="P12" s="19"/>
      <c r="Q12" s="19"/>
      <c r="R12" s="19"/>
      <c r="S12" s="19"/>
      <c r="T12" s="19"/>
      <c r="U12" s="19"/>
      <c r="V12" s="19"/>
      <c r="W12" s="19">
        <v>-41824584</v>
      </c>
      <c r="X12" s="19">
        <v>-66683850</v>
      </c>
      <c r="Y12" s="19">
        <v>24859266</v>
      </c>
      <c r="Z12" s="20">
        <v>-37.28</v>
      </c>
      <c r="AA12" s="21">
        <v>-133367700</v>
      </c>
    </row>
    <row r="13" spans="1:27" ht="13.5">
      <c r="A13" s="22" t="s">
        <v>40</v>
      </c>
      <c r="B13" s="16"/>
      <c r="C13" s="17">
        <v>-128</v>
      </c>
      <c r="D13" s="17"/>
      <c r="E13" s="18">
        <v>-329160</v>
      </c>
      <c r="F13" s="19">
        <v>-329160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-164580</v>
      </c>
      <c r="Y13" s="19">
        <v>164580</v>
      </c>
      <c r="Z13" s="20">
        <v>-100</v>
      </c>
      <c r="AA13" s="21">
        <v>-329160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38505658</v>
      </c>
      <c r="D15" s="25">
        <f>SUM(D6:D14)</f>
        <v>0</v>
      </c>
      <c r="E15" s="26">
        <f t="shared" si="0"/>
        <v>5886492</v>
      </c>
      <c r="F15" s="27">
        <f t="shared" si="0"/>
        <v>5886492</v>
      </c>
      <c r="G15" s="27">
        <f t="shared" si="0"/>
        <v>47014374</v>
      </c>
      <c r="H15" s="27">
        <f t="shared" si="0"/>
        <v>-7259644</v>
      </c>
      <c r="I15" s="27">
        <f t="shared" si="0"/>
        <v>-9880870</v>
      </c>
      <c r="J15" s="27">
        <f t="shared" si="0"/>
        <v>29873860</v>
      </c>
      <c r="K15" s="27">
        <f t="shared" si="0"/>
        <v>-10554960</v>
      </c>
      <c r="L15" s="27">
        <f t="shared" si="0"/>
        <v>22167388</v>
      </c>
      <c r="M15" s="27">
        <f t="shared" si="0"/>
        <v>0</v>
      </c>
      <c r="N15" s="27">
        <f t="shared" si="0"/>
        <v>11612428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41486288</v>
      </c>
      <c r="X15" s="27">
        <f t="shared" si="0"/>
        <v>2943246</v>
      </c>
      <c r="Y15" s="27">
        <f t="shared" si="0"/>
        <v>38543042</v>
      </c>
      <c r="Z15" s="28">
        <f>+IF(X15&lt;&gt;0,+(Y15/X15)*100,0)</f>
        <v>1309.54198187987</v>
      </c>
      <c r="AA15" s="29">
        <f>SUM(AA6:AA14)</f>
        <v>5886492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>
        <v>1523</v>
      </c>
      <c r="H21" s="36">
        <v>-195177</v>
      </c>
      <c r="I21" s="36">
        <v>-389224</v>
      </c>
      <c r="J21" s="19">
        <v>-582878</v>
      </c>
      <c r="K21" s="36">
        <v>-497164</v>
      </c>
      <c r="L21" s="36">
        <v>-525757</v>
      </c>
      <c r="M21" s="19"/>
      <c r="N21" s="36">
        <v>-1022921</v>
      </c>
      <c r="O21" s="36"/>
      <c r="P21" s="36"/>
      <c r="Q21" s="19"/>
      <c r="R21" s="36"/>
      <c r="S21" s="36"/>
      <c r="T21" s="19"/>
      <c r="U21" s="36"/>
      <c r="V21" s="36"/>
      <c r="W21" s="36">
        <v>-1605799</v>
      </c>
      <c r="X21" s="19"/>
      <c r="Y21" s="36">
        <v>-1605799</v>
      </c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>
        <v>-22019236</v>
      </c>
      <c r="I22" s="19">
        <v>-1493744</v>
      </c>
      <c r="J22" s="19">
        <v>-23512980</v>
      </c>
      <c r="K22" s="19">
        <v>5126989</v>
      </c>
      <c r="L22" s="19">
        <v>1662720</v>
      </c>
      <c r="M22" s="19"/>
      <c r="N22" s="19">
        <v>6789709</v>
      </c>
      <c r="O22" s="19"/>
      <c r="P22" s="19"/>
      <c r="Q22" s="19"/>
      <c r="R22" s="19"/>
      <c r="S22" s="19"/>
      <c r="T22" s="19"/>
      <c r="U22" s="19"/>
      <c r="V22" s="19"/>
      <c r="W22" s="19">
        <v>-16723271</v>
      </c>
      <c r="X22" s="19"/>
      <c r="Y22" s="19">
        <v>-16723271</v>
      </c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-56229009</v>
      </c>
      <c r="D24" s="17"/>
      <c r="E24" s="18">
        <v>-31998000</v>
      </c>
      <c r="F24" s="19">
        <v>-31998000</v>
      </c>
      <c r="G24" s="19"/>
      <c r="H24" s="19">
        <v>-4839715</v>
      </c>
      <c r="I24" s="19"/>
      <c r="J24" s="19">
        <v>-4839715</v>
      </c>
      <c r="K24" s="19">
        <v>1465790</v>
      </c>
      <c r="L24" s="19"/>
      <c r="M24" s="19"/>
      <c r="N24" s="19">
        <v>1465790</v>
      </c>
      <c r="O24" s="19"/>
      <c r="P24" s="19"/>
      <c r="Q24" s="19"/>
      <c r="R24" s="19"/>
      <c r="S24" s="19"/>
      <c r="T24" s="19"/>
      <c r="U24" s="19"/>
      <c r="V24" s="19"/>
      <c r="W24" s="19">
        <v>-3373925</v>
      </c>
      <c r="X24" s="19">
        <v>-15999000</v>
      </c>
      <c r="Y24" s="19">
        <v>12625075</v>
      </c>
      <c r="Z24" s="20">
        <v>-78.91</v>
      </c>
      <c r="AA24" s="21">
        <v>-31998000</v>
      </c>
    </row>
    <row r="25" spans="1:27" ht="13.5">
      <c r="A25" s="23" t="s">
        <v>49</v>
      </c>
      <c r="B25" s="24"/>
      <c r="C25" s="25">
        <f aca="true" t="shared" si="1" ref="C25:Y25">SUM(C19:C24)</f>
        <v>-56229009</v>
      </c>
      <c r="D25" s="25">
        <f>SUM(D19:D24)</f>
        <v>0</v>
      </c>
      <c r="E25" s="26">
        <f t="shared" si="1"/>
        <v>-31998000</v>
      </c>
      <c r="F25" s="27">
        <f t="shared" si="1"/>
        <v>-31998000</v>
      </c>
      <c r="G25" s="27">
        <f t="shared" si="1"/>
        <v>1523</v>
      </c>
      <c r="H25" s="27">
        <f t="shared" si="1"/>
        <v>-27054128</v>
      </c>
      <c r="I25" s="27">
        <f t="shared" si="1"/>
        <v>-1882968</v>
      </c>
      <c r="J25" s="27">
        <f t="shared" si="1"/>
        <v>-28935573</v>
      </c>
      <c r="K25" s="27">
        <f t="shared" si="1"/>
        <v>6095615</v>
      </c>
      <c r="L25" s="27">
        <f t="shared" si="1"/>
        <v>1136963</v>
      </c>
      <c r="M25" s="27">
        <f t="shared" si="1"/>
        <v>0</v>
      </c>
      <c r="N25" s="27">
        <f t="shared" si="1"/>
        <v>7232578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-21702995</v>
      </c>
      <c r="X25" s="27">
        <f t="shared" si="1"/>
        <v>-15999000</v>
      </c>
      <c r="Y25" s="27">
        <f t="shared" si="1"/>
        <v>-5703995</v>
      </c>
      <c r="Z25" s="28">
        <f>+IF(X25&lt;&gt;0,+(Y25/X25)*100,0)</f>
        <v>35.652197012313266</v>
      </c>
      <c r="AA25" s="29">
        <f>SUM(AA19:AA24)</f>
        <v>-31998000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-17723351</v>
      </c>
      <c r="D36" s="31">
        <f>+D15+D25+D34</f>
        <v>0</v>
      </c>
      <c r="E36" s="32">
        <f t="shared" si="3"/>
        <v>-26111508</v>
      </c>
      <c r="F36" s="33">
        <f t="shared" si="3"/>
        <v>-26111508</v>
      </c>
      <c r="G36" s="33">
        <f t="shared" si="3"/>
        <v>47015897</v>
      </c>
      <c r="H36" s="33">
        <f t="shared" si="3"/>
        <v>-34313772</v>
      </c>
      <c r="I36" s="33">
        <f t="shared" si="3"/>
        <v>-11763838</v>
      </c>
      <c r="J36" s="33">
        <f t="shared" si="3"/>
        <v>938287</v>
      </c>
      <c r="K36" s="33">
        <f t="shared" si="3"/>
        <v>-4459345</v>
      </c>
      <c r="L36" s="33">
        <f t="shared" si="3"/>
        <v>23304351</v>
      </c>
      <c r="M36" s="33">
        <f t="shared" si="3"/>
        <v>0</v>
      </c>
      <c r="N36" s="33">
        <f t="shared" si="3"/>
        <v>18845006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19783293</v>
      </c>
      <c r="X36" s="33">
        <f t="shared" si="3"/>
        <v>-13055754</v>
      </c>
      <c r="Y36" s="33">
        <f t="shared" si="3"/>
        <v>32839047</v>
      </c>
      <c r="Z36" s="34">
        <f>+IF(X36&lt;&gt;0,+(Y36/X36)*100,0)</f>
        <v>-251.5293027120456</v>
      </c>
      <c r="AA36" s="35">
        <f>+AA15+AA25+AA34</f>
        <v>-26111508</v>
      </c>
    </row>
    <row r="37" spans="1:27" ht="13.5">
      <c r="A37" s="22" t="s">
        <v>57</v>
      </c>
      <c r="B37" s="16"/>
      <c r="C37" s="31">
        <v>14907850</v>
      </c>
      <c r="D37" s="31"/>
      <c r="E37" s="32">
        <v>19098842</v>
      </c>
      <c r="F37" s="33">
        <v>19098842</v>
      </c>
      <c r="G37" s="33">
        <v>2960033</v>
      </c>
      <c r="H37" s="33">
        <v>49975930</v>
      </c>
      <c r="I37" s="33">
        <v>15662158</v>
      </c>
      <c r="J37" s="33">
        <v>2960033</v>
      </c>
      <c r="K37" s="33">
        <v>3898320</v>
      </c>
      <c r="L37" s="33">
        <v>-561025</v>
      </c>
      <c r="M37" s="33"/>
      <c r="N37" s="33">
        <v>3898320</v>
      </c>
      <c r="O37" s="33"/>
      <c r="P37" s="33"/>
      <c r="Q37" s="33"/>
      <c r="R37" s="33"/>
      <c r="S37" s="33"/>
      <c r="T37" s="33"/>
      <c r="U37" s="33"/>
      <c r="V37" s="33"/>
      <c r="W37" s="33">
        <v>2960033</v>
      </c>
      <c r="X37" s="33">
        <v>19098842</v>
      </c>
      <c r="Y37" s="33">
        <v>-16138809</v>
      </c>
      <c r="Z37" s="34">
        <v>-84.5</v>
      </c>
      <c r="AA37" s="35">
        <v>19098842</v>
      </c>
    </row>
    <row r="38" spans="1:27" ht="13.5">
      <c r="A38" s="41" t="s">
        <v>58</v>
      </c>
      <c r="B38" s="42"/>
      <c r="C38" s="43">
        <v>-2815501</v>
      </c>
      <c r="D38" s="43"/>
      <c r="E38" s="44">
        <v>-7012667</v>
      </c>
      <c r="F38" s="45">
        <v>-7012667</v>
      </c>
      <c r="G38" s="45">
        <v>49975930</v>
      </c>
      <c r="H38" s="45">
        <v>15662158</v>
      </c>
      <c r="I38" s="45">
        <v>3898320</v>
      </c>
      <c r="J38" s="45">
        <v>3898320</v>
      </c>
      <c r="K38" s="45">
        <v>-561025</v>
      </c>
      <c r="L38" s="45">
        <v>22743326</v>
      </c>
      <c r="M38" s="45"/>
      <c r="N38" s="45">
        <v>22743326</v>
      </c>
      <c r="O38" s="45"/>
      <c r="P38" s="45"/>
      <c r="Q38" s="45"/>
      <c r="R38" s="45"/>
      <c r="S38" s="45"/>
      <c r="T38" s="45"/>
      <c r="U38" s="45"/>
      <c r="V38" s="45"/>
      <c r="W38" s="45">
        <v>22743326</v>
      </c>
      <c r="X38" s="45">
        <v>6043087</v>
      </c>
      <c r="Y38" s="45">
        <v>16700239</v>
      </c>
      <c r="Z38" s="46">
        <v>276.35</v>
      </c>
      <c r="AA38" s="47">
        <v>-7012667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10343076</v>
      </c>
      <c r="D6" s="17"/>
      <c r="E6" s="18">
        <v>27393180</v>
      </c>
      <c r="F6" s="19">
        <v>27393180</v>
      </c>
      <c r="G6" s="19">
        <v>2091671</v>
      </c>
      <c r="H6" s="19">
        <v>2107300</v>
      </c>
      <c r="I6" s="19">
        <v>1939771</v>
      </c>
      <c r="J6" s="19">
        <v>6138742</v>
      </c>
      <c r="K6" s="19">
        <v>2172360</v>
      </c>
      <c r="L6" s="19">
        <v>2774901</v>
      </c>
      <c r="M6" s="19">
        <v>1857989</v>
      </c>
      <c r="N6" s="19">
        <v>6805250</v>
      </c>
      <c r="O6" s="19"/>
      <c r="P6" s="19"/>
      <c r="Q6" s="19"/>
      <c r="R6" s="19"/>
      <c r="S6" s="19"/>
      <c r="T6" s="19"/>
      <c r="U6" s="19"/>
      <c r="V6" s="19"/>
      <c r="W6" s="19">
        <v>12943992</v>
      </c>
      <c r="X6" s="19">
        <v>13696588</v>
      </c>
      <c r="Y6" s="19">
        <v>-752596</v>
      </c>
      <c r="Z6" s="20">
        <v>-5.49</v>
      </c>
      <c r="AA6" s="21">
        <v>27393180</v>
      </c>
    </row>
    <row r="7" spans="1:27" ht="13.5">
      <c r="A7" s="22" t="s">
        <v>34</v>
      </c>
      <c r="B7" s="16"/>
      <c r="C7" s="17">
        <v>157576362</v>
      </c>
      <c r="D7" s="17"/>
      <c r="E7" s="18">
        <v>173501999</v>
      </c>
      <c r="F7" s="19">
        <v>173501999</v>
      </c>
      <c r="G7" s="19">
        <v>67091000</v>
      </c>
      <c r="H7" s="19">
        <v>1334715</v>
      </c>
      <c r="I7" s="19"/>
      <c r="J7" s="19">
        <v>68425715</v>
      </c>
      <c r="K7" s="19"/>
      <c r="L7" s="19">
        <v>56526525</v>
      </c>
      <c r="M7" s="19">
        <v>22059</v>
      </c>
      <c r="N7" s="19">
        <v>56548584</v>
      </c>
      <c r="O7" s="19"/>
      <c r="P7" s="19"/>
      <c r="Q7" s="19"/>
      <c r="R7" s="19"/>
      <c r="S7" s="19"/>
      <c r="T7" s="19"/>
      <c r="U7" s="19"/>
      <c r="V7" s="19"/>
      <c r="W7" s="19">
        <v>124974299</v>
      </c>
      <c r="X7" s="19">
        <v>116612666</v>
      </c>
      <c r="Y7" s="19">
        <v>8361633</v>
      </c>
      <c r="Z7" s="20">
        <v>7.17</v>
      </c>
      <c r="AA7" s="21">
        <v>173501999</v>
      </c>
    </row>
    <row r="8" spans="1:27" ht="13.5">
      <c r="A8" s="22" t="s">
        <v>35</v>
      </c>
      <c r="B8" s="16"/>
      <c r="C8" s="17">
        <v>48566000</v>
      </c>
      <c r="D8" s="17"/>
      <c r="E8" s="18">
        <v>60324001</v>
      </c>
      <c r="F8" s="19">
        <v>60324001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>
        <v>40549334</v>
      </c>
      <c r="Y8" s="19">
        <v>-40549334</v>
      </c>
      <c r="Z8" s="20">
        <v>-100</v>
      </c>
      <c r="AA8" s="21">
        <v>60324001</v>
      </c>
    </row>
    <row r="9" spans="1:27" ht="13.5">
      <c r="A9" s="22" t="s">
        <v>36</v>
      </c>
      <c r="B9" s="16"/>
      <c r="C9" s="17">
        <v>4743148</v>
      </c>
      <c r="D9" s="17"/>
      <c r="E9" s="18">
        <v>5000000</v>
      </c>
      <c r="F9" s="19">
        <v>5000000</v>
      </c>
      <c r="G9" s="19">
        <v>293265</v>
      </c>
      <c r="H9" s="19">
        <v>297584</v>
      </c>
      <c r="I9" s="19">
        <v>172229</v>
      </c>
      <c r="J9" s="19">
        <v>763078</v>
      </c>
      <c r="K9" s="19">
        <v>93147</v>
      </c>
      <c r="L9" s="19">
        <v>105256</v>
      </c>
      <c r="M9" s="19">
        <v>251036</v>
      </c>
      <c r="N9" s="19">
        <v>449439</v>
      </c>
      <c r="O9" s="19"/>
      <c r="P9" s="19"/>
      <c r="Q9" s="19"/>
      <c r="R9" s="19"/>
      <c r="S9" s="19"/>
      <c r="T9" s="19"/>
      <c r="U9" s="19"/>
      <c r="V9" s="19"/>
      <c r="W9" s="19">
        <v>1212517</v>
      </c>
      <c r="X9" s="19">
        <v>2499998</v>
      </c>
      <c r="Y9" s="19">
        <v>-1287481</v>
      </c>
      <c r="Z9" s="20">
        <v>-51.5</v>
      </c>
      <c r="AA9" s="21">
        <v>5000000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-173279791</v>
      </c>
      <c r="D12" s="17"/>
      <c r="E12" s="18">
        <v>-177049192</v>
      </c>
      <c r="F12" s="19">
        <v>-177049192</v>
      </c>
      <c r="G12" s="19">
        <v>-12102816</v>
      </c>
      <c r="H12" s="19">
        <v>-15673041</v>
      </c>
      <c r="I12" s="19">
        <v>-23063573</v>
      </c>
      <c r="J12" s="19">
        <v>-50839430</v>
      </c>
      <c r="K12" s="19">
        <v>-17545359</v>
      </c>
      <c r="L12" s="19">
        <v>-18905239</v>
      </c>
      <c r="M12" s="19">
        <v>-16841806</v>
      </c>
      <c r="N12" s="19">
        <v>-53292404</v>
      </c>
      <c r="O12" s="19"/>
      <c r="P12" s="19"/>
      <c r="Q12" s="19"/>
      <c r="R12" s="19"/>
      <c r="S12" s="19"/>
      <c r="T12" s="19"/>
      <c r="U12" s="19"/>
      <c r="V12" s="19"/>
      <c r="W12" s="19">
        <v>-104131834</v>
      </c>
      <c r="X12" s="19">
        <v>-87111804</v>
      </c>
      <c r="Y12" s="19">
        <v>-17020030</v>
      </c>
      <c r="Z12" s="20">
        <v>19.54</v>
      </c>
      <c r="AA12" s="21">
        <v>-177049192</v>
      </c>
    </row>
    <row r="13" spans="1:27" ht="13.5">
      <c r="A13" s="22" t="s">
        <v>40</v>
      </c>
      <c r="B13" s="16"/>
      <c r="C13" s="17">
        <v>-13521</v>
      </c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-3720000</v>
      </c>
      <c r="F14" s="19">
        <v>-3720000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>
        <v>-1860000</v>
      </c>
      <c r="Y14" s="19">
        <v>1860000</v>
      </c>
      <c r="Z14" s="20">
        <v>-100</v>
      </c>
      <c r="AA14" s="21">
        <v>-3720000</v>
      </c>
    </row>
    <row r="15" spans="1:27" ht="13.5">
      <c r="A15" s="23" t="s">
        <v>42</v>
      </c>
      <c r="B15" s="24"/>
      <c r="C15" s="25">
        <f aca="true" t="shared" si="0" ref="C15:Y15">SUM(C6:C14)</f>
        <v>47935274</v>
      </c>
      <c r="D15" s="25">
        <f>SUM(D6:D14)</f>
        <v>0</v>
      </c>
      <c r="E15" s="26">
        <f t="shared" si="0"/>
        <v>85449988</v>
      </c>
      <c r="F15" s="27">
        <f t="shared" si="0"/>
        <v>85449988</v>
      </c>
      <c r="G15" s="27">
        <f t="shared" si="0"/>
        <v>57373120</v>
      </c>
      <c r="H15" s="27">
        <f t="shared" si="0"/>
        <v>-11933442</v>
      </c>
      <c r="I15" s="27">
        <f t="shared" si="0"/>
        <v>-20951573</v>
      </c>
      <c r="J15" s="27">
        <f t="shared" si="0"/>
        <v>24488105</v>
      </c>
      <c r="K15" s="27">
        <f t="shared" si="0"/>
        <v>-15279852</v>
      </c>
      <c r="L15" s="27">
        <f t="shared" si="0"/>
        <v>40501443</v>
      </c>
      <c r="M15" s="27">
        <f t="shared" si="0"/>
        <v>-14710722</v>
      </c>
      <c r="N15" s="27">
        <f t="shared" si="0"/>
        <v>10510869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34998974</v>
      </c>
      <c r="X15" s="27">
        <f t="shared" si="0"/>
        <v>84386782</v>
      </c>
      <c r="Y15" s="27">
        <f t="shared" si="0"/>
        <v>-49387808</v>
      </c>
      <c r="Z15" s="28">
        <f>+IF(X15&lt;&gt;0,+(Y15/X15)*100,0)</f>
        <v>-58.52552595263083</v>
      </c>
      <c r="AA15" s="29">
        <f>SUM(AA6:AA14)</f>
        <v>85449988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>
        <v>8931339</v>
      </c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>
        <v>-2023470</v>
      </c>
      <c r="H22" s="19">
        <v>-17708508</v>
      </c>
      <c r="I22" s="19">
        <v>-162802</v>
      </c>
      <c r="J22" s="19">
        <v>-19894780</v>
      </c>
      <c r="K22" s="19">
        <v>12229153</v>
      </c>
      <c r="L22" s="19">
        <v>-107456</v>
      </c>
      <c r="M22" s="19"/>
      <c r="N22" s="19">
        <v>12121697</v>
      </c>
      <c r="O22" s="19"/>
      <c r="P22" s="19"/>
      <c r="Q22" s="19"/>
      <c r="R22" s="19"/>
      <c r="S22" s="19"/>
      <c r="T22" s="19"/>
      <c r="U22" s="19"/>
      <c r="V22" s="19"/>
      <c r="W22" s="19">
        <v>-7773083</v>
      </c>
      <c r="X22" s="19"/>
      <c r="Y22" s="19">
        <v>-7773083</v>
      </c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-65659525</v>
      </c>
      <c r="D24" s="17"/>
      <c r="E24" s="18">
        <v>-86101800</v>
      </c>
      <c r="F24" s="19">
        <v>-86101800</v>
      </c>
      <c r="G24" s="19">
        <v>-297011</v>
      </c>
      <c r="H24" s="19">
        <v>-995937</v>
      </c>
      <c r="I24" s="19"/>
      <c r="J24" s="19">
        <v>-1292948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-1292948</v>
      </c>
      <c r="X24" s="19">
        <v>-43050900</v>
      </c>
      <c r="Y24" s="19">
        <v>41757952</v>
      </c>
      <c r="Z24" s="20">
        <v>-97</v>
      </c>
      <c r="AA24" s="21">
        <v>-86101800</v>
      </c>
    </row>
    <row r="25" spans="1:27" ht="13.5">
      <c r="A25" s="23" t="s">
        <v>49</v>
      </c>
      <c r="B25" s="24"/>
      <c r="C25" s="25">
        <f aca="true" t="shared" si="1" ref="C25:Y25">SUM(C19:C24)</f>
        <v>-56728186</v>
      </c>
      <c r="D25" s="25">
        <f>SUM(D19:D24)</f>
        <v>0</v>
      </c>
      <c r="E25" s="26">
        <f t="shared" si="1"/>
        <v>-86101800</v>
      </c>
      <c r="F25" s="27">
        <f t="shared" si="1"/>
        <v>-86101800</v>
      </c>
      <c r="G25" s="27">
        <f t="shared" si="1"/>
        <v>-2320481</v>
      </c>
      <c r="H25" s="27">
        <f t="shared" si="1"/>
        <v>-18704445</v>
      </c>
      <c r="I25" s="27">
        <f t="shared" si="1"/>
        <v>-162802</v>
      </c>
      <c r="J25" s="27">
        <f t="shared" si="1"/>
        <v>-21187728</v>
      </c>
      <c r="K25" s="27">
        <f t="shared" si="1"/>
        <v>12229153</v>
      </c>
      <c r="L25" s="27">
        <f t="shared" si="1"/>
        <v>-107456</v>
      </c>
      <c r="M25" s="27">
        <f t="shared" si="1"/>
        <v>0</v>
      </c>
      <c r="N25" s="27">
        <f t="shared" si="1"/>
        <v>12121697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-9066031</v>
      </c>
      <c r="X25" s="27">
        <f t="shared" si="1"/>
        <v>-43050900</v>
      </c>
      <c r="Y25" s="27">
        <f t="shared" si="1"/>
        <v>33984869</v>
      </c>
      <c r="Z25" s="28">
        <f>+IF(X25&lt;&gt;0,+(Y25/X25)*100,0)</f>
        <v>-78.94113479625281</v>
      </c>
      <c r="AA25" s="29">
        <f>SUM(AA19:AA24)</f>
        <v>-86101800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>
        <v>1725889</v>
      </c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-179835</v>
      </c>
      <c r="D33" s="17"/>
      <c r="E33" s="18"/>
      <c r="F33" s="19"/>
      <c r="G33" s="19">
        <v>-657934</v>
      </c>
      <c r="H33" s="19">
        <v>-185699</v>
      </c>
      <c r="I33" s="19">
        <v>-335856</v>
      </c>
      <c r="J33" s="19">
        <v>-1179489</v>
      </c>
      <c r="K33" s="19">
        <v>9544</v>
      </c>
      <c r="L33" s="19">
        <v>-166552</v>
      </c>
      <c r="M33" s="19">
        <v>48100</v>
      </c>
      <c r="N33" s="19">
        <v>-108908</v>
      </c>
      <c r="O33" s="19"/>
      <c r="P33" s="19"/>
      <c r="Q33" s="19"/>
      <c r="R33" s="19"/>
      <c r="S33" s="19"/>
      <c r="T33" s="19"/>
      <c r="U33" s="19"/>
      <c r="V33" s="19"/>
      <c r="W33" s="19">
        <v>-1288397</v>
      </c>
      <c r="X33" s="19"/>
      <c r="Y33" s="19">
        <v>-1288397</v>
      </c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1546054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-657934</v>
      </c>
      <c r="H34" s="27">
        <f t="shared" si="2"/>
        <v>-185699</v>
      </c>
      <c r="I34" s="27">
        <f t="shared" si="2"/>
        <v>-335856</v>
      </c>
      <c r="J34" s="27">
        <f t="shared" si="2"/>
        <v>-1179489</v>
      </c>
      <c r="K34" s="27">
        <f t="shared" si="2"/>
        <v>9544</v>
      </c>
      <c r="L34" s="27">
        <f t="shared" si="2"/>
        <v>-166552</v>
      </c>
      <c r="M34" s="27">
        <f t="shared" si="2"/>
        <v>48100</v>
      </c>
      <c r="N34" s="27">
        <f t="shared" si="2"/>
        <v>-108908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-1288397</v>
      </c>
      <c r="X34" s="27">
        <f t="shared" si="2"/>
        <v>0</v>
      </c>
      <c r="Y34" s="27">
        <f t="shared" si="2"/>
        <v>-1288397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-7246858</v>
      </c>
      <c r="D36" s="31">
        <f>+D15+D25+D34</f>
        <v>0</v>
      </c>
      <c r="E36" s="32">
        <f t="shared" si="3"/>
        <v>-651812</v>
      </c>
      <c r="F36" s="33">
        <f t="shared" si="3"/>
        <v>-651812</v>
      </c>
      <c r="G36" s="33">
        <f t="shared" si="3"/>
        <v>54394705</v>
      </c>
      <c r="H36" s="33">
        <f t="shared" si="3"/>
        <v>-30823586</v>
      </c>
      <c r="I36" s="33">
        <f t="shared" si="3"/>
        <v>-21450231</v>
      </c>
      <c r="J36" s="33">
        <f t="shared" si="3"/>
        <v>2120888</v>
      </c>
      <c r="K36" s="33">
        <f t="shared" si="3"/>
        <v>-3041155</v>
      </c>
      <c r="L36" s="33">
        <f t="shared" si="3"/>
        <v>40227435</v>
      </c>
      <c r="M36" s="33">
        <f t="shared" si="3"/>
        <v>-14662622</v>
      </c>
      <c r="N36" s="33">
        <f t="shared" si="3"/>
        <v>22523658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24644546</v>
      </c>
      <c r="X36" s="33">
        <f t="shared" si="3"/>
        <v>41335882</v>
      </c>
      <c r="Y36" s="33">
        <f t="shared" si="3"/>
        <v>-16691336</v>
      </c>
      <c r="Z36" s="34">
        <f>+IF(X36&lt;&gt;0,+(Y36/X36)*100,0)</f>
        <v>-40.37977464712136</v>
      </c>
      <c r="AA36" s="35">
        <f>+AA15+AA25+AA34</f>
        <v>-651812</v>
      </c>
    </row>
    <row r="37" spans="1:27" ht="13.5">
      <c r="A37" s="22" t="s">
        <v>57</v>
      </c>
      <c r="B37" s="16"/>
      <c r="C37" s="31">
        <v>82686715</v>
      </c>
      <c r="D37" s="31"/>
      <c r="E37" s="32">
        <v>13681273</v>
      </c>
      <c r="F37" s="33">
        <v>13681273</v>
      </c>
      <c r="G37" s="33">
        <v>25984742</v>
      </c>
      <c r="H37" s="33">
        <v>80379447</v>
      </c>
      <c r="I37" s="33">
        <v>49555861</v>
      </c>
      <c r="J37" s="33">
        <v>25984742</v>
      </c>
      <c r="K37" s="33">
        <v>28105630</v>
      </c>
      <c r="L37" s="33">
        <v>25064475</v>
      </c>
      <c r="M37" s="33">
        <v>65291910</v>
      </c>
      <c r="N37" s="33">
        <v>28105630</v>
      </c>
      <c r="O37" s="33"/>
      <c r="P37" s="33"/>
      <c r="Q37" s="33"/>
      <c r="R37" s="33"/>
      <c r="S37" s="33"/>
      <c r="T37" s="33"/>
      <c r="U37" s="33"/>
      <c r="V37" s="33"/>
      <c r="W37" s="33">
        <v>25984742</v>
      </c>
      <c r="X37" s="33">
        <v>13681273</v>
      </c>
      <c r="Y37" s="33">
        <v>12303469</v>
      </c>
      <c r="Z37" s="34">
        <v>89.93</v>
      </c>
      <c r="AA37" s="35">
        <v>13681273</v>
      </c>
    </row>
    <row r="38" spans="1:27" ht="13.5">
      <c r="A38" s="41" t="s">
        <v>58</v>
      </c>
      <c r="B38" s="42"/>
      <c r="C38" s="43">
        <v>75439857</v>
      </c>
      <c r="D38" s="43"/>
      <c r="E38" s="44">
        <v>13029461</v>
      </c>
      <c r="F38" s="45">
        <v>13029461</v>
      </c>
      <c r="G38" s="45">
        <v>80379447</v>
      </c>
      <c r="H38" s="45">
        <v>49555861</v>
      </c>
      <c r="I38" s="45">
        <v>28105630</v>
      </c>
      <c r="J38" s="45">
        <v>28105630</v>
      </c>
      <c r="K38" s="45">
        <v>25064475</v>
      </c>
      <c r="L38" s="45">
        <v>65291910</v>
      </c>
      <c r="M38" s="45">
        <v>50629288</v>
      </c>
      <c r="N38" s="45">
        <v>50629288</v>
      </c>
      <c r="O38" s="45"/>
      <c r="P38" s="45"/>
      <c r="Q38" s="45"/>
      <c r="R38" s="45"/>
      <c r="S38" s="45"/>
      <c r="T38" s="45"/>
      <c r="U38" s="45"/>
      <c r="V38" s="45"/>
      <c r="W38" s="45">
        <v>50629288</v>
      </c>
      <c r="X38" s="45">
        <v>55017155</v>
      </c>
      <c r="Y38" s="45">
        <v>-4387867</v>
      </c>
      <c r="Z38" s="46">
        <v>-7.98</v>
      </c>
      <c r="AA38" s="47">
        <v>13029461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9451567</v>
      </c>
      <c r="F6" s="19">
        <v>9451567</v>
      </c>
      <c r="G6" s="19">
        <v>607256</v>
      </c>
      <c r="H6" s="19">
        <v>953163</v>
      </c>
      <c r="I6" s="19">
        <v>1742285</v>
      </c>
      <c r="J6" s="19">
        <v>3302704</v>
      </c>
      <c r="K6" s="19">
        <v>835878</v>
      </c>
      <c r="L6" s="19">
        <v>979500</v>
      </c>
      <c r="M6" s="19"/>
      <c r="N6" s="19">
        <v>1815378</v>
      </c>
      <c r="O6" s="19"/>
      <c r="P6" s="19"/>
      <c r="Q6" s="19"/>
      <c r="R6" s="19"/>
      <c r="S6" s="19"/>
      <c r="T6" s="19"/>
      <c r="U6" s="19"/>
      <c r="V6" s="19"/>
      <c r="W6" s="19">
        <v>5118082</v>
      </c>
      <c r="X6" s="19">
        <v>15195166</v>
      </c>
      <c r="Y6" s="19">
        <v>-10077084</v>
      </c>
      <c r="Z6" s="20">
        <v>-66.32</v>
      </c>
      <c r="AA6" s="21">
        <v>9451567</v>
      </c>
    </row>
    <row r="7" spans="1:27" ht="13.5">
      <c r="A7" s="22" t="s">
        <v>34</v>
      </c>
      <c r="B7" s="16"/>
      <c r="C7" s="17"/>
      <c r="D7" s="17"/>
      <c r="E7" s="18">
        <v>136020000</v>
      </c>
      <c r="F7" s="19">
        <v>136020000</v>
      </c>
      <c r="G7" s="19">
        <v>52425000</v>
      </c>
      <c r="H7" s="19">
        <v>2539700</v>
      </c>
      <c r="I7" s="19">
        <v>170000</v>
      </c>
      <c r="J7" s="19">
        <v>55134700</v>
      </c>
      <c r="K7" s="19">
        <v>2000000</v>
      </c>
      <c r="L7" s="19">
        <v>44998000</v>
      </c>
      <c r="M7" s="19"/>
      <c r="N7" s="19">
        <v>46998000</v>
      </c>
      <c r="O7" s="19"/>
      <c r="P7" s="19"/>
      <c r="Q7" s="19"/>
      <c r="R7" s="19"/>
      <c r="S7" s="19"/>
      <c r="T7" s="19"/>
      <c r="U7" s="19"/>
      <c r="V7" s="19"/>
      <c r="W7" s="19">
        <v>102132700</v>
      </c>
      <c r="X7" s="19">
        <v>122708400</v>
      </c>
      <c r="Y7" s="19">
        <v>-20575700</v>
      </c>
      <c r="Z7" s="20">
        <v>-16.77</v>
      </c>
      <c r="AA7" s="21">
        <v>136020000</v>
      </c>
    </row>
    <row r="8" spans="1:27" ht="13.5">
      <c r="A8" s="22" t="s">
        <v>35</v>
      </c>
      <c r="B8" s="16"/>
      <c r="C8" s="17"/>
      <c r="D8" s="17"/>
      <c r="E8" s="18">
        <v>40675000</v>
      </c>
      <c r="F8" s="19">
        <v>40675000</v>
      </c>
      <c r="G8" s="19">
        <v>12313000</v>
      </c>
      <c r="H8" s="19"/>
      <c r="I8" s="19"/>
      <c r="J8" s="19">
        <v>12313000</v>
      </c>
      <c r="K8" s="19"/>
      <c r="L8" s="19">
        <v>16362000</v>
      </c>
      <c r="M8" s="19"/>
      <c r="N8" s="19">
        <v>16362000</v>
      </c>
      <c r="O8" s="19"/>
      <c r="P8" s="19"/>
      <c r="Q8" s="19"/>
      <c r="R8" s="19"/>
      <c r="S8" s="19"/>
      <c r="T8" s="19"/>
      <c r="U8" s="19"/>
      <c r="V8" s="19"/>
      <c r="W8" s="19">
        <v>28675000</v>
      </c>
      <c r="X8" s="19">
        <v>40675000</v>
      </c>
      <c r="Y8" s="19">
        <v>-12000000</v>
      </c>
      <c r="Z8" s="20">
        <v>-29.5</v>
      </c>
      <c r="AA8" s="21">
        <v>40675000</v>
      </c>
    </row>
    <row r="9" spans="1:27" ht="13.5">
      <c r="A9" s="22" t="s">
        <v>36</v>
      </c>
      <c r="B9" s="16"/>
      <c r="C9" s="17"/>
      <c r="D9" s="17"/>
      <c r="E9" s="18">
        <v>1819224</v>
      </c>
      <c r="F9" s="19">
        <v>1819224</v>
      </c>
      <c r="G9" s="19">
        <v>6948</v>
      </c>
      <c r="H9" s="19">
        <v>37514</v>
      </c>
      <c r="I9" s="19">
        <v>67355</v>
      </c>
      <c r="J9" s="19">
        <v>111817</v>
      </c>
      <c r="K9" s="19">
        <v>41585</v>
      </c>
      <c r="L9" s="19">
        <v>22476</v>
      </c>
      <c r="M9" s="19"/>
      <c r="N9" s="19">
        <v>64061</v>
      </c>
      <c r="O9" s="19"/>
      <c r="P9" s="19"/>
      <c r="Q9" s="19"/>
      <c r="R9" s="19"/>
      <c r="S9" s="19"/>
      <c r="T9" s="19"/>
      <c r="U9" s="19"/>
      <c r="V9" s="19"/>
      <c r="W9" s="19">
        <v>175878</v>
      </c>
      <c r="X9" s="19">
        <v>1236739</v>
      </c>
      <c r="Y9" s="19">
        <v>-1060861</v>
      </c>
      <c r="Z9" s="20">
        <v>-85.78</v>
      </c>
      <c r="AA9" s="21">
        <v>1819224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>
        <v>-101303976</v>
      </c>
      <c r="F12" s="19">
        <v>-101303976</v>
      </c>
      <c r="G12" s="19">
        <v>-21233160</v>
      </c>
      <c r="H12" s="19">
        <v>-12615811</v>
      </c>
      <c r="I12" s="19">
        <v>-13260547</v>
      </c>
      <c r="J12" s="19">
        <v>-47109518</v>
      </c>
      <c r="K12" s="19">
        <v>-7569210</v>
      </c>
      <c r="L12" s="19">
        <v>-12321203</v>
      </c>
      <c r="M12" s="19"/>
      <c r="N12" s="19">
        <v>-19890413</v>
      </c>
      <c r="O12" s="19"/>
      <c r="P12" s="19"/>
      <c r="Q12" s="19"/>
      <c r="R12" s="19"/>
      <c r="S12" s="19"/>
      <c r="T12" s="19"/>
      <c r="U12" s="19"/>
      <c r="V12" s="19"/>
      <c r="W12" s="19">
        <v>-66999931</v>
      </c>
      <c r="X12" s="19">
        <v>-50793219</v>
      </c>
      <c r="Y12" s="19">
        <v>-16206712</v>
      </c>
      <c r="Z12" s="20">
        <v>31.91</v>
      </c>
      <c r="AA12" s="21">
        <v>-101303976</v>
      </c>
    </row>
    <row r="13" spans="1:27" ht="13.5">
      <c r="A13" s="22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-37063685</v>
      </c>
      <c r="F14" s="19">
        <v>-37063685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>
        <v>-24997955</v>
      </c>
      <c r="Y14" s="19">
        <v>24997955</v>
      </c>
      <c r="Z14" s="20">
        <v>-100</v>
      </c>
      <c r="AA14" s="21">
        <v>-37063685</v>
      </c>
    </row>
    <row r="15" spans="1:27" ht="13.5">
      <c r="A15" s="23" t="s">
        <v>42</v>
      </c>
      <c r="B15" s="24"/>
      <c r="C15" s="25">
        <f aca="true" t="shared" si="0" ref="C15:Y15">SUM(C6:C14)</f>
        <v>0</v>
      </c>
      <c r="D15" s="25">
        <f>SUM(D6:D14)</f>
        <v>0</v>
      </c>
      <c r="E15" s="26">
        <f t="shared" si="0"/>
        <v>49598130</v>
      </c>
      <c r="F15" s="27">
        <f t="shared" si="0"/>
        <v>49598130</v>
      </c>
      <c r="G15" s="27">
        <f t="shared" si="0"/>
        <v>44119044</v>
      </c>
      <c r="H15" s="27">
        <f t="shared" si="0"/>
        <v>-9085434</v>
      </c>
      <c r="I15" s="27">
        <f t="shared" si="0"/>
        <v>-11280907</v>
      </c>
      <c r="J15" s="27">
        <f t="shared" si="0"/>
        <v>23752703</v>
      </c>
      <c r="K15" s="27">
        <f t="shared" si="0"/>
        <v>-4691747</v>
      </c>
      <c r="L15" s="27">
        <f t="shared" si="0"/>
        <v>50040773</v>
      </c>
      <c r="M15" s="27">
        <f t="shared" si="0"/>
        <v>0</v>
      </c>
      <c r="N15" s="27">
        <f t="shared" si="0"/>
        <v>45349026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69101729</v>
      </c>
      <c r="X15" s="27">
        <f t="shared" si="0"/>
        <v>104024131</v>
      </c>
      <c r="Y15" s="27">
        <f t="shared" si="0"/>
        <v>-34922402</v>
      </c>
      <c r="Z15" s="28">
        <f>+IF(X15&lt;&gt;0,+(Y15/X15)*100,0)</f>
        <v>-33.57144314909009</v>
      </c>
      <c r="AA15" s="29">
        <f>SUM(AA6:AA14)</f>
        <v>49598130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>
        <v>664032</v>
      </c>
      <c r="F22" s="19">
        <v>664032</v>
      </c>
      <c r="G22" s="19">
        <v>-2421060</v>
      </c>
      <c r="H22" s="19">
        <v>-16217370</v>
      </c>
      <c r="I22" s="19">
        <v>4916449</v>
      </c>
      <c r="J22" s="19">
        <v>-13721981</v>
      </c>
      <c r="K22" s="19">
        <v>8901785</v>
      </c>
      <c r="L22" s="19">
        <v>-2000191</v>
      </c>
      <c r="M22" s="19"/>
      <c r="N22" s="19">
        <v>6901594</v>
      </c>
      <c r="O22" s="19"/>
      <c r="P22" s="19"/>
      <c r="Q22" s="19"/>
      <c r="R22" s="19"/>
      <c r="S22" s="19"/>
      <c r="T22" s="19"/>
      <c r="U22" s="19"/>
      <c r="V22" s="19"/>
      <c r="W22" s="19">
        <v>-6820387</v>
      </c>
      <c r="X22" s="19">
        <v>664032</v>
      </c>
      <c r="Y22" s="19">
        <v>-7484419</v>
      </c>
      <c r="Z22" s="20">
        <v>-1127.12</v>
      </c>
      <c r="AA22" s="21">
        <v>664032</v>
      </c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-54410378</v>
      </c>
      <c r="F24" s="19">
        <v>-54410378</v>
      </c>
      <c r="G24" s="19">
        <v>-2330490</v>
      </c>
      <c r="H24" s="19">
        <v>-7897720</v>
      </c>
      <c r="I24" s="19">
        <v>-1684734</v>
      </c>
      <c r="J24" s="19">
        <v>-11912944</v>
      </c>
      <c r="K24" s="19">
        <v>-540792</v>
      </c>
      <c r="L24" s="19">
        <v>-5235540</v>
      </c>
      <c r="M24" s="19"/>
      <c r="N24" s="19">
        <v>-5776332</v>
      </c>
      <c r="O24" s="19"/>
      <c r="P24" s="19"/>
      <c r="Q24" s="19"/>
      <c r="R24" s="19"/>
      <c r="S24" s="19"/>
      <c r="T24" s="19"/>
      <c r="U24" s="19"/>
      <c r="V24" s="19"/>
      <c r="W24" s="19">
        <v>-17689276</v>
      </c>
      <c r="X24" s="19">
        <v>-40316223</v>
      </c>
      <c r="Y24" s="19">
        <v>22626947</v>
      </c>
      <c r="Z24" s="20">
        <v>-56.12</v>
      </c>
      <c r="AA24" s="21">
        <v>-54410378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-53746346</v>
      </c>
      <c r="F25" s="27">
        <f t="shared" si="1"/>
        <v>-53746346</v>
      </c>
      <c r="G25" s="27">
        <f t="shared" si="1"/>
        <v>-4751550</v>
      </c>
      <c r="H25" s="27">
        <f t="shared" si="1"/>
        <v>-24115090</v>
      </c>
      <c r="I25" s="27">
        <f t="shared" si="1"/>
        <v>3231715</v>
      </c>
      <c r="J25" s="27">
        <f t="shared" si="1"/>
        <v>-25634925</v>
      </c>
      <c r="K25" s="27">
        <f t="shared" si="1"/>
        <v>8360993</v>
      </c>
      <c r="L25" s="27">
        <f t="shared" si="1"/>
        <v>-7235731</v>
      </c>
      <c r="M25" s="27">
        <f t="shared" si="1"/>
        <v>0</v>
      </c>
      <c r="N25" s="27">
        <f t="shared" si="1"/>
        <v>1125262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-24509663</v>
      </c>
      <c r="X25" s="27">
        <f t="shared" si="1"/>
        <v>-39652191</v>
      </c>
      <c r="Y25" s="27">
        <f t="shared" si="1"/>
        <v>15142528</v>
      </c>
      <c r="Z25" s="28">
        <f>+IF(X25&lt;&gt;0,+(Y25/X25)*100,0)</f>
        <v>-38.188376526280734</v>
      </c>
      <c r="AA25" s="29">
        <f>SUM(AA19:AA24)</f>
        <v>-53746346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0</v>
      </c>
      <c r="D36" s="31">
        <f>+D15+D25+D34</f>
        <v>0</v>
      </c>
      <c r="E36" s="32">
        <f t="shared" si="3"/>
        <v>-4148216</v>
      </c>
      <c r="F36" s="33">
        <f t="shared" si="3"/>
        <v>-4148216</v>
      </c>
      <c r="G36" s="33">
        <f t="shared" si="3"/>
        <v>39367494</v>
      </c>
      <c r="H36" s="33">
        <f t="shared" si="3"/>
        <v>-33200524</v>
      </c>
      <c r="I36" s="33">
        <f t="shared" si="3"/>
        <v>-8049192</v>
      </c>
      <c r="J36" s="33">
        <f t="shared" si="3"/>
        <v>-1882222</v>
      </c>
      <c r="K36" s="33">
        <f t="shared" si="3"/>
        <v>3669246</v>
      </c>
      <c r="L36" s="33">
        <f t="shared" si="3"/>
        <v>42805042</v>
      </c>
      <c r="M36" s="33">
        <f t="shared" si="3"/>
        <v>0</v>
      </c>
      <c r="N36" s="33">
        <f t="shared" si="3"/>
        <v>46474288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44592066</v>
      </c>
      <c r="X36" s="33">
        <f t="shared" si="3"/>
        <v>64371940</v>
      </c>
      <c r="Y36" s="33">
        <f t="shared" si="3"/>
        <v>-19779874</v>
      </c>
      <c r="Z36" s="34">
        <f>+IF(X36&lt;&gt;0,+(Y36/X36)*100,0)</f>
        <v>-30.727478463442303</v>
      </c>
      <c r="AA36" s="35">
        <f>+AA15+AA25+AA34</f>
        <v>-4148216</v>
      </c>
    </row>
    <row r="37" spans="1:27" ht="13.5">
      <c r="A37" s="22" t="s">
        <v>57</v>
      </c>
      <c r="B37" s="16"/>
      <c r="C37" s="31"/>
      <c r="D37" s="31"/>
      <c r="E37" s="32">
        <v>6369987</v>
      </c>
      <c r="F37" s="33">
        <v>6369987</v>
      </c>
      <c r="G37" s="33">
        <v>-352104</v>
      </c>
      <c r="H37" s="33">
        <v>39015390</v>
      </c>
      <c r="I37" s="33">
        <v>5814866</v>
      </c>
      <c r="J37" s="33">
        <v>-352104</v>
      </c>
      <c r="K37" s="33">
        <v>-2234326</v>
      </c>
      <c r="L37" s="33">
        <v>1434920</v>
      </c>
      <c r="M37" s="33"/>
      <c r="N37" s="33">
        <v>-2234326</v>
      </c>
      <c r="O37" s="33"/>
      <c r="P37" s="33"/>
      <c r="Q37" s="33"/>
      <c r="R37" s="33"/>
      <c r="S37" s="33"/>
      <c r="T37" s="33"/>
      <c r="U37" s="33"/>
      <c r="V37" s="33"/>
      <c r="W37" s="33">
        <v>-352104</v>
      </c>
      <c r="X37" s="33">
        <v>6369987</v>
      </c>
      <c r="Y37" s="33">
        <v>-6722091</v>
      </c>
      <c r="Z37" s="34">
        <v>-105.53</v>
      </c>
      <c r="AA37" s="35">
        <v>6369987</v>
      </c>
    </row>
    <row r="38" spans="1:27" ht="13.5">
      <c r="A38" s="41" t="s">
        <v>58</v>
      </c>
      <c r="B38" s="42"/>
      <c r="C38" s="43"/>
      <c r="D38" s="43"/>
      <c r="E38" s="44">
        <v>2221773</v>
      </c>
      <c r="F38" s="45">
        <v>2221773</v>
      </c>
      <c r="G38" s="45">
        <v>39015390</v>
      </c>
      <c r="H38" s="45">
        <v>5814866</v>
      </c>
      <c r="I38" s="45">
        <v>-2234326</v>
      </c>
      <c r="J38" s="45">
        <v>-2234326</v>
      </c>
      <c r="K38" s="45">
        <v>1434920</v>
      </c>
      <c r="L38" s="45">
        <v>44239962</v>
      </c>
      <c r="M38" s="45"/>
      <c r="N38" s="45">
        <v>44239962</v>
      </c>
      <c r="O38" s="45"/>
      <c r="P38" s="45"/>
      <c r="Q38" s="45"/>
      <c r="R38" s="45"/>
      <c r="S38" s="45"/>
      <c r="T38" s="45"/>
      <c r="U38" s="45"/>
      <c r="V38" s="45"/>
      <c r="W38" s="45">
        <v>44239962</v>
      </c>
      <c r="X38" s="45">
        <v>70741929</v>
      </c>
      <c r="Y38" s="45">
        <v>-26501967</v>
      </c>
      <c r="Z38" s="46">
        <v>-37.46</v>
      </c>
      <c r="AA38" s="47">
        <v>2221773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129493349</v>
      </c>
      <c r="D6" s="17"/>
      <c r="E6" s="18">
        <v>100095819</v>
      </c>
      <c r="F6" s="19">
        <v>100095819</v>
      </c>
      <c r="G6" s="19">
        <v>18092660</v>
      </c>
      <c r="H6" s="19">
        <v>25143695</v>
      </c>
      <c r="I6" s="19">
        <v>18375813</v>
      </c>
      <c r="J6" s="19">
        <v>61612168</v>
      </c>
      <c r="K6" s="19">
        <v>13504790</v>
      </c>
      <c r="L6" s="19">
        <v>11231593</v>
      </c>
      <c r="M6" s="19">
        <v>17015901</v>
      </c>
      <c r="N6" s="19">
        <v>41752284</v>
      </c>
      <c r="O6" s="19"/>
      <c r="P6" s="19"/>
      <c r="Q6" s="19"/>
      <c r="R6" s="19"/>
      <c r="S6" s="19"/>
      <c r="T6" s="19"/>
      <c r="U6" s="19"/>
      <c r="V6" s="19"/>
      <c r="W6" s="19">
        <v>103364452</v>
      </c>
      <c r="X6" s="19">
        <v>50047911</v>
      </c>
      <c r="Y6" s="19">
        <v>53316541</v>
      </c>
      <c r="Z6" s="20">
        <v>106.53</v>
      </c>
      <c r="AA6" s="21">
        <v>100095819</v>
      </c>
    </row>
    <row r="7" spans="1:27" ht="13.5">
      <c r="A7" s="22" t="s">
        <v>34</v>
      </c>
      <c r="B7" s="16"/>
      <c r="C7" s="17">
        <v>65831322</v>
      </c>
      <c r="D7" s="17"/>
      <c r="E7" s="18">
        <v>75848556</v>
      </c>
      <c r="F7" s="19">
        <v>75848556</v>
      </c>
      <c r="G7" s="19">
        <v>26596000</v>
      </c>
      <c r="H7" s="19">
        <v>1334000</v>
      </c>
      <c r="I7" s="19">
        <v>300591</v>
      </c>
      <c r="J7" s="19">
        <v>28230591</v>
      </c>
      <c r="K7" s="19">
        <v>500000</v>
      </c>
      <c r="L7" s="19">
        <v>16629343</v>
      </c>
      <c r="M7" s="19">
        <v>13921698</v>
      </c>
      <c r="N7" s="19">
        <v>31051041</v>
      </c>
      <c r="O7" s="19"/>
      <c r="P7" s="19"/>
      <c r="Q7" s="19"/>
      <c r="R7" s="19"/>
      <c r="S7" s="19"/>
      <c r="T7" s="19"/>
      <c r="U7" s="19"/>
      <c r="V7" s="19"/>
      <c r="W7" s="19">
        <v>59281632</v>
      </c>
      <c r="X7" s="19">
        <v>37924278</v>
      </c>
      <c r="Y7" s="19">
        <v>21357354</v>
      </c>
      <c r="Z7" s="20">
        <v>56.32</v>
      </c>
      <c r="AA7" s="21">
        <v>75848556</v>
      </c>
    </row>
    <row r="8" spans="1:27" ht="13.5">
      <c r="A8" s="22" t="s">
        <v>35</v>
      </c>
      <c r="B8" s="16"/>
      <c r="C8" s="17"/>
      <c r="D8" s="17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  <c r="AA8" s="21"/>
    </row>
    <row r="9" spans="1:27" ht="13.5">
      <c r="A9" s="22" t="s">
        <v>36</v>
      </c>
      <c r="B9" s="16"/>
      <c r="C9" s="17">
        <v>6506498</v>
      </c>
      <c r="D9" s="17"/>
      <c r="E9" s="18">
        <v>6996888</v>
      </c>
      <c r="F9" s="19">
        <v>6996888</v>
      </c>
      <c r="G9" s="19">
        <v>357073</v>
      </c>
      <c r="H9" s="19">
        <v>362367</v>
      </c>
      <c r="I9" s="19">
        <v>435415</v>
      </c>
      <c r="J9" s="19">
        <v>1154855</v>
      </c>
      <c r="K9" s="19">
        <v>386219</v>
      </c>
      <c r="L9" s="19">
        <v>394116</v>
      </c>
      <c r="M9" s="19">
        <v>12603</v>
      </c>
      <c r="N9" s="19">
        <v>792938</v>
      </c>
      <c r="O9" s="19"/>
      <c r="P9" s="19"/>
      <c r="Q9" s="19"/>
      <c r="R9" s="19"/>
      <c r="S9" s="19"/>
      <c r="T9" s="19"/>
      <c r="U9" s="19"/>
      <c r="V9" s="19"/>
      <c r="W9" s="19">
        <v>1947793</v>
      </c>
      <c r="X9" s="19">
        <v>3498444</v>
      </c>
      <c r="Y9" s="19">
        <v>-1550651</v>
      </c>
      <c r="Z9" s="20">
        <v>-44.32</v>
      </c>
      <c r="AA9" s="21">
        <v>6996888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-177233154</v>
      </c>
      <c r="D12" s="17"/>
      <c r="E12" s="18">
        <v>-163546074</v>
      </c>
      <c r="F12" s="19">
        <v>-163546074</v>
      </c>
      <c r="G12" s="19">
        <v>-43099668</v>
      </c>
      <c r="H12" s="19">
        <v>-26071376</v>
      </c>
      <c r="I12" s="19">
        <v>-36189095</v>
      </c>
      <c r="J12" s="19">
        <v>-105360139</v>
      </c>
      <c r="K12" s="19">
        <v>-13933212</v>
      </c>
      <c r="L12" s="19">
        <v>-15396537</v>
      </c>
      <c r="M12" s="19">
        <v>-60607554</v>
      </c>
      <c r="N12" s="19">
        <v>-89937303</v>
      </c>
      <c r="O12" s="19"/>
      <c r="P12" s="19"/>
      <c r="Q12" s="19"/>
      <c r="R12" s="19"/>
      <c r="S12" s="19"/>
      <c r="T12" s="19"/>
      <c r="U12" s="19"/>
      <c r="V12" s="19"/>
      <c r="W12" s="19">
        <v>-195297442</v>
      </c>
      <c r="X12" s="19">
        <v>-81773039</v>
      </c>
      <c r="Y12" s="19">
        <v>-113524403</v>
      </c>
      <c r="Z12" s="20">
        <v>138.83</v>
      </c>
      <c r="AA12" s="21">
        <v>-163546074</v>
      </c>
    </row>
    <row r="13" spans="1:27" ht="13.5">
      <c r="A13" s="22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-18000</v>
      </c>
      <c r="D14" s="17"/>
      <c r="E14" s="18"/>
      <c r="F14" s="19"/>
      <c r="G14" s="19">
        <v>-6500</v>
      </c>
      <c r="H14" s="19">
        <v>-1500</v>
      </c>
      <c r="I14" s="19">
        <v>-1500</v>
      </c>
      <c r="J14" s="19">
        <v>-9500</v>
      </c>
      <c r="K14" s="19">
        <v>-1500</v>
      </c>
      <c r="L14" s="19">
        <v>-1500</v>
      </c>
      <c r="M14" s="19">
        <v>-1500</v>
      </c>
      <c r="N14" s="19">
        <v>-4500</v>
      </c>
      <c r="O14" s="19"/>
      <c r="P14" s="19"/>
      <c r="Q14" s="19"/>
      <c r="R14" s="19"/>
      <c r="S14" s="19"/>
      <c r="T14" s="19"/>
      <c r="U14" s="19"/>
      <c r="V14" s="19"/>
      <c r="W14" s="19">
        <v>-14000</v>
      </c>
      <c r="X14" s="19"/>
      <c r="Y14" s="19">
        <v>-14000</v>
      </c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24580015</v>
      </c>
      <c r="D15" s="25">
        <f>SUM(D6:D14)</f>
        <v>0</v>
      </c>
      <c r="E15" s="26">
        <f t="shared" si="0"/>
        <v>19395189</v>
      </c>
      <c r="F15" s="27">
        <f t="shared" si="0"/>
        <v>19395189</v>
      </c>
      <c r="G15" s="27">
        <f t="shared" si="0"/>
        <v>1939565</v>
      </c>
      <c r="H15" s="27">
        <f t="shared" si="0"/>
        <v>767186</v>
      </c>
      <c r="I15" s="27">
        <f t="shared" si="0"/>
        <v>-17078776</v>
      </c>
      <c r="J15" s="27">
        <f t="shared" si="0"/>
        <v>-14372025</v>
      </c>
      <c r="K15" s="27">
        <f t="shared" si="0"/>
        <v>456297</v>
      </c>
      <c r="L15" s="27">
        <f t="shared" si="0"/>
        <v>12857015</v>
      </c>
      <c r="M15" s="27">
        <f t="shared" si="0"/>
        <v>-29658852</v>
      </c>
      <c r="N15" s="27">
        <f t="shared" si="0"/>
        <v>-16345540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-30717565</v>
      </c>
      <c r="X15" s="27">
        <f t="shared" si="0"/>
        <v>9697594</v>
      </c>
      <c r="Y15" s="27">
        <f t="shared" si="0"/>
        <v>-40415159</v>
      </c>
      <c r="Z15" s="28">
        <f>+IF(X15&lt;&gt;0,+(Y15/X15)*100,0)</f>
        <v>-416.75449601210363</v>
      </c>
      <c r="AA15" s="29">
        <f>SUM(AA6:AA14)</f>
        <v>19395189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30099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>
        <v>20000000</v>
      </c>
      <c r="J22" s="19">
        <v>20000000</v>
      </c>
      <c r="K22" s="19"/>
      <c r="L22" s="19">
        <v>20206508</v>
      </c>
      <c r="M22" s="19"/>
      <c r="N22" s="19">
        <v>20206508</v>
      </c>
      <c r="O22" s="19"/>
      <c r="P22" s="19"/>
      <c r="Q22" s="19"/>
      <c r="R22" s="19"/>
      <c r="S22" s="19"/>
      <c r="T22" s="19"/>
      <c r="U22" s="19"/>
      <c r="V22" s="19"/>
      <c r="W22" s="19">
        <v>40206508</v>
      </c>
      <c r="X22" s="19"/>
      <c r="Y22" s="19">
        <v>40206508</v>
      </c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-37260029</v>
      </c>
      <c r="D24" s="17"/>
      <c r="E24" s="18">
        <v>-35533248</v>
      </c>
      <c r="F24" s="19">
        <v>-35533248</v>
      </c>
      <c r="G24" s="19">
        <v>-2162049</v>
      </c>
      <c r="H24" s="19">
        <v>-114679</v>
      </c>
      <c r="I24" s="19">
        <v>-3318134</v>
      </c>
      <c r="J24" s="19">
        <v>-5594862</v>
      </c>
      <c r="K24" s="19">
        <v>-1121780</v>
      </c>
      <c r="L24" s="19">
        <v>-1785963</v>
      </c>
      <c r="M24" s="19">
        <v>-2362639</v>
      </c>
      <c r="N24" s="19">
        <v>-5270382</v>
      </c>
      <c r="O24" s="19"/>
      <c r="P24" s="19"/>
      <c r="Q24" s="19"/>
      <c r="R24" s="19"/>
      <c r="S24" s="19"/>
      <c r="T24" s="19"/>
      <c r="U24" s="19"/>
      <c r="V24" s="19"/>
      <c r="W24" s="19">
        <v>-10865244</v>
      </c>
      <c r="X24" s="19">
        <v>-17766624</v>
      </c>
      <c r="Y24" s="19">
        <v>6901380</v>
      </c>
      <c r="Z24" s="20">
        <v>-38.84</v>
      </c>
      <c r="AA24" s="21">
        <v>-35533248</v>
      </c>
    </row>
    <row r="25" spans="1:27" ht="13.5">
      <c r="A25" s="23" t="s">
        <v>49</v>
      </c>
      <c r="B25" s="24"/>
      <c r="C25" s="25">
        <f aca="true" t="shared" si="1" ref="C25:Y25">SUM(C19:C24)</f>
        <v>-37229930</v>
      </c>
      <c r="D25" s="25">
        <f>SUM(D19:D24)</f>
        <v>0</v>
      </c>
      <c r="E25" s="26">
        <f t="shared" si="1"/>
        <v>-35533248</v>
      </c>
      <c r="F25" s="27">
        <f t="shared" si="1"/>
        <v>-35533248</v>
      </c>
      <c r="G25" s="27">
        <f t="shared" si="1"/>
        <v>-2162049</v>
      </c>
      <c r="H25" s="27">
        <f t="shared" si="1"/>
        <v>-114679</v>
      </c>
      <c r="I25" s="27">
        <f t="shared" si="1"/>
        <v>16681866</v>
      </c>
      <c r="J25" s="27">
        <f t="shared" si="1"/>
        <v>14405138</v>
      </c>
      <c r="K25" s="27">
        <f t="shared" si="1"/>
        <v>-1121780</v>
      </c>
      <c r="L25" s="27">
        <f t="shared" si="1"/>
        <v>18420545</v>
      </c>
      <c r="M25" s="27">
        <f t="shared" si="1"/>
        <v>-2362639</v>
      </c>
      <c r="N25" s="27">
        <f t="shared" si="1"/>
        <v>14936126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29341264</v>
      </c>
      <c r="X25" s="27">
        <f t="shared" si="1"/>
        <v>-17766624</v>
      </c>
      <c r="Y25" s="27">
        <f t="shared" si="1"/>
        <v>47107888</v>
      </c>
      <c r="Z25" s="28">
        <f>+IF(X25&lt;&gt;0,+(Y25/X25)*100,0)</f>
        <v>-265.1482239957349</v>
      </c>
      <c r="AA25" s="29">
        <f>SUM(AA19:AA24)</f>
        <v>-35533248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253924</v>
      </c>
      <c r="D31" s="17"/>
      <c r="E31" s="18">
        <v>178476</v>
      </c>
      <c r="F31" s="19">
        <v>178476</v>
      </c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>
        <v>89238</v>
      </c>
      <c r="Y31" s="19">
        <v>-89238</v>
      </c>
      <c r="Z31" s="20">
        <v>-100</v>
      </c>
      <c r="AA31" s="21">
        <v>178476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253924</v>
      </c>
      <c r="D34" s="25">
        <f>SUM(D29:D33)</f>
        <v>0</v>
      </c>
      <c r="E34" s="26">
        <f t="shared" si="2"/>
        <v>178476</v>
      </c>
      <c r="F34" s="27">
        <f t="shared" si="2"/>
        <v>178476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89238</v>
      </c>
      <c r="Y34" s="27">
        <f t="shared" si="2"/>
        <v>-89238</v>
      </c>
      <c r="Z34" s="28">
        <f>+IF(X34&lt;&gt;0,+(Y34/X34)*100,0)</f>
        <v>-100</v>
      </c>
      <c r="AA34" s="29">
        <f>SUM(AA29:AA33)</f>
        <v>178476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-12395991</v>
      </c>
      <c r="D36" s="31">
        <f>+D15+D25+D34</f>
        <v>0</v>
      </c>
      <c r="E36" s="32">
        <f t="shared" si="3"/>
        <v>-15959583</v>
      </c>
      <c r="F36" s="33">
        <f t="shared" si="3"/>
        <v>-15959583</v>
      </c>
      <c r="G36" s="33">
        <f t="shared" si="3"/>
        <v>-222484</v>
      </c>
      <c r="H36" s="33">
        <f t="shared" si="3"/>
        <v>652507</v>
      </c>
      <c r="I36" s="33">
        <f t="shared" si="3"/>
        <v>-396910</v>
      </c>
      <c r="J36" s="33">
        <f t="shared" si="3"/>
        <v>33113</v>
      </c>
      <c r="K36" s="33">
        <f t="shared" si="3"/>
        <v>-665483</v>
      </c>
      <c r="L36" s="33">
        <f t="shared" si="3"/>
        <v>31277560</v>
      </c>
      <c r="M36" s="33">
        <f t="shared" si="3"/>
        <v>-32021491</v>
      </c>
      <c r="N36" s="33">
        <f t="shared" si="3"/>
        <v>-1409414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-1376301</v>
      </c>
      <c r="X36" s="33">
        <f t="shared" si="3"/>
        <v>-7979792</v>
      </c>
      <c r="Y36" s="33">
        <f t="shared" si="3"/>
        <v>6603491</v>
      </c>
      <c r="Z36" s="34">
        <f>+IF(X36&lt;&gt;0,+(Y36/X36)*100,0)</f>
        <v>-82.75267074630517</v>
      </c>
      <c r="AA36" s="35">
        <f>+AA15+AA25+AA34</f>
        <v>-15959583</v>
      </c>
    </row>
    <row r="37" spans="1:27" ht="13.5">
      <c r="A37" s="22" t="s">
        <v>57</v>
      </c>
      <c r="B37" s="16"/>
      <c r="C37" s="31">
        <v>40214033</v>
      </c>
      <c r="D37" s="31"/>
      <c r="E37" s="32">
        <v>40214032</v>
      </c>
      <c r="F37" s="33">
        <v>40214032</v>
      </c>
      <c r="G37" s="33">
        <v>2238225</v>
      </c>
      <c r="H37" s="33">
        <v>2015741</v>
      </c>
      <c r="I37" s="33">
        <v>2668248</v>
      </c>
      <c r="J37" s="33">
        <v>2238225</v>
      </c>
      <c r="K37" s="33">
        <v>2271338</v>
      </c>
      <c r="L37" s="33">
        <v>1605855</v>
      </c>
      <c r="M37" s="33">
        <v>32883415</v>
      </c>
      <c r="N37" s="33">
        <v>2271338</v>
      </c>
      <c r="O37" s="33"/>
      <c r="P37" s="33"/>
      <c r="Q37" s="33"/>
      <c r="R37" s="33"/>
      <c r="S37" s="33"/>
      <c r="T37" s="33"/>
      <c r="U37" s="33"/>
      <c r="V37" s="33"/>
      <c r="W37" s="33">
        <v>2238225</v>
      </c>
      <c r="X37" s="33">
        <v>40214032</v>
      </c>
      <c r="Y37" s="33">
        <v>-37975807</v>
      </c>
      <c r="Z37" s="34">
        <v>-94.43</v>
      </c>
      <c r="AA37" s="35">
        <v>40214032</v>
      </c>
    </row>
    <row r="38" spans="1:27" ht="13.5">
      <c r="A38" s="41" t="s">
        <v>58</v>
      </c>
      <c r="B38" s="42"/>
      <c r="C38" s="43">
        <v>27818042</v>
      </c>
      <c r="D38" s="43"/>
      <c r="E38" s="44">
        <v>24254449</v>
      </c>
      <c r="F38" s="45">
        <v>24254449</v>
      </c>
      <c r="G38" s="45">
        <v>2015741</v>
      </c>
      <c r="H38" s="45">
        <v>2668248</v>
      </c>
      <c r="I38" s="45">
        <v>2271338</v>
      </c>
      <c r="J38" s="45">
        <v>2271338</v>
      </c>
      <c r="K38" s="45">
        <v>1605855</v>
      </c>
      <c r="L38" s="45">
        <v>32883415</v>
      </c>
      <c r="M38" s="45">
        <v>861924</v>
      </c>
      <c r="N38" s="45">
        <v>861924</v>
      </c>
      <c r="O38" s="45"/>
      <c r="P38" s="45"/>
      <c r="Q38" s="45"/>
      <c r="R38" s="45"/>
      <c r="S38" s="45"/>
      <c r="T38" s="45"/>
      <c r="U38" s="45"/>
      <c r="V38" s="45"/>
      <c r="W38" s="45">
        <v>861924</v>
      </c>
      <c r="X38" s="45">
        <v>32234240</v>
      </c>
      <c r="Y38" s="45">
        <v>-31372316</v>
      </c>
      <c r="Z38" s="46">
        <v>-97.33</v>
      </c>
      <c r="AA38" s="47">
        <v>24254449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454762957</v>
      </c>
      <c r="D6" s="17"/>
      <c r="E6" s="18">
        <v>481981613</v>
      </c>
      <c r="F6" s="19">
        <v>481981613</v>
      </c>
      <c r="G6" s="19">
        <v>10377479</v>
      </c>
      <c r="H6" s="19">
        <v>22866188</v>
      </c>
      <c r="I6" s="19">
        <v>71051305</v>
      </c>
      <c r="J6" s="19">
        <v>104294972</v>
      </c>
      <c r="K6" s="19">
        <v>47791269</v>
      </c>
      <c r="L6" s="19">
        <v>66767165</v>
      </c>
      <c r="M6" s="19">
        <v>53697798</v>
      </c>
      <c r="N6" s="19">
        <v>168256232</v>
      </c>
      <c r="O6" s="19"/>
      <c r="P6" s="19"/>
      <c r="Q6" s="19"/>
      <c r="R6" s="19"/>
      <c r="S6" s="19"/>
      <c r="T6" s="19"/>
      <c r="U6" s="19"/>
      <c r="V6" s="19"/>
      <c r="W6" s="19">
        <v>272551204</v>
      </c>
      <c r="X6" s="19">
        <v>228652274</v>
      </c>
      <c r="Y6" s="19">
        <v>43898930</v>
      </c>
      <c r="Z6" s="20">
        <v>19.2</v>
      </c>
      <c r="AA6" s="21">
        <v>481981613</v>
      </c>
    </row>
    <row r="7" spans="1:27" ht="13.5">
      <c r="A7" s="22" t="s">
        <v>34</v>
      </c>
      <c r="B7" s="16"/>
      <c r="C7" s="17">
        <v>208691036</v>
      </c>
      <c r="D7" s="17"/>
      <c r="E7" s="18">
        <v>198883389</v>
      </c>
      <c r="F7" s="19">
        <v>198883389</v>
      </c>
      <c r="G7" s="19">
        <v>82143346</v>
      </c>
      <c r="H7" s="19">
        <v>2263338</v>
      </c>
      <c r="I7" s="19">
        <v>-137967</v>
      </c>
      <c r="J7" s="19">
        <v>84268717</v>
      </c>
      <c r="K7" s="19"/>
      <c r="L7" s="19">
        <v>68871882</v>
      </c>
      <c r="M7" s="19">
        <v>459000</v>
      </c>
      <c r="N7" s="19">
        <v>69330882</v>
      </c>
      <c r="O7" s="19"/>
      <c r="P7" s="19"/>
      <c r="Q7" s="19"/>
      <c r="R7" s="19"/>
      <c r="S7" s="19"/>
      <c r="T7" s="19"/>
      <c r="U7" s="19"/>
      <c r="V7" s="19"/>
      <c r="W7" s="19">
        <v>153599599</v>
      </c>
      <c r="X7" s="19">
        <v>167056080</v>
      </c>
      <c r="Y7" s="19">
        <v>-13456481</v>
      </c>
      <c r="Z7" s="20">
        <v>-8.06</v>
      </c>
      <c r="AA7" s="21">
        <v>198883389</v>
      </c>
    </row>
    <row r="8" spans="1:27" ht="13.5">
      <c r="A8" s="22" t="s">
        <v>35</v>
      </c>
      <c r="B8" s="16"/>
      <c r="C8" s="17">
        <v>178365193</v>
      </c>
      <c r="D8" s="17"/>
      <c r="E8" s="18">
        <v>169428403</v>
      </c>
      <c r="F8" s="19">
        <v>169428403</v>
      </c>
      <c r="G8" s="19">
        <v>2654634</v>
      </c>
      <c r="H8" s="19">
        <v>5629637</v>
      </c>
      <c r="I8" s="19">
        <v>5925658</v>
      </c>
      <c r="J8" s="19">
        <v>14209929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14209929</v>
      </c>
      <c r="X8" s="19">
        <v>137220063</v>
      </c>
      <c r="Y8" s="19">
        <v>-123010134</v>
      </c>
      <c r="Z8" s="20">
        <v>-89.64</v>
      </c>
      <c r="AA8" s="21">
        <v>169428403</v>
      </c>
    </row>
    <row r="9" spans="1:27" ht="13.5">
      <c r="A9" s="22" t="s">
        <v>36</v>
      </c>
      <c r="B9" s="16"/>
      <c r="C9" s="17">
        <v>25972596</v>
      </c>
      <c r="D9" s="17"/>
      <c r="E9" s="18">
        <v>32436148</v>
      </c>
      <c r="F9" s="19">
        <v>32436148</v>
      </c>
      <c r="G9" s="19">
        <v>12021</v>
      </c>
      <c r="H9" s="19">
        <v>2242659</v>
      </c>
      <c r="I9" s="19">
        <v>2230894</v>
      </c>
      <c r="J9" s="19">
        <v>4485574</v>
      </c>
      <c r="K9" s="19">
        <v>20870</v>
      </c>
      <c r="L9" s="19">
        <v>31446</v>
      </c>
      <c r="M9" s="19">
        <v>116681</v>
      </c>
      <c r="N9" s="19">
        <v>168997</v>
      </c>
      <c r="O9" s="19"/>
      <c r="P9" s="19"/>
      <c r="Q9" s="19"/>
      <c r="R9" s="19"/>
      <c r="S9" s="19"/>
      <c r="T9" s="19"/>
      <c r="U9" s="19"/>
      <c r="V9" s="19"/>
      <c r="W9" s="19">
        <v>4654571</v>
      </c>
      <c r="X9" s="19">
        <v>12099856</v>
      </c>
      <c r="Y9" s="19">
        <v>-7445285</v>
      </c>
      <c r="Z9" s="20">
        <v>-61.53</v>
      </c>
      <c r="AA9" s="21">
        <v>32436148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-690463038</v>
      </c>
      <c r="D12" s="17"/>
      <c r="E12" s="18">
        <v>-709574031</v>
      </c>
      <c r="F12" s="19">
        <v>-709574031</v>
      </c>
      <c r="G12" s="19">
        <v>-58525995</v>
      </c>
      <c r="H12" s="19">
        <v>-62474342</v>
      </c>
      <c r="I12" s="19">
        <v>-79189955</v>
      </c>
      <c r="J12" s="19">
        <v>-200190292</v>
      </c>
      <c r="K12" s="19">
        <v>-38171586</v>
      </c>
      <c r="L12" s="19">
        <v>-36363805</v>
      </c>
      <c r="M12" s="19">
        <v>-106170487</v>
      </c>
      <c r="N12" s="19">
        <v>-180705878</v>
      </c>
      <c r="O12" s="19"/>
      <c r="P12" s="19"/>
      <c r="Q12" s="19"/>
      <c r="R12" s="19"/>
      <c r="S12" s="19"/>
      <c r="T12" s="19"/>
      <c r="U12" s="19"/>
      <c r="V12" s="19"/>
      <c r="W12" s="19">
        <v>-380896170</v>
      </c>
      <c r="X12" s="19">
        <v>-347310097</v>
      </c>
      <c r="Y12" s="19">
        <v>-33586073</v>
      </c>
      <c r="Z12" s="20">
        <v>9.67</v>
      </c>
      <c r="AA12" s="21">
        <v>-709574031</v>
      </c>
    </row>
    <row r="13" spans="1:27" ht="13.5">
      <c r="A13" s="22" t="s">
        <v>40</v>
      </c>
      <c r="B13" s="16"/>
      <c r="C13" s="17">
        <v>-11826184</v>
      </c>
      <c r="D13" s="17"/>
      <c r="E13" s="18">
        <v>-5241720</v>
      </c>
      <c r="F13" s="19">
        <v>-5241720</v>
      </c>
      <c r="G13" s="19"/>
      <c r="H13" s="19"/>
      <c r="I13" s="19">
        <v>-255479</v>
      </c>
      <c r="J13" s="19">
        <v>-255479</v>
      </c>
      <c r="K13" s="19">
        <v>-554269</v>
      </c>
      <c r="L13" s="19">
        <v>-144932</v>
      </c>
      <c r="M13" s="19">
        <v>-158041</v>
      </c>
      <c r="N13" s="19">
        <v>-857242</v>
      </c>
      <c r="O13" s="19"/>
      <c r="P13" s="19"/>
      <c r="Q13" s="19"/>
      <c r="R13" s="19"/>
      <c r="S13" s="19"/>
      <c r="T13" s="19"/>
      <c r="U13" s="19"/>
      <c r="V13" s="19"/>
      <c r="W13" s="19">
        <v>-1112721</v>
      </c>
      <c r="X13" s="19">
        <v>-2620860</v>
      </c>
      <c r="Y13" s="19">
        <v>1508139</v>
      </c>
      <c r="Z13" s="20">
        <v>-57.54</v>
      </c>
      <c r="AA13" s="21">
        <v>-5241720</v>
      </c>
    </row>
    <row r="14" spans="1:27" ht="13.5">
      <c r="A14" s="22" t="s">
        <v>41</v>
      </c>
      <c r="B14" s="16"/>
      <c r="C14" s="17">
        <v>-34960383</v>
      </c>
      <c r="D14" s="17"/>
      <c r="E14" s="18">
        <v>-20000004</v>
      </c>
      <c r="F14" s="19">
        <v>-20000004</v>
      </c>
      <c r="G14" s="19">
        <v>-1664615</v>
      </c>
      <c r="H14" s="19">
        <v>-1606419</v>
      </c>
      <c r="I14" s="19">
        <v>-1424817</v>
      </c>
      <c r="J14" s="19">
        <v>-4695851</v>
      </c>
      <c r="K14" s="19">
        <v>-891317</v>
      </c>
      <c r="L14" s="19">
        <v>-1083501</v>
      </c>
      <c r="M14" s="19">
        <v>-769225</v>
      </c>
      <c r="N14" s="19">
        <v>-2744043</v>
      </c>
      <c r="O14" s="19"/>
      <c r="P14" s="19"/>
      <c r="Q14" s="19"/>
      <c r="R14" s="19"/>
      <c r="S14" s="19"/>
      <c r="T14" s="19"/>
      <c r="U14" s="19"/>
      <c r="V14" s="19"/>
      <c r="W14" s="19">
        <v>-7439894</v>
      </c>
      <c r="X14" s="19">
        <v>-10000002</v>
      </c>
      <c r="Y14" s="19">
        <v>2560108</v>
      </c>
      <c r="Z14" s="20">
        <v>-25.6</v>
      </c>
      <c r="AA14" s="21">
        <v>-20000004</v>
      </c>
    </row>
    <row r="15" spans="1:27" ht="13.5">
      <c r="A15" s="23" t="s">
        <v>42</v>
      </c>
      <c r="B15" s="24"/>
      <c r="C15" s="25">
        <f aca="true" t="shared" si="0" ref="C15:Y15">SUM(C6:C14)</f>
        <v>130542177</v>
      </c>
      <c r="D15" s="25">
        <f>SUM(D6:D14)</f>
        <v>0</v>
      </c>
      <c r="E15" s="26">
        <f t="shared" si="0"/>
        <v>147913798</v>
      </c>
      <c r="F15" s="27">
        <f t="shared" si="0"/>
        <v>147913798</v>
      </c>
      <c r="G15" s="27">
        <f t="shared" si="0"/>
        <v>34996870</v>
      </c>
      <c r="H15" s="27">
        <f t="shared" si="0"/>
        <v>-31078939</v>
      </c>
      <c r="I15" s="27">
        <f t="shared" si="0"/>
        <v>-1800361</v>
      </c>
      <c r="J15" s="27">
        <f t="shared" si="0"/>
        <v>2117570</v>
      </c>
      <c r="K15" s="27">
        <f t="shared" si="0"/>
        <v>8194967</v>
      </c>
      <c r="L15" s="27">
        <f t="shared" si="0"/>
        <v>98078255</v>
      </c>
      <c r="M15" s="27">
        <f t="shared" si="0"/>
        <v>-52824274</v>
      </c>
      <c r="N15" s="27">
        <f t="shared" si="0"/>
        <v>53448948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55566518</v>
      </c>
      <c r="X15" s="27">
        <f t="shared" si="0"/>
        <v>185097314</v>
      </c>
      <c r="Y15" s="27">
        <f t="shared" si="0"/>
        <v>-129530796</v>
      </c>
      <c r="Z15" s="28">
        <f>+IF(X15&lt;&gt;0,+(Y15/X15)*100,0)</f>
        <v>-69.97983557989393</v>
      </c>
      <c r="AA15" s="29">
        <f>SUM(AA6:AA14)</f>
        <v>147913798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151651208</v>
      </c>
      <c r="D19" s="17"/>
      <c r="E19" s="18"/>
      <c r="F19" s="19"/>
      <c r="G19" s="36">
        <v>4386</v>
      </c>
      <c r="H19" s="36"/>
      <c r="I19" s="36"/>
      <c r="J19" s="19">
        <v>4386</v>
      </c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>
        <v>4386</v>
      </c>
      <c r="X19" s="19"/>
      <c r="Y19" s="36">
        <v>4386</v>
      </c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-433815066</v>
      </c>
      <c r="D24" s="17"/>
      <c r="E24" s="18">
        <v>-232561184</v>
      </c>
      <c r="F24" s="19">
        <v>-232561184</v>
      </c>
      <c r="G24" s="19">
        <v>-3435526</v>
      </c>
      <c r="H24" s="19">
        <v>-3467727</v>
      </c>
      <c r="I24" s="19">
        <v>-14330</v>
      </c>
      <c r="J24" s="19">
        <v>-6917583</v>
      </c>
      <c r="K24" s="19">
        <v>-9795654</v>
      </c>
      <c r="L24" s="19">
        <v>-13811024</v>
      </c>
      <c r="M24" s="19">
        <v>-7972927</v>
      </c>
      <c r="N24" s="19">
        <v>-31579605</v>
      </c>
      <c r="O24" s="19"/>
      <c r="P24" s="19"/>
      <c r="Q24" s="19"/>
      <c r="R24" s="19"/>
      <c r="S24" s="19"/>
      <c r="T24" s="19"/>
      <c r="U24" s="19"/>
      <c r="V24" s="19"/>
      <c r="W24" s="19">
        <v>-38497188</v>
      </c>
      <c r="X24" s="19">
        <v>-130634773</v>
      </c>
      <c r="Y24" s="19">
        <v>92137585</v>
      </c>
      <c r="Z24" s="20">
        <v>-70.53</v>
      </c>
      <c r="AA24" s="21">
        <v>-232561184</v>
      </c>
    </row>
    <row r="25" spans="1:27" ht="13.5">
      <c r="A25" s="23" t="s">
        <v>49</v>
      </c>
      <c r="B25" s="24"/>
      <c r="C25" s="25">
        <f aca="true" t="shared" si="1" ref="C25:Y25">SUM(C19:C24)</f>
        <v>-282163858</v>
      </c>
      <c r="D25" s="25">
        <f>SUM(D19:D24)</f>
        <v>0</v>
      </c>
      <c r="E25" s="26">
        <f t="shared" si="1"/>
        <v>-232561184</v>
      </c>
      <c r="F25" s="27">
        <f t="shared" si="1"/>
        <v>-232561184</v>
      </c>
      <c r="G25" s="27">
        <f t="shared" si="1"/>
        <v>-3431140</v>
      </c>
      <c r="H25" s="27">
        <f t="shared" si="1"/>
        <v>-3467727</v>
      </c>
      <c r="I25" s="27">
        <f t="shared" si="1"/>
        <v>-14330</v>
      </c>
      <c r="J25" s="27">
        <f t="shared" si="1"/>
        <v>-6913197</v>
      </c>
      <c r="K25" s="27">
        <f t="shared" si="1"/>
        <v>-9795654</v>
      </c>
      <c r="L25" s="27">
        <f t="shared" si="1"/>
        <v>-13811024</v>
      </c>
      <c r="M25" s="27">
        <f t="shared" si="1"/>
        <v>-7972927</v>
      </c>
      <c r="N25" s="27">
        <f t="shared" si="1"/>
        <v>-31579605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-38492802</v>
      </c>
      <c r="X25" s="27">
        <f t="shared" si="1"/>
        <v>-130634773</v>
      </c>
      <c r="Y25" s="27">
        <f t="shared" si="1"/>
        <v>92141971</v>
      </c>
      <c r="Z25" s="28">
        <f>+IF(X25&lt;&gt;0,+(Y25/X25)*100,0)</f>
        <v>-70.53403078214099</v>
      </c>
      <c r="AA25" s="29">
        <f>SUM(AA19:AA24)</f>
        <v>-232561184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>
        <v>-5483828</v>
      </c>
      <c r="F33" s="19">
        <v>-5483828</v>
      </c>
      <c r="G33" s="19">
        <v>-30597165</v>
      </c>
      <c r="H33" s="19"/>
      <c r="I33" s="19">
        <v>-835680</v>
      </c>
      <c r="J33" s="19">
        <v>-31432845</v>
      </c>
      <c r="K33" s="19"/>
      <c r="L33" s="19"/>
      <c r="M33" s="19">
        <v>-2107911</v>
      </c>
      <c r="N33" s="19">
        <v>-2107911</v>
      </c>
      <c r="O33" s="19"/>
      <c r="P33" s="19"/>
      <c r="Q33" s="19"/>
      <c r="R33" s="19"/>
      <c r="S33" s="19"/>
      <c r="T33" s="19"/>
      <c r="U33" s="19"/>
      <c r="V33" s="19"/>
      <c r="W33" s="19">
        <v>-33540756</v>
      </c>
      <c r="X33" s="19">
        <v>-2741914</v>
      </c>
      <c r="Y33" s="19">
        <v>-30798842</v>
      </c>
      <c r="Z33" s="20">
        <v>1123.26</v>
      </c>
      <c r="AA33" s="21">
        <v>-5483828</v>
      </c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-5483828</v>
      </c>
      <c r="F34" s="27">
        <f t="shared" si="2"/>
        <v>-5483828</v>
      </c>
      <c r="G34" s="27">
        <f t="shared" si="2"/>
        <v>-30597165</v>
      </c>
      <c r="H34" s="27">
        <f t="shared" si="2"/>
        <v>0</v>
      </c>
      <c r="I34" s="27">
        <f t="shared" si="2"/>
        <v>-835680</v>
      </c>
      <c r="J34" s="27">
        <f t="shared" si="2"/>
        <v>-31432845</v>
      </c>
      <c r="K34" s="27">
        <f t="shared" si="2"/>
        <v>0</v>
      </c>
      <c r="L34" s="27">
        <f t="shared" si="2"/>
        <v>0</v>
      </c>
      <c r="M34" s="27">
        <f t="shared" si="2"/>
        <v>-2107911</v>
      </c>
      <c r="N34" s="27">
        <f t="shared" si="2"/>
        <v>-2107911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-33540756</v>
      </c>
      <c r="X34" s="27">
        <f t="shared" si="2"/>
        <v>-2741914</v>
      </c>
      <c r="Y34" s="27">
        <f t="shared" si="2"/>
        <v>-30798842</v>
      </c>
      <c r="Z34" s="28">
        <f>+IF(X34&lt;&gt;0,+(Y34/X34)*100,0)</f>
        <v>1123.2606857837263</v>
      </c>
      <c r="AA34" s="29">
        <f>SUM(AA29:AA33)</f>
        <v>-5483828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-151621681</v>
      </c>
      <c r="D36" s="31">
        <f>+D15+D25+D34</f>
        <v>0</v>
      </c>
      <c r="E36" s="32">
        <f t="shared" si="3"/>
        <v>-90131214</v>
      </c>
      <c r="F36" s="33">
        <f t="shared" si="3"/>
        <v>-90131214</v>
      </c>
      <c r="G36" s="33">
        <f t="shared" si="3"/>
        <v>968565</v>
      </c>
      <c r="H36" s="33">
        <f t="shared" si="3"/>
        <v>-34546666</v>
      </c>
      <c r="I36" s="33">
        <f t="shared" si="3"/>
        <v>-2650371</v>
      </c>
      <c r="J36" s="33">
        <f t="shared" si="3"/>
        <v>-36228472</v>
      </c>
      <c r="K36" s="33">
        <f t="shared" si="3"/>
        <v>-1600687</v>
      </c>
      <c r="L36" s="33">
        <f t="shared" si="3"/>
        <v>84267231</v>
      </c>
      <c r="M36" s="33">
        <f t="shared" si="3"/>
        <v>-62905112</v>
      </c>
      <c r="N36" s="33">
        <f t="shared" si="3"/>
        <v>19761432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-16467040</v>
      </c>
      <c r="X36" s="33">
        <f t="shared" si="3"/>
        <v>51720627</v>
      </c>
      <c r="Y36" s="33">
        <f t="shared" si="3"/>
        <v>-68187667</v>
      </c>
      <c r="Z36" s="34">
        <f>+IF(X36&lt;&gt;0,+(Y36/X36)*100,0)</f>
        <v>-131.83843846285933</v>
      </c>
      <c r="AA36" s="35">
        <f>+AA15+AA25+AA34</f>
        <v>-90131214</v>
      </c>
    </row>
    <row r="37" spans="1:27" ht="13.5">
      <c r="A37" s="22" t="s">
        <v>57</v>
      </c>
      <c r="B37" s="16"/>
      <c r="C37" s="31">
        <v>238113748</v>
      </c>
      <c r="D37" s="31"/>
      <c r="E37" s="32">
        <v>137526290</v>
      </c>
      <c r="F37" s="33">
        <v>137526290</v>
      </c>
      <c r="G37" s="33">
        <v>4707882</v>
      </c>
      <c r="H37" s="33">
        <v>5676447</v>
      </c>
      <c r="I37" s="33">
        <v>-28870219</v>
      </c>
      <c r="J37" s="33">
        <v>4707882</v>
      </c>
      <c r="K37" s="33">
        <v>-31520590</v>
      </c>
      <c r="L37" s="33">
        <v>-33121277</v>
      </c>
      <c r="M37" s="33">
        <v>51145954</v>
      </c>
      <c r="N37" s="33">
        <v>-31520590</v>
      </c>
      <c r="O37" s="33"/>
      <c r="P37" s="33"/>
      <c r="Q37" s="33"/>
      <c r="R37" s="33"/>
      <c r="S37" s="33"/>
      <c r="T37" s="33"/>
      <c r="U37" s="33"/>
      <c r="V37" s="33"/>
      <c r="W37" s="33">
        <v>4707882</v>
      </c>
      <c r="X37" s="33">
        <v>137526290</v>
      </c>
      <c r="Y37" s="33">
        <v>-132818408</v>
      </c>
      <c r="Z37" s="34">
        <v>-96.58</v>
      </c>
      <c r="AA37" s="35">
        <v>137526290</v>
      </c>
    </row>
    <row r="38" spans="1:27" ht="13.5">
      <c r="A38" s="41" t="s">
        <v>58</v>
      </c>
      <c r="B38" s="42"/>
      <c r="C38" s="43">
        <v>86492067</v>
      </c>
      <c r="D38" s="43"/>
      <c r="E38" s="44">
        <v>47395076</v>
      </c>
      <c r="F38" s="45">
        <v>47395076</v>
      </c>
      <c r="G38" s="45">
        <v>5676447</v>
      </c>
      <c r="H38" s="45">
        <v>-28870219</v>
      </c>
      <c r="I38" s="45">
        <v>-31520590</v>
      </c>
      <c r="J38" s="45">
        <v>-31520590</v>
      </c>
      <c r="K38" s="45">
        <v>-33121277</v>
      </c>
      <c r="L38" s="45">
        <v>51145954</v>
      </c>
      <c r="M38" s="45">
        <v>-11759158</v>
      </c>
      <c r="N38" s="45">
        <v>-11759158</v>
      </c>
      <c r="O38" s="45"/>
      <c r="P38" s="45"/>
      <c r="Q38" s="45"/>
      <c r="R38" s="45"/>
      <c r="S38" s="45"/>
      <c r="T38" s="45"/>
      <c r="U38" s="45"/>
      <c r="V38" s="45"/>
      <c r="W38" s="45">
        <v>-11759158</v>
      </c>
      <c r="X38" s="45">
        <v>189246917</v>
      </c>
      <c r="Y38" s="45">
        <v>-201006075</v>
      </c>
      <c r="Z38" s="46">
        <v>-106.21</v>
      </c>
      <c r="AA38" s="47">
        <v>47395076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355492184</v>
      </c>
      <c r="D6" s="17"/>
      <c r="E6" s="18">
        <v>235338354</v>
      </c>
      <c r="F6" s="19">
        <v>235338354</v>
      </c>
      <c r="G6" s="19">
        <v>36218589</v>
      </c>
      <c r="H6" s="19">
        <v>10410211</v>
      </c>
      <c r="I6" s="19">
        <v>9217107</v>
      </c>
      <c r="J6" s="19">
        <v>55845907</v>
      </c>
      <c r="K6" s="19">
        <v>51644635</v>
      </c>
      <c r="L6" s="19">
        <v>14114538</v>
      </c>
      <c r="M6" s="19">
        <v>23853587</v>
      </c>
      <c r="N6" s="19">
        <v>89612760</v>
      </c>
      <c r="O6" s="19"/>
      <c r="P6" s="19"/>
      <c r="Q6" s="19"/>
      <c r="R6" s="19"/>
      <c r="S6" s="19"/>
      <c r="T6" s="19"/>
      <c r="U6" s="19"/>
      <c r="V6" s="19"/>
      <c r="W6" s="19">
        <v>145458667</v>
      </c>
      <c r="X6" s="19">
        <v>156456258</v>
      </c>
      <c r="Y6" s="19">
        <v>-10997591</v>
      </c>
      <c r="Z6" s="20">
        <v>-7.03</v>
      </c>
      <c r="AA6" s="21">
        <v>235338354</v>
      </c>
    </row>
    <row r="7" spans="1:27" ht="13.5">
      <c r="A7" s="22" t="s">
        <v>34</v>
      </c>
      <c r="B7" s="16"/>
      <c r="C7" s="17">
        <v>501997962</v>
      </c>
      <c r="D7" s="17"/>
      <c r="E7" s="18">
        <v>562406947</v>
      </c>
      <c r="F7" s="19">
        <v>562406947</v>
      </c>
      <c r="G7" s="19">
        <v>222297594</v>
      </c>
      <c r="H7" s="19">
        <v>6132000</v>
      </c>
      <c r="I7" s="19"/>
      <c r="J7" s="19">
        <v>228429594</v>
      </c>
      <c r="K7" s="19"/>
      <c r="L7" s="19">
        <v>3898000</v>
      </c>
      <c r="M7" s="19">
        <v>179057000</v>
      </c>
      <c r="N7" s="19">
        <v>182955000</v>
      </c>
      <c r="O7" s="19"/>
      <c r="P7" s="19"/>
      <c r="Q7" s="19"/>
      <c r="R7" s="19"/>
      <c r="S7" s="19"/>
      <c r="T7" s="19"/>
      <c r="U7" s="19"/>
      <c r="V7" s="19"/>
      <c r="W7" s="19">
        <v>411384594</v>
      </c>
      <c r="X7" s="19">
        <v>422413710</v>
      </c>
      <c r="Y7" s="19">
        <v>-11029116</v>
      </c>
      <c r="Z7" s="20">
        <v>-2.61</v>
      </c>
      <c r="AA7" s="21">
        <v>562406947</v>
      </c>
    </row>
    <row r="8" spans="1:27" ht="13.5">
      <c r="A8" s="22" t="s">
        <v>35</v>
      </c>
      <c r="B8" s="16"/>
      <c r="C8" s="17">
        <v>885396152</v>
      </c>
      <c r="D8" s="17"/>
      <c r="E8" s="18">
        <v>711969053</v>
      </c>
      <c r="F8" s="19">
        <v>711969053</v>
      </c>
      <c r="G8" s="19">
        <v>120874000</v>
      </c>
      <c r="H8" s="19">
        <v>27546000</v>
      </c>
      <c r="I8" s="19"/>
      <c r="J8" s="19">
        <v>148420000</v>
      </c>
      <c r="K8" s="19">
        <v>44722000</v>
      </c>
      <c r="L8" s="19">
        <v>5000000</v>
      </c>
      <c r="M8" s="19">
        <v>181311000</v>
      </c>
      <c r="N8" s="19">
        <v>231033000</v>
      </c>
      <c r="O8" s="19"/>
      <c r="P8" s="19"/>
      <c r="Q8" s="19"/>
      <c r="R8" s="19"/>
      <c r="S8" s="19"/>
      <c r="T8" s="19"/>
      <c r="U8" s="19"/>
      <c r="V8" s="19"/>
      <c r="W8" s="19">
        <v>379453000</v>
      </c>
      <c r="X8" s="19">
        <v>524508495</v>
      </c>
      <c r="Y8" s="19">
        <v>-145055495</v>
      </c>
      <c r="Z8" s="20">
        <v>-27.66</v>
      </c>
      <c r="AA8" s="21">
        <v>711969053</v>
      </c>
    </row>
    <row r="9" spans="1:27" ht="13.5">
      <c r="A9" s="22" t="s">
        <v>36</v>
      </c>
      <c r="B9" s="16"/>
      <c r="C9" s="17">
        <v>19054621</v>
      </c>
      <c r="D9" s="17"/>
      <c r="E9" s="18">
        <v>37339167</v>
      </c>
      <c r="F9" s="19">
        <v>37339167</v>
      </c>
      <c r="G9" s="19">
        <v>517957</v>
      </c>
      <c r="H9" s="19">
        <v>3027811</v>
      </c>
      <c r="I9" s="19">
        <v>3558645</v>
      </c>
      <c r="J9" s="19">
        <v>7104413</v>
      </c>
      <c r="K9" s="19">
        <v>3150277</v>
      </c>
      <c r="L9" s="19">
        <v>3869697</v>
      </c>
      <c r="M9" s="19">
        <v>3913923</v>
      </c>
      <c r="N9" s="19">
        <v>10933897</v>
      </c>
      <c r="O9" s="19"/>
      <c r="P9" s="19"/>
      <c r="Q9" s="19"/>
      <c r="R9" s="19"/>
      <c r="S9" s="19"/>
      <c r="T9" s="19"/>
      <c r="U9" s="19"/>
      <c r="V9" s="19"/>
      <c r="W9" s="19">
        <v>18038310</v>
      </c>
      <c r="X9" s="19">
        <v>18279991</v>
      </c>
      <c r="Y9" s="19">
        <v>-241681</v>
      </c>
      <c r="Z9" s="20">
        <v>-1.32</v>
      </c>
      <c r="AA9" s="21">
        <v>37339167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-1093830913</v>
      </c>
      <c r="D12" s="17"/>
      <c r="E12" s="18">
        <v>-607543436</v>
      </c>
      <c r="F12" s="19">
        <v>-607543436</v>
      </c>
      <c r="G12" s="19">
        <v>-52653395</v>
      </c>
      <c r="H12" s="19">
        <v>-47549477</v>
      </c>
      <c r="I12" s="19">
        <v>-50002365</v>
      </c>
      <c r="J12" s="19">
        <v>-150205237</v>
      </c>
      <c r="K12" s="19">
        <v>-59521968</v>
      </c>
      <c r="L12" s="19">
        <v>-48234283</v>
      </c>
      <c r="M12" s="19">
        <v>-51442408</v>
      </c>
      <c r="N12" s="19">
        <v>-159198659</v>
      </c>
      <c r="O12" s="19"/>
      <c r="P12" s="19"/>
      <c r="Q12" s="19"/>
      <c r="R12" s="19"/>
      <c r="S12" s="19"/>
      <c r="T12" s="19"/>
      <c r="U12" s="19"/>
      <c r="V12" s="19"/>
      <c r="W12" s="19">
        <v>-309403896</v>
      </c>
      <c r="X12" s="19">
        <v>-320168377</v>
      </c>
      <c r="Y12" s="19">
        <v>10764481</v>
      </c>
      <c r="Z12" s="20">
        <v>-3.36</v>
      </c>
      <c r="AA12" s="21">
        <v>-607543436</v>
      </c>
    </row>
    <row r="13" spans="1:27" ht="13.5">
      <c r="A13" s="22" t="s">
        <v>40</v>
      </c>
      <c r="B13" s="16"/>
      <c r="C13" s="17">
        <v>-2343214</v>
      </c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-50510745</v>
      </c>
      <c r="D14" s="17"/>
      <c r="E14" s="18">
        <v>-14520004</v>
      </c>
      <c r="F14" s="19">
        <v>-14520004</v>
      </c>
      <c r="G14" s="19">
        <v>-3758333</v>
      </c>
      <c r="H14" s="19"/>
      <c r="I14" s="19"/>
      <c r="J14" s="19">
        <v>-3758333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-3758333</v>
      </c>
      <c r="X14" s="19">
        <v>-9460002</v>
      </c>
      <c r="Y14" s="19">
        <v>5701669</v>
      </c>
      <c r="Z14" s="20">
        <v>-60.27</v>
      </c>
      <c r="AA14" s="21">
        <v>-14520004</v>
      </c>
    </row>
    <row r="15" spans="1:27" ht="13.5">
      <c r="A15" s="23" t="s">
        <v>42</v>
      </c>
      <c r="B15" s="24"/>
      <c r="C15" s="25">
        <f aca="true" t="shared" si="0" ref="C15:Y15">SUM(C6:C14)</f>
        <v>615256047</v>
      </c>
      <c r="D15" s="25">
        <f>SUM(D6:D14)</f>
        <v>0</v>
      </c>
      <c r="E15" s="26">
        <f t="shared" si="0"/>
        <v>924990081</v>
      </c>
      <c r="F15" s="27">
        <f t="shared" si="0"/>
        <v>924990081</v>
      </c>
      <c r="G15" s="27">
        <f t="shared" si="0"/>
        <v>323496412</v>
      </c>
      <c r="H15" s="27">
        <f t="shared" si="0"/>
        <v>-433455</v>
      </c>
      <c r="I15" s="27">
        <f t="shared" si="0"/>
        <v>-37226613</v>
      </c>
      <c r="J15" s="27">
        <f t="shared" si="0"/>
        <v>285836344</v>
      </c>
      <c r="K15" s="27">
        <f t="shared" si="0"/>
        <v>39994944</v>
      </c>
      <c r="L15" s="27">
        <f t="shared" si="0"/>
        <v>-21352048</v>
      </c>
      <c r="M15" s="27">
        <f t="shared" si="0"/>
        <v>336693102</v>
      </c>
      <c r="N15" s="27">
        <f t="shared" si="0"/>
        <v>355335998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641172342</v>
      </c>
      <c r="X15" s="27">
        <f t="shared" si="0"/>
        <v>792030075</v>
      </c>
      <c r="Y15" s="27">
        <f t="shared" si="0"/>
        <v>-150857733</v>
      </c>
      <c r="Z15" s="28">
        <f>+IF(X15&lt;&gt;0,+(Y15/X15)*100,0)</f>
        <v>-19.046970280768694</v>
      </c>
      <c r="AA15" s="29">
        <f>SUM(AA6:AA14)</f>
        <v>924990081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>
        <v>123566002</v>
      </c>
      <c r="F19" s="19">
        <v>123566002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>
        <v>75324987</v>
      </c>
      <c r="Y19" s="36">
        <v>-75324987</v>
      </c>
      <c r="Z19" s="37">
        <v>-100</v>
      </c>
      <c r="AA19" s="38">
        <v>123566002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-603584295</v>
      </c>
      <c r="D24" s="17"/>
      <c r="E24" s="18">
        <v>-835455051</v>
      </c>
      <c r="F24" s="19">
        <v>-835455051</v>
      </c>
      <c r="G24" s="19"/>
      <c r="H24" s="19">
        <v>-64691282</v>
      </c>
      <c r="I24" s="19">
        <v>-44255281</v>
      </c>
      <c r="J24" s="19">
        <v>-108946563</v>
      </c>
      <c r="K24" s="19">
        <v>-62767551</v>
      </c>
      <c r="L24" s="19">
        <v>-42552249</v>
      </c>
      <c r="M24" s="19">
        <v>-145400254</v>
      </c>
      <c r="N24" s="19">
        <v>-250720054</v>
      </c>
      <c r="O24" s="19"/>
      <c r="P24" s="19"/>
      <c r="Q24" s="19"/>
      <c r="R24" s="19"/>
      <c r="S24" s="19"/>
      <c r="T24" s="19"/>
      <c r="U24" s="19"/>
      <c r="V24" s="19"/>
      <c r="W24" s="19">
        <v>-359666617</v>
      </c>
      <c r="X24" s="19">
        <v>-421940369</v>
      </c>
      <c r="Y24" s="19">
        <v>62273752</v>
      </c>
      <c r="Z24" s="20">
        <v>-14.76</v>
      </c>
      <c r="AA24" s="21">
        <v>-835455051</v>
      </c>
    </row>
    <row r="25" spans="1:27" ht="13.5">
      <c r="A25" s="23" t="s">
        <v>49</v>
      </c>
      <c r="B25" s="24"/>
      <c r="C25" s="25">
        <f aca="true" t="shared" si="1" ref="C25:Y25">SUM(C19:C24)</f>
        <v>-603584295</v>
      </c>
      <c r="D25" s="25">
        <f>SUM(D19:D24)</f>
        <v>0</v>
      </c>
      <c r="E25" s="26">
        <f t="shared" si="1"/>
        <v>-711889049</v>
      </c>
      <c r="F25" s="27">
        <f t="shared" si="1"/>
        <v>-711889049</v>
      </c>
      <c r="G25" s="27">
        <f t="shared" si="1"/>
        <v>0</v>
      </c>
      <c r="H25" s="27">
        <f t="shared" si="1"/>
        <v>-64691282</v>
      </c>
      <c r="I25" s="27">
        <f t="shared" si="1"/>
        <v>-44255281</v>
      </c>
      <c r="J25" s="27">
        <f t="shared" si="1"/>
        <v>-108946563</v>
      </c>
      <c r="K25" s="27">
        <f t="shared" si="1"/>
        <v>-62767551</v>
      </c>
      <c r="L25" s="27">
        <f t="shared" si="1"/>
        <v>-42552249</v>
      </c>
      <c r="M25" s="27">
        <f t="shared" si="1"/>
        <v>-145400254</v>
      </c>
      <c r="N25" s="27">
        <f t="shared" si="1"/>
        <v>-250720054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-359666617</v>
      </c>
      <c r="X25" s="27">
        <f t="shared" si="1"/>
        <v>-346615382</v>
      </c>
      <c r="Y25" s="27">
        <f t="shared" si="1"/>
        <v>-13051235</v>
      </c>
      <c r="Z25" s="28">
        <f>+IF(X25&lt;&gt;0,+(Y25/X25)*100,0)</f>
        <v>3.7653363577499857</v>
      </c>
      <c r="AA25" s="29">
        <f>SUM(AA19:AA24)</f>
        <v>-711889049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-500674</v>
      </c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-500674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11171078</v>
      </c>
      <c r="D36" s="31">
        <f>+D15+D25+D34</f>
        <v>0</v>
      </c>
      <c r="E36" s="32">
        <f t="shared" si="3"/>
        <v>213101032</v>
      </c>
      <c r="F36" s="33">
        <f t="shared" si="3"/>
        <v>213101032</v>
      </c>
      <c r="G36" s="33">
        <f t="shared" si="3"/>
        <v>323496412</v>
      </c>
      <c r="H36" s="33">
        <f t="shared" si="3"/>
        <v>-65124737</v>
      </c>
      <c r="I36" s="33">
        <f t="shared" si="3"/>
        <v>-81481894</v>
      </c>
      <c r="J36" s="33">
        <f t="shared" si="3"/>
        <v>176889781</v>
      </c>
      <c r="K36" s="33">
        <f t="shared" si="3"/>
        <v>-22772607</v>
      </c>
      <c r="L36" s="33">
        <f t="shared" si="3"/>
        <v>-63904297</v>
      </c>
      <c r="M36" s="33">
        <f t="shared" si="3"/>
        <v>191292848</v>
      </c>
      <c r="N36" s="33">
        <f t="shared" si="3"/>
        <v>104615944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281505725</v>
      </c>
      <c r="X36" s="33">
        <f t="shared" si="3"/>
        <v>445414693</v>
      </c>
      <c r="Y36" s="33">
        <f t="shared" si="3"/>
        <v>-163908968</v>
      </c>
      <c r="Z36" s="34">
        <f>+IF(X36&lt;&gt;0,+(Y36/X36)*100,0)</f>
        <v>-36.79918300315252</v>
      </c>
      <c r="AA36" s="35">
        <f>+AA15+AA25+AA34</f>
        <v>213101032</v>
      </c>
    </row>
    <row r="37" spans="1:27" ht="13.5">
      <c r="A37" s="22" t="s">
        <v>57</v>
      </c>
      <c r="B37" s="16"/>
      <c r="C37" s="31">
        <v>193083992</v>
      </c>
      <c r="D37" s="31"/>
      <c r="E37" s="32">
        <v>629708152</v>
      </c>
      <c r="F37" s="33">
        <v>629708152</v>
      </c>
      <c r="G37" s="33">
        <v>399371208</v>
      </c>
      <c r="H37" s="33">
        <v>722867620</v>
      </c>
      <c r="I37" s="33">
        <v>657742883</v>
      </c>
      <c r="J37" s="33">
        <v>399371208</v>
      </c>
      <c r="K37" s="33">
        <v>576260989</v>
      </c>
      <c r="L37" s="33">
        <v>553488382</v>
      </c>
      <c r="M37" s="33">
        <v>489584085</v>
      </c>
      <c r="N37" s="33">
        <v>576260989</v>
      </c>
      <c r="O37" s="33"/>
      <c r="P37" s="33"/>
      <c r="Q37" s="33"/>
      <c r="R37" s="33"/>
      <c r="S37" s="33"/>
      <c r="T37" s="33"/>
      <c r="U37" s="33"/>
      <c r="V37" s="33"/>
      <c r="W37" s="33">
        <v>399371208</v>
      </c>
      <c r="X37" s="33">
        <v>629708152</v>
      </c>
      <c r="Y37" s="33">
        <v>-230336944</v>
      </c>
      <c r="Z37" s="34">
        <v>-36.58</v>
      </c>
      <c r="AA37" s="35">
        <v>629708152</v>
      </c>
    </row>
    <row r="38" spans="1:27" ht="13.5">
      <c r="A38" s="41" t="s">
        <v>58</v>
      </c>
      <c r="B38" s="42"/>
      <c r="C38" s="43">
        <v>204255070</v>
      </c>
      <c r="D38" s="43"/>
      <c r="E38" s="44">
        <v>842809183</v>
      </c>
      <c r="F38" s="45">
        <v>842809183</v>
      </c>
      <c r="G38" s="45">
        <v>722867620</v>
      </c>
      <c r="H38" s="45">
        <v>657742883</v>
      </c>
      <c r="I38" s="45">
        <v>576260989</v>
      </c>
      <c r="J38" s="45">
        <v>576260989</v>
      </c>
      <c r="K38" s="45">
        <v>553488382</v>
      </c>
      <c r="L38" s="45">
        <v>489584085</v>
      </c>
      <c r="M38" s="45">
        <v>680876933</v>
      </c>
      <c r="N38" s="45">
        <v>680876933</v>
      </c>
      <c r="O38" s="45"/>
      <c r="P38" s="45"/>
      <c r="Q38" s="45"/>
      <c r="R38" s="45"/>
      <c r="S38" s="45"/>
      <c r="T38" s="45"/>
      <c r="U38" s="45"/>
      <c r="V38" s="45"/>
      <c r="W38" s="45">
        <v>680876933</v>
      </c>
      <c r="X38" s="45">
        <v>1075122844</v>
      </c>
      <c r="Y38" s="45">
        <v>-394245911</v>
      </c>
      <c r="Z38" s="46">
        <v>-36.67</v>
      </c>
      <c r="AA38" s="47">
        <v>842809183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75564778</v>
      </c>
      <c r="D6" s="17"/>
      <c r="E6" s="18">
        <v>140067121</v>
      </c>
      <c r="F6" s="19">
        <v>140067121</v>
      </c>
      <c r="G6" s="19">
        <v>15280165</v>
      </c>
      <c r="H6" s="19">
        <v>26601577</v>
      </c>
      <c r="I6" s="19">
        <v>7024006</v>
      </c>
      <c r="J6" s="19">
        <v>48905748</v>
      </c>
      <c r="K6" s="19">
        <v>5683623</v>
      </c>
      <c r="L6" s="19">
        <v>5777284</v>
      </c>
      <c r="M6" s="19"/>
      <c r="N6" s="19">
        <v>11460907</v>
      </c>
      <c r="O6" s="19"/>
      <c r="P6" s="19"/>
      <c r="Q6" s="19"/>
      <c r="R6" s="19"/>
      <c r="S6" s="19"/>
      <c r="T6" s="19"/>
      <c r="U6" s="19"/>
      <c r="V6" s="19"/>
      <c r="W6" s="19">
        <v>60366655</v>
      </c>
      <c r="X6" s="19">
        <v>70033560</v>
      </c>
      <c r="Y6" s="19">
        <v>-9666905</v>
      </c>
      <c r="Z6" s="20">
        <v>-13.8</v>
      </c>
      <c r="AA6" s="21">
        <v>140067121</v>
      </c>
    </row>
    <row r="7" spans="1:27" ht="13.5">
      <c r="A7" s="22" t="s">
        <v>34</v>
      </c>
      <c r="B7" s="16"/>
      <c r="C7" s="17">
        <v>138008294</v>
      </c>
      <c r="D7" s="17"/>
      <c r="E7" s="18">
        <v>166683000</v>
      </c>
      <c r="F7" s="19">
        <v>166683000</v>
      </c>
      <c r="G7" s="19">
        <v>56735299</v>
      </c>
      <c r="H7" s="19">
        <v>11368715</v>
      </c>
      <c r="I7" s="19">
        <v>6386</v>
      </c>
      <c r="J7" s="19">
        <v>68110400</v>
      </c>
      <c r="K7" s="19">
        <v>10156530</v>
      </c>
      <c r="L7" s="19">
        <v>45478524</v>
      </c>
      <c r="M7" s="19"/>
      <c r="N7" s="19">
        <v>55635054</v>
      </c>
      <c r="O7" s="19"/>
      <c r="P7" s="19"/>
      <c r="Q7" s="19"/>
      <c r="R7" s="19"/>
      <c r="S7" s="19"/>
      <c r="T7" s="19"/>
      <c r="U7" s="19"/>
      <c r="V7" s="19"/>
      <c r="W7" s="19">
        <v>123745454</v>
      </c>
      <c r="X7" s="19">
        <v>83341500</v>
      </c>
      <c r="Y7" s="19">
        <v>40403954</v>
      </c>
      <c r="Z7" s="20">
        <v>48.48</v>
      </c>
      <c r="AA7" s="21">
        <v>166683000</v>
      </c>
    </row>
    <row r="8" spans="1:27" ht="13.5">
      <c r="A8" s="22" t="s">
        <v>35</v>
      </c>
      <c r="B8" s="16"/>
      <c r="C8" s="17">
        <v>52888661</v>
      </c>
      <c r="D8" s="17"/>
      <c r="E8" s="18">
        <v>64511000</v>
      </c>
      <c r="F8" s="19">
        <v>64511000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>
        <v>32255498</v>
      </c>
      <c r="Y8" s="19">
        <v>-32255498</v>
      </c>
      <c r="Z8" s="20">
        <v>-100</v>
      </c>
      <c r="AA8" s="21">
        <v>64511000</v>
      </c>
    </row>
    <row r="9" spans="1:27" ht="13.5">
      <c r="A9" s="22" t="s">
        <v>36</v>
      </c>
      <c r="B9" s="16"/>
      <c r="C9" s="17">
        <v>7878167</v>
      </c>
      <c r="D9" s="17"/>
      <c r="E9" s="18"/>
      <c r="F9" s="19"/>
      <c r="G9" s="19">
        <v>407250</v>
      </c>
      <c r="H9" s="19">
        <v>537122</v>
      </c>
      <c r="I9" s="19">
        <v>638882</v>
      </c>
      <c r="J9" s="19">
        <v>1583254</v>
      </c>
      <c r="K9" s="19">
        <v>631645</v>
      </c>
      <c r="L9" s="19">
        <v>469861</v>
      </c>
      <c r="M9" s="19"/>
      <c r="N9" s="19">
        <v>1101506</v>
      </c>
      <c r="O9" s="19"/>
      <c r="P9" s="19"/>
      <c r="Q9" s="19"/>
      <c r="R9" s="19"/>
      <c r="S9" s="19"/>
      <c r="T9" s="19"/>
      <c r="U9" s="19"/>
      <c r="V9" s="19"/>
      <c r="W9" s="19">
        <v>2684760</v>
      </c>
      <c r="X9" s="19"/>
      <c r="Y9" s="19">
        <v>2684760</v>
      </c>
      <c r="Z9" s="20"/>
      <c r="AA9" s="21"/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-179089809</v>
      </c>
      <c r="D12" s="17"/>
      <c r="E12" s="18">
        <v>-239136479</v>
      </c>
      <c r="F12" s="19">
        <v>-239136479</v>
      </c>
      <c r="G12" s="19">
        <v>-15054055</v>
      </c>
      <c r="H12" s="19">
        <v>-15731698</v>
      </c>
      <c r="I12" s="19">
        <v>-16018260</v>
      </c>
      <c r="J12" s="19">
        <v>-46804013</v>
      </c>
      <c r="K12" s="19">
        <v>-15872792</v>
      </c>
      <c r="L12" s="19">
        <v>5647894</v>
      </c>
      <c r="M12" s="19"/>
      <c r="N12" s="19">
        <v>-10224898</v>
      </c>
      <c r="O12" s="19"/>
      <c r="P12" s="19"/>
      <c r="Q12" s="19"/>
      <c r="R12" s="19"/>
      <c r="S12" s="19"/>
      <c r="T12" s="19"/>
      <c r="U12" s="19"/>
      <c r="V12" s="19"/>
      <c r="W12" s="19">
        <v>-57028911</v>
      </c>
      <c r="X12" s="19">
        <v>-119568244</v>
      </c>
      <c r="Y12" s="19">
        <v>62539333</v>
      </c>
      <c r="Z12" s="20">
        <v>-52.3</v>
      </c>
      <c r="AA12" s="21">
        <v>-239136479</v>
      </c>
    </row>
    <row r="13" spans="1:27" ht="13.5">
      <c r="A13" s="22" t="s">
        <v>40</v>
      </c>
      <c r="B13" s="16"/>
      <c r="C13" s="17">
        <v>-1830</v>
      </c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-32778392</v>
      </c>
      <c r="D14" s="17"/>
      <c r="E14" s="18"/>
      <c r="F14" s="19"/>
      <c r="G14" s="19">
        <v>-4807413</v>
      </c>
      <c r="H14" s="19">
        <v>-4111358</v>
      </c>
      <c r="I14" s="19">
        <v>-14269558</v>
      </c>
      <c r="J14" s="19">
        <v>-23188329</v>
      </c>
      <c r="K14" s="19">
        <v>-7558206</v>
      </c>
      <c r="L14" s="19">
        <v>-1987428</v>
      </c>
      <c r="M14" s="19"/>
      <c r="N14" s="19">
        <v>-9545634</v>
      </c>
      <c r="O14" s="19"/>
      <c r="P14" s="19"/>
      <c r="Q14" s="19"/>
      <c r="R14" s="19"/>
      <c r="S14" s="19"/>
      <c r="T14" s="19"/>
      <c r="U14" s="19"/>
      <c r="V14" s="19"/>
      <c r="W14" s="19">
        <v>-32733963</v>
      </c>
      <c r="X14" s="19"/>
      <c r="Y14" s="19">
        <v>-32733963</v>
      </c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62469869</v>
      </c>
      <c r="D15" s="25">
        <f>SUM(D6:D14)</f>
        <v>0</v>
      </c>
      <c r="E15" s="26">
        <f t="shared" si="0"/>
        <v>132124642</v>
      </c>
      <c r="F15" s="27">
        <f t="shared" si="0"/>
        <v>132124642</v>
      </c>
      <c r="G15" s="27">
        <f t="shared" si="0"/>
        <v>52561246</v>
      </c>
      <c r="H15" s="27">
        <f t="shared" si="0"/>
        <v>18664358</v>
      </c>
      <c r="I15" s="27">
        <f t="shared" si="0"/>
        <v>-22618544</v>
      </c>
      <c r="J15" s="27">
        <f t="shared" si="0"/>
        <v>48607060</v>
      </c>
      <c r="K15" s="27">
        <f t="shared" si="0"/>
        <v>-6959200</v>
      </c>
      <c r="L15" s="27">
        <f t="shared" si="0"/>
        <v>55386135</v>
      </c>
      <c r="M15" s="27">
        <f t="shared" si="0"/>
        <v>0</v>
      </c>
      <c r="N15" s="27">
        <f t="shared" si="0"/>
        <v>48426935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97033995</v>
      </c>
      <c r="X15" s="27">
        <f t="shared" si="0"/>
        <v>66062314</v>
      </c>
      <c r="Y15" s="27">
        <f t="shared" si="0"/>
        <v>30971681</v>
      </c>
      <c r="Z15" s="28">
        <f>+IF(X15&lt;&gt;0,+(Y15/X15)*100,0)</f>
        <v>46.88252518675019</v>
      </c>
      <c r="AA15" s="29">
        <f>SUM(AA6:AA14)</f>
        <v>132124642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1307330</v>
      </c>
      <c r="D19" s="17"/>
      <c r="E19" s="18">
        <v>350000</v>
      </c>
      <c r="F19" s="19">
        <v>350000</v>
      </c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>
        <v>174998</v>
      </c>
      <c r="Y19" s="36">
        <v>-174998</v>
      </c>
      <c r="Z19" s="37">
        <v>-100</v>
      </c>
      <c r="AA19" s="38">
        <v>350000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6988604</v>
      </c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-90436340</v>
      </c>
      <c r="D24" s="17"/>
      <c r="E24" s="18">
        <v>-147577392</v>
      </c>
      <c r="F24" s="19">
        <v>-147577392</v>
      </c>
      <c r="G24" s="19">
        <v>-3485828</v>
      </c>
      <c r="H24" s="19">
        <v>3034448</v>
      </c>
      <c r="I24" s="19">
        <v>-299434</v>
      </c>
      <c r="J24" s="19">
        <v>-750814</v>
      </c>
      <c r="K24" s="19">
        <v>-4346759</v>
      </c>
      <c r="L24" s="19">
        <v>-10079466</v>
      </c>
      <c r="M24" s="19"/>
      <c r="N24" s="19">
        <v>-14426225</v>
      </c>
      <c r="O24" s="19"/>
      <c r="P24" s="19"/>
      <c r="Q24" s="19"/>
      <c r="R24" s="19"/>
      <c r="S24" s="19"/>
      <c r="T24" s="19"/>
      <c r="U24" s="19"/>
      <c r="V24" s="19"/>
      <c r="W24" s="19">
        <v>-15177039</v>
      </c>
      <c r="X24" s="19">
        <v>-73788696</v>
      </c>
      <c r="Y24" s="19">
        <v>58611657</v>
      </c>
      <c r="Z24" s="20">
        <v>-79.43</v>
      </c>
      <c r="AA24" s="21">
        <v>-147577392</v>
      </c>
    </row>
    <row r="25" spans="1:27" ht="13.5">
      <c r="A25" s="23" t="s">
        <v>49</v>
      </c>
      <c r="B25" s="24"/>
      <c r="C25" s="25">
        <f aca="true" t="shared" si="1" ref="C25:Y25">SUM(C19:C24)</f>
        <v>-82140406</v>
      </c>
      <c r="D25" s="25">
        <f>SUM(D19:D24)</f>
        <v>0</v>
      </c>
      <c r="E25" s="26">
        <f t="shared" si="1"/>
        <v>-147227392</v>
      </c>
      <c r="F25" s="27">
        <f t="shared" si="1"/>
        <v>-147227392</v>
      </c>
      <c r="G25" s="27">
        <f t="shared" si="1"/>
        <v>-3485828</v>
      </c>
      <c r="H25" s="27">
        <f t="shared" si="1"/>
        <v>3034448</v>
      </c>
      <c r="I25" s="27">
        <f t="shared" si="1"/>
        <v>-299434</v>
      </c>
      <c r="J25" s="27">
        <f t="shared" si="1"/>
        <v>-750814</v>
      </c>
      <c r="K25" s="27">
        <f t="shared" si="1"/>
        <v>-4346759</v>
      </c>
      <c r="L25" s="27">
        <f t="shared" si="1"/>
        <v>-10079466</v>
      </c>
      <c r="M25" s="27">
        <f t="shared" si="1"/>
        <v>0</v>
      </c>
      <c r="N25" s="27">
        <f t="shared" si="1"/>
        <v>-14426225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-15177039</v>
      </c>
      <c r="X25" s="27">
        <f t="shared" si="1"/>
        <v>-73613698</v>
      </c>
      <c r="Y25" s="27">
        <f t="shared" si="1"/>
        <v>58436659</v>
      </c>
      <c r="Z25" s="28">
        <f>+IF(X25&lt;&gt;0,+(Y25/X25)*100,0)</f>
        <v>-79.38286023886478</v>
      </c>
      <c r="AA25" s="29">
        <f>SUM(AA19:AA24)</f>
        <v>-147227392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1550</v>
      </c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1550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-19668987</v>
      </c>
      <c r="D36" s="31">
        <f>+D15+D25+D34</f>
        <v>0</v>
      </c>
      <c r="E36" s="32">
        <f t="shared" si="3"/>
        <v>-15102750</v>
      </c>
      <c r="F36" s="33">
        <f t="shared" si="3"/>
        <v>-15102750</v>
      </c>
      <c r="G36" s="33">
        <f t="shared" si="3"/>
        <v>49075418</v>
      </c>
      <c r="H36" s="33">
        <f t="shared" si="3"/>
        <v>21698806</v>
      </c>
      <c r="I36" s="33">
        <f t="shared" si="3"/>
        <v>-22917978</v>
      </c>
      <c r="J36" s="33">
        <f t="shared" si="3"/>
        <v>47856246</v>
      </c>
      <c r="K36" s="33">
        <f t="shared" si="3"/>
        <v>-11305959</v>
      </c>
      <c r="L36" s="33">
        <f t="shared" si="3"/>
        <v>45306669</v>
      </c>
      <c r="M36" s="33">
        <f t="shared" si="3"/>
        <v>0</v>
      </c>
      <c r="N36" s="33">
        <f t="shared" si="3"/>
        <v>34000710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81856956</v>
      </c>
      <c r="X36" s="33">
        <f t="shared" si="3"/>
        <v>-7551384</v>
      </c>
      <c r="Y36" s="33">
        <f t="shared" si="3"/>
        <v>89408340</v>
      </c>
      <c r="Z36" s="34">
        <f>+IF(X36&lt;&gt;0,+(Y36/X36)*100,0)</f>
        <v>-1183.9993834242837</v>
      </c>
      <c r="AA36" s="35">
        <f>+AA15+AA25+AA34</f>
        <v>-15102750</v>
      </c>
    </row>
    <row r="37" spans="1:27" ht="13.5">
      <c r="A37" s="22" t="s">
        <v>57</v>
      </c>
      <c r="B37" s="16"/>
      <c r="C37" s="31">
        <v>77235388</v>
      </c>
      <c r="D37" s="31"/>
      <c r="E37" s="32">
        <v>102500000</v>
      </c>
      <c r="F37" s="33">
        <v>102500000</v>
      </c>
      <c r="G37" s="33">
        <v>57566399</v>
      </c>
      <c r="H37" s="33">
        <v>106641817</v>
      </c>
      <c r="I37" s="33">
        <v>128340623</v>
      </c>
      <c r="J37" s="33">
        <v>57566399</v>
      </c>
      <c r="K37" s="33">
        <v>105422645</v>
      </c>
      <c r="L37" s="33">
        <v>94116686</v>
      </c>
      <c r="M37" s="33"/>
      <c r="N37" s="33">
        <v>105422645</v>
      </c>
      <c r="O37" s="33"/>
      <c r="P37" s="33"/>
      <c r="Q37" s="33"/>
      <c r="R37" s="33"/>
      <c r="S37" s="33"/>
      <c r="T37" s="33"/>
      <c r="U37" s="33"/>
      <c r="V37" s="33"/>
      <c r="W37" s="33">
        <v>57566399</v>
      </c>
      <c r="X37" s="33">
        <v>102500000</v>
      </c>
      <c r="Y37" s="33">
        <v>-44933601</v>
      </c>
      <c r="Z37" s="34">
        <v>-43.84</v>
      </c>
      <c r="AA37" s="35">
        <v>102500000</v>
      </c>
    </row>
    <row r="38" spans="1:27" ht="13.5">
      <c r="A38" s="41" t="s">
        <v>58</v>
      </c>
      <c r="B38" s="42"/>
      <c r="C38" s="43">
        <v>57566401</v>
      </c>
      <c r="D38" s="43"/>
      <c r="E38" s="44">
        <v>87397250</v>
      </c>
      <c r="F38" s="45">
        <v>87397250</v>
      </c>
      <c r="G38" s="45">
        <v>106641817</v>
      </c>
      <c r="H38" s="45">
        <v>128340623</v>
      </c>
      <c r="I38" s="45">
        <v>105422645</v>
      </c>
      <c r="J38" s="45">
        <v>105422645</v>
      </c>
      <c r="K38" s="45">
        <v>94116686</v>
      </c>
      <c r="L38" s="45">
        <v>139423355</v>
      </c>
      <c r="M38" s="45"/>
      <c r="N38" s="45">
        <v>139423355</v>
      </c>
      <c r="O38" s="45"/>
      <c r="P38" s="45"/>
      <c r="Q38" s="45"/>
      <c r="R38" s="45"/>
      <c r="S38" s="45"/>
      <c r="T38" s="45"/>
      <c r="U38" s="45"/>
      <c r="V38" s="45"/>
      <c r="W38" s="45">
        <v>139423355</v>
      </c>
      <c r="X38" s="45">
        <v>94948616</v>
      </c>
      <c r="Y38" s="45">
        <v>44474739</v>
      </c>
      <c r="Z38" s="46">
        <v>46.84</v>
      </c>
      <c r="AA38" s="47">
        <v>87397250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24750249</v>
      </c>
      <c r="D6" s="17"/>
      <c r="E6" s="18">
        <v>36715996</v>
      </c>
      <c r="F6" s="19">
        <v>36715996</v>
      </c>
      <c r="G6" s="19">
        <v>4901954</v>
      </c>
      <c r="H6" s="19">
        <v>893265</v>
      </c>
      <c r="I6" s="19">
        <v>860381</v>
      </c>
      <c r="J6" s="19">
        <v>6655600</v>
      </c>
      <c r="K6" s="19">
        <v>852025</v>
      </c>
      <c r="L6" s="19">
        <v>788579</v>
      </c>
      <c r="M6" s="19">
        <v>914580</v>
      </c>
      <c r="N6" s="19">
        <v>2555184</v>
      </c>
      <c r="O6" s="19"/>
      <c r="P6" s="19"/>
      <c r="Q6" s="19"/>
      <c r="R6" s="19"/>
      <c r="S6" s="19"/>
      <c r="T6" s="19"/>
      <c r="U6" s="19"/>
      <c r="V6" s="19"/>
      <c r="W6" s="19">
        <v>9210784</v>
      </c>
      <c r="X6" s="19">
        <v>18592998</v>
      </c>
      <c r="Y6" s="19">
        <v>-9382214</v>
      </c>
      <c r="Z6" s="20">
        <v>-50.46</v>
      </c>
      <c r="AA6" s="21">
        <v>36715996</v>
      </c>
    </row>
    <row r="7" spans="1:27" ht="13.5">
      <c r="A7" s="22" t="s">
        <v>34</v>
      </c>
      <c r="B7" s="16"/>
      <c r="C7" s="17">
        <v>122813746</v>
      </c>
      <c r="D7" s="17"/>
      <c r="E7" s="18">
        <v>166306000</v>
      </c>
      <c r="F7" s="19">
        <v>166306000</v>
      </c>
      <c r="G7" s="19">
        <v>53900000</v>
      </c>
      <c r="H7" s="19"/>
      <c r="I7" s="19"/>
      <c r="J7" s="19">
        <v>53900000</v>
      </c>
      <c r="K7" s="19"/>
      <c r="L7" s="19">
        <v>45389000</v>
      </c>
      <c r="M7" s="19"/>
      <c r="N7" s="19">
        <v>45389000</v>
      </c>
      <c r="O7" s="19"/>
      <c r="P7" s="19"/>
      <c r="Q7" s="19"/>
      <c r="R7" s="19"/>
      <c r="S7" s="19"/>
      <c r="T7" s="19"/>
      <c r="U7" s="19"/>
      <c r="V7" s="19"/>
      <c r="W7" s="19">
        <v>99289000</v>
      </c>
      <c r="X7" s="19">
        <v>149675000</v>
      </c>
      <c r="Y7" s="19">
        <v>-50386000</v>
      </c>
      <c r="Z7" s="20">
        <v>-33.66</v>
      </c>
      <c r="AA7" s="21">
        <v>166306000</v>
      </c>
    </row>
    <row r="8" spans="1:27" ht="13.5">
      <c r="A8" s="22" t="s">
        <v>35</v>
      </c>
      <c r="B8" s="16"/>
      <c r="C8" s="17">
        <v>73338741</v>
      </c>
      <c r="D8" s="17"/>
      <c r="E8" s="18">
        <v>43294000</v>
      </c>
      <c r="F8" s="19">
        <v>43294000</v>
      </c>
      <c r="G8" s="19">
        <v>26600000</v>
      </c>
      <c r="H8" s="19">
        <v>69621400</v>
      </c>
      <c r="I8" s="19"/>
      <c r="J8" s="19">
        <v>96221400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96221400</v>
      </c>
      <c r="X8" s="19">
        <v>38964000</v>
      </c>
      <c r="Y8" s="19">
        <v>57257400</v>
      </c>
      <c r="Z8" s="20">
        <v>146.95</v>
      </c>
      <c r="AA8" s="21">
        <v>43294000</v>
      </c>
    </row>
    <row r="9" spans="1:27" ht="13.5">
      <c r="A9" s="22" t="s">
        <v>36</v>
      </c>
      <c r="B9" s="16"/>
      <c r="C9" s="17">
        <v>4312499</v>
      </c>
      <c r="D9" s="17"/>
      <c r="E9" s="18">
        <v>3150000</v>
      </c>
      <c r="F9" s="19">
        <v>3150000</v>
      </c>
      <c r="G9" s="19">
        <v>188482</v>
      </c>
      <c r="H9" s="19">
        <v>330107</v>
      </c>
      <c r="I9" s="19">
        <v>136395</v>
      </c>
      <c r="J9" s="19">
        <v>654984</v>
      </c>
      <c r="K9" s="19">
        <v>630934</v>
      </c>
      <c r="L9" s="19">
        <v>162225</v>
      </c>
      <c r="M9" s="19">
        <v>269179</v>
      </c>
      <c r="N9" s="19">
        <v>1062338</v>
      </c>
      <c r="O9" s="19"/>
      <c r="P9" s="19"/>
      <c r="Q9" s="19"/>
      <c r="R9" s="19"/>
      <c r="S9" s="19"/>
      <c r="T9" s="19"/>
      <c r="U9" s="19"/>
      <c r="V9" s="19"/>
      <c r="W9" s="19">
        <v>1717322</v>
      </c>
      <c r="X9" s="19">
        <v>1584000</v>
      </c>
      <c r="Y9" s="19">
        <v>133322</v>
      </c>
      <c r="Z9" s="20">
        <v>8.42</v>
      </c>
      <c r="AA9" s="21">
        <v>3150000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-146048018</v>
      </c>
      <c r="D12" s="17"/>
      <c r="E12" s="18">
        <v>-164525000</v>
      </c>
      <c r="F12" s="19">
        <v>-164525000</v>
      </c>
      <c r="G12" s="19">
        <v>23146226</v>
      </c>
      <c r="H12" s="19">
        <v>-1629445</v>
      </c>
      <c r="I12" s="19">
        <v>-8695567</v>
      </c>
      <c r="J12" s="19">
        <v>12821214</v>
      </c>
      <c r="K12" s="19">
        <v>-12758611</v>
      </c>
      <c r="L12" s="19">
        <v>-2582742</v>
      </c>
      <c r="M12" s="19">
        <v>-13758596</v>
      </c>
      <c r="N12" s="19">
        <v>-29099949</v>
      </c>
      <c r="O12" s="19"/>
      <c r="P12" s="19"/>
      <c r="Q12" s="19"/>
      <c r="R12" s="19"/>
      <c r="S12" s="19"/>
      <c r="T12" s="19"/>
      <c r="U12" s="19"/>
      <c r="V12" s="19"/>
      <c r="W12" s="19">
        <v>-16278735</v>
      </c>
      <c r="X12" s="19">
        <v>-84286000</v>
      </c>
      <c r="Y12" s="19">
        <v>68007265</v>
      </c>
      <c r="Z12" s="20">
        <v>-80.69</v>
      </c>
      <c r="AA12" s="21">
        <v>-164525000</v>
      </c>
    </row>
    <row r="13" spans="1:27" ht="13.5">
      <c r="A13" s="22" t="s">
        <v>40</v>
      </c>
      <c r="B13" s="16"/>
      <c r="C13" s="17">
        <v>-1914921</v>
      </c>
      <c r="D13" s="17"/>
      <c r="E13" s="18">
        <v>-21000</v>
      </c>
      <c r="F13" s="19">
        <v>-21000</v>
      </c>
      <c r="G13" s="19"/>
      <c r="H13" s="19"/>
      <c r="I13" s="19">
        <v>-354</v>
      </c>
      <c r="J13" s="19">
        <v>-354</v>
      </c>
      <c r="K13" s="19">
        <v>-2248</v>
      </c>
      <c r="L13" s="19">
        <v>-191</v>
      </c>
      <c r="M13" s="19"/>
      <c r="N13" s="19">
        <v>-2439</v>
      </c>
      <c r="O13" s="19"/>
      <c r="P13" s="19"/>
      <c r="Q13" s="19"/>
      <c r="R13" s="19"/>
      <c r="S13" s="19"/>
      <c r="T13" s="19"/>
      <c r="U13" s="19"/>
      <c r="V13" s="19"/>
      <c r="W13" s="19">
        <v>-2793</v>
      </c>
      <c r="X13" s="19">
        <v>-10500</v>
      </c>
      <c r="Y13" s="19">
        <v>7707</v>
      </c>
      <c r="Z13" s="20">
        <v>-73.4</v>
      </c>
      <c r="AA13" s="21">
        <v>-21000</v>
      </c>
    </row>
    <row r="14" spans="1:27" ht="13.5">
      <c r="A14" s="22" t="s">
        <v>41</v>
      </c>
      <c r="B14" s="16"/>
      <c r="C14" s="17">
        <v>-3371167</v>
      </c>
      <c r="D14" s="17"/>
      <c r="E14" s="18">
        <v>-4746000</v>
      </c>
      <c r="F14" s="19">
        <v>-4746000</v>
      </c>
      <c r="G14" s="19"/>
      <c r="H14" s="19">
        <v>-126929</v>
      </c>
      <c r="I14" s="19">
        <v>-272439</v>
      </c>
      <c r="J14" s="19">
        <v>-399368</v>
      </c>
      <c r="K14" s="19">
        <v>-147893</v>
      </c>
      <c r="L14" s="19">
        <v>-949470</v>
      </c>
      <c r="M14" s="19">
        <v>-55365</v>
      </c>
      <c r="N14" s="19">
        <v>-1152728</v>
      </c>
      <c r="O14" s="19"/>
      <c r="P14" s="19"/>
      <c r="Q14" s="19"/>
      <c r="R14" s="19"/>
      <c r="S14" s="19"/>
      <c r="T14" s="19"/>
      <c r="U14" s="19"/>
      <c r="V14" s="19"/>
      <c r="W14" s="19">
        <v>-1552096</v>
      </c>
      <c r="X14" s="19"/>
      <c r="Y14" s="19">
        <v>-1552096</v>
      </c>
      <c r="Z14" s="20"/>
      <c r="AA14" s="21">
        <v>-4746000</v>
      </c>
    </row>
    <row r="15" spans="1:27" ht="13.5">
      <c r="A15" s="23" t="s">
        <v>42</v>
      </c>
      <c r="B15" s="24"/>
      <c r="C15" s="25">
        <f aca="true" t="shared" si="0" ref="C15:Y15">SUM(C6:C14)</f>
        <v>73881129</v>
      </c>
      <c r="D15" s="25">
        <f>SUM(D6:D14)</f>
        <v>0</v>
      </c>
      <c r="E15" s="26">
        <f t="shared" si="0"/>
        <v>80173996</v>
      </c>
      <c r="F15" s="27">
        <f t="shared" si="0"/>
        <v>80173996</v>
      </c>
      <c r="G15" s="27">
        <f t="shared" si="0"/>
        <v>108736662</v>
      </c>
      <c r="H15" s="27">
        <f t="shared" si="0"/>
        <v>69088398</v>
      </c>
      <c r="I15" s="27">
        <f t="shared" si="0"/>
        <v>-7971584</v>
      </c>
      <c r="J15" s="27">
        <f t="shared" si="0"/>
        <v>169853476</v>
      </c>
      <c r="K15" s="27">
        <f t="shared" si="0"/>
        <v>-11425793</v>
      </c>
      <c r="L15" s="27">
        <f t="shared" si="0"/>
        <v>42807401</v>
      </c>
      <c r="M15" s="27">
        <f t="shared" si="0"/>
        <v>-12630202</v>
      </c>
      <c r="N15" s="27">
        <f t="shared" si="0"/>
        <v>18751406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188604882</v>
      </c>
      <c r="X15" s="27">
        <f t="shared" si="0"/>
        <v>124519498</v>
      </c>
      <c r="Y15" s="27">
        <f t="shared" si="0"/>
        <v>64085384</v>
      </c>
      <c r="Z15" s="28">
        <f>+IF(X15&lt;&gt;0,+(Y15/X15)*100,0)</f>
        <v>51.46614388053508</v>
      </c>
      <c r="AA15" s="29">
        <f>SUM(AA6:AA14)</f>
        <v>80173996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3525630</v>
      </c>
      <c r="D19" s="17"/>
      <c r="E19" s="18"/>
      <c r="F19" s="19"/>
      <c r="G19" s="36">
        <v>2784253</v>
      </c>
      <c r="H19" s="36">
        <v>286553</v>
      </c>
      <c r="I19" s="36">
        <v>204887</v>
      </c>
      <c r="J19" s="19">
        <v>3275693</v>
      </c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>
        <v>3275693</v>
      </c>
      <c r="X19" s="19"/>
      <c r="Y19" s="36">
        <v>3275693</v>
      </c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-134029239</v>
      </c>
      <c r="D24" s="17"/>
      <c r="E24" s="18">
        <v>-80173000</v>
      </c>
      <c r="F24" s="19">
        <v>-80173000</v>
      </c>
      <c r="G24" s="19">
        <v>-1096661</v>
      </c>
      <c r="H24" s="19">
        <v>-3001255</v>
      </c>
      <c r="I24" s="19">
        <v>-14247396</v>
      </c>
      <c r="J24" s="19">
        <v>-18345312</v>
      </c>
      <c r="K24" s="19">
        <v>-2060778</v>
      </c>
      <c r="L24" s="19">
        <v>-7979926</v>
      </c>
      <c r="M24" s="19">
        <v>-8745567</v>
      </c>
      <c r="N24" s="19">
        <v>-18786271</v>
      </c>
      <c r="O24" s="19"/>
      <c r="P24" s="19"/>
      <c r="Q24" s="19"/>
      <c r="R24" s="19"/>
      <c r="S24" s="19"/>
      <c r="T24" s="19"/>
      <c r="U24" s="19"/>
      <c r="V24" s="19"/>
      <c r="W24" s="19">
        <v>-37131583</v>
      </c>
      <c r="X24" s="19">
        <v>-37026000</v>
      </c>
      <c r="Y24" s="19">
        <v>-105583</v>
      </c>
      <c r="Z24" s="20">
        <v>0.29</v>
      </c>
      <c r="AA24" s="21">
        <v>-80173000</v>
      </c>
    </row>
    <row r="25" spans="1:27" ht="13.5">
      <c r="A25" s="23" t="s">
        <v>49</v>
      </c>
      <c r="B25" s="24"/>
      <c r="C25" s="25">
        <f aca="true" t="shared" si="1" ref="C25:Y25">SUM(C19:C24)</f>
        <v>-130503609</v>
      </c>
      <c r="D25" s="25">
        <f>SUM(D19:D24)</f>
        <v>0</v>
      </c>
      <c r="E25" s="26">
        <f t="shared" si="1"/>
        <v>-80173000</v>
      </c>
      <c r="F25" s="27">
        <f t="shared" si="1"/>
        <v>-80173000</v>
      </c>
      <c r="G25" s="27">
        <f t="shared" si="1"/>
        <v>1687592</v>
      </c>
      <c r="H25" s="27">
        <f t="shared" si="1"/>
        <v>-2714702</v>
      </c>
      <c r="I25" s="27">
        <f t="shared" si="1"/>
        <v>-14042509</v>
      </c>
      <c r="J25" s="27">
        <f t="shared" si="1"/>
        <v>-15069619</v>
      </c>
      <c r="K25" s="27">
        <f t="shared" si="1"/>
        <v>-2060778</v>
      </c>
      <c r="L25" s="27">
        <f t="shared" si="1"/>
        <v>-7979926</v>
      </c>
      <c r="M25" s="27">
        <f t="shared" si="1"/>
        <v>-8745567</v>
      </c>
      <c r="N25" s="27">
        <f t="shared" si="1"/>
        <v>-18786271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-33855890</v>
      </c>
      <c r="X25" s="27">
        <f t="shared" si="1"/>
        <v>-37026000</v>
      </c>
      <c r="Y25" s="27">
        <f t="shared" si="1"/>
        <v>3170110</v>
      </c>
      <c r="Z25" s="28">
        <f>+IF(X25&lt;&gt;0,+(Y25/X25)*100,0)</f>
        <v>-8.561848430832388</v>
      </c>
      <c r="AA25" s="29">
        <f>SUM(AA19:AA24)</f>
        <v>-80173000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49651350</v>
      </c>
      <c r="D33" s="17"/>
      <c r="E33" s="18"/>
      <c r="F33" s="19"/>
      <c r="G33" s="19">
        <v>-32788439</v>
      </c>
      <c r="H33" s="19"/>
      <c r="I33" s="19"/>
      <c r="J33" s="19">
        <v>-32788439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>
        <v>-32788439</v>
      </c>
      <c r="X33" s="19"/>
      <c r="Y33" s="19">
        <v>-32788439</v>
      </c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49651350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-32788439</v>
      </c>
      <c r="H34" s="27">
        <f t="shared" si="2"/>
        <v>0</v>
      </c>
      <c r="I34" s="27">
        <f t="shared" si="2"/>
        <v>0</v>
      </c>
      <c r="J34" s="27">
        <f t="shared" si="2"/>
        <v>-32788439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-32788439</v>
      </c>
      <c r="X34" s="27">
        <f t="shared" si="2"/>
        <v>0</v>
      </c>
      <c r="Y34" s="27">
        <f t="shared" si="2"/>
        <v>-32788439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-6971130</v>
      </c>
      <c r="D36" s="31">
        <f>+D15+D25+D34</f>
        <v>0</v>
      </c>
      <c r="E36" s="32">
        <f t="shared" si="3"/>
        <v>996</v>
      </c>
      <c r="F36" s="33">
        <f t="shared" si="3"/>
        <v>996</v>
      </c>
      <c r="G36" s="33">
        <f t="shared" si="3"/>
        <v>77635815</v>
      </c>
      <c r="H36" s="33">
        <f t="shared" si="3"/>
        <v>66373696</v>
      </c>
      <c r="I36" s="33">
        <f t="shared" si="3"/>
        <v>-22014093</v>
      </c>
      <c r="J36" s="33">
        <f t="shared" si="3"/>
        <v>121995418</v>
      </c>
      <c r="K36" s="33">
        <f t="shared" si="3"/>
        <v>-13486571</v>
      </c>
      <c r="L36" s="33">
        <f t="shared" si="3"/>
        <v>34827475</v>
      </c>
      <c r="M36" s="33">
        <f t="shared" si="3"/>
        <v>-21375769</v>
      </c>
      <c r="N36" s="33">
        <f t="shared" si="3"/>
        <v>-34865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121960553</v>
      </c>
      <c r="X36" s="33">
        <f t="shared" si="3"/>
        <v>87493498</v>
      </c>
      <c r="Y36" s="33">
        <f t="shared" si="3"/>
        <v>34467055</v>
      </c>
      <c r="Z36" s="34">
        <f>+IF(X36&lt;&gt;0,+(Y36/X36)*100,0)</f>
        <v>39.39384730051598</v>
      </c>
      <c r="AA36" s="35">
        <f>+AA15+AA25+AA34</f>
        <v>996</v>
      </c>
    </row>
    <row r="37" spans="1:27" ht="13.5">
      <c r="A37" s="22" t="s">
        <v>57</v>
      </c>
      <c r="B37" s="16"/>
      <c r="C37" s="31">
        <v>49447451</v>
      </c>
      <c r="D37" s="31"/>
      <c r="E37" s="32">
        <v>49512000</v>
      </c>
      <c r="F37" s="33">
        <v>49512000</v>
      </c>
      <c r="G37" s="33">
        <v>42553024</v>
      </c>
      <c r="H37" s="33">
        <v>120188839</v>
      </c>
      <c r="I37" s="33">
        <v>186562535</v>
      </c>
      <c r="J37" s="33">
        <v>42553024</v>
      </c>
      <c r="K37" s="33">
        <v>164548442</v>
      </c>
      <c r="L37" s="33">
        <v>151061871</v>
      </c>
      <c r="M37" s="33">
        <v>185889346</v>
      </c>
      <c r="N37" s="33">
        <v>164548442</v>
      </c>
      <c r="O37" s="33"/>
      <c r="P37" s="33"/>
      <c r="Q37" s="33"/>
      <c r="R37" s="33"/>
      <c r="S37" s="33"/>
      <c r="T37" s="33"/>
      <c r="U37" s="33"/>
      <c r="V37" s="33"/>
      <c r="W37" s="33">
        <v>42553024</v>
      </c>
      <c r="X37" s="33">
        <v>49512000</v>
      </c>
      <c r="Y37" s="33">
        <v>-6958976</v>
      </c>
      <c r="Z37" s="34">
        <v>-14.06</v>
      </c>
      <c r="AA37" s="35">
        <v>49512000</v>
      </c>
    </row>
    <row r="38" spans="1:27" ht="13.5">
      <c r="A38" s="41" t="s">
        <v>58</v>
      </c>
      <c r="B38" s="42"/>
      <c r="C38" s="43">
        <v>42476321</v>
      </c>
      <c r="D38" s="43"/>
      <c r="E38" s="44">
        <v>49512996</v>
      </c>
      <c r="F38" s="45">
        <v>49512996</v>
      </c>
      <c r="G38" s="45">
        <v>120188839</v>
      </c>
      <c r="H38" s="45">
        <v>186562535</v>
      </c>
      <c r="I38" s="45">
        <v>164548442</v>
      </c>
      <c r="J38" s="45">
        <v>164548442</v>
      </c>
      <c r="K38" s="45">
        <v>151061871</v>
      </c>
      <c r="L38" s="45">
        <v>185889346</v>
      </c>
      <c r="M38" s="45">
        <v>164513577</v>
      </c>
      <c r="N38" s="45">
        <v>164513577</v>
      </c>
      <c r="O38" s="45"/>
      <c r="P38" s="45"/>
      <c r="Q38" s="45"/>
      <c r="R38" s="45"/>
      <c r="S38" s="45"/>
      <c r="T38" s="45"/>
      <c r="U38" s="45"/>
      <c r="V38" s="45"/>
      <c r="W38" s="45">
        <v>164513577</v>
      </c>
      <c r="X38" s="45">
        <v>137005498</v>
      </c>
      <c r="Y38" s="45">
        <v>27508079</v>
      </c>
      <c r="Z38" s="46">
        <v>20.08</v>
      </c>
      <c r="AA38" s="47">
        <v>49512996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100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30469649</v>
      </c>
      <c r="D6" s="17"/>
      <c r="E6" s="18">
        <v>51067356</v>
      </c>
      <c r="F6" s="19">
        <v>51067356</v>
      </c>
      <c r="G6" s="19">
        <v>2983582</v>
      </c>
      <c r="H6" s="19">
        <v>3083036</v>
      </c>
      <c r="I6" s="19">
        <v>3572880</v>
      </c>
      <c r="J6" s="19">
        <v>9639498</v>
      </c>
      <c r="K6" s="19">
        <v>924349</v>
      </c>
      <c r="L6" s="19">
        <v>2716549</v>
      </c>
      <c r="M6" s="19">
        <v>3928447</v>
      </c>
      <c r="N6" s="19">
        <v>7569345</v>
      </c>
      <c r="O6" s="19"/>
      <c r="P6" s="19"/>
      <c r="Q6" s="19"/>
      <c r="R6" s="19"/>
      <c r="S6" s="19"/>
      <c r="T6" s="19"/>
      <c r="U6" s="19"/>
      <c r="V6" s="19"/>
      <c r="W6" s="19">
        <v>17208843</v>
      </c>
      <c r="X6" s="19">
        <v>25533678</v>
      </c>
      <c r="Y6" s="19">
        <v>-8324835</v>
      </c>
      <c r="Z6" s="20">
        <v>-32.6</v>
      </c>
      <c r="AA6" s="21">
        <v>51067356</v>
      </c>
    </row>
    <row r="7" spans="1:27" ht="13.5">
      <c r="A7" s="22" t="s">
        <v>34</v>
      </c>
      <c r="B7" s="16"/>
      <c r="C7" s="17">
        <v>126081784</v>
      </c>
      <c r="D7" s="17"/>
      <c r="E7" s="18">
        <v>151396600</v>
      </c>
      <c r="F7" s="19">
        <v>151396600</v>
      </c>
      <c r="G7" s="19">
        <v>59094000</v>
      </c>
      <c r="H7" s="19">
        <v>934000</v>
      </c>
      <c r="I7" s="19"/>
      <c r="J7" s="19">
        <v>60028000</v>
      </c>
      <c r="K7" s="19">
        <v>400000</v>
      </c>
      <c r="L7" s="19">
        <v>48010000</v>
      </c>
      <c r="M7" s="19"/>
      <c r="N7" s="19">
        <v>48410000</v>
      </c>
      <c r="O7" s="19"/>
      <c r="P7" s="19"/>
      <c r="Q7" s="19"/>
      <c r="R7" s="19"/>
      <c r="S7" s="19"/>
      <c r="T7" s="19"/>
      <c r="U7" s="19"/>
      <c r="V7" s="19"/>
      <c r="W7" s="19">
        <v>108438000</v>
      </c>
      <c r="X7" s="19">
        <v>113547450</v>
      </c>
      <c r="Y7" s="19">
        <v>-5109450</v>
      </c>
      <c r="Z7" s="20">
        <v>-4.5</v>
      </c>
      <c r="AA7" s="21">
        <v>151396600</v>
      </c>
    </row>
    <row r="8" spans="1:27" ht="13.5">
      <c r="A8" s="22" t="s">
        <v>35</v>
      </c>
      <c r="B8" s="16"/>
      <c r="C8" s="17">
        <v>60297000</v>
      </c>
      <c r="D8" s="17"/>
      <c r="E8" s="18">
        <v>67142400</v>
      </c>
      <c r="F8" s="19">
        <v>67142400</v>
      </c>
      <c r="G8" s="19">
        <v>10000000</v>
      </c>
      <c r="H8" s="19"/>
      <c r="I8" s="19"/>
      <c r="J8" s="19">
        <v>10000000</v>
      </c>
      <c r="K8" s="19">
        <v>10400000</v>
      </c>
      <c r="L8" s="19">
        <v>17999000</v>
      </c>
      <c r="M8" s="19">
        <v>5000000</v>
      </c>
      <c r="N8" s="19">
        <v>33399000</v>
      </c>
      <c r="O8" s="19"/>
      <c r="P8" s="19"/>
      <c r="Q8" s="19"/>
      <c r="R8" s="19"/>
      <c r="S8" s="19"/>
      <c r="T8" s="19"/>
      <c r="U8" s="19"/>
      <c r="V8" s="19"/>
      <c r="W8" s="19">
        <v>43399000</v>
      </c>
      <c r="X8" s="19">
        <v>50356800</v>
      </c>
      <c r="Y8" s="19">
        <v>-6957800</v>
      </c>
      <c r="Z8" s="20">
        <v>-13.82</v>
      </c>
      <c r="AA8" s="21">
        <v>67142400</v>
      </c>
    </row>
    <row r="9" spans="1:27" ht="13.5">
      <c r="A9" s="22" t="s">
        <v>36</v>
      </c>
      <c r="B9" s="16"/>
      <c r="C9" s="17">
        <v>6213348</v>
      </c>
      <c r="D9" s="17"/>
      <c r="E9" s="18">
        <v>4433028</v>
      </c>
      <c r="F9" s="19">
        <v>4433028</v>
      </c>
      <c r="G9" s="19">
        <v>524805</v>
      </c>
      <c r="H9" s="19">
        <v>666852</v>
      </c>
      <c r="I9" s="19">
        <v>611799</v>
      </c>
      <c r="J9" s="19">
        <v>1803456</v>
      </c>
      <c r="K9" s="19">
        <v>405758</v>
      </c>
      <c r="L9" s="19">
        <v>432511</v>
      </c>
      <c r="M9" s="19">
        <v>1292978</v>
      </c>
      <c r="N9" s="19">
        <v>2131247</v>
      </c>
      <c r="O9" s="19"/>
      <c r="P9" s="19"/>
      <c r="Q9" s="19"/>
      <c r="R9" s="19"/>
      <c r="S9" s="19"/>
      <c r="T9" s="19"/>
      <c r="U9" s="19"/>
      <c r="V9" s="19"/>
      <c r="W9" s="19">
        <v>3934703</v>
      </c>
      <c r="X9" s="19">
        <v>2216514</v>
      </c>
      <c r="Y9" s="19">
        <v>1718189</v>
      </c>
      <c r="Z9" s="20">
        <v>77.52</v>
      </c>
      <c r="AA9" s="21">
        <v>4433028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-179347886</v>
      </c>
      <c r="D12" s="17"/>
      <c r="E12" s="18">
        <v>-198157872</v>
      </c>
      <c r="F12" s="19">
        <v>-198157872</v>
      </c>
      <c r="G12" s="19">
        <v>-6420019</v>
      </c>
      <c r="H12" s="19">
        <v>-15618206</v>
      </c>
      <c r="I12" s="19">
        <v>-10844393</v>
      </c>
      <c r="J12" s="19">
        <v>-32882618</v>
      </c>
      <c r="K12" s="19">
        <v>-17485614</v>
      </c>
      <c r="L12" s="19">
        <v>-16725919</v>
      </c>
      <c r="M12" s="19">
        <v>-13694502</v>
      </c>
      <c r="N12" s="19">
        <v>-47906035</v>
      </c>
      <c r="O12" s="19"/>
      <c r="P12" s="19"/>
      <c r="Q12" s="19"/>
      <c r="R12" s="19"/>
      <c r="S12" s="19"/>
      <c r="T12" s="19"/>
      <c r="U12" s="19"/>
      <c r="V12" s="19"/>
      <c r="W12" s="19">
        <v>-80788653</v>
      </c>
      <c r="X12" s="19">
        <v>-99078936</v>
      </c>
      <c r="Y12" s="19">
        <v>18290283</v>
      </c>
      <c r="Z12" s="20">
        <v>-18.46</v>
      </c>
      <c r="AA12" s="21">
        <v>-198157872</v>
      </c>
    </row>
    <row r="13" spans="1:27" ht="13.5">
      <c r="A13" s="22" t="s">
        <v>40</v>
      </c>
      <c r="B13" s="16"/>
      <c r="C13" s="17">
        <v>-430605</v>
      </c>
      <c r="D13" s="17"/>
      <c r="E13" s="18">
        <v>-1350000</v>
      </c>
      <c r="F13" s="19">
        <v>-1350000</v>
      </c>
      <c r="G13" s="19"/>
      <c r="H13" s="19">
        <v>-9870</v>
      </c>
      <c r="I13" s="19"/>
      <c r="J13" s="19">
        <v>-9870</v>
      </c>
      <c r="K13" s="19">
        <v>-235853</v>
      </c>
      <c r="L13" s="19"/>
      <c r="M13" s="19">
        <v>-243894</v>
      </c>
      <c r="N13" s="19">
        <v>-479747</v>
      </c>
      <c r="O13" s="19"/>
      <c r="P13" s="19"/>
      <c r="Q13" s="19"/>
      <c r="R13" s="19"/>
      <c r="S13" s="19"/>
      <c r="T13" s="19"/>
      <c r="U13" s="19"/>
      <c r="V13" s="19"/>
      <c r="W13" s="19">
        <v>-489617</v>
      </c>
      <c r="X13" s="19">
        <v>-450000</v>
      </c>
      <c r="Y13" s="19">
        <v>-39617</v>
      </c>
      <c r="Z13" s="20">
        <v>8.8</v>
      </c>
      <c r="AA13" s="21">
        <v>-1350000</v>
      </c>
    </row>
    <row r="14" spans="1:27" ht="13.5">
      <c r="A14" s="22" t="s">
        <v>41</v>
      </c>
      <c r="B14" s="16"/>
      <c r="C14" s="17"/>
      <c r="D14" s="17"/>
      <c r="E14" s="18">
        <v>-3500004</v>
      </c>
      <c r="F14" s="19">
        <v>-3500004</v>
      </c>
      <c r="G14" s="19">
        <v>-3897875</v>
      </c>
      <c r="H14" s="19">
        <v>-308998</v>
      </c>
      <c r="I14" s="19">
        <v>-27000</v>
      </c>
      <c r="J14" s="19">
        <v>-4233873</v>
      </c>
      <c r="K14" s="19">
        <v>-380285</v>
      </c>
      <c r="L14" s="19">
        <v>-5000</v>
      </c>
      <c r="M14" s="19">
        <v>-329750</v>
      </c>
      <c r="N14" s="19">
        <v>-715035</v>
      </c>
      <c r="O14" s="19"/>
      <c r="P14" s="19"/>
      <c r="Q14" s="19"/>
      <c r="R14" s="19"/>
      <c r="S14" s="19"/>
      <c r="T14" s="19"/>
      <c r="U14" s="19"/>
      <c r="V14" s="19"/>
      <c r="W14" s="19">
        <v>-4948908</v>
      </c>
      <c r="X14" s="19">
        <v>-1750002</v>
      </c>
      <c r="Y14" s="19">
        <v>-3198906</v>
      </c>
      <c r="Z14" s="20">
        <v>182.79</v>
      </c>
      <c r="AA14" s="21">
        <v>-3500004</v>
      </c>
    </row>
    <row r="15" spans="1:27" ht="13.5">
      <c r="A15" s="23" t="s">
        <v>42</v>
      </c>
      <c r="B15" s="24"/>
      <c r="C15" s="25">
        <f aca="true" t="shared" si="0" ref="C15:Y15">SUM(C6:C14)</f>
        <v>43283290</v>
      </c>
      <c r="D15" s="25">
        <f>SUM(D6:D14)</f>
        <v>0</v>
      </c>
      <c r="E15" s="26">
        <f t="shared" si="0"/>
        <v>71031508</v>
      </c>
      <c r="F15" s="27">
        <f t="shared" si="0"/>
        <v>71031508</v>
      </c>
      <c r="G15" s="27">
        <f t="shared" si="0"/>
        <v>62284493</v>
      </c>
      <c r="H15" s="27">
        <f t="shared" si="0"/>
        <v>-11253186</v>
      </c>
      <c r="I15" s="27">
        <f t="shared" si="0"/>
        <v>-6686714</v>
      </c>
      <c r="J15" s="27">
        <f t="shared" si="0"/>
        <v>44344593</v>
      </c>
      <c r="K15" s="27">
        <f t="shared" si="0"/>
        <v>-5971645</v>
      </c>
      <c r="L15" s="27">
        <f t="shared" si="0"/>
        <v>52427141</v>
      </c>
      <c r="M15" s="27">
        <f t="shared" si="0"/>
        <v>-4046721</v>
      </c>
      <c r="N15" s="27">
        <f t="shared" si="0"/>
        <v>42408775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86753368</v>
      </c>
      <c r="X15" s="27">
        <f t="shared" si="0"/>
        <v>90375504</v>
      </c>
      <c r="Y15" s="27">
        <f t="shared" si="0"/>
        <v>-3622136</v>
      </c>
      <c r="Z15" s="28">
        <f>+IF(X15&lt;&gt;0,+(Y15/X15)*100,0)</f>
        <v>-4.007873637971635</v>
      </c>
      <c r="AA15" s="29">
        <f>SUM(AA6:AA14)</f>
        <v>71031508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-34649571</v>
      </c>
      <c r="D24" s="17"/>
      <c r="E24" s="18">
        <v>-171421284</v>
      </c>
      <c r="F24" s="19">
        <v>-171421284</v>
      </c>
      <c r="G24" s="19">
        <v>-3050681</v>
      </c>
      <c r="H24" s="19">
        <v>-5715437</v>
      </c>
      <c r="I24" s="19">
        <v>-3703030</v>
      </c>
      <c r="J24" s="19">
        <v>-12469148</v>
      </c>
      <c r="K24" s="19">
        <v>-5172656</v>
      </c>
      <c r="L24" s="19">
        <v>-4707375</v>
      </c>
      <c r="M24" s="19">
        <v>-4106725</v>
      </c>
      <c r="N24" s="19">
        <v>-13986756</v>
      </c>
      <c r="O24" s="19"/>
      <c r="P24" s="19"/>
      <c r="Q24" s="19"/>
      <c r="R24" s="19"/>
      <c r="S24" s="19"/>
      <c r="T24" s="19"/>
      <c r="U24" s="19"/>
      <c r="V24" s="19"/>
      <c r="W24" s="19">
        <v>-26455904</v>
      </c>
      <c r="X24" s="19">
        <v>-85710642</v>
      </c>
      <c r="Y24" s="19">
        <v>59254738</v>
      </c>
      <c r="Z24" s="20">
        <v>-69.13</v>
      </c>
      <c r="AA24" s="21">
        <v>-171421284</v>
      </c>
    </row>
    <row r="25" spans="1:27" ht="13.5">
      <c r="A25" s="23" t="s">
        <v>49</v>
      </c>
      <c r="B25" s="24"/>
      <c r="C25" s="25">
        <f aca="true" t="shared" si="1" ref="C25:Y25">SUM(C19:C24)</f>
        <v>-34649571</v>
      </c>
      <c r="D25" s="25">
        <f>SUM(D19:D24)</f>
        <v>0</v>
      </c>
      <c r="E25" s="26">
        <f t="shared" si="1"/>
        <v>-171421284</v>
      </c>
      <c r="F25" s="27">
        <f t="shared" si="1"/>
        <v>-171421284</v>
      </c>
      <c r="G25" s="27">
        <f t="shared" si="1"/>
        <v>-3050681</v>
      </c>
      <c r="H25" s="27">
        <f t="shared" si="1"/>
        <v>-5715437</v>
      </c>
      <c r="I25" s="27">
        <f t="shared" si="1"/>
        <v>-3703030</v>
      </c>
      <c r="J25" s="27">
        <f t="shared" si="1"/>
        <v>-12469148</v>
      </c>
      <c r="K25" s="27">
        <f t="shared" si="1"/>
        <v>-5172656</v>
      </c>
      <c r="L25" s="27">
        <f t="shared" si="1"/>
        <v>-4707375</v>
      </c>
      <c r="M25" s="27">
        <f t="shared" si="1"/>
        <v>-4106725</v>
      </c>
      <c r="N25" s="27">
        <f t="shared" si="1"/>
        <v>-13986756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-26455904</v>
      </c>
      <c r="X25" s="27">
        <f t="shared" si="1"/>
        <v>-85710642</v>
      </c>
      <c r="Y25" s="27">
        <f t="shared" si="1"/>
        <v>59254738</v>
      </c>
      <c r="Z25" s="28">
        <f>+IF(X25&lt;&gt;0,+(Y25/X25)*100,0)</f>
        <v>-69.13346653032887</v>
      </c>
      <c r="AA25" s="29">
        <f>SUM(AA19:AA24)</f>
        <v>-171421284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>
        <v>45000000</v>
      </c>
      <c r="F30" s="19">
        <v>45000000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>
        <v>11250000</v>
      </c>
      <c r="Y30" s="19">
        <v>-11250000</v>
      </c>
      <c r="Z30" s="20">
        <v>-100</v>
      </c>
      <c r="AA30" s="21">
        <v>45000000</v>
      </c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45000000</v>
      </c>
      <c r="F34" s="27">
        <f t="shared" si="2"/>
        <v>45000000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11250000</v>
      </c>
      <c r="Y34" s="27">
        <f t="shared" si="2"/>
        <v>-11250000</v>
      </c>
      <c r="Z34" s="28">
        <f>+IF(X34&lt;&gt;0,+(Y34/X34)*100,0)</f>
        <v>-100</v>
      </c>
      <c r="AA34" s="29">
        <f>SUM(AA29:AA33)</f>
        <v>45000000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8633719</v>
      </c>
      <c r="D36" s="31">
        <f>+D15+D25+D34</f>
        <v>0</v>
      </c>
      <c r="E36" s="32">
        <f t="shared" si="3"/>
        <v>-55389776</v>
      </c>
      <c r="F36" s="33">
        <f t="shared" si="3"/>
        <v>-55389776</v>
      </c>
      <c r="G36" s="33">
        <f t="shared" si="3"/>
        <v>59233812</v>
      </c>
      <c r="H36" s="33">
        <f t="shared" si="3"/>
        <v>-16968623</v>
      </c>
      <c r="I36" s="33">
        <f t="shared" si="3"/>
        <v>-10389744</v>
      </c>
      <c r="J36" s="33">
        <f t="shared" si="3"/>
        <v>31875445</v>
      </c>
      <c r="K36" s="33">
        <f t="shared" si="3"/>
        <v>-11144301</v>
      </c>
      <c r="L36" s="33">
        <f t="shared" si="3"/>
        <v>47719766</v>
      </c>
      <c r="M36" s="33">
        <f t="shared" si="3"/>
        <v>-8153446</v>
      </c>
      <c r="N36" s="33">
        <f t="shared" si="3"/>
        <v>28422019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60297464</v>
      </c>
      <c r="X36" s="33">
        <f t="shared" si="3"/>
        <v>15914862</v>
      </c>
      <c r="Y36" s="33">
        <f t="shared" si="3"/>
        <v>44382602</v>
      </c>
      <c r="Z36" s="34">
        <f>+IF(X36&lt;&gt;0,+(Y36/X36)*100,0)</f>
        <v>278.87519225740067</v>
      </c>
      <c r="AA36" s="35">
        <f>+AA15+AA25+AA34</f>
        <v>-55389776</v>
      </c>
    </row>
    <row r="37" spans="1:27" ht="13.5">
      <c r="A37" s="22" t="s">
        <v>57</v>
      </c>
      <c r="B37" s="16"/>
      <c r="C37" s="31">
        <v>117518723</v>
      </c>
      <c r="D37" s="31"/>
      <c r="E37" s="32">
        <v>118813581</v>
      </c>
      <c r="F37" s="33">
        <v>118813581</v>
      </c>
      <c r="G37" s="33">
        <v>125036034</v>
      </c>
      <c r="H37" s="33">
        <v>184269846</v>
      </c>
      <c r="I37" s="33">
        <v>167301223</v>
      </c>
      <c r="J37" s="33">
        <v>125036034</v>
      </c>
      <c r="K37" s="33">
        <v>156911479</v>
      </c>
      <c r="L37" s="33">
        <v>145767178</v>
      </c>
      <c r="M37" s="33">
        <v>193486944</v>
      </c>
      <c r="N37" s="33">
        <v>156911479</v>
      </c>
      <c r="O37" s="33"/>
      <c r="P37" s="33"/>
      <c r="Q37" s="33"/>
      <c r="R37" s="33"/>
      <c r="S37" s="33"/>
      <c r="T37" s="33"/>
      <c r="U37" s="33"/>
      <c r="V37" s="33"/>
      <c r="W37" s="33">
        <v>125036034</v>
      </c>
      <c r="X37" s="33">
        <v>118813581</v>
      </c>
      <c r="Y37" s="33">
        <v>6222453</v>
      </c>
      <c r="Z37" s="34">
        <v>5.24</v>
      </c>
      <c r="AA37" s="35">
        <v>118813581</v>
      </c>
    </row>
    <row r="38" spans="1:27" ht="13.5">
      <c r="A38" s="41" t="s">
        <v>58</v>
      </c>
      <c r="B38" s="42"/>
      <c r="C38" s="43">
        <v>126152442</v>
      </c>
      <c r="D38" s="43"/>
      <c r="E38" s="44">
        <v>63423805</v>
      </c>
      <c r="F38" s="45">
        <v>63423805</v>
      </c>
      <c r="G38" s="45">
        <v>184269846</v>
      </c>
      <c r="H38" s="45">
        <v>167301223</v>
      </c>
      <c r="I38" s="45">
        <v>156911479</v>
      </c>
      <c r="J38" s="45">
        <v>156911479</v>
      </c>
      <c r="K38" s="45">
        <v>145767178</v>
      </c>
      <c r="L38" s="45">
        <v>193486944</v>
      </c>
      <c r="M38" s="45">
        <v>185333498</v>
      </c>
      <c r="N38" s="45">
        <v>185333498</v>
      </c>
      <c r="O38" s="45"/>
      <c r="P38" s="45"/>
      <c r="Q38" s="45"/>
      <c r="R38" s="45"/>
      <c r="S38" s="45"/>
      <c r="T38" s="45"/>
      <c r="U38" s="45"/>
      <c r="V38" s="45"/>
      <c r="W38" s="45">
        <v>185333498</v>
      </c>
      <c r="X38" s="45">
        <v>134728443</v>
      </c>
      <c r="Y38" s="45">
        <v>50605055</v>
      </c>
      <c r="Z38" s="46">
        <v>37.56</v>
      </c>
      <c r="AA38" s="47">
        <v>63423805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101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8391363</v>
      </c>
      <c r="D6" s="17"/>
      <c r="E6" s="18">
        <v>3292139</v>
      </c>
      <c r="F6" s="19">
        <v>5206803</v>
      </c>
      <c r="G6" s="19">
        <v>182812</v>
      </c>
      <c r="H6" s="19">
        <v>191899</v>
      </c>
      <c r="I6" s="19">
        <v>358381</v>
      </c>
      <c r="J6" s="19">
        <v>733092</v>
      </c>
      <c r="K6" s="19">
        <v>357713</v>
      </c>
      <c r="L6" s="19">
        <v>709428</v>
      </c>
      <c r="M6" s="19">
        <v>2435579</v>
      </c>
      <c r="N6" s="19">
        <v>3502720</v>
      </c>
      <c r="O6" s="19"/>
      <c r="P6" s="19"/>
      <c r="Q6" s="19"/>
      <c r="R6" s="19"/>
      <c r="S6" s="19"/>
      <c r="T6" s="19"/>
      <c r="U6" s="19"/>
      <c r="V6" s="19"/>
      <c r="W6" s="19">
        <v>4235812</v>
      </c>
      <c r="X6" s="19">
        <v>2603406</v>
      </c>
      <c r="Y6" s="19">
        <v>1632406</v>
      </c>
      <c r="Z6" s="20">
        <v>62.7</v>
      </c>
      <c r="AA6" s="21">
        <v>5206803</v>
      </c>
    </row>
    <row r="7" spans="1:27" ht="13.5">
      <c r="A7" s="22" t="s">
        <v>34</v>
      </c>
      <c r="B7" s="16"/>
      <c r="C7" s="17">
        <v>74367030</v>
      </c>
      <c r="D7" s="17"/>
      <c r="E7" s="18">
        <v>85992000</v>
      </c>
      <c r="F7" s="19">
        <v>85992000</v>
      </c>
      <c r="G7" s="19">
        <v>31639000</v>
      </c>
      <c r="H7" s="19">
        <v>1490800</v>
      </c>
      <c r="I7" s="19"/>
      <c r="J7" s="19">
        <v>33129800</v>
      </c>
      <c r="K7" s="19">
        <v>10000000</v>
      </c>
      <c r="L7" s="19">
        <v>26643000</v>
      </c>
      <c r="M7" s="19">
        <v>390000</v>
      </c>
      <c r="N7" s="19">
        <v>37033000</v>
      </c>
      <c r="O7" s="19"/>
      <c r="P7" s="19"/>
      <c r="Q7" s="19"/>
      <c r="R7" s="19"/>
      <c r="S7" s="19"/>
      <c r="T7" s="19"/>
      <c r="U7" s="19"/>
      <c r="V7" s="19"/>
      <c r="W7" s="19">
        <v>70162800</v>
      </c>
      <c r="X7" s="19">
        <v>42996000</v>
      </c>
      <c r="Y7" s="19">
        <v>27166800</v>
      </c>
      <c r="Z7" s="20">
        <v>63.18</v>
      </c>
      <c r="AA7" s="21">
        <v>85992000</v>
      </c>
    </row>
    <row r="8" spans="1:27" ht="13.5">
      <c r="A8" s="22" t="s">
        <v>35</v>
      </c>
      <c r="B8" s="16"/>
      <c r="C8" s="17">
        <v>44271000</v>
      </c>
      <c r="D8" s="17"/>
      <c r="E8" s="18">
        <v>55577000</v>
      </c>
      <c r="F8" s="19">
        <v>55577000</v>
      </c>
      <c r="G8" s="19">
        <v>5952000</v>
      </c>
      <c r="H8" s="19"/>
      <c r="I8" s="19"/>
      <c r="J8" s="19">
        <v>5952000</v>
      </c>
      <c r="K8" s="19"/>
      <c r="L8" s="19">
        <v>20700000</v>
      </c>
      <c r="M8" s="19">
        <v>10000000</v>
      </c>
      <c r="N8" s="19">
        <v>30700000</v>
      </c>
      <c r="O8" s="19"/>
      <c r="P8" s="19"/>
      <c r="Q8" s="19"/>
      <c r="R8" s="19"/>
      <c r="S8" s="19"/>
      <c r="T8" s="19"/>
      <c r="U8" s="19"/>
      <c r="V8" s="19"/>
      <c r="W8" s="19">
        <v>36652000</v>
      </c>
      <c r="X8" s="19">
        <v>27788502</v>
      </c>
      <c r="Y8" s="19">
        <v>8863498</v>
      </c>
      <c r="Z8" s="20">
        <v>31.9</v>
      </c>
      <c r="AA8" s="21">
        <v>55577000</v>
      </c>
    </row>
    <row r="9" spans="1:27" ht="13.5">
      <c r="A9" s="22" t="s">
        <v>36</v>
      </c>
      <c r="B9" s="16"/>
      <c r="C9" s="17">
        <v>1754380</v>
      </c>
      <c r="D9" s="17"/>
      <c r="E9" s="18">
        <v>1310000</v>
      </c>
      <c r="F9" s="19">
        <v>1330000</v>
      </c>
      <c r="G9" s="19">
        <v>400</v>
      </c>
      <c r="H9" s="19"/>
      <c r="I9" s="19"/>
      <c r="J9" s="19">
        <v>400</v>
      </c>
      <c r="K9" s="19">
        <v>120573</v>
      </c>
      <c r="L9" s="19">
        <v>106297</v>
      </c>
      <c r="M9" s="19">
        <v>127881</v>
      </c>
      <c r="N9" s="19">
        <v>354751</v>
      </c>
      <c r="O9" s="19"/>
      <c r="P9" s="19"/>
      <c r="Q9" s="19"/>
      <c r="R9" s="19"/>
      <c r="S9" s="19"/>
      <c r="T9" s="19"/>
      <c r="U9" s="19"/>
      <c r="V9" s="19"/>
      <c r="W9" s="19">
        <v>355151</v>
      </c>
      <c r="X9" s="19">
        <v>664998</v>
      </c>
      <c r="Y9" s="19">
        <v>-309847</v>
      </c>
      <c r="Z9" s="20">
        <v>-46.59</v>
      </c>
      <c r="AA9" s="21">
        <v>1330000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-102353437</v>
      </c>
      <c r="D12" s="17"/>
      <c r="E12" s="18">
        <v>-82726682</v>
      </c>
      <c r="F12" s="19">
        <v>-93179140</v>
      </c>
      <c r="G12" s="19">
        <v>-5500959</v>
      </c>
      <c r="H12" s="19">
        <v>-7118511</v>
      </c>
      <c r="I12" s="19">
        <v>-8690181</v>
      </c>
      <c r="J12" s="19">
        <v>-21309651</v>
      </c>
      <c r="K12" s="19">
        <v>-8418792</v>
      </c>
      <c r="L12" s="19">
        <v>-6958967</v>
      </c>
      <c r="M12" s="19">
        <v>-9358585</v>
      </c>
      <c r="N12" s="19">
        <v>-24736344</v>
      </c>
      <c r="O12" s="19"/>
      <c r="P12" s="19"/>
      <c r="Q12" s="19"/>
      <c r="R12" s="19"/>
      <c r="S12" s="19"/>
      <c r="T12" s="19"/>
      <c r="U12" s="19"/>
      <c r="V12" s="19"/>
      <c r="W12" s="19">
        <v>-46045995</v>
      </c>
      <c r="X12" s="19">
        <v>-46589574</v>
      </c>
      <c r="Y12" s="19">
        <v>543579</v>
      </c>
      <c r="Z12" s="20">
        <v>-1.17</v>
      </c>
      <c r="AA12" s="21">
        <v>-93179140</v>
      </c>
    </row>
    <row r="13" spans="1:27" ht="13.5">
      <c r="A13" s="22" t="s">
        <v>40</v>
      </c>
      <c r="B13" s="16"/>
      <c r="C13" s="17">
        <v>-11689</v>
      </c>
      <c r="D13" s="17"/>
      <c r="E13" s="18">
        <v>-50000</v>
      </c>
      <c r="F13" s="19">
        <v>-50000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-25002</v>
      </c>
      <c r="Y13" s="19">
        <v>25002</v>
      </c>
      <c r="Z13" s="20">
        <v>-100</v>
      </c>
      <c r="AA13" s="21">
        <v>-50000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26418647</v>
      </c>
      <c r="D15" s="25">
        <f>SUM(D6:D14)</f>
        <v>0</v>
      </c>
      <c r="E15" s="26">
        <f t="shared" si="0"/>
        <v>63394457</v>
      </c>
      <c r="F15" s="27">
        <f t="shared" si="0"/>
        <v>54876663</v>
      </c>
      <c r="G15" s="27">
        <f t="shared" si="0"/>
        <v>32273253</v>
      </c>
      <c r="H15" s="27">
        <f t="shared" si="0"/>
        <v>-5435812</v>
      </c>
      <c r="I15" s="27">
        <f t="shared" si="0"/>
        <v>-8331800</v>
      </c>
      <c r="J15" s="27">
        <f t="shared" si="0"/>
        <v>18505641</v>
      </c>
      <c r="K15" s="27">
        <f t="shared" si="0"/>
        <v>2059494</v>
      </c>
      <c r="L15" s="27">
        <f t="shared" si="0"/>
        <v>41199758</v>
      </c>
      <c r="M15" s="27">
        <f t="shared" si="0"/>
        <v>3594875</v>
      </c>
      <c r="N15" s="27">
        <f t="shared" si="0"/>
        <v>46854127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65359768</v>
      </c>
      <c r="X15" s="27">
        <f t="shared" si="0"/>
        <v>27438330</v>
      </c>
      <c r="Y15" s="27">
        <f t="shared" si="0"/>
        <v>37921438</v>
      </c>
      <c r="Z15" s="28">
        <f>+IF(X15&lt;&gt;0,+(Y15/X15)*100,0)</f>
        <v>138.20607157942922</v>
      </c>
      <c r="AA15" s="29">
        <f>SUM(AA6:AA14)</f>
        <v>54876663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1228786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-26304359</v>
      </c>
      <c r="D24" s="17"/>
      <c r="E24" s="18">
        <v>-60859668</v>
      </c>
      <c r="F24" s="19">
        <v>-61498152</v>
      </c>
      <c r="G24" s="19"/>
      <c r="H24" s="19">
        <v>-3609343</v>
      </c>
      <c r="I24" s="19">
        <v>-1254905</v>
      </c>
      <c r="J24" s="19">
        <v>-4864248</v>
      </c>
      <c r="K24" s="19">
        <v>-614042</v>
      </c>
      <c r="L24" s="19">
        <v>-7990831</v>
      </c>
      <c r="M24" s="19">
        <v>-1648066</v>
      </c>
      <c r="N24" s="19">
        <v>-10252939</v>
      </c>
      <c r="O24" s="19"/>
      <c r="P24" s="19"/>
      <c r="Q24" s="19"/>
      <c r="R24" s="19"/>
      <c r="S24" s="19"/>
      <c r="T24" s="19"/>
      <c r="U24" s="19"/>
      <c r="V24" s="19"/>
      <c r="W24" s="19">
        <v>-15117187</v>
      </c>
      <c r="X24" s="19">
        <v>-30749076</v>
      </c>
      <c r="Y24" s="19">
        <v>15631889</v>
      </c>
      <c r="Z24" s="20">
        <v>-50.84</v>
      </c>
      <c r="AA24" s="21">
        <v>-61498152</v>
      </c>
    </row>
    <row r="25" spans="1:27" ht="13.5">
      <c r="A25" s="23" t="s">
        <v>49</v>
      </c>
      <c r="B25" s="24"/>
      <c r="C25" s="25">
        <f aca="true" t="shared" si="1" ref="C25:Y25">SUM(C19:C24)</f>
        <v>-25075573</v>
      </c>
      <c r="D25" s="25">
        <f>SUM(D19:D24)</f>
        <v>0</v>
      </c>
      <c r="E25" s="26">
        <f t="shared" si="1"/>
        <v>-60859668</v>
      </c>
      <c r="F25" s="27">
        <f t="shared" si="1"/>
        <v>-61498152</v>
      </c>
      <c r="G25" s="27">
        <f t="shared" si="1"/>
        <v>0</v>
      </c>
      <c r="H25" s="27">
        <f t="shared" si="1"/>
        <v>-3609343</v>
      </c>
      <c r="I25" s="27">
        <f t="shared" si="1"/>
        <v>-1254905</v>
      </c>
      <c r="J25" s="27">
        <f t="shared" si="1"/>
        <v>-4864248</v>
      </c>
      <c r="K25" s="27">
        <f t="shared" si="1"/>
        <v>-614042</v>
      </c>
      <c r="L25" s="27">
        <f t="shared" si="1"/>
        <v>-7990831</v>
      </c>
      <c r="M25" s="27">
        <f t="shared" si="1"/>
        <v>-1648066</v>
      </c>
      <c r="N25" s="27">
        <f t="shared" si="1"/>
        <v>-10252939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-15117187</v>
      </c>
      <c r="X25" s="27">
        <f t="shared" si="1"/>
        <v>-30749076</v>
      </c>
      <c r="Y25" s="27">
        <f t="shared" si="1"/>
        <v>15631889</v>
      </c>
      <c r="Z25" s="28">
        <f>+IF(X25&lt;&gt;0,+(Y25/X25)*100,0)</f>
        <v>-50.8369389701336</v>
      </c>
      <c r="AA25" s="29">
        <f>SUM(AA19:AA24)</f>
        <v>-61498152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1343074</v>
      </c>
      <c r="D36" s="31">
        <f>+D15+D25+D34</f>
        <v>0</v>
      </c>
      <c r="E36" s="32">
        <f t="shared" si="3"/>
        <v>2534789</v>
      </c>
      <c r="F36" s="33">
        <f t="shared" si="3"/>
        <v>-6621489</v>
      </c>
      <c r="G36" s="33">
        <f t="shared" si="3"/>
        <v>32273253</v>
      </c>
      <c r="H36" s="33">
        <f t="shared" si="3"/>
        <v>-9045155</v>
      </c>
      <c r="I36" s="33">
        <f t="shared" si="3"/>
        <v>-9586705</v>
      </c>
      <c r="J36" s="33">
        <f t="shared" si="3"/>
        <v>13641393</v>
      </c>
      <c r="K36" s="33">
        <f t="shared" si="3"/>
        <v>1445452</v>
      </c>
      <c r="L36" s="33">
        <f t="shared" si="3"/>
        <v>33208927</v>
      </c>
      <c r="M36" s="33">
        <f t="shared" si="3"/>
        <v>1946809</v>
      </c>
      <c r="N36" s="33">
        <f t="shared" si="3"/>
        <v>36601188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50242581</v>
      </c>
      <c r="X36" s="33">
        <f t="shared" si="3"/>
        <v>-3310746</v>
      </c>
      <c r="Y36" s="33">
        <f t="shared" si="3"/>
        <v>53553327</v>
      </c>
      <c r="Z36" s="34">
        <f>+IF(X36&lt;&gt;0,+(Y36/X36)*100,0)</f>
        <v>-1617.5607249846407</v>
      </c>
      <c r="AA36" s="35">
        <f>+AA15+AA25+AA34</f>
        <v>-6621489</v>
      </c>
    </row>
    <row r="37" spans="1:27" ht="13.5">
      <c r="A37" s="22" t="s">
        <v>57</v>
      </c>
      <c r="B37" s="16"/>
      <c r="C37" s="31">
        <v>7975880</v>
      </c>
      <c r="D37" s="31"/>
      <c r="E37" s="32">
        <v>23987000</v>
      </c>
      <c r="F37" s="33">
        <v>9318954</v>
      </c>
      <c r="G37" s="33"/>
      <c r="H37" s="33">
        <v>32273253</v>
      </c>
      <c r="I37" s="33">
        <v>23228098</v>
      </c>
      <c r="J37" s="33"/>
      <c r="K37" s="33">
        <v>13641393</v>
      </c>
      <c r="L37" s="33">
        <v>15086845</v>
      </c>
      <c r="M37" s="33">
        <v>48295772</v>
      </c>
      <c r="N37" s="33">
        <v>13641393</v>
      </c>
      <c r="O37" s="33"/>
      <c r="P37" s="33"/>
      <c r="Q37" s="33"/>
      <c r="R37" s="33"/>
      <c r="S37" s="33"/>
      <c r="T37" s="33"/>
      <c r="U37" s="33"/>
      <c r="V37" s="33"/>
      <c r="W37" s="33"/>
      <c r="X37" s="33">
        <v>9318954</v>
      </c>
      <c r="Y37" s="33">
        <v>-9318954</v>
      </c>
      <c r="Z37" s="34">
        <v>-100</v>
      </c>
      <c r="AA37" s="35">
        <v>9318954</v>
      </c>
    </row>
    <row r="38" spans="1:27" ht="13.5">
      <c r="A38" s="41" t="s">
        <v>58</v>
      </c>
      <c r="B38" s="42"/>
      <c r="C38" s="43">
        <v>9318954</v>
      </c>
      <c r="D38" s="43"/>
      <c r="E38" s="44">
        <v>26521789</v>
      </c>
      <c r="F38" s="45">
        <v>2697465</v>
      </c>
      <c r="G38" s="45">
        <v>32273253</v>
      </c>
      <c r="H38" s="45">
        <v>23228098</v>
      </c>
      <c r="I38" s="45">
        <v>13641393</v>
      </c>
      <c r="J38" s="45">
        <v>13641393</v>
      </c>
      <c r="K38" s="45">
        <v>15086845</v>
      </c>
      <c r="L38" s="45">
        <v>48295772</v>
      </c>
      <c r="M38" s="45">
        <v>50242581</v>
      </c>
      <c r="N38" s="45">
        <v>50242581</v>
      </c>
      <c r="O38" s="45"/>
      <c r="P38" s="45"/>
      <c r="Q38" s="45"/>
      <c r="R38" s="45"/>
      <c r="S38" s="45"/>
      <c r="T38" s="45"/>
      <c r="U38" s="45"/>
      <c r="V38" s="45"/>
      <c r="W38" s="45">
        <v>50242581</v>
      </c>
      <c r="X38" s="45">
        <v>6008208</v>
      </c>
      <c r="Y38" s="45">
        <v>44234373</v>
      </c>
      <c r="Z38" s="46">
        <v>736.23</v>
      </c>
      <c r="AA38" s="47">
        <v>2697465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102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6865080</v>
      </c>
      <c r="D6" s="17"/>
      <c r="E6" s="18">
        <v>345931116</v>
      </c>
      <c r="F6" s="19">
        <v>345931116</v>
      </c>
      <c r="G6" s="19">
        <v>7929618</v>
      </c>
      <c r="H6" s="19">
        <v>738907</v>
      </c>
      <c r="I6" s="19">
        <v>28827593</v>
      </c>
      <c r="J6" s="19">
        <v>37496118</v>
      </c>
      <c r="K6" s="19">
        <v>3216347</v>
      </c>
      <c r="L6" s="19">
        <v>-1008350</v>
      </c>
      <c r="M6" s="19"/>
      <c r="N6" s="19">
        <v>2207997</v>
      </c>
      <c r="O6" s="19"/>
      <c r="P6" s="19"/>
      <c r="Q6" s="19"/>
      <c r="R6" s="19"/>
      <c r="S6" s="19"/>
      <c r="T6" s="19"/>
      <c r="U6" s="19"/>
      <c r="V6" s="19"/>
      <c r="W6" s="19">
        <v>39704115</v>
      </c>
      <c r="X6" s="19">
        <v>172965558</v>
      </c>
      <c r="Y6" s="19">
        <v>-133261443</v>
      </c>
      <c r="Z6" s="20">
        <v>-77.05</v>
      </c>
      <c r="AA6" s="21">
        <v>345931116</v>
      </c>
    </row>
    <row r="7" spans="1:27" ht="13.5">
      <c r="A7" s="22" t="s">
        <v>34</v>
      </c>
      <c r="B7" s="16"/>
      <c r="C7" s="17">
        <v>489915682</v>
      </c>
      <c r="D7" s="17"/>
      <c r="E7" s="18">
        <v>362387988</v>
      </c>
      <c r="F7" s="19">
        <v>362387988</v>
      </c>
      <c r="G7" s="19"/>
      <c r="H7" s="19">
        <v>276355725</v>
      </c>
      <c r="I7" s="19">
        <v>30198999</v>
      </c>
      <c r="J7" s="19">
        <v>306554724</v>
      </c>
      <c r="K7" s="19">
        <v>2843120</v>
      </c>
      <c r="L7" s="19">
        <v>112274000</v>
      </c>
      <c r="M7" s="19"/>
      <c r="N7" s="19">
        <v>115117120</v>
      </c>
      <c r="O7" s="19"/>
      <c r="P7" s="19"/>
      <c r="Q7" s="19"/>
      <c r="R7" s="19"/>
      <c r="S7" s="19"/>
      <c r="T7" s="19"/>
      <c r="U7" s="19"/>
      <c r="V7" s="19"/>
      <c r="W7" s="19">
        <v>421671844</v>
      </c>
      <c r="X7" s="19">
        <v>181193994</v>
      </c>
      <c r="Y7" s="19">
        <v>240477850</v>
      </c>
      <c r="Z7" s="20">
        <v>132.72</v>
      </c>
      <c r="AA7" s="21">
        <v>362387988</v>
      </c>
    </row>
    <row r="8" spans="1:27" ht="13.5">
      <c r="A8" s="22" t="s">
        <v>35</v>
      </c>
      <c r="B8" s="16"/>
      <c r="C8" s="17">
        <v>244041495</v>
      </c>
      <c r="D8" s="17"/>
      <c r="E8" s="18">
        <v>535720012</v>
      </c>
      <c r="F8" s="19">
        <v>535720012</v>
      </c>
      <c r="G8" s="19"/>
      <c r="H8" s="19">
        <v>27701658</v>
      </c>
      <c r="I8" s="19">
        <v>44643334</v>
      </c>
      <c r="J8" s="19">
        <v>72344992</v>
      </c>
      <c r="K8" s="19">
        <v>35887677</v>
      </c>
      <c r="L8" s="19"/>
      <c r="M8" s="19"/>
      <c r="N8" s="19">
        <v>35887677</v>
      </c>
      <c r="O8" s="19"/>
      <c r="P8" s="19"/>
      <c r="Q8" s="19"/>
      <c r="R8" s="19"/>
      <c r="S8" s="19"/>
      <c r="T8" s="19"/>
      <c r="U8" s="19"/>
      <c r="V8" s="19"/>
      <c r="W8" s="19">
        <v>108232669</v>
      </c>
      <c r="X8" s="19">
        <v>267860004</v>
      </c>
      <c r="Y8" s="19">
        <v>-159627335</v>
      </c>
      <c r="Z8" s="20">
        <v>-59.59</v>
      </c>
      <c r="AA8" s="21">
        <v>535720012</v>
      </c>
    </row>
    <row r="9" spans="1:27" ht="13.5">
      <c r="A9" s="22" t="s">
        <v>36</v>
      </c>
      <c r="B9" s="16"/>
      <c r="C9" s="17">
        <v>16487429</v>
      </c>
      <c r="D9" s="17"/>
      <c r="E9" s="18">
        <v>14675712</v>
      </c>
      <c r="F9" s="19">
        <v>14675712</v>
      </c>
      <c r="G9" s="19">
        <v>795328</v>
      </c>
      <c r="H9" s="19">
        <v>2648644</v>
      </c>
      <c r="I9" s="19">
        <v>1222976</v>
      </c>
      <c r="J9" s="19">
        <v>4666948</v>
      </c>
      <c r="K9" s="19">
        <v>1966801</v>
      </c>
      <c r="L9" s="19">
        <v>1709511</v>
      </c>
      <c r="M9" s="19"/>
      <c r="N9" s="19">
        <v>3676312</v>
      </c>
      <c r="O9" s="19"/>
      <c r="P9" s="19"/>
      <c r="Q9" s="19"/>
      <c r="R9" s="19"/>
      <c r="S9" s="19"/>
      <c r="T9" s="19"/>
      <c r="U9" s="19"/>
      <c r="V9" s="19"/>
      <c r="W9" s="19">
        <v>8343260</v>
      </c>
      <c r="X9" s="19">
        <v>7337856</v>
      </c>
      <c r="Y9" s="19">
        <v>1005404</v>
      </c>
      <c r="Z9" s="20">
        <v>13.7</v>
      </c>
      <c r="AA9" s="21">
        <v>14675712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-370283119</v>
      </c>
      <c r="D12" s="17"/>
      <c r="E12" s="18">
        <v>-403696740</v>
      </c>
      <c r="F12" s="19">
        <v>-403696740</v>
      </c>
      <c r="G12" s="19">
        <v>-15719518</v>
      </c>
      <c r="H12" s="19">
        <v>-29048785</v>
      </c>
      <c r="I12" s="19">
        <v>-32391395</v>
      </c>
      <c r="J12" s="19">
        <v>-77159698</v>
      </c>
      <c r="K12" s="19">
        <v>-34922905</v>
      </c>
      <c r="L12" s="19">
        <v>-36853182</v>
      </c>
      <c r="M12" s="19"/>
      <c r="N12" s="19">
        <v>-71776087</v>
      </c>
      <c r="O12" s="19"/>
      <c r="P12" s="19"/>
      <c r="Q12" s="19"/>
      <c r="R12" s="19"/>
      <c r="S12" s="19"/>
      <c r="T12" s="19"/>
      <c r="U12" s="19"/>
      <c r="V12" s="19"/>
      <c r="W12" s="19">
        <v>-148935785</v>
      </c>
      <c r="X12" s="19">
        <v>-201848370</v>
      </c>
      <c r="Y12" s="19">
        <v>52912585</v>
      </c>
      <c r="Z12" s="20">
        <v>-26.21</v>
      </c>
      <c r="AA12" s="21">
        <v>-403696740</v>
      </c>
    </row>
    <row r="13" spans="1:27" ht="13.5">
      <c r="A13" s="22" t="s">
        <v>40</v>
      </c>
      <c r="B13" s="16"/>
      <c r="C13" s="17">
        <v>-2174501</v>
      </c>
      <c r="D13" s="17"/>
      <c r="E13" s="18">
        <v>-2100000</v>
      </c>
      <c r="F13" s="19">
        <v>-2100000</v>
      </c>
      <c r="G13" s="19"/>
      <c r="H13" s="19"/>
      <c r="I13" s="19">
        <v>-175000</v>
      </c>
      <c r="J13" s="19">
        <v>-175000</v>
      </c>
      <c r="K13" s="19">
        <v>-1025654</v>
      </c>
      <c r="L13" s="19"/>
      <c r="M13" s="19"/>
      <c r="N13" s="19">
        <v>-1025654</v>
      </c>
      <c r="O13" s="19"/>
      <c r="P13" s="19"/>
      <c r="Q13" s="19"/>
      <c r="R13" s="19"/>
      <c r="S13" s="19"/>
      <c r="T13" s="19"/>
      <c r="U13" s="19"/>
      <c r="V13" s="19"/>
      <c r="W13" s="19">
        <v>-1200654</v>
      </c>
      <c r="X13" s="19">
        <v>-1050000</v>
      </c>
      <c r="Y13" s="19">
        <v>-150654</v>
      </c>
      <c r="Z13" s="20">
        <v>14.35</v>
      </c>
      <c r="AA13" s="21">
        <v>-2100000</v>
      </c>
    </row>
    <row r="14" spans="1:27" ht="13.5">
      <c r="A14" s="22" t="s">
        <v>41</v>
      </c>
      <c r="B14" s="16"/>
      <c r="C14" s="17">
        <v>-148303097</v>
      </c>
      <c r="D14" s="17"/>
      <c r="E14" s="18">
        <v>-20000000</v>
      </c>
      <c r="F14" s="19">
        <v>-20000000</v>
      </c>
      <c r="G14" s="19">
        <v>-43173</v>
      </c>
      <c r="H14" s="19">
        <v>-144355</v>
      </c>
      <c r="I14" s="19">
        <v>-1666667</v>
      </c>
      <c r="J14" s="19">
        <v>-1854195</v>
      </c>
      <c r="K14" s="19">
        <v>1370630</v>
      </c>
      <c r="L14" s="19">
        <v>-654718</v>
      </c>
      <c r="M14" s="19"/>
      <c r="N14" s="19">
        <v>715912</v>
      </c>
      <c r="O14" s="19"/>
      <c r="P14" s="19"/>
      <c r="Q14" s="19"/>
      <c r="R14" s="19"/>
      <c r="S14" s="19"/>
      <c r="T14" s="19"/>
      <c r="U14" s="19"/>
      <c r="V14" s="19"/>
      <c r="W14" s="19">
        <v>-1138283</v>
      </c>
      <c r="X14" s="19">
        <v>-9999996</v>
      </c>
      <c r="Y14" s="19">
        <v>8861713</v>
      </c>
      <c r="Z14" s="20">
        <v>-88.62</v>
      </c>
      <c r="AA14" s="21">
        <v>-20000000</v>
      </c>
    </row>
    <row r="15" spans="1:27" ht="13.5">
      <c r="A15" s="23" t="s">
        <v>42</v>
      </c>
      <c r="B15" s="24"/>
      <c r="C15" s="25">
        <f aca="true" t="shared" si="0" ref="C15:Y15">SUM(C6:C14)</f>
        <v>236548969</v>
      </c>
      <c r="D15" s="25">
        <f>SUM(D6:D14)</f>
        <v>0</v>
      </c>
      <c r="E15" s="26">
        <f t="shared" si="0"/>
        <v>832918088</v>
      </c>
      <c r="F15" s="27">
        <f t="shared" si="0"/>
        <v>832918088</v>
      </c>
      <c r="G15" s="27">
        <f t="shared" si="0"/>
        <v>-7037745</v>
      </c>
      <c r="H15" s="27">
        <f t="shared" si="0"/>
        <v>278251794</v>
      </c>
      <c r="I15" s="27">
        <f t="shared" si="0"/>
        <v>70659840</v>
      </c>
      <c r="J15" s="27">
        <f t="shared" si="0"/>
        <v>341873889</v>
      </c>
      <c r="K15" s="27">
        <f t="shared" si="0"/>
        <v>9336016</v>
      </c>
      <c r="L15" s="27">
        <f t="shared" si="0"/>
        <v>75467261</v>
      </c>
      <c r="M15" s="27">
        <f t="shared" si="0"/>
        <v>0</v>
      </c>
      <c r="N15" s="27">
        <f t="shared" si="0"/>
        <v>84803277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426677166</v>
      </c>
      <c r="X15" s="27">
        <f t="shared" si="0"/>
        <v>416459046</v>
      </c>
      <c r="Y15" s="27">
        <f t="shared" si="0"/>
        <v>10218120</v>
      </c>
      <c r="Z15" s="28">
        <f>+IF(X15&lt;&gt;0,+(Y15/X15)*100,0)</f>
        <v>2.453571389106049</v>
      </c>
      <c r="AA15" s="29">
        <f>SUM(AA6:AA14)</f>
        <v>832918088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1577341</v>
      </c>
      <c r="D19" s="17"/>
      <c r="E19" s="18">
        <v>996372</v>
      </c>
      <c r="F19" s="19">
        <v>996372</v>
      </c>
      <c r="G19" s="36"/>
      <c r="H19" s="36"/>
      <c r="I19" s="36">
        <v>83031</v>
      </c>
      <c r="J19" s="19">
        <v>83031</v>
      </c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>
        <v>83031</v>
      </c>
      <c r="X19" s="19">
        <v>498186</v>
      </c>
      <c r="Y19" s="36">
        <v>-415155</v>
      </c>
      <c r="Z19" s="37">
        <v>-83.33</v>
      </c>
      <c r="AA19" s="38">
        <v>996372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-306630289</v>
      </c>
      <c r="D24" s="17"/>
      <c r="E24" s="18">
        <v>-783914112</v>
      </c>
      <c r="F24" s="19">
        <v>-783914112</v>
      </c>
      <c r="G24" s="19">
        <v>-16264646</v>
      </c>
      <c r="H24" s="19">
        <v>-42127784</v>
      </c>
      <c r="I24" s="19">
        <v>-65326176</v>
      </c>
      <c r="J24" s="19">
        <v>-123718606</v>
      </c>
      <c r="K24" s="19">
        <v>-36098867</v>
      </c>
      <c r="L24" s="19">
        <v>-41259698</v>
      </c>
      <c r="M24" s="19"/>
      <c r="N24" s="19">
        <v>-77358565</v>
      </c>
      <c r="O24" s="19"/>
      <c r="P24" s="19"/>
      <c r="Q24" s="19"/>
      <c r="R24" s="19"/>
      <c r="S24" s="19"/>
      <c r="T24" s="19"/>
      <c r="U24" s="19"/>
      <c r="V24" s="19"/>
      <c r="W24" s="19">
        <v>-201077171</v>
      </c>
      <c r="X24" s="19">
        <v>-391957056</v>
      </c>
      <c r="Y24" s="19">
        <v>190879885</v>
      </c>
      <c r="Z24" s="20">
        <v>-48.7</v>
      </c>
      <c r="AA24" s="21">
        <v>-783914112</v>
      </c>
    </row>
    <row r="25" spans="1:27" ht="13.5">
      <c r="A25" s="23" t="s">
        <v>49</v>
      </c>
      <c r="B25" s="24"/>
      <c r="C25" s="25">
        <f aca="true" t="shared" si="1" ref="C25:Y25">SUM(C19:C24)</f>
        <v>-305052948</v>
      </c>
      <c r="D25" s="25">
        <f>SUM(D19:D24)</f>
        <v>0</v>
      </c>
      <c r="E25" s="26">
        <f t="shared" si="1"/>
        <v>-782917740</v>
      </c>
      <c r="F25" s="27">
        <f t="shared" si="1"/>
        <v>-782917740</v>
      </c>
      <c r="G25" s="27">
        <f t="shared" si="1"/>
        <v>-16264646</v>
      </c>
      <c r="H25" s="27">
        <f t="shared" si="1"/>
        <v>-42127784</v>
      </c>
      <c r="I25" s="27">
        <f t="shared" si="1"/>
        <v>-65243145</v>
      </c>
      <c r="J25" s="27">
        <f t="shared" si="1"/>
        <v>-123635575</v>
      </c>
      <c r="K25" s="27">
        <f t="shared" si="1"/>
        <v>-36098867</v>
      </c>
      <c r="L25" s="27">
        <f t="shared" si="1"/>
        <v>-41259698</v>
      </c>
      <c r="M25" s="27">
        <f t="shared" si="1"/>
        <v>0</v>
      </c>
      <c r="N25" s="27">
        <f t="shared" si="1"/>
        <v>-77358565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-200994140</v>
      </c>
      <c r="X25" s="27">
        <f t="shared" si="1"/>
        <v>-391458870</v>
      </c>
      <c r="Y25" s="27">
        <f t="shared" si="1"/>
        <v>190464730</v>
      </c>
      <c r="Z25" s="28">
        <f>+IF(X25&lt;&gt;0,+(Y25/X25)*100,0)</f>
        <v>-48.65510647389341</v>
      </c>
      <c r="AA25" s="29">
        <f>SUM(AA19:AA24)</f>
        <v>-782917740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1327748</v>
      </c>
      <c r="D31" s="17"/>
      <c r="E31" s="18">
        <v>274116376</v>
      </c>
      <c r="F31" s="19">
        <v>274116376</v>
      </c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>
        <v>274116376</v>
      </c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-1539583</v>
      </c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-211835</v>
      </c>
      <c r="D34" s="25">
        <f>SUM(D29:D33)</f>
        <v>0</v>
      </c>
      <c r="E34" s="26">
        <f t="shared" si="2"/>
        <v>274116376</v>
      </c>
      <c r="F34" s="27">
        <f t="shared" si="2"/>
        <v>274116376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274116376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-68715814</v>
      </c>
      <c r="D36" s="31">
        <f>+D15+D25+D34</f>
        <v>0</v>
      </c>
      <c r="E36" s="32">
        <f t="shared" si="3"/>
        <v>324116724</v>
      </c>
      <c r="F36" s="33">
        <f t="shared" si="3"/>
        <v>324116724</v>
      </c>
      <c r="G36" s="33">
        <f t="shared" si="3"/>
        <v>-23302391</v>
      </c>
      <c r="H36" s="33">
        <f t="shared" si="3"/>
        <v>236124010</v>
      </c>
      <c r="I36" s="33">
        <f t="shared" si="3"/>
        <v>5416695</v>
      </c>
      <c r="J36" s="33">
        <f t="shared" si="3"/>
        <v>218238314</v>
      </c>
      <c r="K36" s="33">
        <f t="shared" si="3"/>
        <v>-26762851</v>
      </c>
      <c r="L36" s="33">
        <f t="shared" si="3"/>
        <v>34207563</v>
      </c>
      <c r="M36" s="33">
        <f t="shared" si="3"/>
        <v>0</v>
      </c>
      <c r="N36" s="33">
        <f t="shared" si="3"/>
        <v>7444712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225683026</v>
      </c>
      <c r="X36" s="33">
        <f t="shared" si="3"/>
        <v>25000176</v>
      </c>
      <c r="Y36" s="33">
        <f t="shared" si="3"/>
        <v>200682850</v>
      </c>
      <c r="Z36" s="34">
        <f>+IF(X36&lt;&gt;0,+(Y36/X36)*100,0)</f>
        <v>802.7257488107283</v>
      </c>
      <c r="AA36" s="35">
        <f>+AA15+AA25+AA34</f>
        <v>324116724</v>
      </c>
    </row>
    <row r="37" spans="1:27" ht="13.5">
      <c r="A37" s="22" t="s">
        <v>57</v>
      </c>
      <c r="B37" s="16"/>
      <c r="C37" s="31">
        <v>202924137</v>
      </c>
      <c r="D37" s="31"/>
      <c r="E37" s="32">
        <v>274116376</v>
      </c>
      <c r="F37" s="33">
        <v>274116376</v>
      </c>
      <c r="G37" s="33">
        <v>30758980</v>
      </c>
      <c r="H37" s="33">
        <v>7456589</v>
      </c>
      <c r="I37" s="33">
        <v>243580599</v>
      </c>
      <c r="J37" s="33">
        <v>30758980</v>
      </c>
      <c r="K37" s="33">
        <v>248997294</v>
      </c>
      <c r="L37" s="33">
        <v>222234443</v>
      </c>
      <c r="M37" s="33"/>
      <c r="N37" s="33">
        <v>248997294</v>
      </c>
      <c r="O37" s="33"/>
      <c r="P37" s="33"/>
      <c r="Q37" s="33"/>
      <c r="R37" s="33"/>
      <c r="S37" s="33"/>
      <c r="T37" s="33"/>
      <c r="U37" s="33"/>
      <c r="V37" s="33"/>
      <c r="W37" s="33">
        <v>30758980</v>
      </c>
      <c r="X37" s="33">
        <v>274116376</v>
      </c>
      <c r="Y37" s="33">
        <v>-243357396</v>
      </c>
      <c r="Z37" s="34">
        <v>-88.78</v>
      </c>
      <c r="AA37" s="35">
        <v>274116376</v>
      </c>
    </row>
    <row r="38" spans="1:27" ht="13.5">
      <c r="A38" s="41" t="s">
        <v>58</v>
      </c>
      <c r="B38" s="42"/>
      <c r="C38" s="43">
        <v>134208323</v>
      </c>
      <c r="D38" s="43"/>
      <c r="E38" s="44">
        <v>598233100</v>
      </c>
      <c r="F38" s="45">
        <v>598233100</v>
      </c>
      <c r="G38" s="45">
        <v>7456589</v>
      </c>
      <c r="H38" s="45">
        <v>243580599</v>
      </c>
      <c r="I38" s="45">
        <v>248997294</v>
      </c>
      <c r="J38" s="45">
        <v>248997294</v>
      </c>
      <c r="K38" s="45">
        <v>222234443</v>
      </c>
      <c r="L38" s="45">
        <v>256442006</v>
      </c>
      <c r="M38" s="45"/>
      <c r="N38" s="45">
        <v>256442006</v>
      </c>
      <c r="O38" s="45"/>
      <c r="P38" s="45"/>
      <c r="Q38" s="45"/>
      <c r="R38" s="45"/>
      <c r="S38" s="45"/>
      <c r="T38" s="45"/>
      <c r="U38" s="45"/>
      <c r="V38" s="45"/>
      <c r="W38" s="45">
        <v>256442006</v>
      </c>
      <c r="X38" s="45">
        <v>299116552</v>
      </c>
      <c r="Y38" s="45">
        <v>-42674546</v>
      </c>
      <c r="Z38" s="46">
        <v>-14.27</v>
      </c>
      <c r="AA38" s="47">
        <v>598233100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83907923</v>
      </c>
      <c r="D6" s="17"/>
      <c r="E6" s="18">
        <v>115660200</v>
      </c>
      <c r="F6" s="19">
        <v>115660200</v>
      </c>
      <c r="G6" s="19">
        <v>8792579</v>
      </c>
      <c r="H6" s="19">
        <v>8256456</v>
      </c>
      <c r="I6" s="19">
        <v>10651682</v>
      </c>
      <c r="J6" s="19">
        <v>27700717</v>
      </c>
      <c r="K6" s="19">
        <v>12623945</v>
      </c>
      <c r="L6" s="19">
        <v>9806223</v>
      </c>
      <c r="M6" s="19">
        <v>7287995</v>
      </c>
      <c r="N6" s="19">
        <v>29718163</v>
      </c>
      <c r="O6" s="19"/>
      <c r="P6" s="19"/>
      <c r="Q6" s="19"/>
      <c r="R6" s="19"/>
      <c r="S6" s="19"/>
      <c r="T6" s="19"/>
      <c r="U6" s="19"/>
      <c r="V6" s="19"/>
      <c r="W6" s="19">
        <v>57418880</v>
      </c>
      <c r="X6" s="19">
        <v>58807264</v>
      </c>
      <c r="Y6" s="19">
        <v>-1388384</v>
      </c>
      <c r="Z6" s="20">
        <v>-2.36</v>
      </c>
      <c r="AA6" s="21">
        <v>115660200</v>
      </c>
    </row>
    <row r="7" spans="1:27" ht="13.5">
      <c r="A7" s="22" t="s">
        <v>34</v>
      </c>
      <c r="B7" s="16"/>
      <c r="C7" s="17">
        <v>50219712</v>
      </c>
      <c r="D7" s="17"/>
      <c r="E7" s="18">
        <v>50061200</v>
      </c>
      <c r="F7" s="19">
        <v>50061200</v>
      </c>
      <c r="G7" s="19">
        <v>18395000</v>
      </c>
      <c r="H7" s="19">
        <v>1334000</v>
      </c>
      <c r="I7" s="19">
        <v>2197000</v>
      </c>
      <c r="J7" s="19">
        <v>21926000</v>
      </c>
      <c r="K7" s="19">
        <v>600000</v>
      </c>
      <c r="L7" s="19">
        <v>14841127</v>
      </c>
      <c r="M7" s="19"/>
      <c r="N7" s="19">
        <v>15441127</v>
      </c>
      <c r="O7" s="19"/>
      <c r="P7" s="19"/>
      <c r="Q7" s="19"/>
      <c r="R7" s="19"/>
      <c r="S7" s="19"/>
      <c r="T7" s="19"/>
      <c r="U7" s="19"/>
      <c r="V7" s="19"/>
      <c r="W7" s="19">
        <v>37367127</v>
      </c>
      <c r="X7" s="19">
        <v>37875900</v>
      </c>
      <c r="Y7" s="19">
        <v>-508773</v>
      </c>
      <c r="Z7" s="20">
        <v>-1.34</v>
      </c>
      <c r="AA7" s="21">
        <v>50061200</v>
      </c>
    </row>
    <row r="8" spans="1:27" ht="13.5">
      <c r="A8" s="22" t="s">
        <v>35</v>
      </c>
      <c r="B8" s="16"/>
      <c r="C8" s="17">
        <v>28916854</v>
      </c>
      <c r="D8" s="17"/>
      <c r="E8" s="18">
        <v>18146450</v>
      </c>
      <c r="F8" s="19">
        <v>18146450</v>
      </c>
      <c r="G8" s="19">
        <v>7915000</v>
      </c>
      <c r="H8" s="19"/>
      <c r="I8" s="19">
        <v>632608</v>
      </c>
      <c r="J8" s="19">
        <v>8547608</v>
      </c>
      <c r="K8" s="19">
        <v>366525</v>
      </c>
      <c r="L8" s="19">
        <v>6470431</v>
      </c>
      <c r="M8" s="19">
        <v>364975</v>
      </c>
      <c r="N8" s="19">
        <v>7201931</v>
      </c>
      <c r="O8" s="19"/>
      <c r="P8" s="19"/>
      <c r="Q8" s="19"/>
      <c r="R8" s="19"/>
      <c r="S8" s="19"/>
      <c r="T8" s="19"/>
      <c r="U8" s="19"/>
      <c r="V8" s="19"/>
      <c r="W8" s="19">
        <v>15749539</v>
      </c>
      <c r="X8" s="19">
        <v>10114000</v>
      </c>
      <c r="Y8" s="19">
        <v>5635539</v>
      </c>
      <c r="Z8" s="20">
        <v>55.72</v>
      </c>
      <c r="AA8" s="21">
        <v>18146450</v>
      </c>
    </row>
    <row r="9" spans="1:27" ht="13.5">
      <c r="A9" s="22" t="s">
        <v>36</v>
      </c>
      <c r="B9" s="16"/>
      <c r="C9" s="17">
        <v>1701070</v>
      </c>
      <c r="D9" s="17"/>
      <c r="E9" s="18">
        <v>1478400</v>
      </c>
      <c r="F9" s="19">
        <v>1478400</v>
      </c>
      <c r="G9" s="19">
        <v>292430</v>
      </c>
      <c r="H9" s="19">
        <v>181430</v>
      </c>
      <c r="I9" s="19">
        <v>260079</v>
      </c>
      <c r="J9" s="19">
        <v>733939</v>
      </c>
      <c r="K9" s="19">
        <v>414165</v>
      </c>
      <c r="L9" s="19">
        <v>276293</v>
      </c>
      <c r="M9" s="19">
        <v>240427</v>
      </c>
      <c r="N9" s="19">
        <v>930885</v>
      </c>
      <c r="O9" s="19"/>
      <c r="P9" s="19"/>
      <c r="Q9" s="19"/>
      <c r="R9" s="19"/>
      <c r="S9" s="19"/>
      <c r="T9" s="19"/>
      <c r="U9" s="19"/>
      <c r="V9" s="19"/>
      <c r="W9" s="19">
        <v>1664824</v>
      </c>
      <c r="X9" s="19">
        <v>739002</v>
      </c>
      <c r="Y9" s="19">
        <v>925822</v>
      </c>
      <c r="Z9" s="20">
        <v>125.28</v>
      </c>
      <c r="AA9" s="21">
        <v>1478400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-135173101</v>
      </c>
      <c r="D12" s="17"/>
      <c r="E12" s="18">
        <v>-167877492</v>
      </c>
      <c r="F12" s="19">
        <v>-167877492</v>
      </c>
      <c r="G12" s="19">
        <v>-14575685</v>
      </c>
      <c r="H12" s="19">
        <v>-16884732</v>
      </c>
      <c r="I12" s="19">
        <v>-15874906</v>
      </c>
      <c r="J12" s="19">
        <v>-47335323</v>
      </c>
      <c r="K12" s="19">
        <v>-15661348</v>
      </c>
      <c r="L12" s="19">
        <v>-14205691</v>
      </c>
      <c r="M12" s="19">
        <v>-16028211</v>
      </c>
      <c r="N12" s="19">
        <v>-45895250</v>
      </c>
      <c r="O12" s="19"/>
      <c r="P12" s="19"/>
      <c r="Q12" s="19"/>
      <c r="R12" s="19"/>
      <c r="S12" s="19"/>
      <c r="T12" s="19"/>
      <c r="U12" s="19"/>
      <c r="V12" s="19"/>
      <c r="W12" s="19">
        <v>-93230573</v>
      </c>
      <c r="X12" s="19">
        <v>-89264566</v>
      </c>
      <c r="Y12" s="19">
        <v>-3966007</v>
      </c>
      <c r="Z12" s="20">
        <v>4.44</v>
      </c>
      <c r="AA12" s="21">
        <v>-167877492</v>
      </c>
    </row>
    <row r="13" spans="1:27" ht="13.5">
      <c r="A13" s="22" t="s">
        <v>40</v>
      </c>
      <c r="B13" s="16"/>
      <c r="C13" s="17">
        <v>-237063</v>
      </c>
      <c r="D13" s="17"/>
      <c r="E13" s="18">
        <v>-381400</v>
      </c>
      <c r="F13" s="19">
        <v>-381400</v>
      </c>
      <c r="G13" s="19"/>
      <c r="H13" s="19"/>
      <c r="I13" s="19"/>
      <c r="J13" s="19"/>
      <c r="K13" s="19"/>
      <c r="L13" s="19"/>
      <c r="M13" s="19">
        <v>-94135</v>
      </c>
      <c r="N13" s="19">
        <v>-94135</v>
      </c>
      <c r="O13" s="19"/>
      <c r="P13" s="19"/>
      <c r="Q13" s="19"/>
      <c r="R13" s="19"/>
      <c r="S13" s="19"/>
      <c r="T13" s="19"/>
      <c r="U13" s="19"/>
      <c r="V13" s="19"/>
      <c r="W13" s="19">
        <v>-94135</v>
      </c>
      <c r="X13" s="19">
        <v>-220000</v>
      </c>
      <c r="Y13" s="19">
        <v>125865</v>
      </c>
      <c r="Z13" s="20">
        <v>-57.21</v>
      </c>
      <c r="AA13" s="21">
        <v>-381400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29335395</v>
      </c>
      <c r="D15" s="25">
        <f>SUM(D6:D14)</f>
        <v>0</v>
      </c>
      <c r="E15" s="26">
        <f t="shared" si="0"/>
        <v>17087358</v>
      </c>
      <c r="F15" s="27">
        <f t="shared" si="0"/>
        <v>17087358</v>
      </c>
      <c r="G15" s="27">
        <f t="shared" si="0"/>
        <v>20819324</v>
      </c>
      <c r="H15" s="27">
        <f t="shared" si="0"/>
        <v>-7112846</v>
      </c>
      <c r="I15" s="27">
        <f t="shared" si="0"/>
        <v>-2133537</v>
      </c>
      <c r="J15" s="27">
        <f t="shared" si="0"/>
        <v>11572941</v>
      </c>
      <c r="K15" s="27">
        <f t="shared" si="0"/>
        <v>-1656713</v>
      </c>
      <c r="L15" s="27">
        <f t="shared" si="0"/>
        <v>17188383</v>
      </c>
      <c r="M15" s="27">
        <f t="shared" si="0"/>
        <v>-8228949</v>
      </c>
      <c r="N15" s="27">
        <f t="shared" si="0"/>
        <v>7302721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18875662</v>
      </c>
      <c r="X15" s="27">
        <f t="shared" si="0"/>
        <v>18051600</v>
      </c>
      <c r="Y15" s="27">
        <f t="shared" si="0"/>
        <v>824062</v>
      </c>
      <c r="Z15" s="28">
        <f>+IF(X15&lt;&gt;0,+(Y15/X15)*100,0)</f>
        <v>4.565035786301491</v>
      </c>
      <c r="AA15" s="29">
        <f>SUM(AA6:AA14)</f>
        <v>17087358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4322896</v>
      </c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>
        <v>2664</v>
      </c>
      <c r="D20" s="17"/>
      <c r="E20" s="39">
        <v>100000</v>
      </c>
      <c r="F20" s="36">
        <v>100000</v>
      </c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>
        <v>100000</v>
      </c>
    </row>
    <row r="21" spans="1:27" ht="13.5">
      <c r="A21" s="22" t="s">
        <v>46</v>
      </c>
      <c r="B21" s="16"/>
      <c r="C21" s="40"/>
      <c r="D21" s="40"/>
      <c r="E21" s="18">
        <v>3000</v>
      </c>
      <c r="F21" s="19">
        <v>3000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3000</v>
      </c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-40667290</v>
      </c>
      <c r="D24" s="17"/>
      <c r="E24" s="18">
        <v>-39411450</v>
      </c>
      <c r="F24" s="19">
        <v>-39411450</v>
      </c>
      <c r="G24" s="19">
        <v>-8292049</v>
      </c>
      <c r="H24" s="19">
        <v>-1838165</v>
      </c>
      <c r="I24" s="19">
        <v>-3138301</v>
      </c>
      <c r="J24" s="19">
        <v>-13268515</v>
      </c>
      <c r="K24" s="19">
        <v>-4673583</v>
      </c>
      <c r="L24" s="19">
        <v>-4136080</v>
      </c>
      <c r="M24" s="19">
        <v>-2138711</v>
      </c>
      <c r="N24" s="19">
        <v>-10948374</v>
      </c>
      <c r="O24" s="19"/>
      <c r="P24" s="19"/>
      <c r="Q24" s="19"/>
      <c r="R24" s="19"/>
      <c r="S24" s="19"/>
      <c r="T24" s="19"/>
      <c r="U24" s="19"/>
      <c r="V24" s="19"/>
      <c r="W24" s="19">
        <v>-24216889</v>
      </c>
      <c r="X24" s="19">
        <v>-19705500</v>
      </c>
      <c r="Y24" s="19">
        <v>-4511389</v>
      </c>
      <c r="Z24" s="20">
        <v>22.89</v>
      </c>
      <c r="AA24" s="21">
        <v>-39411450</v>
      </c>
    </row>
    <row r="25" spans="1:27" ht="13.5">
      <c r="A25" s="23" t="s">
        <v>49</v>
      </c>
      <c r="B25" s="24"/>
      <c r="C25" s="25">
        <f aca="true" t="shared" si="1" ref="C25:Y25">SUM(C19:C24)</f>
        <v>-36341730</v>
      </c>
      <c r="D25" s="25">
        <f>SUM(D19:D24)</f>
        <v>0</v>
      </c>
      <c r="E25" s="26">
        <f t="shared" si="1"/>
        <v>-39308450</v>
      </c>
      <c r="F25" s="27">
        <f t="shared" si="1"/>
        <v>-39308450</v>
      </c>
      <c r="G25" s="27">
        <f t="shared" si="1"/>
        <v>-8292049</v>
      </c>
      <c r="H25" s="27">
        <f t="shared" si="1"/>
        <v>-1838165</v>
      </c>
      <c r="I25" s="27">
        <f t="shared" si="1"/>
        <v>-3138301</v>
      </c>
      <c r="J25" s="27">
        <f t="shared" si="1"/>
        <v>-13268515</v>
      </c>
      <c r="K25" s="27">
        <f t="shared" si="1"/>
        <v>-4673583</v>
      </c>
      <c r="L25" s="27">
        <f t="shared" si="1"/>
        <v>-4136080</v>
      </c>
      <c r="M25" s="27">
        <f t="shared" si="1"/>
        <v>-2138711</v>
      </c>
      <c r="N25" s="27">
        <f t="shared" si="1"/>
        <v>-10948374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-24216889</v>
      </c>
      <c r="X25" s="27">
        <f t="shared" si="1"/>
        <v>-19705500</v>
      </c>
      <c r="Y25" s="27">
        <f t="shared" si="1"/>
        <v>-4511389</v>
      </c>
      <c r="Z25" s="28">
        <f>+IF(X25&lt;&gt;0,+(Y25/X25)*100,0)</f>
        <v>22.89406003400066</v>
      </c>
      <c r="AA25" s="29">
        <f>SUM(AA19:AA24)</f>
        <v>-39308450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>
        <v>13000000</v>
      </c>
      <c r="F29" s="19">
        <v>13000000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>
        <v>13000000</v>
      </c>
      <c r="Y29" s="19">
        <v>-13000000</v>
      </c>
      <c r="Z29" s="20">
        <v>-100</v>
      </c>
      <c r="AA29" s="21">
        <v>13000000</v>
      </c>
    </row>
    <row r="30" spans="1:27" ht="13.5">
      <c r="A30" s="22" t="s">
        <v>52</v>
      </c>
      <c r="B30" s="16"/>
      <c r="C30" s="17"/>
      <c r="D30" s="17"/>
      <c r="E30" s="18">
        <v>4000000</v>
      </c>
      <c r="F30" s="19">
        <v>4000000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>
        <v>4000000</v>
      </c>
      <c r="Y30" s="19">
        <v>-4000000</v>
      </c>
      <c r="Z30" s="20">
        <v>-100</v>
      </c>
      <c r="AA30" s="21">
        <v>4000000</v>
      </c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-972892</v>
      </c>
      <c r="D33" s="17"/>
      <c r="E33" s="18">
        <v>-750000</v>
      </c>
      <c r="F33" s="19">
        <v>-750000</v>
      </c>
      <c r="G33" s="19"/>
      <c r="H33" s="19"/>
      <c r="I33" s="19"/>
      <c r="J33" s="19"/>
      <c r="K33" s="19"/>
      <c r="L33" s="19"/>
      <c r="M33" s="19">
        <v>-352659</v>
      </c>
      <c r="N33" s="19">
        <v>-352659</v>
      </c>
      <c r="O33" s="19"/>
      <c r="P33" s="19"/>
      <c r="Q33" s="19"/>
      <c r="R33" s="19"/>
      <c r="S33" s="19"/>
      <c r="T33" s="19"/>
      <c r="U33" s="19"/>
      <c r="V33" s="19"/>
      <c r="W33" s="19">
        <v>-352659</v>
      </c>
      <c r="X33" s="19">
        <v>-300000</v>
      </c>
      <c r="Y33" s="19">
        <v>-52659</v>
      </c>
      <c r="Z33" s="20">
        <v>17.55</v>
      </c>
      <c r="AA33" s="21">
        <v>-750000</v>
      </c>
    </row>
    <row r="34" spans="1:27" ht="13.5">
      <c r="A34" s="23" t="s">
        <v>55</v>
      </c>
      <c r="B34" s="24"/>
      <c r="C34" s="25">
        <f aca="true" t="shared" si="2" ref="C34:Y34">SUM(C29:C33)</f>
        <v>-972892</v>
      </c>
      <c r="D34" s="25">
        <f>SUM(D29:D33)</f>
        <v>0</v>
      </c>
      <c r="E34" s="26">
        <f t="shared" si="2"/>
        <v>16250000</v>
      </c>
      <c r="F34" s="27">
        <f t="shared" si="2"/>
        <v>16250000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-352659</v>
      </c>
      <c r="N34" s="27">
        <f t="shared" si="2"/>
        <v>-352659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-352659</v>
      </c>
      <c r="X34" s="27">
        <f t="shared" si="2"/>
        <v>16700000</v>
      </c>
      <c r="Y34" s="27">
        <f t="shared" si="2"/>
        <v>-17052659</v>
      </c>
      <c r="Z34" s="28">
        <f>+IF(X34&lt;&gt;0,+(Y34/X34)*100,0)</f>
        <v>-102.11173053892215</v>
      </c>
      <c r="AA34" s="29">
        <f>SUM(AA29:AA33)</f>
        <v>16250000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-7979227</v>
      </c>
      <c r="D36" s="31">
        <f>+D15+D25+D34</f>
        <v>0</v>
      </c>
      <c r="E36" s="32">
        <f t="shared" si="3"/>
        <v>-5971092</v>
      </c>
      <c r="F36" s="33">
        <f t="shared" si="3"/>
        <v>-5971092</v>
      </c>
      <c r="G36" s="33">
        <f t="shared" si="3"/>
        <v>12527275</v>
      </c>
      <c r="H36" s="33">
        <f t="shared" si="3"/>
        <v>-8951011</v>
      </c>
      <c r="I36" s="33">
        <f t="shared" si="3"/>
        <v>-5271838</v>
      </c>
      <c r="J36" s="33">
        <f t="shared" si="3"/>
        <v>-1695574</v>
      </c>
      <c r="K36" s="33">
        <f t="shared" si="3"/>
        <v>-6330296</v>
      </c>
      <c r="L36" s="33">
        <f t="shared" si="3"/>
        <v>13052303</v>
      </c>
      <c r="M36" s="33">
        <f t="shared" si="3"/>
        <v>-10720319</v>
      </c>
      <c r="N36" s="33">
        <f t="shared" si="3"/>
        <v>-3998312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-5693886</v>
      </c>
      <c r="X36" s="33">
        <f t="shared" si="3"/>
        <v>15046100</v>
      </c>
      <c r="Y36" s="33">
        <f t="shared" si="3"/>
        <v>-20739986</v>
      </c>
      <c r="Z36" s="34">
        <f>+IF(X36&lt;&gt;0,+(Y36/X36)*100,0)</f>
        <v>-137.84293604322716</v>
      </c>
      <c r="AA36" s="35">
        <f>+AA15+AA25+AA34</f>
        <v>-5971092</v>
      </c>
    </row>
    <row r="37" spans="1:27" ht="13.5">
      <c r="A37" s="22" t="s">
        <v>57</v>
      </c>
      <c r="B37" s="16"/>
      <c r="C37" s="31">
        <v>26485106</v>
      </c>
      <c r="D37" s="31"/>
      <c r="E37" s="32">
        <v>16499820</v>
      </c>
      <c r="F37" s="33">
        <v>16499820</v>
      </c>
      <c r="G37" s="33">
        <v>18451199</v>
      </c>
      <c r="H37" s="33">
        <v>30978474</v>
      </c>
      <c r="I37" s="33">
        <v>22027463</v>
      </c>
      <c r="J37" s="33">
        <v>18451199</v>
      </c>
      <c r="K37" s="33">
        <v>16755625</v>
      </c>
      <c r="L37" s="33">
        <v>10425329</v>
      </c>
      <c r="M37" s="33">
        <v>23477632</v>
      </c>
      <c r="N37" s="33">
        <v>16755625</v>
      </c>
      <c r="O37" s="33"/>
      <c r="P37" s="33"/>
      <c r="Q37" s="33"/>
      <c r="R37" s="33"/>
      <c r="S37" s="33"/>
      <c r="T37" s="33"/>
      <c r="U37" s="33"/>
      <c r="V37" s="33"/>
      <c r="W37" s="33">
        <v>18451199</v>
      </c>
      <c r="X37" s="33">
        <v>16499820</v>
      </c>
      <c r="Y37" s="33">
        <v>1951379</v>
      </c>
      <c r="Z37" s="34">
        <v>11.83</v>
      </c>
      <c r="AA37" s="35">
        <v>16499820</v>
      </c>
    </row>
    <row r="38" spans="1:27" ht="13.5">
      <c r="A38" s="41" t="s">
        <v>58</v>
      </c>
      <c r="B38" s="42"/>
      <c r="C38" s="43">
        <v>18505879</v>
      </c>
      <c r="D38" s="43"/>
      <c r="E38" s="44">
        <v>10528728</v>
      </c>
      <c r="F38" s="45">
        <v>10528728</v>
      </c>
      <c r="G38" s="45">
        <v>30978474</v>
      </c>
      <c r="H38" s="45">
        <v>22027463</v>
      </c>
      <c r="I38" s="45">
        <v>16755625</v>
      </c>
      <c r="J38" s="45">
        <v>16755625</v>
      </c>
      <c r="K38" s="45">
        <v>10425329</v>
      </c>
      <c r="L38" s="45">
        <v>23477632</v>
      </c>
      <c r="M38" s="45">
        <v>12757313</v>
      </c>
      <c r="N38" s="45">
        <v>12757313</v>
      </c>
      <c r="O38" s="45"/>
      <c r="P38" s="45"/>
      <c r="Q38" s="45"/>
      <c r="R38" s="45"/>
      <c r="S38" s="45"/>
      <c r="T38" s="45"/>
      <c r="U38" s="45"/>
      <c r="V38" s="45"/>
      <c r="W38" s="45">
        <v>12757313</v>
      </c>
      <c r="X38" s="45">
        <v>31545920</v>
      </c>
      <c r="Y38" s="45">
        <v>-18788607</v>
      </c>
      <c r="Z38" s="46">
        <v>-59.56</v>
      </c>
      <c r="AA38" s="47">
        <v>10528728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6671627</v>
      </c>
      <c r="D6" s="17"/>
      <c r="E6" s="18">
        <v>18578151</v>
      </c>
      <c r="F6" s="19">
        <v>18578151</v>
      </c>
      <c r="G6" s="19">
        <v>1118014</v>
      </c>
      <c r="H6" s="19">
        <v>540537</v>
      </c>
      <c r="I6" s="19">
        <v>1709565</v>
      </c>
      <c r="J6" s="19">
        <v>3368116</v>
      </c>
      <c r="K6" s="19">
        <v>1424438</v>
      </c>
      <c r="L6" s="19">
        <v>2487604</v>
      </c>
      <c r="M6" s="19">
        <v>349201</v>
      </c>
      <c r="N6" s="19">
        <v>4261243</v>
      </c>
      <c r="O6" s="19"/>
      <c r="P6" s="19"/>
      <c r="Q6" s="19"/>
      <c r="R6" s="19"/>
      <c r="S6" s="19"/>
      <c r="T6" s="19"/>
      <c r="U6" s="19"/>
      <c r="V6" s="19"/>
      <c r="W6" s="19">
        <v>7629359</v>
      </c>
      <c r="X6" s="19">
        <v>2628807</v>
      </c>
      <c r="Y6" s="19">
        <v>5000552</v>
      </c>
      <c r="Z6" s="20">
        <v>190.22</v>
      </c>
      <c r="AA6" s="21">
        <v>18578151</v>
      </c>
    </row>
    <row r="7" spans="1:27" ht="13.5">
      <c r="A7" s="22" t="s">
        <v>34</v>
      </c>
      <c r="B7" s="16"/>
      <c r="C7" s="17">
        <v>37042203</v>
      </c>
      <c r="D7" s="17"/>
      <c r="E7" s="18">
        <v>23595738</v>
      </c>
      <c r="F7" s="19">
        <v>23595738</v>
      </c>
      <c r="G7" s="19">
        <v>9008000</v>
      </c>
      <c r="H7" s="19">
        <v>1334000</v>
      </c>
      <c r="I7" s="19"/>
      <c r="J7" s="19">
        <v>10342000</v>
      </c>
      <c r="K7" s="19"/>
      <c r="L7" s="19">
        <v>300000</v>
      </c>
      <c r="M7" s="19">
        <v>5970000</v>
      </c>
      <c r="N7" s="19">
        <v>6270000</v>
      </c>
      <c r="O7" s="19"/>
      <c r="P7" s="19"/>
      <c r="Q7" s="19"/>
      <c r="R7" s="19"/>
      <c r="S7" s="19"/>
      <c r="T7" s="19"/>
      <c r="U7" s="19"/>
      <c r="V7" s="19"/>
      <c r="W7" s="19">
        <v>16612000</v>
      </c>
      <c r="X7" s="19">
        <v>6121402</v>
      </c>
      <c r="Y7" s="19">
        <v>10490598</v>
      </c>
      <c r="Z7" s="20">
        <v>171.38</v>
      </c>
      <c r="AA7" s="21">
        <v>23595738</v>
      </c>
    </row>
    <row r="8" spans="1:27" ht="13.5">
      <c r="A8" s="22" t="s">
        <v>35</v>
      </c>
      <c r="B8" s="16"/>
      <c r="C8" s="17"/>
      <c r="D8" s="17"/>
      <c r="E8" s="18">
        <v>8213262</v>
      </c>
      <c r="F8" s="19">
        <v>8213262</v>
      </c>
      <c r="G8" s="19">
        <v>3285000</v>
      </c>
      <c r="H8" s="19"/>
      <c r="I8" s="19"/>
      <c r="J8" s="19">
        <v>3285000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3285000</v>
      </c>
      <c r="X8" s="19">
        <v>6719900</v>
      </c>
      <c r="Y8" s="19">
        <v>-3434900</v>
      </c>
      <c r="Z8" s="20">
        <v>-51.12</v>
      </c>
      <c r="AA8" s="21">
        <v>8213262</v>
      </c>
    </row>
    <row r="9" spans="1:27" ht="13.5">
      <c r="A9" s="22" t="s">
        <v>36</v>
      </c>
      <c r="B9" s="16"/>
      <c r="C9" s="17">
        <v>783693</v>
      </c>
      <c r="D9" s="17"/>
      <c r="E9" s="18">
        <v>685572</v>
      </c>
      <c r="F9" s="19">
        <v>685572</v>
      </c>
      <c r="G9" s="19">
        <v>11912</v>
      </c>
      <c r="H9" s="19">
        <v>118270</v>
      </c>
      <c r="I9" s="19">
        <v>129782</v>
      </c>
      <c r="J9" s="19">
        <v>259964</v>
      </c>
      <c r="K9" s="19">
        <v>1126</v>
      </c>
      <c r="L9" s="19">
        <v>118502</v>
      </c>
      <c r="M9" s="19">
        <v>13914</v>
      </c>
      <c r="N9" s="19">
        <v>133542</v>
      </c>
      <c r="O9" s="19"/>
      <c r="P9" s="19"/>
      <c r="Q9" s="19"/>
      <c r="R9" s="19"/>
      <c r="S9" s="19"/>
      <c r="T9" s="19"/>
      <c r="U9" s="19"/>
      <c r="V9" s="19"/>
      <c r="W9" s="19">
        <v>393506</v>
      </c>
      <c r="X9" s="19">
        <v>96919</v>
      </c>
      <c r="Y9" s="19">
        <v>296587</v>
      </c>
      <c r="Z9" s="20">
        <v>306.02</v>
      </c>
      <c r="AA9" s="21">
        <v>685572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-36459446</v>
      </c>
      <c r="D12" s="17"/>
      <c r="E12" s="18">
        <v>-42305507</v>
      </c>
      <c r="F12" s="19">
        <v>-42305507</v>
      </c>
      <c r="G12" s="19">
        <v>-6731369</v>
      </c>
      <c r="H12" s="19">
        <v>-5115234</v>
      </c>
      <c r="I12" s="19">
        <v>-2637544</v>
      </c>
      <c r="J12" s="19">
        <v>-14484147</v>
      </c>
      <c r="K12" s="19">
        <v>-2804568</v>
      </c>
      <c r="L12" s="19">
        <v>-5456591</v>
      </c>
      <c r="M12" s="19">
        <v>-2145320</v>
      </c>
      <c r="N12" s="19">
        <v>-10406479</v>
      </c>
      <c r="O12" s="19"/>
      <c r="P12" s="19"/>
      <c r="Q12" s="19"/>
      <c r="R12" s="19"/>
      <c r="S12" s="19"/>
      <c r="T12" s="19"/>
      <c r="U12" s="19"/>
      <c r="V12" s="19"/>
      <c r="W12" s="19">
        <v>-24890626</v>
      </c>
      <c r="X12" s="19">
        <v>-15083092</v>
      </c>
      <c r="Y12" s="19">
        <v>-9807534</v>
      </c>
      <c r="Z12" s="20">
        <v>65.02</v>
      </c>
      <c r="AA12" s="21">
        <v>-42305507</v>
      </c>
    </row>
    <row r="13" spans="1:27" ht="13.5">
      <c r="A13" s="22" t="s">
        <v>40</v>
      </c>
      <c r="B13" s="16"/>
      <c r="C13" s="17">
        <v>-616473</v>
      </c>
      <c r="D13" s="17"/>
      <c r="E13" s="18">
        <v>-93720</v>
      </c>
      <c r="F13" s="19">
        <v>-93720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-13258</v>
      </c>
      <c r="Y13" s="19">
        <v>13258</v>
      </c>
      <c r="Z13" s="20">
        <v>-100</v>
      </c>
      <c r="AA13" s="21">
        <v>-93720</v>
      </c>
    </row>
    <row r="14" spans="1:27" ht="13.5">
      <c r="A14" s="22" t="s">
        <v>41</v>
      </c>
      <c r="B14" s="16"/>
      <c r="C14" s="17"/>
      <c r="D14" s="17"/>
      <c r="E14" s="18"/>
      <c r="F14" s="19"/>
      <c r="G14" s="19">
        <v>-665464</v>
      </c>
      <c r="H14" s="19">
        <v>-758649</v>
      </c>
      <c r="I14" s="19">
        <v>-162321</v>
      </c>
      <c r="J14" s="19">
        <v>-1586434</v>
      </c>
      <c r="K14" s="19">
        <v>-207241</v>
      </c>
      <c r="L14" s="19">
        <v>-168757</v>
      </c>
      <c r="M14" s="19">
        <v>-169126</v>
      </c>
      <c r="N14" s="19">
        <v>-545124</v>
      </c>
      <c r="O14" s="19"/>
      <c r="P14" s="19"/>
      <c r="Q14" s="19"/>
      <c r="R14" s="19"/>
      <c r="S14" s="19"/>
      <c r="T14" s="19"/>
      <c r="U14" s="19"/>
      <c r="V14" s="19"/>
      <c r="W14" s="19">
        <v>-2131558</v>
      </c>
      <c r="X14" s="19"/>
      <c r="Y14" s="19">
        <v>-2131558</v>
      </c>
      <c r="Z14" s="20"/>
      <c r="AA14" s="21"/>
    </row>
    <row r="15" spans="1:27" ht="13.5">
      <c r="A15" s="23" t="s">
        <v>42</v>
      </c>
      <c r="B15" s="24"/>
      <c r="C15" s="25">
        <f aca="true" t="shared" si="0" ref="C15:Y15">SUM(C6:C14)</f>
        <v>7421604</v>
      </c>
      <c r="D15" s="25">
        <f>SUM(D6:D14)</f>
        <v>0</v>
      </c>
      <c r="E15" s="26">
        <f t="shared" si="0"/>
        <v>8673496</v>
      </c>
      <c r="F15" s="27">
        <f t="shared" si="0"/>
        <v>8673496</v>
      </c>
      <c r="G15" s="27">
        <f t="shared" si="0"/>
        <v>6026093</v>
      </c>
      <c r="H15" s="27">
        <f t="shared" si="0"/>
        <v>-3881076</v>
      </c>
      <c r="I15" s="27">
        <f t="shared" si="0"/>
        <v>-960518</v>
      </c>
      <c r="J15" s="27">
        <f t="shared" si="0"/>
        <v>1184499</v>
      </c>
      <c r="K15" s="27">
        <f t="shared" si="0"/>
        <v>-1586245</v>
      </c>
      <c r="L15" s="27">
        <f t="shared" si="0"/>
        <v>-2719242</v>
      </c>
      <c r="M15" s="27">
        <f t="shared" si="0"/>
        <v>4018669</v>
      </c>
      <c r="N15" s="27">
        <f t="shared" si="0"/>
        <v>-286818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897681</v>
      </c>
      <c r="X15" s="27">
        <f t="shared" si="0"/>
        <v>470678</v>
      </c>
      <c r="Y15" s="27">
        <f t="shared" si="0"/>
        <v>427003</v>
      </c>
      <c r="Z15" s="28">
        <f>+IF(X15&lt;&gt;0,+(Y15/X15)*100,0)</f>
        <v>90.7208325012004</v>
      </c>
      <c r="AA15" s="29">
        <f>SUM(AA6:AA14)</f>
        <v>8673496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-6652849</v>
      </c>
      <c r="D24" s="17"/>
      <c r="E24" s="18">
        <v>-8213262</v>
      </c>
      <c r="F24" s="19">
        <v>-8213262</v>
      </c>
      <c r="G24" s="19">
        <v>-55953</v>
      </c>
      <c r="H24" s="19">
        <v>-1230882</v>
      </c>
      <c r="I24" s="19">
        <v>-175440</v>
      </c>
      <c r="J24" s="19">
        <v>-1462275</v>
      </c>
      <c r="K24" s="19">
        <v>-245951</v>
      </c>
      <c r="L24" s="19">
        <v>-349766</v>
      </c>
      <c r="M24" s="19">
        <v>-1844591</v>
      </c>
      <c r="N24" s="19">
        <v>-2440308</v>
      </c>
      <c r="O24" s="19"/>
      <c r="P24" s="19"/>
      <c r="Q24" s="19"/>
      <c r="R24" s="19"/>
      <c r="S24" s="19"/>
      <c r="T24" s="19"/>
      <c r="U24" s="19"/>
      <c r="V24" s="19"/>
      <c r="W24" s="19">
        <v>-3902583</v>
      </c>
      <c r="X24" s="19">
        <v>-1030772</v>
      </c>
      <c r="Y24" s="19">
        <v>-2871811</v>
      </c>
      <c r="Z24" s="20">
        <v>278.61</v>
      </c>
      <c r="AA24" s="21">
        <v>-8213262</v>
      </c>
    </row>
    <row r="25" spans="1:27" ht="13.5">
      <c r="A25" s="23" t="s">
        <v>49</v>
      </c>
      <c r="B25" s="24"/>
      <c r="C25" s="25">
        <f aca="true" t="shared" si="1" ref="C25:Y25">SUM(C19:C24)</f>
        <v>-6652849</v>
      </c>
      <c r="D25" s="25">
        <f>SUM(D19:D24)</f>
        <v>0</v>
      </c>
      <c r="E25" s="26">
        <f t="shared" si="1"/>
        <v>-8213262</v>
      </c>
      <c r="F25" s="27">
        <f t="shared" si="1"/>
        <v>-8213262</v>
      </c>
      <c r="G25" s="27">
        <f t="shared" si="1"/>
        <v>-55953</v>
      </c>
      <c r="H25" s="27">
        <f t="shared" si="1"/>
        <v>-1230882</v>
      </c>
      <c r="I25" s="27">
        <f t="shared" si="1"/>
        <v>-175440</v>
      </c>
      <c r="J25" s="27">
        <f t="shared" si="1"/>
        <v>-1462275</v>
      </c>
      <c r="K25" s="27">
        <f t="shared" si="1"/>
        <v>-245951</v>
      </c>
      <c r="L25" s="27">
        <f t="shared" si="1"/>
        <v>-349766</v>
      </c>
      <c r="M25" s="27">
        <f t="shared" si="1"/>
        <v>-1844591</v>
      </c>
      <c r="N25" s="27">
        <f t="shared" si="1"/>
        <v>-2440308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-3902583</v>
      </c>
      <c r="X25" s="27">
        <f t="shared" si="1"/>
        <v>-1030772</v>
      </c>
      <c r="Y25" s="27">
        <f t="shared" si="1"/>
        <v>-2871811</v>
      </c>
      <c r="Z25" s="28">
        <f>+IF(X25&lt;&gt;0,+(Y25/X25)*100,0)</f>
        <v>278.6077813522292</v>
      </c>
      <c r="AA25" s="29">
        <f>SUM(AA19:AA24)</f>
        <v>-8213262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-221890</v>
      </c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-221890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546865</v>
      </c>
      <c r="D36" s="31">
        <f>+D15+D25+D34</f>
        <v>0</v>
      </c>
      <c r="E36" s="32">
        <f t="shared" si="3"/>
        <v>460234</v>
      </c>
      <c r="F36" s="33">
        <f t="shared" si="3"/>
        <v>460234</v>
      </c>
      <c r="G36" s="33">
        <f t="shared" si="3"/>
        <v>5970140</v>
      </c>
      <c r="H36" s="33">
        <f t="shared" si="3"/>
        <v>-5111958</v>
      </c>
      <c r="I36" s="33">
        <f t="shared" si="3"/>
        <v>-1135958</v>
      </c>
      <c r="J36" s="33">
        <f t="shared" si="3"/>
        <v>-277776</v>
      </c>
      <c r="K36" s="33">
        <f t="shared" si="3"/>
        <v>-1832196</v>
      </c>
      <c r="L36" s="33">
        <f t="shared" si="3"/>
        <v>-3069008</v>
      </c>
      <c r="M36" s="33">
        <f t="shared" si="3"/>
        <v>2174078</v>
      </c>
      <c r="N36" s="33">
        <f t="shared" si="3"/>
        <v>-2727126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-3004902</v>
      </c>
      <c r="X36" s="33">
        <f t="shared" si="3"/>
        <v>-560094</v>
      </c>
      <c r="Y36" s="33">
        <f t="shared" si="3"/>
        <v>-2444808</v>
      </c>
      <c r="Z36" s="34">
        <f>+IF(X36&lt;&gt;0,+(Y36/X36)*100,0)</f>
        <v>436.49958756922945</v>
      </c>
      <c r="AA36" s="35">
        <f>+AA15+AA25+AA34</f>
        <v>460234</v>
      </c>
    </row>
    <row r="37" spans="1:27" ht="13.5">
      <c r="A37" s="22" t="s">
        <v>57</v>
      </c>
      <c r="B37" s="16"/>
      <c r="C37" s="31">
        <v>-856030</v>
      </c>
      <c r="D37" s="31"/>
      <c r="E37" s="32">
        <v>41088</v>
      </c>
      <c r="F37" s="33">
        <v>41088</v>
      </c>
      <c r="G37" s="33">
        <v>1101007</v>
      </c>
      <c r="H37" s="33">
        <v>7071147</v>
      </c>
      <c r="I37" s="33">
        <v>1959189</v>
      </c>
      <c r="J37" s="33">
        <v>1101007</v>
      </c>
      <c r="K37" s="33">
        <v>823231</v>
      </c>
      <c r="L37" s="33">
        <v>-1008965</v>
      </c>
      <c r="M37" s="33">
        <v>-4077973</v>
      </c>
      <c r="N37" s="33">
        <v>823231</v>
      </c>
      <c r="O37" s="33"/>
      <c r="P37" s="33"/>
      <c r="Q37" s="33"/>
      <c r="R37" s="33"/>
      <c r="S37" s="33"/>
      <c r="T37" s="33"/>
      <c r="U37" s="33"/>
      <c r="V37" s="33"/>
      <c r="W37" s="33">
        <v>1101007</v>
      </c>
      <c r="X37" s="33">
        <v>41088</v>
      </c>
      <c r="Y37" s="33">
        <v>1059919</v>
      </c>
      <c r="Z37" s="34">
        <v>2579.63</v>
      </c>
      <c r="AA37" s="35">
        <v>41088</v>
      </c>
    </row>
    <row r="38" spans="1:27" ht="13.5">
      <c r="A38" s="41" t="s">
        <v>58</v>
      </c>
      <c r="B38" s="42"/>
      <c r="C38" s="43">
        <v>-309165</v>
      </c>
      <c r="D38" s="43"/>
      <c r="E38" s="44">
        <v>501322</v>
      </c>
      <c r="F38" s="45">
        <v>501322</v>
      </c>
      <c r="G38" s="45">
        <v>7071147</v>
      </c>
      <c r="H38" s="45">
        <v>1959189</v>
      </c>
      <c r="I38" s="45">
        <v>823231</v>
      </c>
      <c r="J38" s="45">
        <v>823231</v>
      </c>
      <c r="K38" s="45">
        <v>-1008965</v>
      </c>
      <c r="L38" s="45">
        <v>-4077973</v>
      </c>
      <c r="M38" s="45">
        <v>-1903895</v>
      </c>
      <c r="N38" s="45">
        <v>-1903895</v>
      </c>
      <c r="O38" s="45"/>
      <c r="P38" s="45"/>
      <c r="Q38" s="45"/>
      <c r="R38" s="45"/>
      <c r="S38" s="45"/>
      <c r="T38" s="45"/>
      <c r="U38" s="45"/>
      <c r="V38" s="45"/>
      <c r="W38" s="45">
        <v>-1903895</v>
      </c>
      <c r="X38" s="45">
        <v>-519006</v>
      </c>
      <c r="Y38" s="45">
        <v>-1384889</v>
      </c>
      <c r="Z38" s="46">
        <v>266.83</v>
      </c>
      <c r="AA38" s="47">
        <v>501322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207088500</v>
      </c>
      <c r="F6" s="19">
        <v>207088500</v>
      </c>
      <c r="G6" s="19">
        <v>18593323</v>
      </c>
      <c r="H6" s="19">
        <v>18109432</v>
      </c>
      <c r="I6" s="19">
        <v>16269825</v>
      </c>
      <c r="J6" s="19">
        <v>52972580</v>
      </c>
      <c r="K6" s="19">
        <v>11773055</v>
      </c>
      <c r="L6" s="19">
        <v>31738355</v>
      </c>
      <c r="M6" s="19"/>
      <c r="N6" s="19">
        <v>43511410</v>
      </c>
      <c r="O6" s="19"/>
      <c r="P6" s="19"/>
      <c r="Q6" s="19"/>
      <c r="R6" s="19"/>
      <c r="S6" s="19"/>
      <c r="T6" s="19"/>
      <c r="U6" s="19"/>
      <c r="V6" s="19"/>
      <c r="W6" s="19">
        <v>96483990</v>
      </c>
      <c r="X6" s="19">
        <v>103544250</v>
      </c>
      <c r="Y6" s="19">
        <v>-7060260</v>
      </c>
      <c r="Z6" s="20">
        <v>-6.82</v>
      </c>
      <c r="AA6" s="21">
        <v>207088500</v>
      </c>
    </row>
    <row r="7" spans="1:27" ht="13.5">
      <c r="A7" s="22" t="s">
        <v>34</v>
      </c>
      <c r="B7" s="16"/>
      <c r="C7" s="17"/>
      <c r="D7" s="17"/>
      <c r="E7" s="18">
        <v>78153000</v>
      </c>
      <c r="F7" s="19">
        <v>78153000</v>
      </c>
      <c r="G7" s="19">
        <v>28573000</v>
      </c>
      <c r="H7" s="19">
        <v>449689</v>
      </c>
      <c r="I7" s="19">
        <v>1025</v>
      </c>
      <c r="J7" s="19">
        <v>29023714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29023714</v>
      </c>
      <c r="X7" s="19">
        <v>39076500</v>
      </c>
      <c r="Y7" s="19">
        <v>-10052786</v>
      </c>
      <c r="Z7" s="20">
        <v>-25.73</v>
      </c>
      <c r="AA7" s="21">
        <v>78153000</v>
      </c>
    </row>
    <row r="8" spans="1:27" ht="13.5">
      <c r="A8" s="22" t="s">
        <v>35</v>
      </c>
      <c r="B8" s="16"/>
      <c r="C8" s="17"/>
      <c r="D8" s="17"/>
      <c r="E8" s="18">
        <v>65296000</v>
      </c>
      <c r="F8" s="19">
        <v>65296000</v>
      </c>
      <c r="G8" s="19">
        <v>8355252</v>
      </c>
      <c r="H8" s="19">
        <v>3516939</v>
      </c>
      <c r="I8" s="19"/>
      <c r="J8" s="19">
        <v>11872191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11872191</v>
      </c>
      <c r="X8" s="19">
        <v>32648002</v>
      </c>
      <c r="Y8" s="19">
        <v>-20775811</v>
      </c>
      <c r="Z8" s="20">
        <v>-63.64</v>
      </c>
      <c r="AA8" s="21">
        <v>65296000</v>
      </c>
    </row>
    <row r="9" spans="1:27" ht="13.5">
      <c r="A9" s="22" t="s">
        <v>36</v>
      </c>
      <c r="B9" s="16"/>
      <c r="C9" s="17"/>
      <c r="D9" s="17"/>
      <c r="E9" s="18">
        <v>9600000</v>
      </c>
      <c r="F9" s="19">
        <v>9600000</v>
      </c>
      <c r="G9" s="19">
        <v>154522</v>
      </c>
      <c r="H9" s="19">
        <v>31436</v>
      </c>
      <c r="I9" s="19">
        <v>1071355</v>
      </c>
      <c r="J9" s="19">
        <v>1257313</v>
      </c>
      <c r="K9" s="19">
        <v>196239</v>
      </c>
      <c r="L9" s="19">
        <v>2626238</v>
      </c>
      <c r="M9" s="19"/>
      <c r="N9" s="19">
        <v>2822477</v>
      </c>
      <c r="O9" s="19"/>
      <c r="P9" s="19"/>
      <c r="Q9" s="19"/>
      <c r="R9" s="19"/>
      <c r="S9" s="19"/>
      <c r="T9" s="19"/>
      <c r="U9" s="19"/>
      <c r="V9" s="19"/>
      <c r="W9" s="19">
        <v>4079790</v>
      </c>
      <c r="X9" s="19">
        <v>4800000</v>
      </c>
      <c r="Y9" s="19">
        <v>-720210</v>
      </c>
      <c r="Z9" s="20">
        <v>-15</v>
      </c>
      <c r="AA9" s="21">
        <v>9600000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>
        <v>-335069004</v>
      </c>
      <c r="F12" s="19">
        <v>-335069004</v>
      </c>
      <c r="G12" s="19">
        <v>-3332204</v>
      </c>
      <c r="H12" s="19">
        <v>-14205439</v>
      </c>
      <c r="I12" s="19">
        <v>-14327711</v>
      </c>
      <c r="J12" s="19">
        <v>-31865354</v>
      </c>
      <c r="K12" s="19">
        <v>-17356380</v>
      </c>
      <c r="L12" s="19">
        <v>-20824391</v>
      </c>
      <c r="M12" s="19"/>
      <c r="N12" s="19">
        <v>-38180771</v>
      </c>
      <c r="O12" s="19"/>
      <c r="P12" s="19"/>
      <c r="Q12" s="19"/>
      <c r="R12" s="19"/>
      <c r="S12" s="19"/>
      <c r="T12" s="19"/>
      <c r="U12" s="19"/>
      <c r="V12" s="19"/>
      <c r="W12" s="19">
        <v>-70046125</v>
      </c>
      <c r="X12" s="19">
        <v>-167534502</v>
      </c>
      <c r="Y12" s="19">
        <v>97488377</v>
      </c>
      <c r="Z12" s="20">
        <v>-58.19</v>
      </c>
      <c r="AA12" s="21">
        <v>-335069004</v>
      </c>
    </row>
    <row r="13" spans="1:27" ht="13.5">
      <c r="A13" s="22" t="s">
        <v>40</v>
      </c>
      <c r="B13" s="16"/>
      <c r="C13" s="17"/>
      <c r="D13" s="17"/>
      <c r="E13" s="18"/>
      <c r="F13" s="19"/>
      <c r="G13" s="19"/>
      <c r="H13" s="19"/>
      <c r="I13" s="19">
        <v>-8392</v>
      </c>
      <c r="J13" s="19">
        <v>-8392</v>
      </c>
      <c r="K13" s="19">
        <v>-26088</v>
      </c>
      <c r="L13" s="19">
        <v>-962651</v>
      </c>
      <c r="M13" s="19"/>
      <c r="N13" s="19">
        <v>-988739</v>
      </c>
      <c r="O13" s="19"/>
      <c r="P13" s="19"/>
      <c r="Q13" s="19"/>
      <c r="R13" s="19"/>
      <c r="S13" s="19"/>
      <c r="T13" s="19"/>
      <c r="U13" s="19"/>
      <c r="V13" s="19"/>
      <c r="W13" s="19">
        <v>-997131</v>
      </c>
      <c r="X13" s="19"/>
      <c r="Y13" s="19">
        <v>-997131</v>
      </c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41863000</v>
      </c>
      <c r="F14" s="19">
        <v>41863000</v>
      </c>
      <c r="G14" s="19"/>
      <c r="H14" s="19"/>
      <c r="I14" s="19">
        <v>-1615213</v>
      </c>
      <c r="J14" s="19">
        <v>-1615213</v>
      </c>
      <c r="K14" s="19">
        <v>-1713549</v>
      </c>
      <c r="L14" s="19">
        <v>-1785531</v>
      </c>
      <c r="M14" s="19"/>
      <c r="N14" s="19">
        <v>-3499080</v>
      </c>
      <c r="O14" s="19"/>
      <c r="P14" s="19"/>
      <c r="Q14" s="19"/>
      <c r="R14" s="19"/>
      <c r="S14" s="19"/>
      <c r="T14" s="19"/>
      <c r="U14" s="19"/>
      <c r="V14" s="19"/>
      <c r="W14" s="19">
        <v>-5114293</v>
      </c>
      <c r="X14" s="19">
        <v>20931498</v>
      </c>
      <c r="Y14" s="19">
        <v>-26045791</v>
      </c>
      <c r="Z14" s="20">
        <v>-124.43</v>
      </c>
      <c r="AA14" s="21">
        <v>41863000</v>
      </c>
    </row>
    <row r="15" spans="1:27" ht="13.5">
      <c r="A15" s="23" t="s">
        <v>42</v>
      </c>
      <c r="B15" s="24"/>
      <c r="C15" s="25">
        <f aca="true" t="shared" si="0" ref="C15:Y15">SUM(C6:C14)</f>
        <v>0</v>
      </c>
      <c r="D15" s="25">
        <f>SUM(D6:D14)</f>
        <v>0</v>
      </c>
      <c r="E15" s="26">
        <f t="shared" si="0"/>
        <v>66931496</v>
      </c>
      <c r="F15" s="27">
        <f t="shared" si="0"/>
        <v>66931496</v>
      </c>
      <c r="G15" s="27">
        <f t="shared" si="0"/>
        <v>52343893</v>
      </c>
      <c r="H15" s="27">
        <f t="shared" si="0"/>
        <v>7902057</v>
      </c>
      <c r="I15" s="27">
        <f t="shared" si="0"/>
        <v>1390889</v>
      </c>
      <c r="J15" s="27">
        <f t="shared" si="0"/>
        <v>61636839</v>
      </c>
      <c r="K15" s="27">
        <f t="shared" si="0"/>
        <v>-7126723</v>
      </c>
      <c r="L15" s="27">
        <f t="shared" si="0"/>
        <v>10792020</v>
      </c>
      <c r="M15" s="27">
        <f t="shared" si="0"/>
        <v>0</v>
      </c>
      <c r="N15" s="27">
        <f t="shared" si="0"/>
        <v>3665297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65302136</v>
      </c>
      <c r="X15" s="27">
        <f t="shared" si="0"/>
        <v>33465748</v>
      </c>
      <c r="Y15" s="27">
        <f t="shared" si="0"/>
        <v>31836388</v>
      </c>
      <c r="Z15" s="28">
        <f>+IF(X15&lt;&gt;0,+(Y15/X15)*100,0)</f>
        <v>95.13126077444915</v>
      </c>
      <c r="AA15" s="29">
        <f>SUM(AA6:AA14)</f>
        <v>66931496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>
        <v>138963</v>
      </c>
      <c r="F19" s="19">
        <v>138963</v>
      </c>
      <c r="G19" s="36"/>
      <c r="H19" s="36"/>
      <c r="I19" s="36"/>
      <c r="J19" s="19"/>
      <c r="K19" s="36"/>
      <c r="L19" s="36">
        <v>-115667</v>
      </c>
      <c r="M19" s="19"/>
      <c r="N19" s="36">
        <v>-115667</v>
      </c>
      <c r="O19" s="36"/>
      <c r="P19" s="36"/>
      <c r="Q19" s="19"/>
      <c r="R19" s="36"/>
      <c r="S19" s="36"/>
      <c r="T19" s="19"/>
      <c r="U19" s="36"/>
      <c r="V19" s="36"/>
      <c r="W19" s="36">
        <v>-115667</v>
      </c>
      <c r="X19" s="19">
        <v>69480</v>
      </c>
      <c r="Y19" s="36">
        <v>-185147</v>
      </c>
      <c r="Z19" s="37">
        <v>-266.48</v>
      </c>
      <c r="AA19" s="38">
        <v>138963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>
        <v>588743</v>
      </c>
      <c r="F22" s="19">
        <v>588743</v>
      </c>
      <c r="G22" s="19"/>
      <c r="H22" s="19"/>
      <c r="I22" s="19"/>
      <c r="J22" s="19"/>
      <c r="K22" s="19">
        <v>-9548</v>
      </c>
      <c r="L22" s="19">
        <v>-30</v>
      </c>
      <c r="M22" s="19"/>
      <c r="N22" s="19">
        <v>-9578</v>
      </c>
      <c r="O22" s="19"/>
      <c r="P22" s="19"/>
      <c r="Q22" s="19"/>
      <c r="R22" s="19"/>
      <c r="S22" s="19"/>
      <c r="T22" s="19"/>
      <c r="U22" s="19"/>
      <c r="V22" s="19"/>
      <c r="W22" s="19">
        <v>-9578</v>
      </c>
      <c r="X22" s="19">
        <v>294371</v>
      </c>
      <c r="Y22" s="19">
        <v>-303949</v>
      </c>
      <c r="Z22" s="20">
        <v>-103.25</v>
      </c>
      <c r="AA22" s="21">
        <v>588743</v>
      </c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4412000</v>
      </c>
      <c r="F24" s="19">
        <v>4412000</v>
      </c>
      <c r="G24" s="19">
        <v>-4429048</v>
      </c>
      <c r="H24" s="19">
        <v>-1125490</v>
      </c>
      <c r="I24" s="19"/>
      <c r="J24" s="19">
        <v>-5554538</v>
      </c>
      <c r="K24" s="19">
        <v>-6940371</v>
      </c>
      <c r="L24" s="19">
        <v>52544635</v>
      </c>
      <c r="M24" s="19"/>
      <c r="N24" s="19">
        <v>45604264</v>
      </c>
      <c r="O24" s="19"/>
      <c r="P24" s="19"/>
      <c r="Q24" s="19"/>
      <c r="R24" s="19"/>
      <c r="S24" s="19"/>
      <c r="T24" s="19"/>
      <c r="U24" s="19"/>
      <c r="V24" s="19"/>
      <c r="W24" s="19">
        <v>40049726</v>
      </c>
      <c r="X24" s="19">
        <v>2206002</v>
      </c>
      <c r="Y24" s="19">
        <v>37843724</v>
      </c>
      <c r="Z24" s="20">
        <v>1715.49</v>
      </c>
      <c r="AA24" s="21">
        <v>4412000</v>
      </c>
    </row>
    <row r="25" spans="1:27" ht="13.5">
      <c r="A25" s="23" t="s">
        <v>49</v>
      </c>
      <c r="B25" s="24"/>
      <c r="C25" s="25">
        <f aca="true" t="shared" si="1" ref="C25:Y25">SUM(C19:C24)</f>
        <v>0</v>
      </c>
      <c r="D25" s="25">
        <f>SUM(D19:D24)</f>
        <v>0</v>
      </c>
      <c r="E25" s="26">
        <f t="shared" si="1"/>
        <v>5139706</v>
      </c>
      <c r="F25" s="27">
        <f t="shared" si="1"/>
        <v>5139706</v>
      </c>
      <c r="G25" s="27">
        <f t="shared" si="1"/>
        <v>-4429048</v>
      </c>
      <c r="H25" s="27">
        <f t="shared" si="1"/>
        <v>-1125490</v>
      </c>
      <c r="I25" s="27">
        <f t="shared" si="1"/>
        <v>0</v>
      </c>
      <c r="J25" s="27">
        <f t="shared" si="1"/>
        <v>-5554538</v>
      </c>
      <c r="K25" s="27">
        <f t="shared" si="1"/>
        <v>-6949919</v>
      </c>
      <c r="L25" s="27">
        <f t="shared" si="1"/>
        <v>52428938</v>
      </c>
      <c r="M25" s="27">
        <f t="shared" si="1"/>
        <v>0</v>
      </c>
      <c r="N25" s="27">
        <f t="shared" si="1"/>
        <v>45479019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39924481</v>
      </c>
      <c r="X25" s="27">
        <f t="shared" si="1"/>
        <v>2569853</v>
      </c>
      <c r="Y25" s="27">
        <f t="shared" si="1"/>
        <v>37354628</v>
      </c>
      <c r="Z25" s="28">
        <f>+IF(X25&lt;&gt;0,+(Y25/X25)*100,0)</f>
        <v>1453.5706127938058</v>
      </c>
      <c r="AA25" s="29">
        <f>SUM(AA19:AA24)</f>
        <v>5139706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>
        <v>35949</v>
      </c>
      <c r="J31" s="36">
        <v>35949</v>
      </c>
      <c r="K31" s="19">
        <v>-3560</v>
      </c>
      <c r="L31" s="19">
        <v>8802</v>
      </c>
      <c r="M31" s="19"/>
      <c r="N31" s="19">
        <v>5242</v>
      </c>
      <c r="O31" s="36"/>
      <c r="P31" s="36"/>
      <c r="Q31" s="36"/>
      <c r="R31" s="19"/>
      <c r="S31" s="19"/>
      <c r="T31" s="19"/>
      <c r="U31" s="19"/>
      <c r="V31" s="36"/>
      <c r="W31" s="36">
        <v>41191</v>
      </c>
      <c r="X31" s="36"/>
      <c r="Y31" s="19">
        <v>41191</v>
      </c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/>
      <c r="D33" s="17"/>
      <c r="E33" s="18">
        <v>4412000</v>
      </c>
      <c r="F33" s="19">
        <v>4412000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>
        <v>2206000</v>
      </c>
      <c r="Y33" s="19">
        <v>-2206000</v>
      </c>
      <c r="Z33" s="20">
        <v>-100</v>
      </c>
      <c r="AA33" s="21">
        <v>4412000</v>
      </c>
    </row>
    <row r="34" spans="1:27" ht="13.5">
      <c r="A34" s="23" t="s">
        <v>55</v>
      </c>
      <c r="B34" s="24"/>
      <c r="C34" s="25">
        <f aca="true" t="shared" si="2" ref="C34:Y34">SUM(C29:C33)</f>
        <v>0</v>
      </c>
      <c r="D34" s="25">
        <f>SUM(D29:D33)</f>
        <v>0</v>
      </c>
      <c r="E34" s="26">
        <f t="shared" si="2"/>
        <v>4412000</v>
      </c>
      <c r="F34" s="27">
        <f t="shared" si="2"/>
        <v>4412000</v>
      </c>
      <c r="G34" s="27">
        <f t="shared" si="2"/>
        <v>0</v>
      </c>
      <c r="H34" s="27">
        <f t="shared" si="2"/>
        <v>0</v>
      </c>
      <c r="I34" s="27">
        <f t="shared" si="2"/>
        <v>35949</v>
      </c>
      <c r="J34" s="27">
        <f t="shared" si="2"/>
        <v>35949</v>
      </c>
      <c r="K34" s="27">
        <f t="shared" si="2"/>
        <v>-3560</v>
      </c>
      <c r="L34" s="27">
        <f t="shared" si="2"/>
        <v>8802</v>
      </c>
      <c r="M34" s="27">
        <f t="shared" si="2"/>
        <v>0</v>
      </c>
      <c r="N34" s="27">
        <f t="shared" si="2"/>
        <v>5242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41191</v>
      </c>
      <c r="X34" s="27">
        <f t="shared" si="2"/>
        <v>2206000</v>
      </c>
      <c r="Y34" s="27">
        <f t="shared" si="2"/>
        <v>-2164809</v>
      </c>
      <c r="Z34" s="28">
        <f>+IF(X34&lt;&gt;0,+(Y34/X34)*100,0)</f>
        <v>-98.1327742520399</v>
      </c>
      <c r="AA34" s="29">
        <f>SUM(AA29:AA33)</f>
        <v>4412000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0</v>
      </c>
      <c r="D36" s="31">
        <f>+D15+D25+D34</f>
        <v>0</v>
      </c>
      <c r="E36" s="32">
        <f t="shared" si="3"/>
        <v>76483202</v>
      </c>
      <c r="F36" s="33">
        <f t="shared" si="3"/>
        <v>76483202</v>
      </c>
      <c r="G36" s="33">
        <f t="shared" si="3"/>
        <v>47914845</v>
      </c>
      <c r="H36" s="33">
        <f t="shared" si="3"/>
        <v>6776567</v>
      </c>
      <c r="I36" s="33">
        <f t="shared" si="3"/>
        <v>1426838</v>
      </c>
      <c r="J36" s="33">
        <f t="shared" si="3"/>
        <v>56118250</v>
      </c>
      <c r="K36" s="33">
        <f t="shared" si="3"/>
        <v>-14080202</v>
      </c>
      <c r="L36" s="33">
        <f t="shared" si="3"/>
        <v>63229760</v>
      </c>
      <c r="M36" s="33">
        <f t="shared" si="3"/>
        <v>0</v>
      </c>
      <c r="N36" s="33">
        <f t="shared" si="3"/>
        <v>49149558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105267808</v>
      </c>
      <c r="X36" s="33">
        <f t="shared" si="3"/>
        <v>38241601</v>
      </c>
      <c r="Y36" s="33">
        <f t="shared" si="3"/>
        <v>67026207</v>
      </c>
      <c r="Z36" s="34">
        <f>+IF(X36&lt;&gt;0,+(Y36/X36)*100,0)</f>
        <v>175.27039989774488</v>
      </c>
      <c r="AA36" s="35">
        <f>+AA15+AA25+AA34</f>
        <v>76483202</v>
      </c>
    </row>
    <row r="37" spans="1:27" ht="13.5">
      <c r="A37" s="22" t="s">
        <v>57</v>
      </c>
      <c r="B37" s="16"/>
      <c r="C37" s="31"/>
      <c r="D37" s="31"/>
      <c r="E37" s="32">
        <v>9832693</v>
      </c>
      <c r="F37" s="33">
        <v>9832693</v>
      </c>
      <c r="G37" s="33"/>
      <c r="H37" s="33">
        <v>47914845</v>
      </c>
      <c r="I37" s="33">
        <v>54691412</v>
      </c>
      <c r="J37" s="33"/>
      <c r="K37" s="33">
        <v>56118250</v>
      </c>
      <c r="L37" s="33">
        <v>42038048</v>
      </c>
      <c r="M37" s="33"/>
      <c r="N37" s="33">
        <v>56118250</v>
      </c>
      <c r="O37" s="33"/>
      <c r="P37" s="33"/>
      <c r="Q37" s="33"/>
      <c r="R37" s="33"/>
      <c r="S37" s="33"/>
      <c r="T37" s="33"/>
      <c r="U37" s="33"/>
      <c r="V37" s="33"/>
      <c r="W37" s="33"/>
      <c r="X37" s="33">
        <v>9832693</v>
      </c>
      <c r="Y37" s="33">
        <v>-9832693</v>
      </c>
      <c r="Z37" s="34">
        <v>-100</v>
      </c>
      <c r="AA37" s="35">
        <v>9832693</v>
      </c>
    </row>
    <row r="38" spans="1:27" ht="13.5">
      <c r="A38" s="41" t="s">
        <v>58</v>
      </c>
      <c r="B38" s="42"/>
      <c r="C38" s="43"/>
      <c r="D38" s="43"/>
      <c r="E38" s="44">
        <v>86315895</v>
      </c>
      <c r="F38" s="45">
        <v>86315895</v>
      </c>
      <c r="G38" s="45">
        <v>47914845</v>
      </c>
      <c r="H38" s="45">
        <v>54691412</v>
      </c>
      <c r="I38" s="45">
        <v>56118250</v>
      </c>
      <c r="J38" s="45">
        <v>56118250</v>
      </c>
      <c r="K38" s="45">
        <v>42038048</v>
      </c>
      <c r="L38" s="45">
        <v>105267808</v>
      </c>
      <c r="M38" s="45"/>
      <c r="N38" s="45">
        <v>105267808</v>
      </c>
      <c r="O38" s="45"/>
      <c r="P38" s="45"/>
      <c r="Q38" s="45"/>
      <c r="R38" s="45"/>
      <c r="S38" s="45"/>
      <c r="T38" s="45"/>
      <c r="U38" s="45"/>
      <c r="V38" s="45"/>
      <c r="W38" s="45">
        <v>105267808</v>
      </c>
      <c r="X38" s="45">
        <v>48074294</v>
      </c>
      <c r="Y38" s="45">
        <v>57193514</v>
      </c>
      <c r="Z38" s="46">
        <v>118.97</v>
      </c>
      <c r="AA38" s="47">
        <v>86315895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194235309</v>
      </c>
      <c r="D6" s="17"/>
      <c r="E6" s="18">
        <v>75468000</v>
      </c>
      <c r="F6" s="19">
        <v>75468000</v>
      </c>
      <c r="G6" s="19">
        <v>53016190</v>
      </c>
      <c r="H6" s="19">
        <v>23018394</v>
      </c>
      <c r="I6" s="19">
        <v>26278088</v>
      </c>
      <c r="J6" s="19">
        <v>102312672</v>
      </c>
      <c r="K6" s="19">
        <v>30978306</v>
      </c>
      <c r="L6" s="19">
        <v>40843903</v>
      </c>
      <c r="M6" s="19">
        <v>21696999</v>
      </c>
      <c r="N6" s="19">
        <v>93519208</v>
      </c>
      <c r="O6" s="19"/>
      <c r="P6" s="19"/>
      <c r="Q6" s="19"/>
      <c r="R6" s="19"/>
      <c r="S6" s="19"/>
      <c r="T6" s="19"/>
      <c r="U6" s="19"/>
      <c r="V6" s="19"/>
      <c r="W6" s="19">
        <v>195831880</v>
      </c>
      <c r="X6" s="19">
        <v>42764000</v>
      </c>
      <c r="Y6" s="19">
        <v>153067880</v>
      </c>
      <c r="Z6" s="20">
        <v>357.94</v>
      </c>
      <c r="AA6" s="21">
        <v>75468000</v>
      </c>
    </row>
    <row r="7" spans="1:27" ht="13.5">
      <c r="A7" s="22" t="s">
        <v>34</v>
      </c>
      <c r="B7" s="16"/>
      <c r="C7" s="17">
        <v>65948321</v>
      </c>
      <c r="D7" s="17"/>
      <c r="E7" s="18">
        <v>68882000</v>
      </c>
      <c r="F7" s="19">
        <v>68882000</v>
      </c>
      <c r="G7" s="19">
        <v>2224000</v>
      </c>
      <c r="H7" s="19">
        <v>800519</v>
      </c>
      <c r="I7" s="19">
        <v>899460</v>
      </c>
      <c r="J7" s="19">
        <v>3923979</v>
      </c>
      <c r="K7" s="19">
        <v>1174190</v>
      </c>
      <c r="L7" s="19">
        <v>18623410</v>
      </c>
      <c r="M7" s="19">
        <v>928235</v>
      </c>
      <c r="N7" s="19">
        <v>20725835</v>
      </c>
      <c r="O7" s="19"/>
      <c r="P7" s="19"/>
      <c r="Q7" s="19"/>
      <c r="R7" s="19"/>
      <c r="S7" s="19"/>
      <c r="T7" s="19"/>
      <c r="U7" s="19"/>
      <c r="V7" s="19"/>
      <c r="W7" s="19">
        <v>24649814</v>
      </c>
      <c r="X7" s="19">
        <v>31591000</v>
      </c>
      <c r="Y7" s="19">
        <v>-6941186</v>
      </c>
      <c r="Z7" s="20">
        <v>-21.97</v>
      </c>
      <c r="AA7" s="21">
        <v>68882000</v>
      </c>
    </row>
    <row r="8" spans="1:27" ht="13.5">
      <c r="A8" s="22" t="s">
        <v>35</v>
      </c>
      <c r="B8" s="16"/>
      <c r="C8" s="17"/>
      <c r="D8" s="17"/>
      <c r="E8" s="18">
        <v>25920000</v>
      </c>
      <c r="F8" s="19">
        <v>25920000</v>
      </c>
      <c r="G8" s="19"/>
      <c r="H8" s="19"/>
      <c r="I8" s="19">
        <v>1456199</v>
      </c>
      <c r="J8" s="19">
        <v>1456199</v>
      </c>
      <c r="K8" s="19">
        <v>3036336</v>
      </c>
      <c r="L8" s="19">
        <v>2058640</v>
      </c>
      <c r="M8" s="19">
        <v>5222555</v>
      </c>
      <c r="N8" s="19">
        <v>10317531</v>
      </c>
      <c r="O8" s="19"/>
      <c r="P8" s="19"/>
      <c r="Q8" s="19"/>
      <c r="R8" s="19"/>
      <c r="S8" s="19"/>
      <c r="T8" s="19"/>
      <c r="U8" s="19"/>
      <c r="V8" s="19"/>
      <c r="W8" s="19">
        <v>11773730</v>
      </c>
      <c r="X8" s="19">
        <v>10007000</v>
      </c>
      <c r="Y8" s="19">
        <v>1766730</v>
      </c>
      <c r="Z8" s="20">
        <v>17.65</v>
      </c>
      <c r="AA8" s="21">
        <v>25920000</v>
      </c>
    </row>
    <row r="9" spans="1:27" ht="13.5">
      <c r="A9" s="22" t="s">
        <v>36</v>
      </c>
      <c r="B9" s="16"/>
      <c r="C9" s="17">
        <v>6451856</v>
      </c>
      <c r="D9" s="17"/>
      <c r="E9" s="18">
        <v>3479000</v>
      </c>
      <c r="F9" s="19">
        <v>3479000</v>
      </c>
      <c r="G9" s="19">
        <v>257774</v>
      </c>
      <c r="H9" s="19">
        <v>259015</v>
      </c>
      <c r="I9" s="19">
        <v>257447</v>
      </c>
      <c r="J9" s="19">
        <v>774236</v>
      </c>
      <c r="K9" s="19">
        <v>669550</v>
      </c>
      <c r="L9" s="19">
        <v>453708</v>
      </c>
      <c r="M9" s="19">
        <v>348651</v>
      </c>
      <c r="N9" s="19">
        <v>1471909</v>
      </c>
      <c r="O9" s="19"/>
      <c r="P9" s="19"/>
      <c r="Q9" s="19"/>
      <c r="R9" s="19"/>
      <c r="S9" s="19"/>
      <c r="T9" s="19"/>
      <c r="U9" s="19"/>
      <c r="V9" s="19"/>
      <c r="W9" s="19">
        <v>2246145</v>
      </c>
      <c r="X9" s="19">
        <v>1719000</v>
      </c>
      <c r="Y9" s="19">
        <v>527145</v>
      </c>
      <c r="Z9" s="20">
        <v>30.67</v>
      </c>
      <c r="AA9" s="21">
        <v>3479000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-257982862</v>
      </c>
      <c r="D12" s="17"/>
      <c r="E12" s="18">
        <v>-91203000</v>
      </c>
      <c r="F12" s="19">
        <v>-91203000</v>
      </c>
      <c r="G12" s="19">
        <v>-43966007</v>
      </c>
      <c r="H12" s="19">
        <v>-21717593</v>
      </c>
      <c r="I12" s="19">
        <v>-16664549</v>
      </c>
      <c r="J12" s="19">
        <v>-82348149</v>
      </c>
      <c r="K12" s="19">
        <v>-29520206</v>
      </c>
      <c r="L12" s="19">
        <v>-37076305</v>
      </c>
      <c r="M12" s="19">
        <v>-34953658</v>
      </c>
      <c r="N12" s="19">
        <v>-101550169</v>
      </c>
      <c r="O12" s="19"/>
      <c r="P12" s="19"/>
      <c r="Q12" s="19"/>
      <c r="R12" s="19"/>
      <c r="S12" s="19"/>
      <c r="T12" s="19"/>
      <c r="U12" s="19"/>
      <c r="V12" s="19"/>
      <c r="W12" s="19">
        <v>-183898318</v>
      </c>
      <c r="X12" s="19">
        <v>-39766320</v>
      </c>
      <c r="Y12" s="19">
        <v>-144131998</v>
      </c>
      <c r="Z12" s="20">
        <v>362.45</v>
      </c>
      <c r="AA12" s="21">
        <v>-91203000</v>
      </c>
    </row>
    <row r="13" spans="1:27" ht="13.5">
      <c r="A13" s="22" t="s">
        <v>40</v>
      </c>
      <c r="B13" s="16"/>
      <c r="C13" s="17">
        <v>-3416999</v>
      </c>
      <c r="D13" s="17"/>
      <c r="E13" s="18">
        <v>-2201000</v>
      </c>
      <c r="F13" s="19">
        <v>-2201000</v>
      </c>
      <c r="G13" s="19"/>
      <c r="H13" s="19"/>
      <c r="I13" s="19">
        <v>-895063</v>
      </c>
      <c r="J13" s="19">
        <v>-895063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-895063</v>
      </c>
      <c r="X13" s="19">
        <v>-736000</v>
      </c>
      <c r="Y13" s="19">
        <v>-159063</v>
      </c>
      <c r="Z13" s="20">
        <v>21.61</v>
      </c>
      <c r="AA13" s="21">
        <v>-2201000</v>
      </c>
    </row>
    <row r="14" spans="1:27" ht="13.5">
      <c r="A14" s="22" t="s">
        <v>41</v>
      </c>
      <c r="B14" s="16"/>
      <c r="C14" s="17">
        <v>-8677116</v>
      </c>
      <c r="D14" s="17"/>
      <c r="E14" s="18">
        <v>-7435000</v>
      </c>
      <c r="F14" s="19">
        <v>-7435000</v>
      </c>
      <c r="G14" s="19">
        <v>-3466995</v>
      </c>
      <c r="H14" s="19">
        <v>-2757586</v>
      </c>
      <c r="I14" s="19">
        <v>-3759291</v>
      </c>
      <c r="J14" s="19">
        <v>-9983872</v>
      </c>
      <c r="K14" s="19">
        <v>-4009098</v>
      </c>
      <c r="L14" s="19">
        <v>-3815991</v>
      </c>
      <c r="M14" s="19">
        <v>-4056686</v>
      </c>
      <c r="N14" s="19">
        <v>-11881775</v>
      </c>
      <c r="O14" s="19"/>
      <c r="P14" s="19"/>
      <c r="Q14" s="19"/>
      <c r="R14" s="19"/>
      <c r="S14" s="19"/>
      <c r="T14" s="19"/>
      <c r="U14" s="19"/>
      <c r="V14" s="19"/>
      <c r="W14" s="19">
        <v>-21865647</v>
      </c>
      <c r="X14" s="19">
        <v>-445000</v>
      </c>
      <c r="Y14" s="19">
        <v>-21420647</v>
      </c>
      <c r="Z14" s="20">
        <v>4813.63</v>
      </c>
      <c r="AA14" s="21">
        <v>-7435000</v>
      </c>
    </row>
    <row r="15" spans="1:27" ht="13.5">
      <c r="A15" s="23" t="s">
        <v>42</v>
      </c>
      <c r="B15" s="24"/>
      <c r="C15" s="25">
        <f aca="true" t="shared" si="0" ref="C15:Y15">SUM(C6:C14)</f>
        <v>-3441491</v>
      </c>
      <c r="D15" s="25">
        <f>SUM(D6:D14)</f>
        <v>0</v>
      </c>
      <c r="E15" s="26">
        <f t="shared" si="0"/>
        <v>72910000</v>
      </c>
      <c r="F15" s="27">
        <f t="shared" si="0"/>
        <v>72910000</v>
      </c>
      <c r="G15" s="27">
        <f t="shared" si="0"/>
        <v>8064962</v>
      </c>
      <c r="H15" s="27">
        <f t="shared" si="0"/>
        <v>-397251</v>
      </c>
      <c r="I15" s="27">
        <f t="shared" si="0"/>
        <v>7572291</v>
      </c>
      <c r="J15" s="27">
        <f t="shared" si="0"/>
        <v>15240002</v>
      </c>
      <c r="K15" s="27">
        <f t="shared" si="0"/>
        <v>2329078</v>
      </c>
      <c r="L15" s="27">
        <f t="shared" si="0"/>
        <v>21087365</v>
      </c>
      <c r="M15" s="27">
        <f t="shared" si="0"/>
        <v>-10813904</v>
      </c>
      <c r="N15" s="27">
        <f t="shared" si="0"/>
        <v>12602539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27842541</v>
      </c>
      <c r="X15" s="27">
        <f t="shared" si="0"/>
        <v>45133680</v>
      </c>
      <c r="Y15" s="27">
        <f t="shared" si="0"/>
        <v>-17291139</v>
      </c>
      <c r="Z15" s="28">
        <f>+IF(X15&lt;&gt;0,+(Y15/X15)*100,0)</f>
        <v>-38.310944288167946</v>
      </c>
      <c r="AA15" s="29">
        <f>SUM(AA6:AA14)</f>
        <v>72910000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>
        <v>67235</v>
      </c>
      <c r="D19" s="17"/>
      <c r="E19" s="18">
        <v>512000</v>
      </c>
      <c r="F19" s="19">
        <v>512000</v>
      </c>
      <c r="G19" s="36">
        <v>3420</v>
      </c>
      <c r="H19" s="36"/>
      <c r="I19" s="36"/>
      <c r="J19" s="19">
        <v>3420</v>
      </c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>
        <v>3420</v>
      </c>
      <c r="X19" s="19">
        <v>256000</v>
      </c>
      <c r="Y19" s="36">
        <v>-252580</v>
      </c>
      <c r="Z19" s="37">
        <v>-98.66</v>
      </c>
      <c r="AA19" s="38">
        <v>512000</v>
      </c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/>
      <c r="D24" s="17"/>
      <c r="E24" s="18">
        <v>-40833000</v>
      </c>
      <c r="F24" s="19">
        <v>-40833000</v>
      </c>
      <c r="G24" s="19">
        <v>-1141369</v>
      </c>
      <c r="H24" s="19">
        <v>-2262678</v>
      </c>
      <c r="I24" s="19">
        <v>-2978471</v>
      </c>
      <c r="J24" s="19">
        <v>-6382518</v>
      </c>
      <c r="K24" s="19">
        <v>-2118910</v>
      </c>
      <c r="L24" s="19">
        <v>-4965375</v>
      </c>
      <c r="M24" s="19">
        <v>-3106941</v>
      </c>
      <c r="N24" s="19">
        <v>-10191226</v>
      </c>
      <c r="O24" s="19"/>
      <c r="P24" s="19"/>
      <c r="Q24" s="19"/>
      <c r="R24" s="19"/>
      <c r="S24" s="19"/>
      <c r="T24" s="19"/>
      <c r="U24" s="19"/>
      <c r="V24" s="19"/>
      <c r="W24" s="19">
        <v>-16573744</v>
      </c>
      <c r="X24" s="19">
        <v>-20417000</v>
      </c>
      <c r="Y24" s="19">
        <v>3843256</v>
      </c>
      <c r="Z24" s="20">
        <v>-18.82</v>
      </c>
      <c r="AA24" s="21">
        <v>-40833000</v>
      </c>
    </row>
    <row r="25" spans="1:27" ht="13.5">
      <c r="A25" s="23" t="s">
        <v>49</v>
      </c>
      <c r="B25" s="24"/>
      <c r="C25" s="25">
        <f aca="true" t="shared" si="1" ref="C25:Y25">SUM(C19:C24)</f>
        <v>67235</v>
      </c>
      <c r="D25" s="25">
        <f>SUM(D19:D24)</f>
        <v>0</v>
      </c>
      <c r="E25" s="26">
        <f t="shared" si="1"/>
        <v>-40321000</v>
      </c>
      <c r="F25" s="27">
        <f t="shared" si="1"/>
        <v>-40321000</v>
      </c>
      <c r="G25" s="27">
        <f t="shared" si="1"/>
        <v>-1137949</v>
      </c>
      <c r="H25" s="27">
        <f t="shared" si="1"/>
        <v>-2262678</v>
      </c>
      <c r="I25" s="27">
        <f t="shared" si="1"/>
        <v>-2978471</v>
      </c>
      <c r="J25" s="27">
        <f t="shared" si="1"/>
        <v>-6379098</v>
      </c>
      <c r="K25" s="27">
        <f t="shared" si="1"/>
        <v>-2118910</v>
      </c>
      <c r="L25" s="27">
        <f t="shared" si="1"/>
        <v>-4965375</v>
      </c>
      <c r="M25" s="27">
        <f t="shared" si="1"/>
        <v>-3106941</v>
      </c>
      <c r="N25" s="27">
        <f t="shared" si="1"/>
        <v>-10191226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-16570324</v>
      </c>
      <c r="X25" s="27">
        <f t="shared" si="1"/>
        <v>-20161000</v>
      </c>
      <c r="Y25" s="27">
        <f t="shared" si="1"/>
        <v>3590676</v>
      </c>
      <c r="Z25" s="28">
        <f>+IF(X25&lt;&gt;0,+(Y25/X25)*100,0)</f>
        <v>-17.810009424135707</v>
      </c>
      <c r="AA25" s="29">
        <f>SUM(AA19:AA24)</f>
        <v>-40321000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-974</v>
      </c>
      <c r="D31" s="17"/>
      <c r="E31" s="18"/>
      <c r="F31" s="19"/>
      <c r="G31" s="19">
        <v>5441</v>
      </c>
      <c r="H31" s="36">
        <v>6557</v>
      </c>
      <c r="I31" s="36">
        <v>6031</v>
      </c>
      <c r="J31" s="36">
        <v>18029</v>
      </c>
      <c r="K31" s="19">
        <v>148</v>
      </c>
      <c r="L31" s="19">
        <v>6422</v>
      </c>
      <c r="M31" s="19">
        <v>4986</v>
      </c>
      <c r="N31" s="19">
        <v>11556</v>
      </c>
      <c r="O31" s="36"/>
      <c r="P31" s="36"/>
      <c r="Q31" s="36"/>
      <c r="R31" s="19"/>
      <c r="S31" s="19"/>
      <c r="T31" s="19"/>
      <c r="U31" s="19"/>
      <c r="V31" s="36"/>
      <c r="W31" s="36">
        <v>29585</v>
      </c>
      <c r="X31" s="36"/>
      <c r="Y31" s="19">
        <v>29585</v>
      </c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-2987821</v>
      </c>
      <c r="D33" s="17"/>
      <c r="E33" s="18"/>
      <c r="F33" s="19"/>
      <c r="G33" s="19"/>
      <c r="H33" s="19"/>
      <c r="I33" s="19">
        <v>-2723823</v>
      </c>
      <c r="J33" s="19">
        <v>-2723823</v>
      </c>
      <c r="K33" s="19"/>
      <c r="L33" s="19"/>
      <c r="M33" s="19">
        <v>-454775</v>
      </c>
      <c r="N33" s="19">
        <v>-454775</v>
      </c>
      <c r="O33" s="19"/>
      <c r="P33" s="19"/>
      <c r="Q33" s="19"/>
      <c r="R33" s="19"/>
      <c r="S33" s="19"/>
      <c r="T33" s="19"/>
      <c r="U33" s="19"/>
      <c r="V33" s="19"/>
      <c r="W33" s="19">
        <v>-3178598</v>
      </c>
      <c r="X33" s="19"/>
      <c r="Y33" s="19">
        <v>-3178598</v>
      </c>
      <c r="Z33" s="20"/>
      <c r="AA33" s="21"/>
    </row>
    <row r="34" spans="1:27" ht="13.5">
      <c r="A34" s="23" t="s">
        <v>55</v>
      </c>
      <c r="B34" s="24"/>
      <c r="C34" s="25">
        <f aca="true" t="shared" si="2" ref="C34:Y34">SUM(C29:C33)</f>
        <v>-2988795</v>
      </c>
      <c r="D34" s="25">
        <f>SUM(D29:D33)</f>
        <v>0</v>
      </c>
      <c r="E34" s="26">
        <f t="shared" si="2"/>
        <v>0</v>
      </c>
      <c r="F34" s="27">
        <f t="shared" si="2"/>
        <v>0</v>
      </c>
      <c r="G34" s="27">
        <f t="shared" si="2"/>
        <v>5441</v>
      </c>
      <c r="H34" s="27">
        <f t="shared" si="2"/>
        <v>6557</v>
      </c>
      <c r="I34" s="27">
        <f t="shared" si="2"/>
        <v>-2717792</v>
      </c>
      <c r="J34" s="27">
        <f t="shared" si="2"/>
        <v>-2705794</v>
      </c>
      <c r="K34" s="27">
        <f t="shared" si="2"/>
        <v>148</v>
      </c>
      <c r="L34" s="27">
        <f t="shared" si="2"/>
        <v>6422</v>
      </c>
      <c r="M34" s="27">
        <f t="shared" si="2"/>
        <v>-449789</v>
      </c>
      <c r="N34" s="27">
        <f t="shared" si="2"/>
        <v>-443219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-3149013</v>
      </c>
      <c r="X34" s="27">
        <f t="shared" si="2"/>
        <v>0</v>
      </c>
      <c r="Y34" s="27">
        <f t="shared" si="2"/>
        <v>-3149013</v>
      </c>
      <c r="Z34" s="28">
        <f>+IF(X34&lt;&gt;0,+(Y34/X34)*100,0)</f>
        <v>0</v>
      </c>
      <c r="AA34" s="29">
        <f>SUM(AA29:AA33)</f>
        <v>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-6363051</v>
      </c>
      <c r="D36" s="31">
        <f>+D15+D25+D34</f>
        <v>0</v>
      </c>
      <c r="E36" s="32">
        <f t="shared" si="3"/>
        <v>32589000</v>
      </c>
      <c r="F36" s="33">
        <f t="shared" si="3"/>
        <v>32589000</v>
      </c>
      <c r="G36" s="33">
        <f t="shared" si="3"/>
        <v>6932454</v>
      </c>
      <c r="H36" s="33">
        <f t="shared" si="3"/>
        <v>-2653372</v>
      </c>
      <c r="I36" s="33">
        <f t="shared" si="3"/>
        <v>1876028</v>
      </c>
      <c r="J36" s="33">
        <f t="shared" si="3"/>
        <v>6155110</v>
      </c>
      <c r="K36" s="33">
        <f t="shared" si="3"/>
        <v>210316</v>
      </c>
      <c r="L36" s="33">
        <f t="shared" si="3"/>
        <v>16128412</v>
      </c>
      <c r="M36" s="33">
        <f t="shared" si="3"/>
        <v>-14370634</v>
      </c>
      <c r="N36" s="33">
        <f t="shared" si="3"/>
        <v>1968094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8123204</v>
      </c>
      <c r="X36" s="33">
        <f t="shared" si="3"/>
        <v>24972680</v>
      </c>
      <c r="Y36" s="33">
        <f t="shared" si="3"/>
        <v>-16849476</v>
      </c>
      <c r="Z36" s="34">
        <f>+IF(X36&lt;&gt;0,+(Y36/X36)*100,0)</f>
        <v>-67.47163700491897</v>
      </c>
      <c r="AA36" s="35">
        <f>+AA15+AA25+AA34</f>
        <v>32589000</v>
      </c>
    </row>
    <row r="37" spans="1:27" ht="13.5">
      <c r="A37" s="22" t="s">
        <v>57</v>
      </c>
      <c r="B37" s="16"/>
      <c r="C37" s="31">
        <v>27971194</v>
      </c>
      <c r="D37" s="31"/>
      <c r="E37" s="32"/>
      <c r="F37" s="33"/>
      <c r="G37" s="33">
        <v>-10400706</v>
      </c>
      <c r="H37" s="33">
        <v>-3468252</v>
      </c>
      <c r="I37" s="33">
        <v>-6121624</v>
      </c>
      <c r="J37" s="33">
        <v>-10400706</v>
      </c>
      <c r="K37" s="33">
        <v>-4245596</v>
      </c>
      <c r="L37" s="33">
        <v>-4035280</v>
      </c>
      <c r="M37" s="33">
        <v>12093132</v>
      </c>
      <c r="N37" s="33">
        <v>-4245596</v>
      </c>
      <c r="O37" s="33"/>
      <c r="P37" s="33"/>
      <c r="Q37" s="33"/>
      <c r="R37" s="33"/>
      <c r="S37" s="33"/>
      <c r="T37" s="33"/>
      <c r="U37" s="33"/>
      <c r="V37" s="33"/>
      <c r="W37" s="33">
        <v>-10400706</v>
      </c>
      <c r="X37" s="33"/>
      <c r="Y37" s="33">
        <v>-10400706</v>
      </c>
      <c r="Z37" s="34"/>
      <c r="AA37" s="35"/>
    </row>
    <row r="38" spans="1:27" ht="13.5">
      <c r="A38" s="41" t="s">
        <v>58</v>
      </c>
      <c r="B38" s="42"/>
      <c r="C38" s="43">
        <v>21608143</v>
      </c>
      <c r="D38" s="43"/>
      <c r="E38" s="44">
        <v>32589000</v>
      </c>
      <c r="F38" s="45">
        <v>32589000</v>
      </c>
      <c r="G38" s="45">
        <v>-3468252</v>
      </c>
      <c r="H38" s="45">
        <v>-6121624</v>
      </c>
      <c r="I38" s="45">
        <v>-4245596</v>
      </c>
      <c r="J38" s="45">
        <v>-4245596</v>
      </c>
      <c r="K38" s="45">
        <v>-4035280</v>
      </c>
      <c r="L38" s="45">
        <v>12093132</v>
      </c>
      <c r="M38" s="45">
        <v>-2277502</v>
      </c>
      <c r="N38" s="45">
        <v>-2277502</v>
      </c>
      <c r="O38" s="45"/>
      <c r="P38" s="45"/>
      <c r="Q38" s="45"/>
      <c r="R38" s="45"/>
      <c r="S38" s="45"/>
      <c r="T38" s="45"/>
      <c r="U38" s="45"/>
      <c r="V38" s="45"/>
      <c r="W38" s="45">
        <v>-2277502</v>
      </c>
      <c r="X38" s="45">
        <v>24972680</v>
      </c>
      <c r="Y38" s="45">
        <v>-27250182</v>
      </c>
      <c r="Z38" s="46">
        <v>-109.12</v>
      </c>
      <c r="AA38" s="47">
        <v>32589000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106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32989258</v>
      </c>
      <c r="D6" s="17"/>
      <c r="E6" s="18">
        <v>39985742</v>
      </c>
      <c r="F6" s="19">
        <v>39985742</v>
      </c>
      <c r="G6" s="19">
        <v>15812809</v>
      </c>
      <c r="H6" s="19">
        <v>8290342</v>
      </c>
      <c r="I6" s="19"/>
      <c r="J6" s="19">
        <v>24103151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24103151</v>
      </c>
      <c r="X6" s="19">
        <v>14209143</v>
      </c>
      <c r="Y6" s="19">
        <v>9894008</v>
      </c>
      <c r="Z6" s="20">
        <v>69.63</v>
      </c>
      <c r="AA6" s="21">
        <v>39985742</v>
      </c>
    </row>
    <row r="7" spans="1:27" ht="13.5">
      <c r="A7" s="22" t="s">
        <v>34</v>
      </c>
      <c r="B7" s="16"/>
      <c r="C7" s="17">
        <v>51756845</v>
      </c>
      <c r="D7" s="17"/>
      <c r="E7" s="18">
        <v>54456000</v>
      </c>
      <c r="F7" s="19">
        <v>54456000</v>
      </c>
      <c r="G7" s="19">
        <v>20419018</v>
      </c>
      <c r="H7" s="19">
        <v>1334000</v>
      </c>
      <c r="I7" s="19"/>
      <c r="J7" s="19">
        <v>21753018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21753018</v>
      </c>
      <c r="X7" s="19">
        <v>27228000</v>
      </c>
      <c r="Y7" s="19">
        <v>-5474982</v>
      </c>
      <c r="Z7" s="20">
        <v>-20.11</v>
      </c>
      <c r="AA7" s="21">
        <v>54456000</v>
      </c>
    </row>
    <row r="8" spans="1:27" ht="13.5">
      <c r="A8" s="22" t="s">
        <v>35</v>
      </c>
      <c r="B8" s="16"/>
      <c r="C8" s="17">
        <v>23421183</v>
      </c>
      <c r="D8" s="17"/>
      <c r="E8" s="18">
        <v>24147000</v>
      </c>
      <c r="F8" s="19">
        <v>24147000</v>
      </c>
      <c r="G8" s="19">
        <v>8902000</v>
      </c>
      <c r="H8" s="19"/>
      <c r="I8" s="19"/>
      <c r="J8" s="19">
        <v>8902000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8902000</v>
      </c>
      <c r="X8" s="19">
        <v>12073500</v>
      </c>
      <c r="Y8" s="19">
        <v>-3171500</v>
      </c>
      <c r="Z8" s="20">
        <v>-26.27</v>
      </c>
      <c r="AA8" s="21">
        <v>24147000</v>
      </c>
    </row>
    <row r="9" spans="1:27" ht="13.5">
      <c r="A9" s="22" t="s">
        <v>36</v>
      </c>
      <c r="B9" s="16"/>
      <c r="C9" s="17">
        <v>7606613</v>
      </c>
      <c r="D9" s="17"/>
      <c r="E9" s="18">
        <v>213156</v>
      </c>
      <c r="F9" s="19">
        <v>213156</v>
      </c>
      <c r="G9" s="19">
        <v>674074</v>
      </c>
      <c r="H9" s="19">
        <v>707974</v>
      </c>
      <c r="I9" s="19"/>
      <c r="J9" s="19">
        <v>1382048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1382048</v>
      </c>
      <c r="X9" s="19">
        <v>106578</v>
      </c>
      <c r="Y9" s="19">
        <v>1275470</v>
      </c>
      <c r="Z9" s="20">
        <v>1196.75</v>
      </c>
      <c r="AA9" s="21">
        <v>213156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9" t="s">
        <v>38</v>
      </c>
      <c r="B11" s="16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>
        <v>-99182674</v>
      </c>
      <c r="D12" s="17"/>
      <c r="E12" s="18">
        <v>-120247741</v>
      </c>
      <c r="F12" s="19">
        <v>-120247741</v>
      </c>
      <c r="G12" s="19">
        <v>-44656277</v>
      </c>
      <c r="H12" s="19">
        <v>-6253980</v>
      </c>
      <c r="I12" s="19"/>
      <c r="J12" s="19">
        <v>-50910257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>
        <v>-50910257</v>
      </c>
      <c r="X12" s="19">
        <v>-45900210</v>
      </c>
      <c r="Y12" s="19">
        <v>-5010047</v>
      </c>
      <c r="Z12" s="20">
        <v>10.92</v>
      </c>
      <c r="AA12" s="21">
        <v>-120247741</v>
      </c>
    </row>
    <row r="13" spans="1:27" ht="13.5">
      <c r="A13" s="22" t="s">
        <v>40</v>
      </c>
      <c r="B13" s="16"/>
      <c r="C13" s="17">
        <v>-327613</v>
      </c>
      <c r="D13" s="17"/>
      <c r="E13" s="18">
        <v>-1038456</v>
      </c>
      <c r="F13" s="19">
        <v>-1038456</v>
      </c>
      <c r="G13" s="19">
        <v>-18559</v>
      </c>
      <c r="H13" s="19">
        <v>-25058</v>
      </c>
      <c r="I13" s="19"/>
      <c r="J13" s="19">
        <v>-43617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-43617</v>
      </c>
      <c r="X13" s="19">
        <v>-519228</v>
      </c>
      <c r="Y13" s="19">
        <v>475611</v>
      </c>
      <c r="Z13" s="20">
        <v>-91.6</v>
      </c>
      <c r="AA13" s="21">
        <v>-1038456</v>
      </c>
    </row>
    <row r="14" spans="1:27" ht="13.5">
      <c r="A14" s="22" t="s">
        <v>41</v>
      </c>
      <c r="B14" s="16"/>
      <c r="C14" s="17"/>
      <c r="D14" s="17"/>
      <c r="E14" s="18">
        <v>-7243989</v>
      </c>
      <c r="F14" s="19">
        <v>-7243989</v>
      </c>
      <c r="G14" s="19">
        <v>-490206</v>
      </c>
      <c r="H14" s="19">
        <v>-903396</v>
      </c>
      <c r="I14" s="19"/>
      <c r="J14" s="19">
        <v>-1393602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-1393602</v>
      </c>
      <c r="X14" s="19">
        <v>-3800076</v>
      </c>
      <c r="Y14" s="19">
        <v>2406474</v>
      </c>
      <c r="Z14" s="20">
        <v>-63.33</v>
      </c>
      <c r="AA14" s="21">
        <v>-7243989</v>
      </c>
    </row>
    <row r="15" spans="1:27" ht="13.5">
      <c r="A15" s="23" t="s">
        <v>42</v>
      </c>
      <c r="B15" s="24"/>
      <c r="C15" s="25">
        <f aca="true" t="shared" si="0" ref="C15:Y15">SUM(C6:C14)</f>
        <v>16263612</v>
      </c>
      <c r="D15" s="25">
        <f>SUM(D6:D14)</f>
        <v>0</v>
      </c>
      <c r="E15" s="26">
        <f t="shared" si="0"/>
        <v>-9728288</v>
      </c>
      <c r="F15" s="27">
        <f t="shared" si="0"/>
        <v>-9728288</v>
      </c>
      <c r="G15" s="27">
        <f t="shared" si="0"/>
        <v>642859</v>
      </c>
      <c r="H15" s="27">
        <f t="shared" si="0"/>
        <v>3149882</v>
      </c>
      <c r="I15" s="27">
        <f t="shared" si="0"/>
        <v>0</v>
      </c>
      <c r="J15" s="27">
        <f t="shared" si="0"/>
        <v>3792741</v>
      </c>
      <c r="K15" s="27">
        <f t="shared" si="0"/>
        <v>0</v>
      </c>
      <c r="L15" s="27">
        <f t="shared" si="0"/>
        <v>0</v>
      </c>
      <c r="M15" s="27">
        <f t="shared" si="0"/>
        <v>0</v>
      </c>
      <c r="N15" s="27">
        <f t="shared" si="0"/>
        <v>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27">
        <f t="shared" si="0"/>
        <v>0</v>
      </c>
      <c r="W15" s="27">
        <f t="shared" si="0"/>
        <v>3792741</v>
      </c>
      <c r="X15" s="27">
        <f t="shared" si="0"/>
        <v>3397707</v>
      </c>
      <c r="Y15" s="27">
        <f t="shared" si="0"/>
        <v>395034</v>
      </c>
      <c r="Z15" s="28">
        <f>+IF(X15&lt;&gt;0,+(Y15/X15)*100,0)</f>
        <v>11.626488099179829</v>
      </c>
      <c r="AA15" s="29">
        <f>SUM(AA6:AA14)</f>
        <v>-9728288</v>
      </c>
    </row>
    <row r="16" spans="1:27" ht="4.5" customHeight="1">
      <c r="A16" s="30"/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9" t="s">
        <v>43</v>
      </c>
      <c r="B17" s="16"/>
      <c r="C17" s="17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1"/>
    </row>
    <row r="18" spans="1:27" ht="13.5">
      <c r="A18" s="9" t="s">
        <v>32</v>
      </c>
      <c r="B18" s="16"/>
      <c r="C18" s="31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</row>
    <row r="19" spans="1:27" ht="13.5">
      <c r="A19" s="22" t="s">
        <v>44</v>
      </c>
      <c r="B19" s="16"/>
      <c r="C19" s="17"/>
      <c r="D19" s="17"/>
      <c r="E19" s="18"/>
      <c r="F19" s="19"/>
      <c r="G19" s="36"/>
      <c r="H19" s="36"/>
      <c r="I19" s="36"/>
      <c r="J19" s="19"/>
      <c r="K19" s="36"/>
      <c r="L19" s="36"/>
      <c r="M19" s="19"/>
      <c r="N19" s="36"/>
      <c r="O19" s="36"/>
      <c r="P19" s="36"/>
      <c r="Q19" s="19"/>
      <c r="R19" s="36"/>
      <c r="S19" s="36"/>
      <c r="T19" s="19"/>
      <c r="U19" s="36"/>
      <c r="V19" s="36"/>
      <c r="W19" s="36"/>
      <c r="X19" s="19"/>
      <c r="Y19" s="36"/>
      <c r="Z19" s="37"/>
      <c r="AA19" s="38"/>
    </row>
    <row r="20" spans="1:27" ht="13.5">
      <c r="A20" s="22" t="s">
        <v>45</v>
      </c>
      <c r="B20" s="16"/>
      <c r="C20" s="17"/>
      <c r="D20" s="17"/>
      <c r="E20" s="39"/>
      <c r="F20" s="36"/>
      <c r="G20" s="19"/>
      <c r="H20" s="19"/>
      <c r="I20" s="19"/>
      <c r="J20" s="19"/>
      <c r="K20" s="19"/>
      <c r="L20" s="19"/>
      <c r="M20" s="36"/>
      <c r="N20" s="19"/>
      <c r="O20" s="19"/>
      <c r="P20" s="19"/>
      <c r="Q20" s="19"/>
      <c r="R20" s="19"/>
      <c r="S20" s="19"/>
      <c r="T20" s="36"/>
      <c r="U20" s="19"/>
      <c r="V20" s="19"/>
      <c r="W20" s="19"/>
      <c r="X20" s="19"/>
      <c r="Y20" s="19"/>
      <c r="Z20" s="20"/>
      <c r="AA20" s="21"/>
    </row>
    <row r="21" spans="1:27" ht="13.5">
      <c r="A21" s="22" t="s">
        <v>46</v>
      </c>
      <c r="B21" s="16"/>
      <c r="C21" s="40"/>
      <c r="D21" s="40"/>
      <c r="E21" s="18">
        <v>3497</v>
      </c>
      <c r="F21" s="19">
        <v>3497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1746</v>
      </c>
      <c r="Y21" s="36">
        <v>-1746</v>
      </c>
      <c r="Z21" s="37">
        <v>-100</v>
      </c>
      <c r="AA21" s="38">
        <v>3497</v>
      </c>
    </row>
    <row r="22" spans="1:27" ht="13.5">
      <c r="A22" s="22" t="s">
        <v>47</v>
      </c>
      <c r="B22" s="16"/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/>
      <c r="AA22" s="21"/>
    </row>
    <row r="23" spans="1:27" ht="13.5">
      <c r="A23" s="9" t="s">
        <v>38</v>
      </c>
      <c r="B23" s="16"/>
      <c r="C23" s="17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1"/>
    </row>
    <row r="24" spans="1:27" ht="13.5">
      <c r="A24" s="22" t="s">
        <v>48</v>
      </c>
      <c r="B24" s="16"/>
      <c r="C24" s="17">
        <v>-15139413</v>
      </c>
      <c r="D24" s="17"/>
      <c r="E24" s="18">
        <v>-25524996</v>
      </c>
      <c r="F24" s="19">
        <v>-25524996</v>
      </c>
      <c r="G24" s="19">
        <v>-239002</v>
      </c>
      <c r="H24" s="19">
        <v>-2397015</v>
      </c>
      <c r="I24" s="19"/>
      <c r="J24" s="19">
        <v>-2636017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-2636017</v>
      </c>
      <c r="X24" s="19">
        <v>-12762498</v>
      </c>
      <c r="Y24" s="19">
        <v>10126481</v>
      </c>
      <c r="Z24" s="20">
        <v>-79.35</v>
      </c>
      <c r="AA24" s="21">
        <v>-25524996</v>
      </c>
    </row>
    <row r="25" spans="1:27" ht="13.5">
      <c r="A25" s="23" t="s">
        <v>49</v>
      </c>
      <c r="B25" s="24"/>
      <c r="C25" s="25">
        <f aca="true" t="shared" si="1" ref="C25:Y25">SUM(C19:C24)</f>
        <v>-15139413</v>
      </c>
      <c r="D25" s="25">
        <f>SUM(D19:D24)</f>
        <v>0</v>
      </c>
      <c r="E25" s="26">
        <f t="shared" si="1"/>
        <v>-25521499</v>
      </c>
      <c r="F25" s="27">
        <f t="shared" si="1"/>
        <v>-25521499</v>
      </c>
      <c r="G25" s="27">
        <f t="shared" si="1"/>
        <v>-239002</v>
      </c>
      <c r="H25" s="27">
        <f t="shared" si="1"/>
        <v>-2397015</v>
      </c>
      <c r="I25" s="27">
        <f t="shared" si="1"/>
        <v>0</v>
      </c>
      <c r="J25" s="27">
        <f t="shared" si="1"/>
        <v>-2636017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  <c r="S25" s="27">
        <f t="shared" si="1"/>
        <v>0</v>
      </c>
      <c r="T25" s="27">
        <f t="shared" si="1"/>
        <v>0</v>
      </c>
      <c r="U25" s="27">
        <f t="shared" si="1"/>
        <v>0</v>
      </c>
      <c r="V25" s="27">
        <f t="shared" si="1"/>
        <v>0</v>
      </c>
      <c r="W25" s="27">
        <f t="shared" si="1"/>
        <v>-2636017</v>
      </c>
      <c r="X25" s="27">
        <f t="shared" si="1"/>
        <v>-12760752</v>
      </c>
      <c r="Y25" s="27">
        <f t="shared" si="1"/>
        <v>10124735</v>
      </c>
      <c r="Z25" s="28">
        <f>+IF(X25&lt;&gt;0,+(Y25/X25)*100,0)</f>
        <v>-79.34277697740697</v>
      </c>
      <c r="AA25" s="29">
        <f>SUM(AA19:AA24)</f>
        <v>-25521499</v>
      </c>
    </row>
    <row r="26" spans="1:27" ht="4.5" customHeight="1">
      <c r="A26" s="30"/>
      <c r="B26" s="16"/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9" t="s">
        <v>50</v>
      </c>
      <c r="B27" s="16"/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A27" s="21"/>
    </row>
    <row r="28" spans="1:27" ht="13.5">
      <c r="A28" s="9" t="s">
        <v>32</v>
      </c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22" t="s">
        <v>51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22" t="s">
        <v>52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36"/>
      <c r="I31" s="36"/>
      <c r="J31" s="36"/>
      <c r="K31" s="19"/>
      <c r="L31" s="19"/>
      <c r="M31" s="19"/>
      <c r="N31" s="19"/>
      <c r="O31" s="36"/>
      <c r="P31" s="36"/>
      <c r="Q31" s="36"/>
      <c r="R31" s="19"/>
      <c r="S31" s="19"/>
      <c r="T31" s="19"/>
      <c r="U31" s="19"/>
      <c r="V31" s="36"/>
      <c r="W31" s="36"/>
      <c r="X31" s="36"/>
      <c r="Y31" s="19"/>
      <c r="Z31" s="20"/>
      <c r="AA31" s="21"/>
    </row>
    <row r="32" spans="1:27" ht="13.5">
      <c r="A32" s="9" t="s">
        <v>38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54</v>
      </c>
      <c r="B33" s="16"/>
      <c r="C33" s="17">
        <v>-415980</v>
      </c>
      <c r="D33" s="17"/>
      <c r="E33" s="18">
        <v>-857880</v>
      </c>
      <c r="F33" s="19">
        <v>-857880</v>
      </c>
      <c r="G33" s="19">
        <v>-600000</v>
      </c>
      <c r="H33" s="19"/>
      <c r="I33" s="19"/>
      <c r="J33" s="19">
        <v>-600000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>
        <v>-600000</v>
      </c>
      <c r="X33" s="19">
        <v>-428940</v>
      </c>
      <c r="Y33" s="19">
        <v>-171060</v>
      </c>
      <c r="Z33" s="20">
        <v>39.88</v>
      </c>
      <c r="AA33" s="21">
        <v>-857880</v>
      </c>
    </row>
    <row r="34" spans="1:27" ht="13.5">
      <c r="A34" s="23" t="s">
        <v>55</v>
      </c>
      <c r="B34" s="24"/>
      <c r="C34" s="25">
        <f aca="true" t="shared" si="2" ref="C34:Y34">SUM(C29:C33)</f>
        <v>-415980</v>
      </c>
      <c r="D34" s="25">
        <f>SUM(D29:D33)</f>
        <v>0</v>
      </c>
      <c r="E34" s="26">
        <f t="shared" si="2"/>
        <v>-857880</v>
      </c>
      <c r="F34" s="27">
        <f t="shared" si="2"/>
        <v>-857880</v>
      </c>
      <c r="G34" s="27">
        <f t="shared" si="2"/>
        <v>-600000</v>
      </c>
      <c r="H34" s="27">
        <f t="shared" si="2"/>
        <v>0</v>
      </c>
      <c r="I34" s="27">
        <f t="shared" si="2"/>
        <v>0</v>
      </c>
      <c r="J34" s="27">
        <f t="shared" si="2"/>
        <v>-600000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-600000</v>
      </c>
      <c r="X34" s="27">
        <f t="shared" si="2"/>
        <v>-428940</v>
      </c>
      <c r="Y34" s="27">
        <f t="shared" si="2"/>
        <v>-171060</v>
      </c>
      <c r="Z34" s="28">
        <f>+IF(X34&lt;&gt;0,+(Y34/X34)*100,0)</f>
        <v>39.879703455028675</v>
      </c>
      <c r="AA34" s="29">
        <f>SUM(AA29:AA33)</f>
        <v>-857880</v>
      </c>
    </row>
    <row r="35" spans="1:27" ht="4.5" customHeight="1">
      <c r="A35" s="30"/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9" t="s">
        <v>56</v>
      </c>
      <c r="B36" s="16"/>
      <c r="C36" s="31">
        <f aca="true" t="shared" si="3" ref="C36:Y36">+C15+C25+C34</f>
        <v>708219</v>
      </c>
      <c r="D36" s="31">
        <f>+D15+D25+D34</f>
        <v>0</v>
      </c>
      <c r="E36" s="32">
        <f t="shared" si="3"/>
        <v>-36107667</v>
      </c>
      <c r="F36" s="33">
        <f t="shared" si="3"/>
        <v>-36107667</v>
      </c>
      <c r="G36" s="33">
        <f t="shared" si="3"/>
        <v>-196143</v>
      </c>
      <c r="H36" s="33">
        <f t="shared" si="3"/>
        <v>752867</v>
      </c>
      <c r="I36" s="33">
        <f t="shared" si="3"/>
        <v>0</v>
      </c>
      <c r="J36" s="33">
        <f t="shared" si="3"/>
        <v>556724</v>
      </c>
      <c r="K36" s="33">
        <f t="shared" si="3"/>
        <v>0</v>
      </c>
      <c r="L36" s="33">
        <f t="shared" si="3"/>
        <v>0</v>
      </c>
      <c r="M36" s="33">
        <f t="shared" si="3"/>
        <v>0</v>
      </c>
      <c r="N36" s="33">
        <f t="shared" si="3"/>
        <v>0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556724</v>
      </c>
      <c r="X36" s="33">
        <f t="shared" si="3"/>
        <v>-9791985</v>
      </c>
      <c r="Y36" s="33">
        <f t="shared" si="3"/>
        <v>10348709</v>
      </c>
      <c r="Z36" s="34">
        <f>+IF(X36&lt;&gt;0,+(Y36/X36)*100,0)</f>
        <v>-105.68550707542954</v>
      </c>
      <c r="AA36" s="35">
        <f>+AA15+AA25+AA34</f>
        <v>-36107667</v>
      </c>
    </row>
    <row r="37" spans="1:27" ht="13.5">
      <c r="A37" s="22" t="s">
        <v>57</v>
      </c>
      <c r="B37" s="16"/>
      <c r="C37" s="31">
        <v>6290990</v>
      </c>
      <c r="D37" s="31"/>
      <c r="E37" s="32">
        <v>-38471960</v>
      </c>
      <c r="F37" s="33">
        <v>-38471960</v>
      </c>
      <c r="G37" s="33">
        <v>874225</v>
      </c>
      <c r="H37" s="33">
        <v>678082</v>
      </c>
      <c r="I37" s="33"/>
      <c r="J37" s="33">
        <v>874225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>
        <v>874225</v>
      </c>
      <c r="X37" s="33">
        <v>-38471960</v>
      </c>
      <c r="Y37" s="33">
        <v>39346185</v>
      </c>
      <c r="Z37" s="34">
        <v>-102.27</v>
      </c>
      <c r="AA37" s="35">
        <v>-38471960</v>
      </c>
    </row>
    <row r="38" spans="1:27" ht="13.5">
      <c r="A38" s="41" t="s">
        <v>58</v>
      </c>
      <c r="B38" s="42"/>
      <c r="C38" s="43">
        <v>6999209</v>
      </c>
      <c r="D38" s="43"/>
      <c r="E38" s="44">
        <v>-74579626</v>
      </c>
      <c r="F38" s="45">
        <v>-74579626</v>
      </c>
      <c r="G38" s="45">
        <v>678082</v>
      </c>
      <c r="H38" s="45">
        <v>1430949</v>
      </c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>
        <v>-48263944</v>
      </c>
      <c r="Y38" s="45">
        <v>48263944</v>
      </c>
      <c r="Z38" s="46">
        <v>-100</v>
      </c>
      <c r="AA38" s="47">
        <v>-74579626</v>
      </c>
    </row>
    <row r="39" spans="1:27" ht="13.5">
      <c r="A39" s="48" t="s">
        <v>104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.5">
      <c r="A40" s="50" t="s">
        <v>105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2015-02-03T07:12:00Z</dcterms:created>
  <dcterms:modified xsi:type="dcterms:W3CDTF">2015-02-16T09:56:54Z</dcterms:modified>
  <cp:category/>
  <cp:version/>
  <cp:contentType/>
  <cp:contentStatus/>
</cp:coreProperties>
</file>