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2" sheetId="9" r:id="rId9"/>
    <sheet name="LIM343" sheetId="10" r:id="rId10"/>
    <sheet name="LIM344" sheetId="11" r:id="rId11"/>
    <sheet name="DC34" sheetId="12" r:id="rId12"/>
    <sheet name="LIM351" sheetId="13" r:id="rId13"/>
    <sheet name="LIM352" sheetId="14" r:id="rId14"/>
    <sheet name="LIM353" sheetId="15" r:id="rId15"/>
    <sheet name="LIM354" sheetId="16" r:id="rId16"/>
    <sheet name="LIM355" sheetId="17" r:id="rId17"/>
    <sheet name="DC35" sheetId="18" r:id="rId18"/>
    <sheet name="LIM361" sheetId="19" r:id="rId19"/>
    <sheet name="LIM362" sheetId="20" r:id="rId20"/>
    <sheet name="LIM364" sheetId="21" r:id="rId21"/>
    <sheet name="LIM365" sheetId="22" r:id="rId22"/>
    <sheet name="LIM366" sheetId="23" r:id="rId23"/>
    <sheet name="LIM367" sheetId="24" r:id="rId24"/>
    <sheet name="DC36" sheetId="25" r:id="rId25"/>
    <sheet name="LIM471" sheetId="26" r:id="rId26"/>
    <sheet name="LIM472" sheetId="27" r:id="rId27"/>
    <sheet name="LIM473" sheetId="28" r:id="rId28"/>
    <sheet name="LIM474" sheetId="29" r:id="rId29"/>
    <sheet name="LIM475" sheetId="30" r:id="rId30"/>
    <sheet name="DC47" sheetId="31" r:id="rId31"/>
  </sheets>
  <definedNames>
    <definedName name="_xlnm.Print_Area" localSheetId="6">'DC33'!$A$1:$AA$41</definedName>
    <definedName name="_xlnm.Print_Area" localSheetId="11">'DC34'!$A$1:$AA$41</definedName>
    <definedName name="_xlnm.Print_Area" localSheetId="17">'DC35'!$A$1:$AA$41</definedName>
    <definedName name="_xlnm.Print_Area" localSheetId="24">'DC36'!$A$1:$AA$41</definedName>
    <definedName name="_xlnm.Print_Area" localSheetId="30">'DC47'!$A$1:$AA$41</definedName>
    <definedName name="_xlnm.Print_Area" localSheetId="1">'LIM331'!$A$1:$AA$41</definedName>
    <definedName name="_xlnm.Print_Area" localSheetId="2">'LIM332'!$A$1:$AA$41</definedName>
    <definedName name="_xlnm.Print_Area" localSheetId="3">'LIM333'!$A$1:$AA$41</definedName>
    <definedName name="_xlnm.Print_Area" localSheetId="4">'LIM334'!$A$1:$AA$41</definedName>
    <definedName name="_xlnm.Print_Area" localSheetId="5">'LIM335'!$A$1:$AA$41</definedName>
    <definedName name="_xlnm.Print_Area" localSheetId="7">'LIM341'!$A$1:$AA$41</definedName>
    <definedName name="_xlnm.Print_Area" localSheetId="8">'LIM342'!$A$1:$AA$41</definedName>
    <definedName name="_xlnm.Print_Area" localSheetId="9">'LIM343'!$A$1:$AA$41</definedName>
    <definedName name="_xlnm.Print_Area" localSheetId="10">'LIM344'!$A$1:$AA$41</definedName>
    <definedName name="_xlnm.Print_Area" localSheetId="12">'LIM351'!$A$1:$AA$41</definedName>
    <definedName name="_xlnm.Print_Area" localSheetId="13">'LIM352'!$A$1:$AA$41</definedName>
    <definedName name="_xlnm.Print_Area" localSheetId="14">'LIM353'!$A$1:$AA$41</definedName>
    <definedName name="_xlnm.Print_Area" localSheetId="15">'LIM354'!$A$1:$AA$41</definedName>
    <definedName name="_xlnm.Print_Area" localSheetId="16">'LIM355'!$A$1:$AA$41</definedName>
    <definedName name="_xlnm.Print_Area" localSheetId="18">'LIM361'!$A$1:$AA$41</definedName>
    <definedName name="_xlnm.Print_Area" localSheetId="19">'LIM362'!$A$1:$AA$41</definedName>
    <definedName name="_xlnm.Print_Area" localSheetId="20">'LIM364'!$A$1:$AA$41</definedName>
    <definedName name="_xlnm.Print_Area" localSheetId="21">'LIM365'!$A$1:$AA$41</definedName>
    <definedName name="_xlnm.Print_Area" localSheetId="22">'LIM366'!$A$1:$AA$41</definedName>
    <definedName name="_xlnm.Print_Area" localSheetId="23">'LIM367'!$A$1:$AA$41</definedName>
    <definedName name="_xlnm.Print_Area" localSheetId="25">'LIM471'!$A$1:$AA$41</definedName>
    <definedName name="_xlnm.Print_Area" localSheetId="26">'LIM472'!$A$1:$AA$41</definedName>
    <definedName name="_xlnm.Print_Area" localSheetId="27">'LIM473'!$A$1:$AA$41</definedName>
    <definedName name="_xlnm.Print_Area" localSheetId="28">'LIM474'!$A$1:$AA$41</definedName>
    <definedName name="_xlnm.Print_Area" localSheetId="29">'LIM475'!$A$1:$AA$41</definedName>
    <definedName name="_xlnm.Print_Area" localSheetId="0">'Summary'!$A$1:$AA$41</definedName>
  </definedNames>
  <calcPr calcMode="manual" fullCalcOnLoad="1"/>
</workbook>
</file>

<file path=xl/sharedStrings.xml><?xml version="1.0" encoding="utf-8"?>
<sst xmlns="http://schemas.openxmlformats.org/spreadsheetml/2006/main" count="2077" uniqueCount="92">
  <si>
    <t>Limpopo: Greater Giyani(LIM331) - Table C7 Quarterly Budget Statement - Cash Flows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</si>
  <si>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</si>
  <si>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</si>
  <si>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</si>
  <si>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</si>
  <si>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</si>
  <si>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</si>
  <si>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</si>
  <si>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</si>
  <si>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</si>
  <si>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</si>
  <si>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</si>
  <si>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</si>
  <si>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</si>
  <si>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</si>
  <si>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</si>
  <si>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</si>
  <si>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</si>
  <si>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</si>
  <si>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</si>
  <si>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</si>
  <si>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</si>
  <si>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</si>
  <si>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</si>
  <si>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</si>
  <si>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</si>
  <si>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</si>
  <si>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</si>
  <si>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</si>
  <si>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</si>
  <si>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</si>
  <si>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</si>
  <si>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</si>
  <si>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</si>
  <si>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</si>
  <si>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</si>
  <si>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</si>
  <si>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</si>
  <si>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</si>
  <si>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</si>
  <si>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</si>
  <si>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</si>
  <si>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</si>
  <si>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</si>
  <si>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</si>
  <si>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</si>
  <si>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</si>
  <si>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</si>
  <si>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</si>
  <si>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</si>
  <si>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</si>
  <si>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</si>
  <si>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</si>
  <si>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</si>
  <si>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</si>
  <si>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</si>
  <si>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</si>
  <si>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</si>
  <si>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</si>
  <si>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Letaba(LIM332) - Table C7 Quarterly Budget Statement - Cash Flows for 2nd Quarter ended 31 December 2014 (Figures Finalised as at 2015/01/31)</t>
  </si>
  <si>
    <t>Limpopo: Greater Tzaneen(LIM333) - Table C7 Quarterly Budget Statement - Cash Flows for 2nd Quarter ended 31 December 2014 (Figures Finalised as at 2015/01/31)</t>
  </si>
  <si>
    <t>Limpopo: Ba-Phalaborwa(LIM334) - Table C7 Quarterly Budget Statement - Cash Flows for 2nd Quarter ended 31 December 2014 (Figures Finalised as at 2015/01/31)</t>
  </si>
  <si>
    <t>Limpopo: Maruleng(LIM335) - Table C7 Quarterly Budget Statement - Cash Flows for 2nd Quarter ended 31 December 2014 (Figures Finalised as at 2015/01/31)</t>
  </si>
  <si>
    <t>Limpopo: Mopani(DC33) - Table C7 Quarterly Budget Statement - Cash Flows for 2nd Quarter ended 31 December 2014 (Figures Finalised as at 2015/01/31)</t>
  </si>
  <si>
    <t>Limpopo: Musina(LIM341) - Table C7 Quarterly Budget Statement - Cash Flows for 2nd Quarter ended 31 December 2014 (Figures Finalised as at 2015/01/31)</t>
  </si>
  <si>
    <t>Limpopo: Mutale(LIM342) - Table C7 Quarterly Budget Statement - Cash Flows for 2nd Quarter ended 31 December 2014 (Figures Finalised as at 2015/01/31)</t>
  </si>
  <si>
    <t>Limpopo: Thulamela(LIM343) - Table C7 Quarterly Budget Statement - Cash Flows for 2nd Quarter ended 31 December 2014 (Figures Finalised as at 2015/01/31)</t>
  </si>
  <si>
    <t>Limpopo: Makhado(LIM344) - Table C7 Quarterly Budget Statement - Cash Flows for 2nd Quarter ended 31 December 2014 (Figures Finalised as at 2015/01/31)</t>
  </si>
  <si>
    <t>Limpopo: Vhembe(DC34) - Table C7 Quarterly Budget Statement - Cash Flows for 2nd Quarter ended 31 December 2014 (Figures Finalised as at 2015/01/31)</t>
  </si>
  <si>
    <t>Limpopo: Blouberg(LIM351) - Table C7 Quarterly Budget Statement - Cash Flows for 2nd Quarter ended 31 December 2014 (Figures Finalised as at 2015/01/31)</t>
  </si>
  <si>
    <t>Limpopo: Aganang(LIM352) - Table C7 Quarterly Budget Statement - Cash Flows for 2nd Quarter ended 31 December 2014 (Figures Finalised as at 2015/01/31)</t>
  </si>
  <si>
    <t>Limpopo: Molemole(LIM353) - Table C7 Quarterly Budget Statement - Cash Flows for 2nd Quarter ended 31 December 2014 (Figures Finalised as at 2015/01/31)</t>
  </si>
  <si>
    <t>Limpopo: Polokwane(LIM354) - Table C7 Quarterly Budget Statement - Cash Flows for 2nd Quarter ended 31 December 2014 (Figures Finalised as at 2015/01/31)</t>
  </si>
  <si>
    <t>Limpopo: Lepelle-Nkumpi(LIM355) - Table C7 Quarterly Budget Statement - Cash Flows for 2nd Quarter ended 31 December 2014 (Figures Finalised as at 2015/01/31)</t>
  </si>
  <si>
    <t>Limpopo: Capricorn(DC35) - Table C7 Quarterly Budget Statement - Cash Flows for 2nd Quarter ended 31 December 2014 (Figures Finalised as at 2015/01/31)</t>
  </si>
  <si>
    <t>Limpopo: Thabazimbi(LIM361) - Table C7 Quarterly Budget Statement - Cash Flows for 2nd Quarter ended 31 December 2014 (Figures Finalised as at 2015/01/31)</t>
  </si>
  <si>
    <t>Limpopo: Lephalale(LIM362) - Table C7 Quarterly Budget Statement - Cash Flows for 2nd Quarter ended 31 December 2014 (Figures Finalised as at 2015/01/31)</t>
  </si>
  <si>
    <t>Limpopo: Mookgopong(LIM364) - Table C7 Quarterly Budget Statement - Cash Flows for 2nd Quarter ended 31 December 2014 (Figures Finalised as at 2015/01/31)</t>
  </si>
  <si>
    <t>Limpopo: Modimolle(LIM365) - Table C7 Quarterly Budget Statement - Cash Flows for 2nd Quarter ended 31 December 2014 (Figures Finalised as at 2015/01/31)</t>
  </si>
  <si>
    <t>Limpopo: Bela Bela(LIM366) - Table C7 Quarterly Budget Statement - Cash Flows for 2nd Quarter ended 31 December 2014 (Figures Finalised as at 2015/01/31)</t>
  </si>
  <si>
    <t>Limpopo: Mogalakwena(LIM367) - Table C7 Quarterly Budget Statement - Cash Flows for 2nd Quarter ended 31 December 2014 (Figures Finalised as at 2015/01/31)</t>
  </si>
  <si>
    <t>Limpopo: Waterberg(DC36) - Table C7 Quarterly Budget Statement - Cash Flows for 2nd Quarter ended 31 December 2014 (Figures Finalised as at 2015/01/31)</t>
  </si>
  <si>
    <t>Limpopo: Ephraim Mogale(LIM471) - Table C7 Quarterly Budget Statement - Cash Flows for 2nd Quarter ended 31 December 2014 (Figures Finalised as at 2015/01/31)</t>
  </si>
  <si>
    <t>Limpopo: Elias Motsoaledi(LIM472) - Table C7 Quarterly Budget Statement - Cash Flows for 2nd Quarter ended 31 December 2014 (Figures Finalised as at 2015/01/31)</t>
  </si>
  <si>
    <t>Limpopo: Makhuduthamaga(LIM473) - Table C7 Quarterly Budget Statement - Cash Flows for 2nd Quarter ended 31 December 2014 (Figures Finalised as at 2015/01/31)</t>
  </si>
  <si>
    <t>Limpopo: Fetakgomo(LIM474) - Table C7 Quarterly Budget Statement - Cash Flows for 2nd Quarter ended 31 December 2014 (Figures Finalised as at 2015/01/31)</t>
  </si>
  <si>
    <t>Limpopo: Greater Tubatse(LIM475) - Table C7 Quarterly Budget Statement - Cash Flows for 2nd Quarter ended 31 December 2014 (Figures Finalised as at 2015/01/31)</t>
  </si>
  <si>
    <t>Limpopo: Sekhukhune(DC47) - Table C7 Quarterly Budget Statement - Cash Flows for 2nd Quarter ended 31 December 2014 (Figures Finalised as at 2015/01/31)</t>
  </si>
  <si>
    <t>Summary - Table C7 Quarterly Budget Statement - Cash Flows for 2nd Quarter ended 31 December 2014 (Figures Finalised as at 2015/01/31)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</si>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</sst>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3602200240</v>
      </c>
      <c r="D6" s="17"/>
      <c r="E6" s="18">
        <v>5004919609</v>
      </c>
      <c r="F6" s="19">
        <v>5079752109</v>
      </c>
      <c r="G6" s="19">
        <v>474610488</v>
      </c>
      <c r="H6" s="19">
        <v>438558736</v>
      </c>
      <c r="I6" s="19">
        <v>532002923</v>
      </c>
      <c r="J6" s="19">
        <v>1445172147</v>
      </c>
      <c r="K6" s="19">
        <v>430593517</v>
      </c>
      <c r="L6" s="19">
        <v>354609952</v>
      </c>
      <c r="M6" s="19">
        <v>460057415</v>
      </c>
      <c r="N6" s="19">
        <v>1245260884</v>
      </c>
      <c r="O6" s="19"/>
      <c r="P6" s="19"/>
      <c r="Q6" s="19"/>
      <c r="R6" s="19"/>
      <c r="S6" s="19"/>
      <c r="T6" s="19"/>
      <c r="U6" s="19"/>
      <c r="V6" s="19"/>
      <c r="W6" s="19">
        <v>2690433031</v>
      </c>
      <c r="X6" s="19">
        <v>2446850594</v>
      </c>
      <c r="Y6" s="19">
        <v>243582437</v>
      </c>
      <c r="Z6" s="20">
        <v>9.95</v>
      </c>
      <c r="AA6" s="21">
        <v>5079752109</v>
      </c>
    </row>
    <row r="7" spans="1:27" ht="13.5">
      <c r="A7" s="22" t="s">
        <v>34</v>
      </c>
      <c r="B7" s="16"/>
      <c r="C7" s="17">
        <v>5376893188</v>
      </c>
      <c r="D7" s="17"/>
      <c r="E7" s="18">
        <v>6164177585</v>
      </c>
      <c r="F7" s="19">
        <v>6488470585</v>
      </c>
      <c r="G7" s="19">
        <v>1686055610</v>
      </c>
      <c r="H7" s="19">
        <v>126498928</v>
      </c>
      <c r="I7" s="19">
        <v>9950926</v>
      </c>
      <c r="J7" s="19">
        <v>1822505464</v>
      </c>
      <c r="K7" s="19">
        <v>51648848</v>
      </c>
      <c r="L7" s="19">
        <v>722841889</v>
      </c>
      <c r="M7" s="19">
        <v>637253862</v>
      </c>
      <c r="N7" s="19">
        <v>1411744599</v>
      </c>
      <c r="O7" s="19"/>
      <c r="P7" s="19"/>
      <c r="Q7" s="19"/>
      <c r="R7" s="19"/>
      <c r="S7" s="19"/>
      <c r="T7" s="19"/>
      <c r="U7" s="19"/>
      <c r="V7" s="19"/>
      <c r="W7" s="19">
        <v>3234250063</v>
      </c>
      <c r="X7" s="19">
        <v>4275727190</v>
      </c>
      <c r="Y7" s="19">
        <v>-1041477127</v>
      </c>
      <c r="Z7" s="20">
        <v>-24.36</v>
      </c>
      <c r="AA7" s="21">
        <v>6488470585</v>
      </c>
    </row>
    <row r="8" spans="1:27" ht="13.5">
      <c r="A8" s="22" t="s">
        <v>35</v>
      </c>
      <c r="B8" s="16"/>
      <c r="C8" s="17">
        <v>2263407931</v>
      </c>
      <c r="D8" s="17"/>
      <c r="E8" s="18">
        <v>3899867135</v>
      </c>
      <c r="F8" s="19">
        <v>3899867135</v>
      </c>
      <c r="G8" s="19">
        <v>649725354</v>
      </c>
      <c r="H8" s="19">
        <v>49836599</v>
      </c>
      <c r="I8" s="19">
        <v>93543701</v>
      </c>
      <c r="J8" s="19">
        <v>793105654</v>
      </c>
      <c r="K8" s="19">
        <v>37278642</v>
      </c>
      <c r="L8" s="19">
        <v>367956339</v>
      </c>
      <c r="M8" s="19">
        <v>274994120</v>
      </c>
      <c r="N8" s="19">
        <v>680229101</v>
      </c>
      <c r="O8" s="19"/>
      <c r="P8" s="19"/>
      <c r="Q8" s="19"/>
      <c r="R8" s="19"/>
      <c r="S8" s="19"/>
      <c r="T8" s="19"/>
      <c r="U8" s="19"/>
      <c r="V8" s="19"/>
      <c r="W8" s="19">
        <v>1473334755</v>
      </c>
      <c r="X8" s="19">
        <v>2285694910</v>
      </c>
      <c r="Y8" s="19">
        <v>-812360155</v>
      </c>
      <c r="Z8" s="20">
        <v>-35.54</v>
      </c>
      <c r="AA8" s="21">
        <v>3899867135</v>
      </c>
    </row>
    <row r="9" spans="1:27" ht="13.5">
      <c r="A9" s="22" t="s">
        <v>36</v>
      </c>
      <c r="B9" s="16"/>
      <c r="C9" s="17">
        <v>276545782</v>
      </c>
      <c r="D9" s="17"/>
      <c r="E9" s="18">
        <v>246038127</v>
      </c>
      <c r="F9" s="19">
        <v>249880127</v>
      </c>
      <c r="G9" s="19">
        <v>9338750</v>
      </c>
      <c r="H9" s="19">
        <v>16996372</v>
      </c>
      <c r="I9" s="19">
        <v>21696726</v>
      </c>
      <c r="J9" s="19">
        <v>48031848</v>
      </c>
      <c r="K9" s="19">
        <v>18446136</v>
      </c>
      <c r="L9" s="19">
        <v>13054839</v>
      </c>
      <c r="M9" s="19">
        <v>17375476</v>
      </c>
      <c r="N9" s="19">
        <v>48876451</v>
      </c>
      <c r="O9" s="19"/>
      <c r="P9" s="19"/>
      <c r="Q9" s="19"/>
      <c r="R9" s="19"/>
      <c r="S9" s="19"/>
      <c r="T9" s="19"/>
      <c r="U9" s="19"/>
      <c r="V9" s="19"/>
      <c r="W9" s="19">
        <v>96908299</v>
      </c>
      <c r="X9" s="19">
        <v>110498018</v>
      </c>
      <c r="Y9" s="19">
        <v>-13589719</v>
      </c>
      <c r="Z9" s="20">
        <v>-12.3</v>
      </c>
      <c r="AA9" s="21">
        <v>249880127</v>
      </c>
    </row>
    <row r="10" spans="1:27" ht="13.5">
      <c r="A10" s="22" t="s">
        <v>37</v>
      </c>
      <c r="B10" s="16"/>
      <c r="C10" s="17"/>
      <c r="D10" s="17"/>
      <c r="E10" s="18">
        <v>2496</v>
      </c>
      <c r="F10" s="19">
        <v>2496</v>
      </c>
      <c r="G10" s="19">
        <v>883030</v>
      </c>
      <c r="H10" s="19">
        <v>1319330</v>
      </c>
      <c r="I10" s="19">
        <v>468041</v>
      </c>
      <c r="J10" s="19">
        <v>2670401</v>
      </c>
      <c r="K10" s="19">
        <v>968745</v>
      </c>
      <c r="L10" s="19"/>
      <c r="M10" s="19"/>
      <c r="N10" s="19">
        <v>968745</v>
      </c>
      <c r="O10" s="19"/>
      <c r="P10" s="19"/>
      <c r="Q10" s="19"/>
      <c r="R10" s="19"/>
      <c r="S10" s="19"/>
      <c r="T10" s="19"/>
      <c r="U10" s="19"/>
      <c r="V10" s="19"/>
      <c r="W10" s="19">
        <v>3639146</v>
      </c>
      <c r="X10" s="19">
        <v>1248</v>
      </c>
      <c r="Y10" s="19">
        <v>3637898</v>
      </c>
      <c r="Z10" s="20">
        <v>291498.24</v>
      </c>
      <c r="AA10" s="21">
        <v>2496</v>
      </c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-8876584722</v>
      </c>
      <c r="D12" s="17"/>
      <c r="E12" s="18">
        <v>-9931237213</v>
      </c>
      <c r="F12" s="19">
        <v>-10219629700</v>
      </c>
      <c r="G12" s="19">
        <v>-1198417885</v>
      </c>
      <c r="H12" s="19">
        <v>-834859469</v>
      </c>
      <c r="I12" s="19">
        <v>-1006394495</v>
      </c>
      <c r="J12" s="19">
        <v>-3039671849</v>
      </c>
      <c r="K12" s="19">
        <v>-866774271</v>
      </c>
      <c r="L12" s="19">
        <v>-740296339</v>
      </c>
      <c r="M12" s="19">
        <v>-948411533</v>
      </c>
      <c r="N12" s="19">
        <v>-2555482143</v>
      </c>
      <c r="O12" s="19"/>
      <c r="P12" s="19"/>
      <c r="Q12" s="19"/>
      <c r="R12" s="19"/>
      <c r="S12" s="19"/>
      <c r="T12" s="19"/>
      <c r="U12" s="19"/>
      <c r="V12" s="19"/>
      <c r="W12" s="19">
        <v>-5595153992</v>
      </c>
      <c r="X12" s="19">
        <v>-4942371705</v>
      </c>
      <c r="Y12" s="19">
        <v>-652782287</v>
      </c>
      <c r="Z12" s="20">
        <v>13.21</v>
      </c>
      <c r="AA12" s="21">
        <v>-10219629700</v>
      </c>
    </row>
    <row r="13" spans="1:27" ht="13.5">
      <c r="A13" s="22" t="s">
        <v>40</v>
      </c>
      <c r="B13" s="16"/>
      <c r="C13" s="17">
        <v>-132793323</v>
      </c>
      <c r="D13" s="17"/>
      <c r="E13" s="18">
        <v>-86883238</v>
      </c>
      <c r="F13" s="19">
        <v>-8383238</v>
      </c>
      <c r="G13" s="19">
        <v>-1436791</v>
      </c>
      <c r="H13" s="19">
        <v>-1644646</v>
      </c>
      <c r="I13" s="19">
        <v>-1426134</v>
      </c>
      <c r="J13" s="19">
        <v>-4507571</v>
      </c>
      <c r="K13" s="19">
        <v>-1987627</v>
      </c>
      <c r="L13" s="19">
        <v>-2647423</v>
      </c>
      <c r="M13" s="19">
        <v>-20778553</v>
      </c>
      <c r="N13" s="19">
        <v>-25413603</v>
      </c>
      <c r="O13" s="19"/>
      <c r="P13" s="19"/>
      <c r="Q13" s="19"/>
      <c r="R13" s="19"/>
      <c r="S13" s="19"/>
      <c r="T13" s="19"/>
      <c r="U13" s="19"/>
      <c r="V13" s="19"/>
      <c r="W13" s="19">
        <v>-29921174</v>
      </c>
      <c r="X13" s="19">
        <v>10479576</v>
      </c>
      <c r="Y13" s="19">
        <v>-40400750</v>
      </c>
      <c r="Z13" s="20">
        <v>-385.52</v>
      </c>
      <c r="AA13" s="21">
        <v>-8383238</v>
      </c>
    </row>
    <row r="14" spans="1:27" ht="13.5">
      <c r="A14" s="22" t="s">
        <v>41</v>
      </c>
      <c r="B14" s="16"/>
      <c r="C14" s="17">
        <v>-71697483</v>
      </c>
      <c r="D14" s="17"/>
      <c r="E14" s="18">
        <v>-92922996</v>
      </c>
      <c r="F14" s="19">
        <v>-96747996</v>
      </c>
      <c r="G14" s="19">
        <v>-5065606</v>
      </c>
      <c r="H14" s="19">
        <v>-3419693</v>
      </c>
      <c r="I14" s="19">
        <v>-7698475</v>
      </c>
      <c r="J14" s="19">
        <v>-16183774</v>
      </c>
      <c r="K14" s="19">
        <v>-4132812</v>
      </c>
      <c r="L14" s="19">
        <v>-8834252</v>
      </c>
      <c r="M14" s="19">
        <v>-4296324</v>
      </c>
      <c r="N14" s="19">
        <v>-17263388</v>
      </c>
      <c r="O14" s="19"/>
      <c r="P14" s="19"/>
      <c r="Q14" s="19"/>
      <c r="R14" s="19"/>
      <c r="S14" s="19"/>
      <c r="T14" s="19"/>
      <c r="U14" s="19"/>
      <c r="V14" s="19"/>
      <c r="W14" s="19">
        <v>-33447162</v>
      </c>
      <c r="X14" s="19">
        <v>-45598969</v>
      </c>
      <c r="Y14" s="19">
        <v>12151807</v>
      </c>
      <c r="Z14" s="20">
        <v>-26.65</v>
      </c>
      <c r="AA14" s="21">
        <v>-96747996</v>
      </c>
    </row>
    <row r="15" spans="1:27" ht="13.5">
      <c r="A15" s="23" t="s">
        <v>42</v>
      </c>
      <c r="B15" s="24"/>
      <c r="C15" s="25">
        <f aca="true" t="shared" si="0" ref="C15:Y15">SUM(C6:C14)</f>
        <v>2437971613</v>
      </c>
      <c r="D15" s="25">
        <f>SUM(D6:D14)</f>
        <v>0</v>
      </c>
      <c r="E15" s="26">
        <f t="shared" si="0"/>
        <v>5203961505</v>
      </c>
      <c r="F15" s="27">
        <f t="shared" si="0"/>
        <v>5393211518</v>
      </c>
      <c r="G15" s="27">
        <f t="shared" si="0"/>
        <v>1615692950</v>
      </c>
      <c r="H15" s="27">
        <f t="shared" si="0"/>
        <v>-206713843</v>
      </c>
      <c r="I15" s="27">
        <f t="shared" si="0"/>
        <v>-357856787</v>
      </c>
      <c r="J15" s="27">
        <f t="shared" si="0"/>
        <v>1051122320</v>
      </c>
      <c r="K15" s="27">
        <f t="shared" si="0"/>
        <v>-333958822</v>
      </c>
      <c r="L15" s="27">
        <f t="shared" si="0"/>
        <v>706685005</v>
      </c>
      <c r="M15" s="27">
        <f t="shared" si="0"/>
        <v>416194463</v>
      </c>
      <c r="N15" s="27">
        <f t="shared" si="0"/>
        <v>788920646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1840042966</v>
      </c>
      <c r="X15" s="27">
        <f t="shared" si="0"/>
        <v>4141280862</v>
      </c>
      <c r="Y15" s="27">
        <f t="shared" si="0"/>
        <v>-2301237896</v>
      </c>
      <c r="Z15" s="28">
        <f>+IF(X15&lt;&gt;0,+(Y15/X15)*100,0)</f>
        <v>-55.56826432894084</v>
      </c>
      <c r="AA15" s="29">
        <f>SUM(AA6:AA14)</f>
        <v>5393211518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86838599</v>
      </c>
      <c r="D19" s="17"/>
      <c r="E19" s="18">
        <v>102300204</v>
      </c>
      <c r="F19" s="19">
        <v>102300204</v>
      </c>
      <c r="G19" s="36">
        <v>208303</v>
      </c>
      <c r="H19" s="36">
        <v>390</v>
      </c>
      <c r="I19" s="36">
        <v>1425</v>
      </c>
      <c r="J19" s="19">
        <v>210118</v>
      </c>
      <c r="K19" s="36">
        <v>1169400</v>
      </c>
      <c r="L19" s="36">
        <v>231910</v>
      </c>
      <c r="M19" s="19">
        <v>-106489</v>
      </c>
      <c r="N19" s="36">
        <v>1294821</v>
      </c>
      <c r="O19" s="36"/>
      <c r="P19" s="36"/>
      <c r="Q19" s="19"/>
      <c r="R19" s="36"/>
      <c r="S19" s="36"/>
      <c r="T19" s="19"/>
      <c r="U19" s="36"/>
      <c r="V19" s="36"/>
      <c r="W19" s="36">
        <v>1504939</v>
      </c>
      <c r="X19" s="19">
        <v>7178502</v>
      </c>
      <c r="Y19" s="36">
        <v>-5673563</v>
      </c>
      <c r="Z19" s="37">
        <v>-79.04</v>
      </c>
      <c r="AA19" s="38">
        <v>102300204</v>
      </c>
    </row>
    <row r="20" spans="1:27" ht="13.5">
      <c r="A20" s="22" t="s">
        <v>45</v>
      </c>
      <c r="B20" s="16"/>
      <c r="C20" s="17">
        <v>87273</v>
      </c>
      <c r="D20" s="17"/>
      <c r="E20" s="39">
        <v>26000000</v>
      </c>
      <c r="F20" s="36">
        <v>26000000</v>
      </c>
      <c r="G20" s="19">
        <v>20152</v>
      </c>
      <c r="H20" s="19">
        <v>10667</v>
      </c>
      <c r="I20" s="19">
        <v>7097</v>
      </c>
      <c r="J20" s="19">
        <v>37916</v>
      </c>
      <c r="K20" s="19">
        <v>45579</v>
      </c>
      <c r="L20" s="19">
        <v>6919</v>
      </c>
      <c r="M20" s="36">
        <v>27253</v>
      </c>
      <c r="N20" s="19">
        <v>79751</v>
      </c>
      <c r="O20" s="19"/>
      <c r="P20" s="19"/>
      <c r="Q20" s="19"/>
      <c r="R20" s="19"/>
      <c r="S20" s="19"/>
      <c r="T20" s="36"/>
      <c r="U20" s="19"/>
      <c r="V20" s="19"/>
      <c r="W20" s="19">
        <v>117667</v>
      </c>
      <c r="X20" s="19">
        <v>470000</v>
      </c>
      <c r="Y20" s="19">
        <v>-352333</v>
      </c>
      <c r="Z20" s="20">
        <v>-74.96</v>
      </c>
      <c r="AA20" s="21">
        <v>26000000</v>
      </c>
    </row>
    <row r="21" spans="1:27" ht="13.5">
      <c r="A21" s="22" t="s">
        <v>46</v>
      </c>
      <c r="B21" s="16"/>
      <c r="C21" s="40">
        <v>-53744055</v>
      </c>
      <c r="D21" s="40"/>
      <c r="E21" s="18">
        <v>5650000</v>
      </c>
      <c r="F21" s="19">
        <v>5650000</v>
      </c>
      <c r="G21" s="36">
        <v>100000000</v>
      </c>
      <c r="H21" s="36"/>
      <c r="I21" s="36"/>
      <c r="J21" s="19">
        <v>100000000</v>
      </c>
      <c r="K21" s="36">
        <v>120000000</v>
      </c>
      <c r="L21" s="36"/>
      <c r="M21" s="19"/>
      <c r="N21" s="36">
        <v>120000000</v>
      </c>
      <c r="O21" s="36"/>
      <c r="P21" s="36"/>
      <c r="Q21" s="19"/>
      <c r="R21" s="36"/>
      <c r="S21" s="36"/>
      <c r="T21" s="19"/>
      <c r="U21" s="36"/>
      <c r="V21" s="36"/>
      <c r="W21" s="36">
        <v>220000000</v>
      </c>
      <c r="X21" s="19">
        <v>3149000</v>
      </c>
      <c r="Y21" s="36">
        <v>216851000</v>
      </c>
      <c r="Z21" s="37">
        <v>6886.34</v>
      </c>
      <c r="AA21" s="38">
        <v>5650000</v>
      </c>
    </row>
    <row r="22" spans="1:27" ht="13.5">
      <c r="A22" s="22" t="s">
        <v>47</v>
      </c>
      <c r="B22" s="16"/>
      <c r="C22" s="17">
        <v>100335724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-2078667196</v>
      </c>
      <c r="D24" s="17"/>
      <c r="E24" s="18">
        <v>-4572019045</v>
      </c>
      <c r="F24" s="19">
        <v>-4875596185</v>
      </c>
      <c r="G24" s="19">
        <v>-92540217</v>
      </c>
      <c r="H24" s="19">
        <v>-171553606</v>
      </c>
      <c r="I24" s="19">
        <v>-238442252</v>
      </c>
      <c r="J24" s="19">
        <v>-502536075</v>
      </c>
      <c r="K24" s="19">
        <v>-218743371</v>
      </c>
      <c r="L24" s="19">
        <v>-238159420</v>
      </c>
      <c r="M24" s="19">
        <v>-245037085</v>
      </c>
      <c r="N24" s="19">
        <v>-701939876</v>
      </c>
      <c r="O24" s="19"/>
      <c r="P24" s="19"/>
      <c r="Q24" s="19"/>
      <c r="R24" s="19"/>
      <c r="S24" s="19"/>
      <c r="T24" s="19"/>
      <c r="U24" s="19"/>
      <c r="V24" s="19"/>
      <c r="W24" s="19">
        <v>-1204475951</v>
      </c>
      <c r="X24" s="19">
        <v>-2279626952</v>
      </c>
      <c r="Y24" s="19">
        <v>1075151001</v>
      </c>
      <c r="Z24" s="20">
        <v>-47.16</v>
      </c>
      <c r="AA24" s="21">
        <v>-4875596185</v>
      </c>
    </row>
    <row r="25" spans="1:27" ht="13.5">
      <c r="A25" s="23" t="s">
        <v>49</v>
      </c>
      <c r="B25" s="24"/>
      <c r="C25" s="25">
        <f aca="true" t="shared" si="1" ref="C25:Y25">SUM(C19:C24)</f>
        <v>-1945149655</v>
      </c>
      <c r="D25" s="25">
        <f>SUM(D19:D24)</f>
        <v>0</v>
      </c>
      <c r="E25" s="26">
        <f t="shared" si="1"/>
        <v>-4438068841</v>
      </c>
      <c r="F25" s="27">
        <f t="shared" si="1"/>
        <v>-4741645981</v>
      </c>
      <c r="G25" s="27">
        <f t="shared" si="1"/>
        <v>7688238</v>
      </c>
      <c r="H25" s="27">
        <f t="shared" si="1"/>
        <v>-171542549</v>
      </c>
      <c r="I25" s="27">
        <f t="shared" si="1"/>
        <v>-238433730</v>
      </c>
      <c r="J25" s="27">
        <f t="shared" si="1"/>
        <v>-402288041</v>
      </c>
      <c r="K25" s="27">
        <f t="shared" si="1"/>
        <v>-97528392</v>
      </c>
      <c r="L25" s="27">
        <f t="shared" si="1"/>
        <v>-237920591</v>
      </c>
      <c r="M25" s="27">
        <f t="shared" si="1"/>
        <v>-245116321</v>
      </c>
      <c r="N25" s="27">
        <f t="shared" si="1"/>
        <v>-580565304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-982853345</v>
      </c>
      <c r="X25" s="27">
        <f t="shared" si="1"/>
        <v>-2268829450</v>
      </c>
      <c r="Y25" s="27">
        <f t="shared" si="1"/>
        <v>1285976105</v>
      </c>
      <c r="Z25" s="28">
        <f>+IF(X25&lt;&gt;0,+(Y25/X25)*100,0)</f>
        <v>-56.68015747062874</v>
      </c>
      <c r="AA25" s="29">
        <f>SUM(AA19:AA24)</f>
        <v>-4741645981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>
        <v>2</v>
      </c>
      <c r="F29" s="19">
        <v>2</v>
      </c>
      <c r="G29" s="19">
        <v>-16678</v>
      </c>
      <c r="H29" s="19"/>
      <c r="I29" s="19"/>
      <c r="J29" s="19">
        <v>-16678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-16678</v>
      </c>
      <c r="X29" s="19">
        <v>2</v>
      </c>
      <c r="Y29" s="19">
        <v>-16680</v>
      </c>
      <c r="Z29" s="20">
        <v>-834000</v>
      </c>
      <c r="AA29" s="21">
        <v>2</v>
      </c>
    </row>
    <row r="30" spans="1:27" ht="13.5">
      <c r="A30" s="22" t="s">
        <v>52</v>
      </c>
      <c r="B30" s="16"/>
      <c r="C30" s="17">
        <v>60000000</v>
      </c>
      <c r="D30" s="17"/>
      <c r="E30" s="18">
        <v>45000000</v>
      </c>
      <c r="F30" s="19">
        <v>45000000</v>
      </c>
      <c r="G30" s="19">
        <v>-32763120</v>
      </c>
      <c r="H30" s="19"/>
      <c r="I30" s="19"/>
      <c r="J30" s="19">
        <v>-32763120</v>
      </c>
      <c r="K30" s="19">
        <v>10000000</v>
      </c>
      <c r="L30" s="19"/>
      <c r="M30" s="19"/>
      <c r="N30" s="19">
        <v>10000000</v>
      </c>
      <c r="O30" s="19"/>
      <c r="P30" s="19"/>
      <c r="Q30" s="19"/>
      <c r="R30" s="19"/>
      <c r="S30" s="19"/>
      <c r="T30" s="19"/>
      <c r="U30" s="19"/>
      <c r="V30" s="19"/>
      <c r="W30" s="19">
        <v>-22763120</v>
      </c>
      <c r="X30" s="19">
        <v>45000000</v>
      </c>
      <c r="Y30" s="19">
        <v>-67763120</v>
      </c>
      <c r="Z30" s="20">
        <v>-150.58</v>
      </c>
      <c r="AA30" s="21">
        <v>45000000</v>
      </c>
    </row>
    <row r="31" spans="1:27" ht="13.5">
      <c r="A31" s="22" t="s">
        <v>53</v>
      </c>
      <c r="B31" s="16"/>
      <c r="C31" s="17">
        <v>1862159</v>
      </c>
      <c r="D31" s="17"/>
      <c r="E31" s="18">
        <v>7264925</v>
      </c>
      <c r="F31" s="19">
        <v>7264925</v>
      </c>
      <c r="G31" s="19">
        <v>-3477645</v>
      </c>
      <c r="H31" s="36">
        <v>282979</v>
      </c>
      <c r="I31" s="36">
        <v>364053</v>
      </c>
      <c r="J31" s="36">
        <v>-2830613</v>
      </c>
      <c r="K31" s="19">
        <v>457824</v>
      </c>
      <c r="L31" s="19">
        <v>57545</v>
      </c>
      <c r="M31" s="19">
        <v>299051</v>
      </c>
      <c r="N31" s="19">
        <v>814420</v>
      </c>
      <c r="O31" s="36"/>
      <c r="P31" s="36"/>
      <c r="Q31" s="36"/>
      <c r="R31" s="19"/>
      <c r="S31" s="19"/>
      <c r="T31" s="19"/>
      <c r="U31" s="19"/>
      <c r="V31" s="36"/>
      <c r="W31" s="36">
        <v>-2016193</v>
      </c>
      <c r="X31" s="36">
        <v>3075981</v>
      </c>
      <c r="Y31" s="19">
        <v>-5092174</v>
      </c>
      <c r="Z31" s="20">
        <v>-165.55</v>
      </c>
      <c r="AA31" s="21">
        <v>7264925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-132608010</v>
      </c>
      <c r="D33" s="17"/>
      <c r="E33" s="18">
        <v>-94478809</v>
      </c>
      <c r="F33" s="19">
        <v>-94478809</v>
      </c>
      <c r="G33" s="19">
        <v>-16973920</v>
      </c>
      <c r="H33" s="19">
        <v>-194069</v>
      </c>
      <c r="I33" s="19">
        <v>-890555</v>
      </c>
      <c r="J33" s="19">
        <v>-18058544</v>
      </c>
      <c r="K33" s="19">
        <v>-847696</v>
      </c>
      <c r="L33" s="19">
        <v>-2326495</v>
      </c>
      <c r="M33" s="19">
        <v>-25143785</v>
      </c>
      <c r="N33" s="19">
        <v>-28317976</v>
      </c>
      <c r="O33" s="19"/>
      <c r="P33" s="19"/>
      <c r="Q33" s="19"/>
      <c r="R33" s="19"/>
      <c r="S33" s="19"/>
      <c r="T33" s="19"/>
      <c r="U33" s="19"/>
      <c r="V33" s="19"/>
      <c r="W33" s="19">
        <v>-46376520</v>
      </c>
      <c r="X33" s="19">
        <v>-64202058</v>
      </c>
      <c r="Y33" s="19">
        <v>17825538</v>
      </c>
      <c r="Z33" s="20">
        <v>-27.76</v>
      </c>
      <c r="AA33" s="21">
        <v>-94478809</v>
      </c>
    </row>
    <row r="34" spans="1:27" ht="13.5">
      <c r="A34" s="23" t="s">
        <v>55</v>
      </c>
      <c r="B34" s="24"/>
      <c r="C34" s="25">
        <f aca="true" t="shared" si="2" ref="C34:Y34">SUM(C29:C33)</f>
        <v>-70745851</v>
      </c>
      <c r="D34" s="25">
        <f>SUM(D29:D33)</f>
        <v>0</v>
      </c>
      <c r="E34" s="26">
        <f t="shared" si="2"/>
        <v>-42213882</v>
      </c>
      <c r="F34" s="27">
        <f t="shared" si="2"/>
        <v>-42213882</v>
      </c>
      <c r="G34" s="27">
        <f t="shared" si="2"/>
        <v>-53231363</v>
      </c>
      <c r="H34" s="27">
        <f t="shared" si="2"/>
        <v>88910</v>
      </c>
      <c r="I34" s="27">
        <f t="shared" si="2"/>
        <v>-526502</v>
      </c>
      <c r="J34" s="27">
        <f t="shared" si="2"/>
        <v>-53668955</v>
      </c>
      <c r="K34" s="27">
        <f t="shared" si="2"/>
        <v>9610128</v>
      </c>
      <c r="L34" s="27">
        <f t="shared" si="2"/>
        <v>-2268950</v>
      </c>
      <c r="M34" s="27">
        <f t="shared" si="2"/>
        <v>-24844734</v>
      </c>
      <c r="N34" s="27">
        <f t="shared" si="2"/>
        <v>-17503556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-71172511</v>
      </c>
      <c r="X34" s="27">
        <f t="shared" si="2"/>
        <v>-16126075</v>
      </c>
      <c r="Y34" s="27">
        <f t="shared" si="2"/>
        <v>-55046436</v>
      </c>
      <c r="Z34" s="28">
        <f>+IF(X34&lt;&gt;0,+(Y34/X34)*100,0)</f>
        <v>341.35048981230705</v>
      </c>
      <c r="AA34" s="29">
        <f>SUM(AA29:AA33)</f>
        <v>-42213882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422076107</v>
      </c>
      <c r="D36" s="31">
        <f>+D15+D25+D34</f>
        <v>0</v>
      </c>
      <c r="E36" s="32">
        <f t="shared" si="3"/>
        <v>723678782</v>
      </c>
      <c r="F36" s="33">
        <f t="shared" si="3"/>
        <v>609351655</v>
      </c>
      <c r="G36" s="33">
        <f t="shared" si="3"/>
        <v>1570149825</v>
      </c>
      <c r="H36" s="33">
        <f t="shared" si="3"/>
        <v>-378167482</v>
      </c>
      <c r="I36" s="33">
        <f t="shared" si="3"/>
        <v>-596817019</v>
      </c>
      <c r="J36" s="33">
        <f t="shared" si="3"/>
        <v>595165324</v>
      </c>
      <c r="K36" s="33">
        <f t="shared" si="3"/>
        <v>-421877086</v>
      </c>
      <c r="L36" s="33">
        <f t="shared" si="3"/>
        <v>466495464</v>
      </c>
      <c r="M36" s="33">
        <f t="shared" si="3"/>
        <v>146233408</v>
      </c>
      <c r="N36" s="33">
        <f t="shared" si="3"/>
        <v>190851786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786017110</v>
      </c>
      <c r="X36" s="33">
        <f t="shared" si="3"/>
        <v>1856325337</v>
      </c>
      <c r="Y36" s="33">
        <f t="shared" si="3"/>
        <v>-1070308227</v>
      </c>
      <c r="Z36" s="34">
        <f>+IF(X36&lt;&gt;0,+(Y36/X36)*100,0)</f>
        <v>-57.657362406619995</v>
      </c>
      <c r="AA36" s="35">
        <f>+AA15+AA25+AA34</f>
        <v>609351655</v>
      </c>
    </row>
    <row r="37" spans="1:27" ht="13.5">
      <c r="A37" s="22" t="s">
        <v>57</v>
      </c>
      <c r="B37" s="16"/>
      <c r="C37" s="31">
        <v>1839800828</v>
      </c>
      <c r="D37" s="31"/>
      <c r="E37" s="32">
        <v>1113975417</v>
      </c>
      <c r="F37" s="33">
        <v>1113975417</v>
      </c>
      <c r="G37" s="33">
        <v>2379507478</v>
      </c>
      <c r="H37" s="33">
        <v>3949657303</v>
      </c>
      <c r="I37" s="33">
        <v>3571489821</v>
      </c>
      <c r="J37" s="33">
        <v>2379507478</v>
      </c>
      <c r="K37" s="33">
        <v>2975121934</v>
      </c>
      <c r="L37" s="33">
        <v>1998193333</v>
      </c>
      <c r="M37" s="33">
        <v>2359948435</v>
      </c>
      <c r="N37" s="33">
        <v>2975121934</v>
      </c>
      <c r="O37" s="33"/>
      <c r="P37" s="33"/>
      <c r="Q37" s="33"/>
      <c r="R37" s="33"/>
      <c r="S37" s="33"/>
      <c r="T37" s="33"/>
      <c r="U37" s="33"/>
      <c r="V37" s="33"/>
      <c r="W37" s="33">
        <v>2379507478</v>
      </c>
      <c r="X37" s="33">
        <v>1113975417</v>
      </c>
      <c r="Y37" s="33">
        <v>1265532061</v>
      </c>
      <c r="Z37" s="34">
        <v>113.61</v>
      </c>
      <c r="AA37" s="35">
        <v>1113975417</v>
      </c>
    </row>
    <row r="38" spans="1:27" ht="13.5">
      <c r="A38" s="41" t="s">
        <v>58</v>
      </c>
      <c r="B38" s="42"/>
      <c r="C38" s="43">
        <v>2261876933</v>
      </c>
      <c r="D38" s="43"/>
      <c r="E38" s="44">
        <v>1837654193</v>
      </c>
      <c r="F38" s="45">
        <v>1723327066</v>
      </c>
      <c r="G38" s="45">
        <v>3949657303</v>
      </c>
      <c r="H38" s="45">
        <v>3571489821</v>
      </c>
      <c r="I38" s="45">
        <v>2974672802</v>
      </c>
      <c r="J38" s="45">
        <v>2974672802</v>
      </c>
      <c r="K38" s="45">
        <v>2553244848</v>
      </c>
      <c r="L38" s="45">
        <v>2464688797</v>
      </c>
      <c r="M38" s="45">
        <v>2506181843</v>
      </c>
      <c r="N38" s="45">
        <v>3165973720</v>
      </c>
      <c r="O38" s="45"/>
      <c r="P38" s="45"/>
      <c r="Q38" s="45"/>
      <c r="R38" s="45"/>
      <c r="S38" s="45"/>
      <c r="T38" s="45"/>
      <c r="U38" s="45"/>
      <c r="V38" s="45"/>
      <c r="W38" s="45">
        <v>3165973720</v>
      </c>
      <c r="X38" s="45">
        <v>2970300748</v>
      </c>
      <c r="Y38" s="45">
        <v>195672972</v>
      </c>
      <c r="Z38" s="46">
        <v>6.59</v>
      </c>
      <c r="AA38" s="47">
        <v>1723327066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47405012</v>
      </c>
      <c r="D6" s="17"/>
      <c r="E6" s="18">
        <v>190145000</v>
      </c>
      <c r="F6" s="19">
        <v>190145000</v>
      </c>
      <c r="G6" s="19">
        <v>9170677</v>
      </c>
      <c r="H6" s="19">
        <v>7810261</v>
      </c>
      <c r="I6" s="19">
        <v>7986353</v>
      </c>
      <c r="J6" s="19">
        <v>24967291</v>
      </c>
      <c r="K6" s="19">
        <v>13868610</v>
      </c>
      <c r="L6" s="19">
        <v>8889129</v>
      </c>
      <c r="M6" s="19">
        <v>6321684</v>
      </c>
      <c r="N6" s="19">
        <v>29079423</v>
      </c>
      <c r="O6" s="19"/>
      <c r="P6" s="19"/>
      <c r="Q6" s="19"/>
      <c r="R6" s="19"/>
      <c r="S6" s="19"/>
      <c r="T6" s="19"/>
      <c r="U6" s="19"/>
      <c r="V6" s="19"/>
      <c r="W6" s="19">
        <v>54046714</v>
      </c>
      <c r="X6" s="19">
        <v>89226000</v>
      </c>
      <c r="Y6" s="19">
        <v>-35179286</v>
      </c>
      <c r="Z6" s="20">
        <v>-39.43</v>
      </c>
      <c r="AA6" s="21">
        <v>190145000</v>
      </c>
    </row>
    <row r="7" spans="1:27" ht="13.5">
      <c r="A7" s="22" t="s">
        <v>34</v>
      </c>
      <c r="B7" s="16"/>
      <c r="C7" s="17">
        <v>370089756</v>
      </c>
      <c r="D7" s="17"/>
      <c r="E7" s="18">
        <v>391738000</v>
      </c>
      <c r="F7" s="19">
        <v>391738000</v>
      </c>
      <c r="G7" s="19">
        <v>181446287</v>
      </c>
      <c r="H7" s="19">
        <v>1629000</v>
      </c>
      <c r="I7" s="19">
        <v>1500000</v>
      </c>
      <c r="J7" s="19">
        <v>184575287</v>
      </c>
      <c r="K7" s="19"/>
      <c r="L7" s="19">
        <v>113343000</v>
      </c>
      <c r="M7" s="19">
        <v>1500000</v>
      </c>
      <c r="N7" s="19">
        <v>114843000</v>
      </c>
      <c r="O7" s="19"/>
      <c r="P7" s="19"/>
      <c r="Q7" s="19"/>
      <c r="R7" s="19"/>
      <c r="S7" s="19"/>
      <c r="T7" s="19"/>
      <c r="U7" s="19"/>
      <c r="V7" s="19"/>
      <c r="W7" s="19">
        <v>299418287</v>
      </c>
      <c r="X7" s="19">
        <v>355042000</v>
      </c>
      <c r="Y7" s="19">
        <v>-55623713</v>
      </c>
      <c r="Z7" s="20">
        <v>-15.67</v>
      </c>
      <c r="AA7" s="21">
        <v>391738000</v>
      </c>
    </row>
    <row r="8" spans="1:27" ht="13.5">
      <c r="A8" s="22" t="s">
        <v>35</v>
      </c>
      <c r="B8" s="16"/>
      <c r="C8" s="17"/>
      <c r="D8" s="17"/>
      <c r="E8" s="18">
        <v>141460000</v>
      </c>
      <c r="F8" s="19">
        <v>141460000</v>
      </c>
      <c r="G8" s="19">
        <v>34845000</v>
      </c>
      <c r="H8" s="19"/>
      <c r="I8" s="19">
        <v>3691000</v>
      </c>
      <c r="J8" s="19">
        <v>38536000</v>
      </c>
      <c r="K8" s="19"/>
      <c r="L8" s="19">
        <v>48691000</v>
      </c>
      <c r="M8" s="19"/>
      <c r="N8" s="19">
        <v>48691000</v>
      </c>
      <c r="O8" s="19"/>
      <c r="P8" s="19"/>
      <c r="Q8" s="19"/>
      <c r="R8" s="19"/>
      <c r="S8" s="19"/>
      <c r="T8" s="19"/>
      <c r="U8" s="19"/>
      <c r="V8" s="19"/>
      <c r="W8" s="19">
        <v>87227000</v>
      </c>
      <c r="X8" s="19">
        <v>115000000</v>
      </c>
      <c r="Y8" s="19">
        <v>-27773000</v>
      </c>
      <c r="Z8" s="20">
        <v>-24.15</v>
      </c>
      <c r="AA8" s="21">
        <v>141460000</v>
      </c>
    </row>
    <row r="9" spans="1:27" ht="13.5">
      <c r="A9" s="22" t="s">
        <v>36</v>
      </c>
      <c r="B9" s="16"/>
      <c r="C9" s="17">
        <v>27321796</v>
      </c>
      <c r="D9" s="17"/>
      <c r="E9" s="18">
        <v>16000000</v>
      </c>
      <c r="F9" s="19">
        <v>16000000</v>
      </c>
      <c r="G9" s="19">
        <v>1210841</v>
      </c>
      <c r="H9" s="19">
        <v>1688281</v>
      </c>
      <c r="I9" s="19">
        <v>988864</v>
      </c>
      <c r="J9" s="19">
        <v>3887986</v>
      </c>
      <c r="K9" s="19">
        <v>1628450</v>
      </c>
      <c r="L9" s="19">
        <v>1409421</v>
      </c>
      <c r="M9" s="19">
        <v>1598207</v>
      </c>
      <c r="N9" s="19">
        <v>4636078</v>
      </c>
      <c r="O9" s="19"/>
      <c r="P9" s="19"/>
      <c r="Q9" s="19"/>
      <c r="R9" s="19"/>
      <c r="S9" s="19"/>
      <c r="T9" s="19"/>
      <c r="U9" s="19"/>
      <c r="V9" s="19"/>
      <c r="W9" s="19">
        <v>8524064</v>
      </c>
      <c r="X9" s="19">
        <v>12000000</v>
      </c>
      <c r="Y9" s="19">
        <v>-3475936</v>
      </c>
      <c r="Z9" s="20">
        <v>-28.97</v>
      </c>
      <c r="AA9" s="21">
        <v>16000000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-433916416</v>
      </c>
      <c r="D12" s="17"/>
      <c r="E12" s="18">
        <v>-449581000</v>
      </c>
      <c r="F12" s="19">
        <v>-449581000</v>
      </c>
      <c r="G12" s="19">
        <v>-146748368</v>
      </c>
      <c r="H12" s="19">
        <v>-37574505</v>
      </c>
      <c r="I12" s="19">
        <v>-43067936</v>
      </c>
      <c r="J12" s="19">
        <v>-227390809</v>
      </c>
      <c r="K12" s="19">
        <v>-38309224</v>
      </c>
      <c r="L12" s="19">
        <v>-34949689</v>
      </c>
      <c r="M12" s="19">
        <v>-53086002</v>
      </c>
      <c r="N12" s="19">
        <v>-126344915</v>
      </c>
      <c r="O12" s="19"/>
      <c r="P12" s="19"/>
      <c r="Q12" s="19"/>
      <c r="R12" s="19"/>
      <c r="S12" s="19"/>
      <c r="T12" s="19"/>
      <c r="U12" s="19"/>
      <c r="V12" s="19"/>
      <c r="W12" s="19">
        <v>-353735724</v>
      </c>
      <c r="X12" s="19">
        <v>-235749000</v>
      </c>
      <c r="Y12" s="19">
        <v>-117986724</v>
      </c>
      <c r="Z12" s="20">
        <v>50.05</v>
      </c>
      <c r="AA12" s="21">
        <v>-449581000</v>
      </c>
    </row>
    <row r="13" spans="1:27" ht="13.5">
      <c r="A13" s="22" t="s">
        <v>40</v>
      </c>
      <c r="B13" s="16"/>
      <c r="C13" s="17">
        <v>-1652345</v>
      </c>
      <c r="D13" s="17"/>
      <c r="E13" s="18">
        <v>-2100000</v>
      </c>
      <c r="F13" s="19">
        <v>-2100000</v>
      </c>
      <c r="G13" s="19">
        <v>-31013</v>
      </c>
      <c r="H13" s="19">
        <v>-13228</v>
      </c>
      <c r="I13" s="19"/>
      <c r="J13" s="19">
        <v>-44241</v>
      </c>
      <c r="K13" s="19">
        <v>-23405</v>
      </c>
      <c r="L13" s="19">
        <v>-9495</v>
      </c>
      <c r="M13" s="19">
        <v>-7802</v>
      </c>
      <c r="N13" s="19">
        <v>-40702</v>
      </c>
      <c r="O13" s="19"/>
      <c r="P13" s="19"/>
      <c r="Q13" s="19"/>
      <c r="R13" s="19"/>
      <c r="S13" s="19"/>
      <c r="T13" s="19"/>
      <c r="U13" s="19"/>
      <c r="V13" s="19"/>
      <c r="W13" s="19">
        <v>-84943</v>
      </c>
      <c r="X13" s="19"/>
      <c r="Y13" s="19">
        <v>-84943</v>
      </c>
      <c r="Z13" s="20"/>
      <c r="AA13" s="21">
        <v>-2100000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9247803</v>
      </c>
      <c r="D15" s="25">
        <f>SUM(D6:D14)</f>
        <v>0</v>
      </c>
      <c r="E15" s="26">
        <f t="shared" si="0"/>
        <v>287662000</v>
      </c>
      <c r="F15" s="27">
        <f t="shared" si="0"/>
        <v>287662000</v>
      </c>
      <c r="G15" s="27">
        <f t="shared" si="0"/>
        <v>79893424</v>
      </c>
      <c r="H15" s="27">
        <f t="shared" si="0"/>
        <v>-26460191</v>
      </c>
      <c r="I15" s="27">
        <f t="shared" si="0"/>
        <v>-28901719</v>
      </c>
      <c r="J15" s="27">
        <f t="shared" si="0"/>
        <v>24531514</v>
      </c>
      <c r="K15" s="27">
        <f t="shared" si="0"/>
        <v>-22835569</v>
      </c>
      <c r="L15" s="27">
        <f t="shared" si="0"/>
        <v>137373366</v>
      </c>
      <c r="M15" s="27">
        <f t="shared" si="0"/>
        <v>-43673913</v>
      </c>
      <c r="N15" s="27">
        <f t="shared" si="0"/>
        <v>70863884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95395398</v>
      </c>
      <c r="X15" s="27">
        <f t="shared" si="0"/>
        <v>335519000</v>
      </c>
      <c r="Y15" s="27">
        <f t="shared" si="0"/>
        <v>-240123602</v>
      </c>
      <c r="Z15" s="28">
        <f>+IF(X15&lt;&gt;0,+(Y15/X15)*100,0)</f>
        <v>-71.56781046676939</v>
      </c>
      <c r="AA15" s="29">
        <f>SUM(AA6:AA14)</f>
        <v>287662000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104756244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>
        <v>100000000</v>
      </c>
      <c r="H21" s="36"/>
      <c r="I21" s="36"/>
      <c r="J21" s="19">
        <v>100000000</v>
      </c>
      <c r="K21" s="36">
        <v>120000000</v>
      </c>
      <c r="L21" s="36"/>
      <c r="M21" s="19"/>
      <c r="N21" s="36">
        <v>120000000</v>
      </c>
      <c r="O21" s="36"/>
      <c r="P21" s="36"/>
      <c r="Q21" s="19"/>
      <c r="R21" s="36"/>
      <c r="S21" s="36"/>
      <c r="T21" s="19"/>
      <c r="U21" s="36"/>
      <c r="V21" s="36"/>
      <c r="W21" s="36">
        <v>220000000</v>
      </c>
      <c r="X21" s="19"/>
      <c r="Y21" s="36">
        <v>220000000</v>
      </c>
      <c r="Z21" s="37"/>
      <c r="AA21" s="38"/>
    </row>
    <row r="22" spans="1:27" ht="13.5">
      <c r="A22" s="22" t="s">
        <v>47</v>
      </c>
      <c r="B22" s="16"/>
      <c r="C22" s="17">
        <v>-1247470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-163385172</v>
      </c>
      <c r="D24" s="17"/>
      <c r="E24" s="18">
        <v>-332663000</v>
      </c>
      <c r="F24" s="19">
        <v>-332663000</v>
      </c>
      <c r="G24" s="19">
        <v>-111579</v>
      </c>
      <c r="H24" s="19">
        <v>-12326237</v>
      </c>
      <c r="I24" s="19">
        <v>-18566350</v>
      </c>
      <c r="J24" s="19">
        <v>-31004166</v>
      </c>
      <c r="K24" s="19">
        <v>-12611083</v>
      </c>
      <c r="L24" s="19">
        <v>-14419056</v>
      </c>
      <c r="M24" s="19">
        <v>-11979692</v>
      </c>
      <c r="N24" s="19">
        <v>-39009831</v>
      </c>
      <c r="O24" s="19"/>
      <c r="P24" s="19"/>
      <c r="Q24" s="19"/>
      <c r="R24" s="19"/>
      <c r="S24" s="19"/>
      <c r="T24" s="19"/>
      <c r="U24" s="19"/>
      <c r="V24" s="19"/>
      <c r="W24" s="19">
        <v>-70013997</v>
      </c>
      <c r="X24" s="19">
        <v>-139460000</v>
      </c>
      <c r="Y24" s="19">
        <v>69446003</v>
      </c>
      <c r="Z24" s="20">
        <v>-49.8</v>
      </c>
      <c r="AA24" s="21">
        <v>-332663000</v>
      </c>
    </row>
    <row r="25" spans="1:27" ht="13.5">
      <c r="A25" s="23" t="s">
        <v>49</v>
      </c>
      <c r="B25" s="24"/>
      <c r="C25" s="25">
        <f aca="true" t="shared" si="1" ref="C25:Y25">SUM(C19:C24)</f>
        <v>-59876398</v>
      </c>
      <c r="D25" s="25">
        <f>SUM(D19:D24)</f>
        <v>0</v>
      </c>
      <c r="E25" s="26">
        <f t="shared" si="1"/>
        <v>-332663000</v>
      </c>
      <c r="F25" s="27">
        <f t="shared" si="1"/>
        <v>-332663000</v>
      </c>
      <c r="G25" s="27">
        <f t="shared" si="1"/>
        <v>99888421</v>
      </c>
      <c r="H25" s="27">
        <f t="shared" si="1"/>
        <v>-12326237</v>
      </c>
      <c r="I25" s="27">
        <f t="shared" si="1"/>
        <v>-18566350</v>
      </c>
      <c r="J25" s="27">
        <f t="shared" si="1"/>
        <v>68995834</v>
      </c>
      <c r="K25" s="27">
        <f t="shared" si="1"/>
        <v>107388917</v>
      </c>
      <c r="L25" s="27">
        <f t="shared" si="1"/>
        <v>-14419056</v>
      </c>
      <c r="M25" s="27">
        <f t="shared" si="1"/>
        <v>-11979692</v>
      </c>
      <c r="N25" s="27">
        <f t="shared" si="1"/>
        <v>80990169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149986003</v>
      </c>
      <c r="X25" s="27">
        <f t="shared" si="1"/>
        <v>-139460000</v>
      </c>
      <c r="Y25" s="27">
        <f t="shared" si="1"/>
        <v>289446003</v>
      </c>
      <c r="Z25" s="28">
        <f>+IF(X25&lt;&gt;0,+(Y25/X25)*100,0)</f>
        <v>-207.5476860748602</v>
      </c>
      <c r="AA25" s="29">
        <f>SUM(AA19:AA24)</f>
        <v>-332663000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60000000</v>
      </c>
      <c r="D30" s="17"/>
      <c r="E30" s="18">
        <v>45000000</v>
      </c>
      <c r="F30" s="19">
        <v>45000000</v>
      </c>
      <c r="G30" s="19"/>
      <c r="H30" s="19"/>
      <c r="I30" s="19"/>
      <c r="J30" s="19"/>
      <c r="K30" s="19">
        <v>10000000</v>
      </c>
      <c r="L30" s="19"/>
      <c r="M30" s="19"/>
      <c r="N30" s="19">
        <v>10000000</v>
      </c>
      <c r="O30" s="19"/>
      <c r="P30" s="19"/>
      <c r="Q30" s="19"/>
      <c r="R30" s="19"/>
      <c r="S30" s="19"/>
      <c r="T30" s="19"/>
      <c r="U30" s="19"/>
      <c r="V30" s="19"/>
      <c r="W30" s="19">
        <v>10000000</v>
      </c>
      <c r="X30" s="19">
        <v>45000000</v>
      </c>
      <c r="Y30" s="19">
        <v>-35000000</v>
      </c>
      <c r="Z30" s="20">
        <v>-77.78</v>
      </c>
      <c r="AA30" s="21">
        <v>45000000</v>
      </c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-48000000</v>
      </c>
      <c r="D33" s="17"/>
      <c r="E33" s="18">
        <v>-45000000</v>
      </c>
      <c r="F33" s="19">
        <v>-45000000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-45000000</v>
      </c>
      <c r="Y33" s="19">
        <v>45000000</v>
      </c>
      <c r="Z33" s="20">
        <v>-100</v>
      </c>
      <c r="AA33" s="21">
        <v>-45000000</v>
      </c>
    </row>
    <row r="34" spans="1:27" ht="13.5">
      <c r="A34" s="23" t="s">
        <v>55</v>
      </c>
      <c r="B34" s="24"/>
      <c r="C34" s="25">
        <f aca="true" t="shared" si="2" ref="C34:Y34">SUM(C29:C33)</f>
        <v>12000000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10000000</v>
      </c>
      <c r="L34" s="27">
        <f t="shared" si="2"/>
        <v>0</v>
      </c>
      <c r="M34" s="27">
        <f t="shared" si="2"/>
        <v>0</v>
      </c>
      <c r="N34" s="27">
        <f t="shared" si="2"/>
        <v>10000000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10000000</v>
      </c>
      <c r="X34" s="27">
        <f t="shared" si="2"/>
        <v>0</v>
      </c>
      <c r="Y34" s="27">
        <f t="shared" si="2"/>
        <v>10000000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-38628595</v>
      </c>
      <c r="D36" s="31">
        <f>+D15+D25+D34</f>
        <v>0</v>
      </c>
      <c r="E36" s="32">
        <f t="shared" si="3"/>
        <v>-45001000</v>
      </c>
      <c r="F36" s="33">
        <f t="shared" si="3"/>
        <v>-45001000</v>
      </c>
      <c r="G36" s="33">
        <f t="shared" si="3"/>
        <v>179781845</v>
      </c>
      <c r="H36" s="33">
        <f t="shared" si="3"/>
        <v>-38786428</v>
      </c>
      <c r="I36" s="33">
        <f t="shared" si="3"/>
        <v>-47468069</v>
      </c>
      <c r="J36" s="33">
        <f t="shared" si="3"/>
        <v>93527348</v>
      </c>
      <c r="K36" s="33">
        <f t="shared" si="3"/>
        <v>94553348</v>
      </c>
      <c r="L36" s="33">
        <f t="shared" si="3"/>
        <v>122954310</v>
      </c>
      <c r="M36" s="33">
        <f t="shared" si="3"/>
        <v>-55653605</v>
      </c>
      <c r="N36" s="33">
        <f t="shared" si="3"/>
        <v>161854053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255381401</v>
      </c>
      <c r="X36" s="33">
        <f t="shared" si="3"/>
        <v>196059000</v>
      </c>
      <c r="Y36" s="33">
        <f t="shared" si="3"/>
        <v>59322401</v>
      </c>
      <c r="Z36" s="34">
        <f>+IF(X36&lt;&gt;0,+(Y36/X36)*100,0)</f>
        <v>30.257423020621342</v>
      </c>
      <c r="AA36" s="35">
        <f>+AA15+AA25+AA34</f>
        <v>-45001000</v>
      </c>
    </row>
    <row r="37" spans="1:27" ht="13.5">
      <c r="A37" s="22" t="s">
        <v>57</v>
      </c>
      <c r="B37" s="16"/>
      <c r="C37" s="31">
        <v>292292697</v>
      </c>
      <c r="D37" s="31"/>
      <c r="E37" s="32">
        <v>154848000</v>
      </c>
      <c r="F37" s="33">
        <v>154848000</v>
      </c>
      <c r="G37" s="33">
        <v>282553340</v>
      </c>
      <c r="H37" s="33">
        <v>462335185</v>
      </c>
      <c r="I37" s="33">
        <v>423548757</v>
      </c>
      <c r="J37" s="33">
        <v>282553340</v>
      </c>
      <c r="K37" s="33">
        <v>376080688</v>
      </c>
      <c r="L37" s="33">
        <v>470634036</v>
      </c>
      <c r="M37" s="33">
        <v>593588346</v>
      </c>
      <c r="N37" s="33">
        <v>376080688</v>
      </c>
      <c r="O37" s="33"/>
      <c r="P37" s="33"/>
      <c r="Q37" s="33"/>
      <c r="R37" s="33"/>
      <c r="S37" s="33"/>
      <c r="T37" s="33"/>
      <c r="U37" s="33"/>
      <c r="V37" s="33"/>
      <c r="W37" s="33">
        <v>282553340</v>
      </c>
      <c r="X37" s="33">
        <v>154848000</v>
      </c>
      <c r="Y37" s="33">
        <v>127705340</v>
      </c>
      <c r="Z37" s="34">
        <v>82.47</v>
      </c>
      <c r="AA37" s="35">
        <v>154848000</v>
      </c>
    </row>
    <row r="38" spans="1:27" ht="13.5">
      <c r="A38" s="41" t="s">
        <v>58</v>
      </c>
      <c r="B38" s="42"/>
      <c r="C38" s="43">
        <v>253664102</v>
      </c>
      <c r="D38" s="43"/>
      <c r="E38" s="44">
        <v>109847000</v>
      </c>
      <c r="F38" s="45">
        <v>109847000</v>
      </c>
      <c r="G38" s="45">
        <v>462335185</v>
      </c>
      <c r="H38" s="45">
        <v>423548757</v>
      </c>
      <c r="I38" s="45">
        <v>376080688</v>
      </c>
      <c r="J38" s="45">
        <v>376080688</v>
      </c>
      <c r="K38" s="45">
        <v>470634036</v>
      </c>
      <c r="L38" s="45">
        <v>593588346</v>
      </c>
      <c r="M38" s="45">
        <v>537934741</v>
      </c>
      <c r="N38" s="45">
        <v>537934741</v>
      </c>
      <c r="O38" s="45"/>
      <c r="P38" s="45"/>
      <c r="Q38" s="45"/>
      <c r="R38" s="45"/>
      <c r="S38" s="45"/>
      <c r="T38" s="45"/>
      <c r="U38" s="45"/>
      <c r="V38" s="45"/>
      <c r="W38" s="45">
        <v>537934741</v>
      </c>
      <c r="X38" s="45">
        <v>350907000</v>
      </c>
      <c r="Y38" s="45">
        <v>187027741</v>
      </c>
      <c r="Z38" s="46">
        <v>53.3</v>
      </c>
      <c r="AA38" s="47">
        <v>109847000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274968132</v>
      </c>
      <c r="D6" s="17"/>
      <c r="E6" s="18">
        <v>341931934</v>
      </c>
      <c r="F6" s="19">
        <v>341931934</v>
      </c>
      <c r="G6" s="19">
        <v>30191841</v>
      </c>
      <c r="H6" s="19">
        <v>20905593</v>
      </c>
      <c r="I6" s="19">
        <v>26801166</v>
      </c>
      <c r="J6" s="19">
        <v>77898600</v>
      </c>
      <c r="K6" s="19">
        <v>26508332</v>
      </c>
      <c r="L6" s="19">
        <v>26458083</v>
      </c>
      <c r="M6" s="19">
        <v>26553600</v>
      </c>
      <c r="N6" s="19">
        <v>79520015</v>
      </c>
      <c r="O6" s="19"/>
      <c r="P6" s="19"/>
      <c r="Q6" s="19"/>
      <c r="R6" s="19"/>
      <c r="S6" s="19"/>
      <c r="T6" s="19"/>
      <c r="U6" s="19"/>
      <c r="V6" s="19"/>
      <c r="W6" s="19">
        <v>157418615</v>
      </c>
      <c r="X6" s="19">
        <v>162692198</v>
      </c>
      <c r="Y6" s="19">
        <v>-5273583</v>
      </c>
      <c r="Z6" s="20">
        <v>-3.24</v>
      </c>
      <c r="AA6" s="21">
        <v>341931934</v>
      </c>
    </row>
    <row r="7" spans="1:27" ht="13.5">
      <c r="A7" s="22" t="s">
        <v>34</v>
      </c>
      <c r="B7" s="16"/>
      <c r="C7" s="17">
        <v>373365991</v>
      </c>
      <c r="D7" s="17"/>
      <c r="E7" s="18">
        <v>291305000</v>
      </c>
      <c r="F7" s="19">
        <v>291305000</v>
      </c>
      <c r="G7" s="19">
        <v>113858000</v>
      </c>
      <c r="H7" s="19">
        <v>1385000</v>
      </c>
      <c r="I7" s="19"/>
      <c r="J7" s="19">
        <v>115243000</v>
      </c>
      <c r="K7" s="19"/>
      <c r="L7" s="19">
        <v>95260590</v>
      </c>
      <c r="M7" s="19">
        <v>95881000</v>
      </c>
      <c r="N7" s="19">
        <v>191141590</v>
      </c>
      <c r="O7" s="19"/>
      <c r="P7" s="19"/>
      <c r="Q7" s="19"/>
      <c r="R7" s="19"/>
      <c r="S7" s="19"/>
      <c r="T7" s="19"/>
      <c r="U7" s="19"/>
      <c r="V7" s="19"/>
      <c r="W7" s="19">
        <v>306384590</v>
      </c>
      <c r="X7" s="19">
        <v>219055850</v>
      </c>
      <c r="Y7" s="19">
        <v>87328740</v>
      </c>
      <c r="Z7" s="20">
        <v>39.87</v>
      </c>
      <c r="AA7" s="21">
        <v>291305000</v>
      </c>
    </row>
    <row r="8" spans="1:27" ht="13.5">
      <c r="A8" s="22" t="s">
        <v>35</v>
      </c>
      <c r="B8" s="16"/>
      <c r="C8" s="17"/>
      <c r="D8" s="17"/>
      <c r="E8" s="18">
        <v>114087000</v>
      </c>
      <c r="F8" s="19">
        <v>114087000</v>
      </c>
      <c r="G8" s="19"/>
      <c r="H8" s="19"/>
      <c r="I8" s="19"/>
      <c r="J8" s="19"/>
      <c r="K8" s="19">
        <v>1920000</v>
      </c>
      <c r="L8" s="19">
        <v>26700880</v>
      </c>
      <c r="M8" s="19">
        <v>2400000</v>
      </c>
      <c r="N8" s="19">
        <v>31020880</v>
      </c>
      <c r="O8" s="19"/>
      <c r="P8" s="19"/>
      <c r="Q8" s="19"/>
      <c r="R8" s="19"/>
      <c r="S8" s="19"/>
      <c r="T8" s="19"/>
      <c r="U8" s="19"/>
      <c r="V8" s="19"/>
      <c r="W8" s="19">
        <v>31020880</v>
      </c>
      <c r="X8" s="19">
        <v>96023950</v>
      </c>
      <c r="Y8" s="19">
        <v>-65003070</v>
      </c>
      <c r="Z8" s="20">
        <v>-67.69</v>
      </c>
      <c r="AA8" s="21">
        <v>114087000</v>
      </c>
    </row>
    <row r="9" spans="1:27" ht="13.5">
      <c r="A9" s="22" t="s">
        <v>36</v>
      </c>
      <c r="B9" s="16"/>
      <c r="C9" s="17">
        <v>2044866</v>
      </c>
      <c r="D9" s="17"/>
      <c r="E9" s="18">
        <v>22173000</v>
      </c>
      <c r="F9" s="19">
        <v>22173000</v>
      </c>
      <c r="G9" s="19">
        <v>884000</v>
      </c>
      <c r="H9" s="19">
        <v>403000</v>
      </c>
      <c r="I9" s="19">
        <v>1262125</v>
      </c>
      <c r="J9" s="19">
        <v>2549125</v>
      </c>
      <c r="K9" s="19">
        <v>498357</v>
      </c>
      <c r="L9" s="19">
        <v>1772000</v>
      </c>
      <c r="M9" s="19">
        <v>1121051</v>
      </c>
      <c r="N9" s="19">
        <v>3391408</v>
      </c>
      <c r="O9" s="19"/>
      <c r="P9" s="19"/>
      <c r="Q9" s="19"/>
      <c r="R9" s="19"/>
      <c r="S9" s="19"/>
      <c r="T9" s="19"/>
      <c r="U9" s="19"/>
      <c r="V9" s="19"/>
      <c r="W9" s="19">
        <v>5940533</v>
      </c>
      <c r="X9" s="19">
        <v>10594000</v>
      </c>
      <c r="Y9" s="19">
        <v>-4653467</v>
      </c>
      <c r="Z9" s="20">
        <v>-43.93</v>
      </c>
      <c r="AA9" s="21">
        <v>22173000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-667572041</v>
      </c>
      <c r="D12" s="17"/>
      <c r="E12" s="18">
        <v>-608699381</v>
      </c>
      <c r="F12" s="19">
        <v>-608699381</v>
      </c>
      <c r="G12" s="19">
        <v>-101040448</v>
      </c>
      <c r="H12" s="19">
        <v>-35156542</v>
      </c>
      <c r="I12" s="19">
        <v>-38692531</v>
      </c>
      <c r="J12" s="19">
        <v>-174889521</v>
      </c>
      <c r="K12" s="19">
        <v>-29647130</v>
      </c>
      <c r="L12" s="19">
        <v>-49023628</v>
      </c>
      <c r="M12" s="19">
        <v>-90360995</v>
      </c>
      <c r="N12" s="19">
        <v>-169031753</v>
      </c>
      <c r="O12" s="19"/>
      <c r="P12" s="19"/>
      <c r="Q12" s="19"/>
      <c r="R12" s="19"/>
      <c r="S12" s="19"/>
      <c r="T12" s="19"/>
      <c r="U12" s="19"/>
      <c r="V12" s="19"/>
      <c r="W12" s="19">
        <v>-343921274</v>
      </c>
      <c r="X12" s="19">
        <v>-305360968</v>
      </c>
      <c r="Y12" s="19">
        <v>-38560306</v>
      </c>
      <c r="Z12" s="20">
        <v>12.63</v>
      </c>
      <c r="AA12" s="21">
        <v>-608699381</v>
      </c>
    </row>
    <row r="13" spans="1:27" ht="13.5">
      <c r="A13" s="22" t="s">
        <v>40</v>
      </c>
      <c r="B13" s="16"/>
      <c r="C13" s="17"/>
      <c r="D13" s="17"/>
      <c r="E13" s="18">
        <v>-5858552</v>
      </c>
      <c r="F13" s="19">
        <v>-5858552</v>
      </c>
      <c r="G13" s="19"/>
      <c r="H13" s="19">
        <v>-1520</v>
      </c>
      <c r="I13" s="19">
        <v>-1469</v>
      </c>
      <c r="J13" s="19">
        <v>-2989</v>
      </c>
      <c r="K13" s="19">
        <v>-364980</v>
      </c>
      <c r="L13" s="19">
        <v>-490000</v>
      </c>
      <c r="M13" s="19">
        <v>-563510</v>
      </c>
      <c r="N13" s="19">
        <v>-1418490</v>
      </c>
      <c r="O13" s="19"/>
      <c r="P13" s="19"/>
      <c r="Q13" s="19"/>
      <c r="R13" s="19"/>
      <c r="S13" s="19"/>
      <c r="T13" s="19"/>
      <c r="U13" s="19"/>
      <c r="V13" s="19"/>
      <c r="W13" s="19">
        <v>-1421479</v>
      </c>
      <c r="X13" s="19">
        <v>-2878000</v>
      </c>
      <c r="Y13" s="19">
        <v>1456521</v>
      </c>
      <c r="Z13" s="20">
        <v>-50.61</v>
      </c>
      <c r="AA13" s="21">
        <v>-5858552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-17193052</v>
      </c>
      <c r="D15" s="25">
        <f>SUM(D6:D14)</f>
        <v>0</v>
      </c>
      <c r="E15" s="26">
        <f t="shared" si="0"/>
        <v>154939001</v>
      </c>
      <c r="F15" s="27">
        <f t="shared" si="0"/>
        <v>154939001</v>
      </c>
      <c r="G15" s="27">
        <f t="shared" si="0"/>
        <v>43893393</v>
      </c>
      <c r="H15" s="27">
        <f t="shared" si="0"/>
        <v>-12464469</v>
      </c>
      <c r="I15" s="27">
        <f t="shared" si="0"/>
        <v>-10630709</v>
      </c>
      <c r="J15" s="27">
        <f t="shared" si="0"/>
        <v>20798215</v>
      </c>
      <c r="K15" s="27">
        <f t="shared" si="0"/>
        <v>-1085421</v>
      </c>
      <c r="L15" s="27">
        <f t="shared" si="0"/>
        <v>100677925</v>
      </c>
      <c r="M15" s="27">
        <f t="shared" si="0"/>
        <v>35031146</v>
      </c>
      <c r="N15" s="27">
        <f t="shared" si="0"/>
        <v>134623650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155421865</v>
      </c>
      <c r="X15" s="27">
        <f t="shared" si="0"/>
        <v>180127030</v>
      </c>
      <c r="Y15" s="27">
        <f t="shared" si="0"/>
        <v>-24705165</v>
      </c>
      <c r="Z15" s="28">
        <f>+IF(X15&lt;&gt;0,+(Y15/X15)*100,0)</f>
        <v>-13.715412395352326</v>
      </c>
      <c r="AA15" s="29">
        <f>SUM(AA6:AA14)</f>
        <v>154939001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-122488757</v>
      </c>
      <c r="D24" s="17"/>
      <c r="E24" s="18">
        <v>-150491000</v>
      </c>
      <c r="F24" s="19">
        <v>-150491000</v>
      </c>
      <c r="G24" s="19">
        <v>-4374446</v>
      </c>
      <c r="H24" s="19">
        <v>-9851000</v>
      </c>
      <c r="I24" s="19">
        <v>-9128000</v>
      </c>
      <c r="J24" s="19">
        <v>-23353446</v>
      </c>
      <c r="K24" s="19">
        <v>-12932122</v>
      </c>
      <c r="L24" s="19">
        <v>-11254000</v>
      </c>
      <c r="M24" s="19">
        <v>-12031000</v>
      </c>
      <c r="N24" s="19">
        <v>-36217122</v>
      </c>
      <c r="O24" s="19"/>
      <c r="P24" s="19"/>
      <c r="Q24" s="19"/>
      <c r="R24" s="19"/>
      <c r="S24" s="19"/>
      <c r="T24" s="19"/>
      <c r="U24" s="19"/>
      <c r="V24" s="19"/>
      <c r="W24" s="19">
        <v>-59570568</v>
      </c>
      <c r="X24" s="19">
        <v>-71106000</v>
      </c>
      <c r="Y24" s="19">
        <v>11535432</v>
      </c>
      <c r="Z24" s="20">
        <v>-16.22</v>
      </c>
      <c r="AA24" s="21">
        <v>-150491000</v>
      </c>
    </row>
    <row r="25" spans="1:27" ht="13.5">
      <c r="A25" s="23" t="s">
        <v>49</v>
      </c>
      <c r="B25" s="24"/>
      <c r="C25" s="25">
        <f aca="true" t="shared" si="1" ref="C25:Y25">SUM(C19:C24)</f>
        <v>-122488757</v>
      </c>
      <c r="D25" s="25">
        <f>SUM(D19:D24)</f>
        <v>0</v>
      </c>
      <c r="E25" s="26">
        <f t="shared" si="1"/>
        <v>-150491000</v>
      </c>
      <c r="F25" s="27">
        <f t="shared" si="1"/>
        <v>-150491000</v>
      </c>
      <c r="G25" s="27">
        <f t="shared" si="1"/>
        <v>-4374446</v>
      </c>
      <c r="H25" s="27">
        <f t="shared" si="1"/>
        <v>-9851000</v>
      </c>
      <c r="I25" s="27">
        <f t="shared" si="1"/>
        <v>-9128000</v>
      </c>
      <c r="J25" s="27">
        <f t="shared" si="1"/>
        <v>-23353446</v>
      </c>
      <c r="K25" s="27">
        <f t="shared" si="1"/>
        <v>-12932122</v>
      </c>
      <c r="L25" s="27">
        <f t="shared" si="1"/>
        <v>-11254000</v>
      </c>
      <c r="M25" s="27">
        <f t="shared" si="1"/>
        <v>-12031000</v>
      </c>
      <c r="N25" s="27">
        <f t="shared" si="1"/>
        <v>-36217122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-59570568</v>
      </c>
      <c r="X25" s="27">
        <f t="shared" si="1"/>
        <v>-71106000</v>
      </c>
      <c r="Y25" s="27">
        <f t="shared" si="1"/>
        <v>11535432</v>
      </c>
      <c r="Z25" s="28">
        <f>+IF(X25&lt;&gt;0,+(Y25/X25)*100,0)</f>
        <v>-16.222867268584928</v>
      </c>
      <c r="AA25" s="29">
        <f>SUM(AA19:AA24)</f>
        <v>-150491000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>
        <v>2</v>
      </c>
      <c r="F29" s="19">
        <v>2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>
        <v>2</v>
      </c>
      <c r="Y29" s="19">
        <v>-2</v>
      </c>
      <c r="Z29" s="20">
        <v>-100</v>
      </c>
      <c r="AA29" s="21">
        <v>2</v>
      </c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-3215483</v>
      </c>
      <c r="D33" s="17"/>
      <c r="E33" s="18">
        <v>-1800000</v>
      </c>
      <c r="F33" s="19">
        <v>-1800000</v>
      </c>
      <c r="G33" s="19"/>
      <c r="H33" s="19"/>
      <c r="I33" s="19">
        <v>-86000</v>
      </c>
      <c r="J33" s="19">
        <v>-86000</v>
      </c>
      <c r="K33" s="19">
        <v>-639105</v>
      </c>
      <c r="L33" s="19"/>
      <c r="M33" s="19"/>
      <c r="N33" s="19">
        <v>-639105</v>
      </c>
      <c r="O33" s="19"/>
      <c r="P33" s="19"/>
      <c r="Q33" s="19"/>
      <c r="R33" s="19"/>
      <c r="S33" s="19"/>
      <c r="T33" s="19"/>
      <c r="U33" s="19"/>
      <c r="V33" s="19"/>
      <c r="W33" s="19">
        <v>-725105</v>
      </c>
      <c r="X33" s="19"/>
      <c r="Y33" s="19">
        <v>-725105</v>
      </c>
      <c r="Z33" s="20"/>
      <c r="AA33" s="21">
        <v>-1800000</v>
      </c>
    </row>
    <row r="34" spans="1:27" ht="13.5">
      <c r="A34" s="23" t="s">
        <v>55</v>
      </c>
      <c r="B34" s="24"/>
      <c r="C34" s="25">
        <f aca="true" t="shared" si="2" ref="C34:Y34">SUM(C29:C33)</f>
        <v>-3215483</v>
      </c>
      <c r="D34" s="25">
        <f>SUM(D29:D33)</f>
        <v>0</v>
      </c>
      <c r="E34" s="26">
        <f t="shared" si="2"/>
        <v>-1799998</v>
      </c>
      <c r="F34" s="27">
        <f t="shared" si="2"/>
        <v>-1799998</v>
      </c>
      <c r="G34" s="27">
        <f t="shared" si="2"/>
        <v>0</v>
      </c>
      <c r="H34" s="27">
        <f t="shared" si="2"/>
        <v>0</v>
      </c>
      <c r="I34" s="27">
        <f t="shared" si="2"/>
        <v>-86000</v>
      </c>
      <c r="J34" s="27">
        <f t="shared" si="2"/>
        <v>-86000</v>
      </c>
      <c r="K34" s="27">
        <f t="shared" si="2"/>
        <v>-639105</v>
      </c>
      <c r="L34" s="27">
        <f t="shared" si="2"/>
        <v>0</v>
      </c>
      <c r="M34" s="27">
        <f t="shared" si="2"/>
        <v>0</v>
      </c>
      <c r="N34" s="27">
        <f t="shared" si="2"/>
        <v>-639105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-725105</v>
      </c>
      <c r="X34" s="27">
        <f t="shared" si="2"/>
        <v>2</v>
      </c>
      <c r="Y34" s="27">
        <f t="shared" si="2"/>
        <v>-725107</v>
      </c>
      <c r="Z34" s="28">
        <f>+IF(X34&lt;&gt;0,+(Y34/X34)*100,0)</f>
        <v>-36255350</v>
      </c>
      <c r="AA34" s="29">
        <f>SUM(AA29:AA33)</f>
        <v>-1799998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-142897292</v>
      </c>
      <c r="D36" s="31">
        <f>+D15+D25+D34</f>
        <v>0</v>
      </c>
      <c r="E36" s="32">
        <f t="shared" si="3"/>
        <v>2648003</v>
      </c>
      <c r="F36" s="33">
        <f t="shared" si="3"/>
        <v>2648003</v>
      </c>
      <c r="G36" s="33">
        <f t="shared" si="3"/>
        <v>39518947</v>
      </c>
      <c r="H36" s="33">
        <f t="shared" si="3"/>
        <v>-22315469</v>
      </c>
      <c r="I36" s="33">
        <f t="shared" si="3"/>
        <v>-19844709</v>
      </c>
      <c r="J36" s="33">
        <f t="shared" si="3"/>
        <v>-2641231</v>
      </c>
      <c r="K36" s="33">
        <f t="shared" si="3"/>
        <v>-14656648</v>
      </c>
      <c r="L36" s="33">
        <f t="shared" si="3"/>
        <v>89423925</v>
      </c>
      <c r="M36" s="33">
        <f t="shared" si="3"/>
        <v>23000146</v>
      </c>
      <c r="N36" s="33">
        <f t="shared" si="3"/>
        <v>97767423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95126192</v>
      </c>
      <c r="X36" s="33">
        <f t="shared" si="3"/>
        <v>109021032</v>
      </c>
      <c r="Y36" s="33">
        <f t="shared" si="3"/>
        <v>-13894840</v>
      </c>
      <c r="Z36" s="34">
        <f>+IF(X36&lt;&gt;0,+(Y36/X36)*100,0)</f>
        <v>-12.745100413285392</v>
      </c>
      <c r="AA36" s="35">
        <f>+AA15+AA25+AA34</f>
        <v>2648003</v>
      </c>
    </row>
    <row r="37" spans="1:27" ht="13.5">
      <c r="A37" s="22" t="s">
        <v>57</v>
      </c>
      <c r="B37" s="16"/>
      <c r="C37" s="31">
        <v>10213786</v>
      </c>
      <c r="D37" s="31"/>
      <c r="E37" s="32">
        <v>5000000</v>
      </c>
      <c r="F37" s="33">
        <v>5000000</v>
      </c>
      <c r="G37" s="33">
        <v>52139859</v>
      </c>
      <c r="H37" s="33">
        <v>91658806</v>
      </c>
      <c r="I37" s="33">
        <v>69343337</v>
      </c>
      <c r="J37" s="33">
        <v>52139859</v>
      </c>
      <c r="K37" s="33">
        <v>49498628</v>
      </c>
      <c r="L37" s="33">
        <v>34841980</v>
      </c>
      <c r="M37" s="33">
        <v>124265905</v>
      </c>
      <c r="N37" s="33">
        <v>49498628</v>
      </c>
      <c r="O37" s="33"/>
      <c r="P37" s="33"/>
      <c r="Q37" s="33"/>
      <c r="R37" s="33"/>
      <c r="S37" s="33"/>
      <c r="T37" s="33"/>
      <c r="U37" s="33"/>
      <c r="V37" s="33"/>
      <c r="W37" s="33">
        <v>52139859</v>
      </c>
      <c r="X37" s="33">
        <v>5000000</v>
      </c>
      <c r="Y37" s="33">
        <v>47139859</v>
      </c>
      <c r="Z37" s="34">
        <v>942.8</v>
      </c>
      <c r="AA37" s="35">
        <v>5000000</v>
      </c>
    </row>
    <row r="38" spans="1:27" ht="13.5">
      <c r="A38" s="41" t="s">
        <v>58</v>
      </c>
      <c r="B38" s="42"/>
      <c r="C38" s="43">
        <v>-132683506</v>
      </c>
      <c r="D38" s="43"/>
      <c r="E38" s="44">
        <v>7648003</v>
      </c>
      <c r="F38" s="45">
        <v>7648003</v>
      </c>
      <c r="G38" s="45">
        <v>91658806</v>
      </c>
      <c r="H38" s="45">
        <v>69343337</v>
      </c>
      <c r="I38" s="45">
        <v>49498628</v>
      </c>
      <c r="J38" s="45">
        <v>49498628</v>
      </c>
      <c r="K38" s="45">
        <v>34841980</v>
      </c>
      <c r="L38" s="45">
        <v>124265905</v>
      </c>
      <c r="M38" s="45">
        <v>147266051</v>
      </c>
      <c r="N38" s="45">
        <v>147266051</v>
      </c>
      <c r="O38" s="45"/>
      <c r="P38" s="45"/>
      <c r="Q38" s="45"/>
      <c r="R38" s="45"/>
      <c r="S38" s="45"/>
      <c r="T38" s="45"/>
      <c r="U38" s="45"/>
      <c r="V38" s="45"/>
      <c r="W38" s="45">
        <v>147266051</v>
      </c>
      <c r="X38" s="45">
        <v>114021032</v>
      </c>
      <c r="Y38" s="45">
        <v>33245019</v>
      </c>
      <c r="Z38" s="46">
        <v>29.16</v>
      </c>
      <c r="AA38" s="47">
        <v>7648003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25660376</v>
      </c>
      <c r="D6" s="17"/>
      <c r="E6" s="18">
        <v>182929000</v>
      </c>
      <c r="F6" s="19">
        <v>182929000</v>
      </c>
      <c r="G6" s="19">
        <v>-441753</v>
      </c>
      <c r="H6" s="19">
        <v>-174566</v>
      </c>
      <c r="I6" s="19"/>
      <c r="J6" s="19">
        <v>-616319</v>
      </c>
      <c r="K6" s="19"/>
      <c r="L6" s="19">
        <v>8066464</v>
      </c>
      <c r="M6" s="19">
        <v>102581</v>
      </c>
      <c r="N6" s="19">
        <v>8169045</v>
      </c>
      <c r="O6" s="19"/>
      <c r="P6" s="19"/>
      <c r="Q6" s="19"/>
      <c r="R6" s="19"/>
      <c r="S6" s="19"/>
      <c r="T6" s="19"/>
      <c r="U6" s="19"/>
      <c r="V6" s="19"/>
      <c r="W6" s="19">
        <v>7552726</v>
      </c>
      <c r="X6" s="19">
        <v>76604271</v>
      </c>
      <c r="Y6" s="19">
        <v>-69051545</v>
      </c>
      <c r="Z6" s="20">
        <v>-90.14</v>
      </c>
      <c r="AA6" s="21">
        <v>182929000</v>
      </c>
    </row>
    <row r="7" spans="1:27" ht="13.5">
      <c r="A7" s="22" t="s">
        <v>34</v>
      </c>
      <c r="B7" s="16"/>
      <c r="C7" s="17">
        <v>1026529536</v>
      </c>
      <c r="D7" s="17"/>
      <c r="E7" s="18">
        <v>633675000</v>
      </c>
      <c r="F7" s="19">
        <v>633675000</v>
      </c>
      <c r="G7" s="19">
        <v>-235898000</v>
      </c>
      <c r="H7" s="19">
        <v>-2412000</v>
      </c>
      <c r="I7" s="19"/>
      <c r="J7" s="19">
        <v>-238310000</v>
      </c>
      <c r="K7" s="19"/>
      <c r="L7" s="19">
        <v>1109000</v>
      </c>
      <c r="M7" s="19">
        <v>80148000</v>
      </c>
      <c r="N7" s="19">
        <v>81257000</v>
      </c>
      <c r="O7" s="19"/>
      <c r="P7" s="19"/>
      <c r="Q7" s="19"/>
      <c r="R7" s="19"/>
      <c r="S7" s="19"/>
      <c r="T7" s="19"/>
      <c r="U7" s="19"/>
      <c r="V7" s="19"/>
      <c r="W7" s="19">
        <v>-157053000</v>
      </c>
      <c r="X7" s="19">
        <v>334164551</v>
      </c>
      <c r="Y7" s="19">
        <v>-491217551</v>
      </c>
      <c r="Z7" s="20">
        <v>-147</v>
      </c>
      <c r="AA7" s="21">
        <v>633675000</v>
      </c>
    </row>
    <row r="8" spans="1:27" ht="13.5">
      <c r="A8" s="22" t="s">
        <v>35</v>
      </c>
      <c r="B8" s="16"/>
      <c r="C8" s="17"/>
      <c r="D8" s="17"/>
      <c r="E8" s="18">
        <v>581594000</v>
      </c>
      <c r="F8" s="19">
        <v>581594000</v>
      </c>
      <c r="G8" s="19">
        <v>192973000</v>
      </c>
      <c r="H8" s="19">
        <v>-1948000</v>
      </c>
      <c r="I8" s="19"/>
      <c r="J8" s="19">
        <v>191025000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191025000</v>
      </c>
      <c r="X8" s="19">
        <v>465847418</v>
      </c>
      <c r="Y8" s="19">
        <v>-274822418</v>
      </c>
      <c r="Z8" s="20">
        <v>-58.99</v>
      </c>
      <c r="AA8" s="21">
        <v>581594000</v>
      </c>
    </row>
    <row r="9" spans="1:27" ht="13.5">
      <c r="A9" s="22" t="s">
        <v>36</v>
      </c>
      <c r="B9" s="16"/>
      <c r="C9" s="17">
        <v>11244034</v>
      </c>
      <c r="D9" s="17"/>
      <c r="E9" s="18">
        <v>9692824</v>
      </c>
      <c r="F9" s="19">
        <v>9692824</v>
      </c>
      <c r="G9" s="19">
        <v>-540641</v>
      </c>
      <c r="H9" s="19"/>
      <c r="I9" s="19"/>
      <c r="J9" s="19">
        <v>-540641</v>
      </c>
      <c r="K9" s="19"/>
      <c r="L9" s="19">
        <v>569705</v>
      </c>
      <c r="M9" s="19">
        <v>567575</v>
      </c>
      <c r="N9" s="19">
        <v>1137280</v>
      </c>
      <c r="O9" s="19"/>
      <c r="P9" s="19"/>
      <c r="Q9" s="19"/>
      <c r="R9" s="19"/>
      <c r="S9" s="19"/>
      <c r="T9" s="19"/>
      <c r="U9" s="19"/>
      <c r="V9" s="19"/>
      <c r="W9" s="19">
        <v>596639</v>
      </c>
      <c r="X9" s="19">
        <v>1851094</v>
      </c>
      <c r="Y9" s="19">
        <v>-1254455</v>
      </c>
      <c r="Z9" s="20">
        <v>-67.77</v>
      </c>
      <c r="AA9" s="21">
        <v>9692824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-724559925</v>
      </c>
      <c r="D12" s="17"/>
      <c r="E12" s="18">
        <v>-721245000</v>
      </c>
      <c r="F12" s="19">
        <v>-721245000</v>
      </c>
      <c r="G12" s="19">
        <v>-39414971</v>
      </c>
      <c r="H12" s="19">
        <v>-46943443</v>
      </c>
      <c r="I12" s="19">
        <v>-52796082</v>
      </c>
      <c r="J12" s="19">
        <v>-139154496</v>
      </c>
      <c r="K12" s="19">
        <v>-64781085</v>
      </c>
      <c r="L12" s="19">
        <v>-46546127</v>
      </c>
      <c r="M12" s="19">
        <v>-54301431</v>
      </c>
      <c r="N12" s="19">
        <v>-165628643</v>
      </c>
      <c r="O12" s="19"/>
      <c r="P12" s="19"/>
      <c r="Q12" s="19"/>
      <c r="R12" s="19"/>
      <c r="S12" s="19"/>
      <c r="T12" s="19"/>
      <c r="U12" s="19"/>
      <c r="V12" s="19"/>
      <c r="W12" s="19">
        <v>-304783139</v>
      </c>
      <c r="X12" s="19">
        <v>-360622500</v>
      </c>
      <c r="Y12" s="19">
        <v>55839361</v>
      </c>
      <c r="Z12" s="20">
        <v>-15.48</v>
      </c>
      <c r="AA12" s="21">
        <v>-721245000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338874021</v>
      </c>
      <c r="D15" s="25">
        <f>SUM(D6:D14)</f>
        <v>0</v>
      </c>
      <c r="E15" s="26">
        <f t="shared" si="0"/>
        <v>686645824</v>
      </c>
      <c r="F15" s="27">
        <f t="shared" si="0"/>
        <v>686645824</v>
      </c>
      <c r="G15" s="27">
        <f t="shared" si="0"/>
        <v>-83322365</v>
      </c>
      <c r="H15" s="27">
        <f t="shared" si="0"/>
        <v>-51478009</v>
      </c>
      <c r="I15" s="27">
        <f t="shared" si="0"/>
        <v>-52796082</v>
      </c>
      <c r="J15" s="27">
        <f t="shared" si="0"/>
        <v>-187596456</v>
      </c>
      <c r="K15" s="27">
        <f t="shared" si="0"/>
        <v>-64781085</v>
      </c>
      <c r="L15" s="27">
        <f t="shared" si="0"/>
        <v>-36800958</v>
      </c>
      <c r="M15" s="27">
        <f t="shared" si="0"/>
        <v>26516725</v>
      </c>
      <c r="N15" s="27">
        <f t="shared" si="0"/>
        <v>-75065318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-262661774</v>
      </c>
      <c r="X15" s="27">
        <f t="shared" si="0"/>
        <v>517844834</v>
      </c>
      <c r="Y15" s="27">
        <f t="shared" si="0"/>
        <v>-780506608</v>
      </c>
      <c r="Z15" s="28">
        <f>+IF(X15&lt;&gt;0,+(Y15/X15)*100,0)</f>
        <v>-150.72209989450238</v>
      </c>
      <c r="AA15" s="29">
        <f>SUM(AA6:AA14)</f>
        <v>686645824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-192668594</v>
      </c>
      <c r="D24" s="17"/>
      <c r="E24" s="18">
        <v>-704498004</v>
      </c>
      <c r="F24" s="19">
        <v>-704498004</v>
      </c>
      <c r="G24" s="19">
        <v>-21473046</v>
      </c>
      <c r="H24" s="19">
        <v>-15985315</v>
      </c>
      <c r="I24" s="19">
        <v>-62440941</v>
      </c>
      <c r="J24" s="19">
        <v>-99899302</v>
      </c>
      <c r="K24" s="19">
        <v>-46899796</v>
      </c>
      <c r="L24" s="19">
        <v>-43973461</v>
      </c>
      <c r="M24" s="19">
        <v>-52543972</v>
      </c>
      <c r="N24" s="19">
        <v>-143417229</v>
      </c>
      <c r="O24" s="19"/>
      <c r="P24" s="19"/>
      <c r="Q24" s="19"/>
      <c r="R24" s="19"/>
      <c r="S24" s="19"/>
      <c r="T24" s="19"/>
      <c r="U24" s="19"/>
      <c r="V24" s="19"/>
      <c r="W24" s="19">
        <v>-243316531</v>
      </c>
      <c r="X24" s="19">
        <v>-352249002</v>
      </c>
      <c r="Y24" s="19">
        <v>108932471</v>
      </c>
      <c r="Z24" s="20">
        <v>-30.92</v>
      </c>
      <c r="AA24" s="21">
        <v>-704498004</v>
      </c>
    </row>
    <row r="25" spans="1:27" ht="13.5">
      <c r="A25" s="23" t="s">
        <v>49</v>
      </c>
      <c r="B25" s="24"/>
      <c r="C25" s="25">
        <f aca="true" t="shared" si="1" ref="C25:Y25">SUM(C19:C24)</f>
        <v>-192668594</v>
      </c>
      <c r="D25" s="25">
        <f>SUM(D19:D24)</f>
        <v>0</v>
      </c>
      <c r="E25" s="26">
        <f t="shared" si="1"/>
        <v>-704498004</v>
      </c>
      <c r="F25" s="27">
        <f t="shared" si="1"/>
        <v>-704498004</v>
      </c>
      <c r="G25" s="27">
        <f t="shared" si="1"/>
        <v>-21473046</v>
      </c>
      <c r="H25" s="27">
        <f t="shared" si="1"/>
        <v>-15985315</v>
      </c>
      <c r="I25" s="27">
        <f t="shared" si="1"/>
        <v>-62440941</v>
      </c>
      <c r="J25" s="27">
        <f t="shared" si="1"/>
        <v>-99899302</v>
      </c>
      <c r="K25" s="27">
        <f t="shared" si="1"/>
        <v>-46899796</v>
      </c>
      <c r="L25" s="27">
        <f t="shared" si="1"/>
        <v>-43973461</v>
      </c>
      <c r="M25" s="27">
        <f t="shared" si="1"/>
        <v>-52543972</v>
      </c>
      <c r="N25" s="27">
        <f t="shared" si="1"/>
        <v>-143417229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-243316531</v>
      </c>
      <c r="X25" s="27">
        <f t="shared" si="1"/>
        <v>-352249002</v>
      </c>
      <c r="Y25" s="27">
        <f t="shared" si="1"/>
        <v>108932471</v>
      </c>
      <c r="Z25" s="28">
        <f>+IF(X25&lt;&gt;0,+(Y25/X25)*100,0)</f>
        <v>-30.92484872391491</v>
      </c>
      <c r="AA25" s="29">
        <f>SUM(AA19:AA24)</f>
        <v>-704498004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-3728903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-3728903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142476524</v>
      </c>
      <c r="D36" s="31">
        <f>+D15+D25+D34</f>
        <v>0</v>
      </c>
      <c r="E36" s="32">
        <f t="shared" si="3"/>
        <v>-17852180</v>
      </c>
      <c r="F36" s="33">
        <f t="shared" si="3"/>
        <v>-17852180</v>
      </c>
      <c r="G36" s="33">
        <f t="shared" si="3"/>
        <v>-104795411</v>
      </c>
      <c r="H36" s="33">
        <f t="shared" si="3"/>
        <v>-67463324</v>
      </c>
      <c r="I36" s="33">
        <f t="shared" si="3"/>
        <v>-115237023</v>
      </c>
      <c r="J36" s="33">
        <f t="shared" si="3"/>
        <v>-287495758</v>
      </c>
      <c r="K36" s="33">
        <f t="shared" si="3"/>
        <v>-111680881</v>
      </c>
      <c r="L36" s="33">
        <f t="shared" si="3"/>
        <v>-80774419</v>
      </c>
      <c r="M36" s="33">
        <f t="shared" si="3"/>
        <v>-26027247</v>
      </c>
      <c r="N36" s="33">
        <f t="shared" si="3"/>
        <v>-218482547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-505978305</v>
      </c>
      <c r="X36" s="33">
        <f t="shared" si="3"/>
        <v>165595832</v>
      </c>
      <c r="Y36" s="33">
        <f t="shared" si="3"/>
        <v>-671574137</v>
      </c>
      <c r="Z36" s="34">
        <f>+IF(X36&lt;&gt;0,+(Y36/X36)*100,0)</f>
        <v>-405.55014512684113</v>
      </c>
      <c r="AA36" s="35">
        <f>+AA15+AA25+AA34</f>
        <v>-17852180</v>
      </c>
    </row>
    <row r="37" spans="1:27" ht="13.5">
      <c r="A37" s="22" t="s">
        <v>57</v>
      </c>
      <c r="B37" s="16"/>
      <c r="C37" s="31">
        <v>91238655</v>
      </c>
      <c r="D37" s="31"/>
      <c r="E37" s="32"/>
      <c r="F37" s="33"/>
      <c r="G37" s="33">
        <v>238936174</v>
      </c>
      <c r="H37" s="33">
        <v>134140763</v>
      </c>
      <c r="I37" s="33">
        <v>66677439</v>
      </c>
      <c r="J37" s="33">
        <v>238936174</v>
      </c>
      <c r="K37" s="33">
        <v>-48559584</v>
      </c>
      <c r="L37" s="33">
        <v>-160240465</v>
      </c>
      <c r="M37" s="33">
        <v>-241014884</v>
      </c>
      <c r="N37" s="33">
        <v>-48559584</v>
      </c>
      <c r="O37" s="33"/>
      <c r="P37" s="33"/>
      <c r="Q37" s="33"/>
      <c r="R37" s="33"/>
      <c r="S37" s="33"/>
      <c r="T37" s="33"/>
      <c r="U37" s="33"/>
      <c r="V37" s="33"/>
      <c r="W37" s="33">
        <v>238936174</v>
      </c>
      <c r="X37" s="33"/>
      <c r="Y37" s="33">
        <v>238936174</v>
      </c>
      <c r="Z37" s="34"/>
      <c r="AA37" s="35"/>
    </row>
    <row r="38" spans="1:27" ht="13.5">
      <c r="A38" s="41" t="s">
        <v>58</v>
      </c>
      <c r="B38" s="42"/>
      <c r="C38" s="43">
        <v>233715179</v>
      </c>
      <c r="D38" s="43"/>
      <c r="E38" s="44">
        <v>-17852180</v>
      </c>
      <c r="F38" s="45">
        <v>-17852180</v>
      </c>
      <c r="G38" s="45">
        <v>134140763</v>
      </c>
      <c r="H38" s="45">
        <v>66677439</v>
      </c>
      <c r="I38" s="45">
        <v>-48559584</v>
      </c>
      <c r="J38" s="45">
        <v>-48559584</v>
      </c>
      <c r="K38" s="45">
        <v>-160240465</v>
      </c>
      <c r="L38" s="45">
        <v>-241014884</v>
      </c>
      <c r="M38" s="45">
        <v>-267042131</v>
      </c>
      <c r="N38" s="45">
        <v>-267042131</v>
      </c>
      <c r="O38" s="45"/>
      <c r="P38" s="45"/>
      <c r="Q38" s="45"/>
      <c r="R38" s="45"/>
      <c r="S38" s="45"/>
      <c r="T38" s="45"/>
      <c r="U38" s="45"/>
      <c r="V38" s="45"/>
      <c r="W38" s="45">
        <v>-267042131</v>
      </c>
      <c r="X38" s="45">
        <v>165595832</v>
      </c>
      <c r="Y38" s="45">
        <v>-432637963</v>
      </c>
      <c r="Z38" s="46">
        <v>-261.26</v>
      </c>
      <c r="AA38" s="47">
        <v>-17852180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32039995</v>
      </c>
      <c r="D6" s="17"/>
      <c r="E6" s="18">
        <v>25201420</v>
      </c>
      <c r="F6" s="19">
        <v>25201420</v>
      </c>
      <c r="G6" s="19">
        <v>172169</v>
      </c>
      <c r="H6" s="19">
        <v>2866462</v>
      </c>
      <c r="I6" s="19">
        <v>1585100</v>
      </c>
      <c r="J6" s="19">
        <v>4623731</v>
      </c>
      <c r="K6" s="19">
        <v>2072563</v>
      </c>
      <c r="L6" s="19">
        <v>2183870</v>
      </c>
      <c r="M6" s="19">
        <v>2916396</v>
      </c>
      <c r="N6" s="19">
        <v>7172829</v>
      </c>
      <c r="O6" s="19"/>
      <c r="P6" s="19"/>
      <c r="Q6" s="19"/>
      <c r="R6" s="19"/>
      <c r="S6" s="19"/>
      <c r="T6" s="19"/>
      <c r="U6" s="19"/>
      <c r="V6" s="19"/>
      <c r="W6" s="19">
        <v>11796560</v>
      </c>
      <c r="X6" s="19">
        <v>12410783</v>
      </c>
      <c r="Y6" s="19">
        <v>-614223</v>
      </c>
      <c r="Z6" s="20">
        <v>-4.95</v>
      </c>
      <c r="AA6" s="21">
        <v>25201420</v>
      </c>
    </row>
    <row r="7" spans="1:27" ht="13.5">
      <c r="A7" s="22" t="s">
        <v>34</v>
      </c>
      <c r="B7" s="16"/>
      <c r="C7" s="17">
        <v>106014877</v>
      </c>
      <c r="D7" s="17"/>
      <c r="E7" s="18">
        <v>121458000</v>
      </c>
      <c r="F7" s="19">
        <v>121458000</v>
      </c>
      <c r="G7" s="19"/>
      <c r="H7" s="19">
        <v>49735000</v>
      </c>
      <c r="I7" s="19"/>
      <c r="J7" s="19">
        <v>49735000</v>
      </c>
      <c r="K7" s="19"/>
      <c r="L7" s="19">
        <v>38661000</v>
      </c>
      <c r="M7" s="19"/>
      <c r="N7" s="19">
        <v>38661000</v>
      </c>
      <c r="O7" s="19"/>
      <c r="P7" s="19"/>
      <c r="Q7" s="19"/>
      <c r="R7" s="19"/>
      <c r="S7" s="19"/>
      <c r="T7" s="19"/>
      <c r="U7" s="19"/>
      <c r="V7" s="19"/>
      <c r="W7" s="19">
        <v>88396000</v>
      </c>
      <c r="X7" s="19">
        <v>89955000</v>
      </c>
      <c r="Y7" s="19">
        <v>-1559000</v>
      </c>
      <c r="Z7" s="20">
        <v>-1.73</v>
      </c>
      <c r="AA7" s="21">
        <v>121458000</v>
      </c>
    </row>
    <row r="8" spans="1:27" ht="13.5">
      <c r="A8" s="22" t="s">
        <v>35</v>
      </c>
      <c r="B8" s="16"/>
      <c r="C8" s="17">
        <v>36611303</v>
      </c>
      <c r="D8" s="17"/>
      <c r="E8" s="18">
        <v>41408000</v>
      </c>
      <c r="F8" s="19">
        <v>41408000</v>
      </c>
      <c r="G8" s="19"/>
      <c r="H8" s="19">
        <v>9069000</v>
      </c>
      <c r="I8" s="19"/>
      <c r="J8" s="19">
        <v>9069000</v>
      </c>
      <c r="K8" s="19">
        <v>1362000</v>
      </c>
      <c r="L8" s="19"/>
      <c r="M8" s="19">
        <v>10929000</v>
      </c>
      <c r="N8" s="19">
        <v>12291000</v>
      </c>
      <c r="O8" s="19"/>
      <c r="P8" s="19"/>
      <c r="Q8" s="19"/>
      <c r="R8" s="19"/>
      <c r="S8" s="19"/>
      <c r="T8" s="19"/>
      <c r="U8" s="19"/>
      <c r="V8" s="19"/>
      <c r="W8" s="19">
        <v>21360000</v>
      </c>
      <c r="X8" s="19">
        <v>31544000</v>
      </c>
      <c r="Y8" s="19">
        <v>-10184000</v>
      </c>
      <c r="Z8" s="20">
        <v>-32.29</v>
      </c>
      <c r="AA8" s="21">
        <v>41408000</v>
      </c>
    </row>
    <row r="9" spans="1:27" ht="13.5">
      <c r="A9" s="22" t="s">
        <v>36</v>
      </c>
      <c r="B9" s="16"/>
      <c r="C9" s="17">
        <v>1125733</v>
      </c>
      <c r="D9" s="17"/>
      <c r="E9" s="18">
        <v>930000</v>
      </c>
      <c r="F9" s="19">
        <v>930000</v>
      </c>
      <c r="G9" s="19"/>
      <c r="H9" s="19">
        <v>64010</v>
      </c>
      <c r="I9" s="19">
        <v>167307</v>
      </c>
      <c r="J9" s="19">
        <v>231317</v>
      </c>
      <c r="K9" s="19">
        <v>336100</v>
      </c>
      <c r="L9" s="19">
        <v>39748</v>
      </c>
      <c r="M9" s="19">
        <v>134573</v>
      </c>
      <c r="N9" s="19">
        <v>510421</v>
      </c>
      <c r="O9" s="19"/>
      <c r="P9" s="19"/>
      <c r="Q9" s="19"/>
      <c r="R9" s="19"/>
      <c r="S9" s="19"/>
      <c r="T9" s="19"/>
      <c r="U9" s="19"/>
      <c r="V9" s="19"/>
      <c r="W9" s="19">
        <v>741738</v>
      </c>
      <c r="X9" s="19">
        <v>540000</v>
      </c>
      <c r="Y9" s="19">
        <v>201738</v>
      </c>
      <c r="Z9" s="20">
        <v>37.36</v>
      </c>
      <c r="AA9" s="21">
        <v>930000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-130135809</v>
      </c>
      <c r="D12" s="17"/>
      <c r="E12" s="18">
        <v>-154920538</v>
      </c>
      <c r="F12" s="19">
        <v>-154920538</v>
      </c>
      <c r="G12" s="19">
        <v>-8861244</v>
      </c>
      <c r="H12" s="19">
        <v>-10554406</v>
      </c>
      <c r="I12" s="19">
        <v>-12987330</v>
      </c>
      <c r="J12" s="19">
        <v>-32402980</v>
      </c>
      <c r="K12" s="19">
        <v>-10674870</v>
      </c>
      <c r="L12" s="19">
        <v>-12950246</v>
      </c>
      <c r="M12" s="19">
        <v>-11566361</v>
      </c>
      <c r="N12" s="19">
        <v>-35191477</v>
      </c>
      <c r="O12" s="19"/>
      <c r="P12" s="19"/>
      <c r="Q12" s="19"/>
      <c r="R12" s="19"/>
      <c r="S12" s="19"/>
      <c r="T12" s="19"/>
      <c r="U12" s="19"/>
      <c r="V12" s="19"/>
      <c r="W12" s="19">
        <v>-67594457</v>
      </c>
      <c r="X12" s="19">
        <v>-70985341</v>
      </c>
      <c r="Y12" s="19">
        <v>3390884</v>
      </c>
      <c r="Z12" s="20">
        <v>-4.78</v>
      </c>
      <c r="AA12" s="21">
        <v>-154920538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45656099</v>
      </c>
      <c r="D15" s="25">
        <f>SUM(D6:D14)</f>
        <v>0</v>
      </c>
      <c r="E15" s="26">
        <f t="shared" si="0"/>
        <v>34076882</v>
      </c>
      <c r="F15" s="27">
        <f t="shared" si="0"/>
        <v>34076882</v>
      </c>
      <c r="G15" s="27">
        <f t="shared" si="0"/>
        <v>-8689075</v>
      </c>
      <c r="H15" s="27">
        <f t="shared" si="0"/>
        <v>51180066</v>
      </c>
      <c r="I15" s="27">
        <f t="shared" si="0"/>
        <v>-11234923</v>
      </c>
      <c r="J15" s="27">
        <f t="shared" si="0"/>
        <v>31256068</v>
      </c>
      <c r="K15" s="27">
        <f t="shared" si="0"/>
        <v>-6904207</v>
      </c>
      <c r="L15" s="27">
        <f t="shared" si="0"/>
        <v>27934372</v>
      </c>
      <c r="M15" s="27">
        <f t="shared" si="0"/>
        <v>2413608</v>
      </c>
      <c r="N15" s="27">
        <f t="shared" si="0"/>
        <v>23443773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54699841</v>
      </c>
      <c r="X15" s="27">
        <f t="shared" si="0"/>
        <v>63464442</v>
      </c>
      <c r="Y15" s="27">
        <f t="shared" si="0"/>
        <v>-8764601</v>
      </c>
      <c r="Z15" s="28">
        <f>+IF(X15&lt;&gt;0,+(Y15/X15)*100,0)</f>
        <v>-13.810254567431635</v>
      </c>
      <c r="AA15" s="29">
        <f>SUM(AA6:AA14)</f>
        <v>34076882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8896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-33217312</v>
      </c>
      <c r="D24" s="17"/>
      <c r="E24" s="18">
        <v>-46596832</v>
      </c>
      <c r="F24" s="19">
        <v>-46596832</v>
      </c>
      <c r="G24" s="19"/>
      <c r="H24" s="19">
        <v>-872556</v>
      </c>
      <c r="I24" s="19">
        <v>-158626</v>
      </c>
      <c r="J24" s="19">
        <v>-1031182</v>
      </c>
      <c r="K24" s="19">
        <v>-3514669</v>
      </c>
      <c r="L24" s="19">
        <v>-2728887</v>
      </c>
      <c r="M24" s="19">
        <v>-9168934</v>
      </c>
      <c r="N24" s="19">
        <v>-15412490</v>
      </c>
      <c r="O24" s="19"/>
      <c r="P24" s="19"/>
      <c r="Q24" s="19"/>
      <c r="R24" s="19"/>
      <c r="S24" s="19"/>
      <c r="T24" s="19"/>
      <c r="U24" s="19"/>
      <c r="V24" s="19"/>
      <c r="W24" s="19">
        <v>-16443672</v>
      </c>
      <c r="X24" s="19">
        <v>-28711991</v>
      </c>
      <c r="Y24" s="19">
        <v>12268319</v>
      </c>
      <c r="Z24" s="20">
        <v>-42.73</v>
      </c>
      <c r="AA24" s="21">
        <v>-46596832</v>
      </c>
    </row>
    <row r="25" spans="1:27" ht="13.5">
      <c r="A25" s="23" t="s">
        <v>49</v>
      </c>
      <c r="B25" s="24"/>
      <c r="C25" s="25">
        <f aca="true" t="shared" si="1" ref="C25:Y25">SUM(C19:C24)</f>
        <v>-33208416</v>
      </c>
      <c r="D25" s="25">
        <f>SUM(D19:D24)</f>
        <v>0</v>
      </c>
      <c r="E25" s="26">
        <f t="shared" si="1"/>
        <v>-46596832</v>
      </c>
      <c r="F25" s="27">
        <f t="shared" si="1"/>
        <v>-46596832</v>
      </c>
      <c r="G25" s="27">
        <f t="shared" si="1"/>
        <v>0</v>
      </c>
      <c r="H25" s="27">
        <f t="shared" si="1"/>
        <v>-872556</v>
      </c>
      <c r="I25" s="27">
        <f t="shared" si="1"/>
        <v>-158626</v>
      </c>
      <c r="J25" s="27">
        <f t="shared" si="1"/>
        <v>-1031182</v>
      </c>
      <c r="K25" s="27">
        <f t="shared" si="1"/>
        <v>-3514669</v>
      </c>
      <c r="L25" s="27">
        <f t="shared" si="1"/>
        <v>-2728887</v>
      </c>
      <c r="M25" s="27">
        <f t="shared" si="1"/>
        <v>-9168934</v>
      </c>
      <c r="N25" s="27">
        <f t="shared" si="1"/>
        <v>-15412490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-16443672</v>
      </c>
      <c r="X25" s="27">
        <f t="shared" si="1"/>
        <v>-28711991</v>
      </c>
      <c r="Y25" s="27">
        <f t="shared" si="1"/>
        <v>12268319</v>
      </c>
      <c r="Z25" s="28">
        <f>+IF(X25&lt;&gt;0,+(Y25/X25)*100,0)</f>
        <v>-42.728903753139235</v>
      </c>
      <c r="AA25" s="29">
        <f>SUM(AA19:AA24)</f>
        <v>-46596832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12447683</v>
      </c>
      <c r="D36" s="31">
        <f>+D15+D25+D34</f>
        <v>0</v>
      </c>
      <c r="E36" s="32">
        <f t="shared" si="3"/>
        <v>-12519950</v>
      </c>
      <c r="F36" s="33">
        <f t="shared" si="3"/>
        <v>-12519950</v>
      </c>
      <c r="G36" s="33">
        <f t="shared" si="3"/>
        <v>-8689075</v>
      </c>
      <c r="H36" s="33">
        <f t="shared" si="3"/>
        <v>50307510</v>
      </c>
      <c r="I36" s="33">
        <f t="shared" si="3"/>
        <v>-11393549</v>
      </c>
      <c r="J36" s="33">
        <f t="shared" si="3"/>
        <v>30224886</v>
      </c>
      <c r="K36" s="33">
        <f t="shared" si="3"/>
        <v>-10418876</v>
      </c>
      <c r="L36" s="33">
        <f t="shared" si="3"/>
        <v>25205485</v>
      </c>
      <c r="M36" s="33">
        <f t="shared" si="3"/>
        <v>-6755326</v>
      </c>
      <c r="N36" s="33">
        <f t="shared" si="3"/>
        <v>8031283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38256169</v>
      </c>
      <c r="X36" s="33">
        <f t="shared" si="3"/>
        <v>34752451</v>
      </c>
      <c r="Y36" s="33">
        <f t="shared" si="3"/>
        <v>3503718</v>
      </c>
      <c r="Z36" s="34">
        <f>+IF(X36&lt;&gt;0,+(Y36/X36)*100,0)</f>
        <v>10.081930624116268</v>
      </c>
      <c r="AA36" s="35">
        <f>+AA15+AA25+AA34</f>
        <v>-12519950</v>
      </c>
    </row>
    <row r="37" spans="1:27" ht="13.5">
      <c r="A37" s="22" t="s">
        <v>57</v>
      </c>
      <c r="B37" s="16"/>
      <c r="C37" s="31">
        <v>2349601</v>
      </c>
      <c r="D37" s="31"/>
      <c r="E37" s="32">
        <v>33181401</v>
      </c>
      <c r="F37" s="33">
        <v>33181401</v>
      </c>
      <c r="G37" s="33"/>
      <c r="H37" s="33">
        <v>-8689075</v>
      </c>
      <c r="I37" s="33">
        <v>41618435</v>
      </c>
      <c r="J37" s="33"/>
      <c r="K37" s="33">
        <v>30224886</v>
      </c>
      <c r="L37" s="33">
        <v>19806010</v>
      </c>
      <c r="M37" s="33">
        <v>45011495</v>
      </c>
      <c r="N37" s="33">
        <v>30224886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33181401</v>
      </c>
      <c r="Y37" s="33">
        <v>-33181401</v>
      </c>
      <c r="Z37" s="34">
        <v>-100</v>
      </c>
      <c r="AA37" s="35">
        <v>33181401</v>
      </c>
    </row>
    <row r="38" spans="1:27" ht="13.5">
      <c r="A38" s="41" t="s">
        <v>58</v>
      </c>
      <c r="B38" s="42"/>
      <c r="C38" s="43">
        <v>14797284</v>
      </c>
      <c r="D38" s="43"/>
      <c r="E38" s="44">
        <v>20661451</v>
      </c>
      <c r="F38" s="45">
        <v>20661451</v>
      </c>
      <c r="G38" s="45">
        <v>-8689075</v>
      </c>
      <c r="H38" s="45">
        <v>41618435</v>
      </c>
      <c r="I38" s="45">
        <v>30224886</v>
      </c>
      <c r="J38" s="45">
        <v>30224886</v>
      </c>
      <c r="K38" s="45">
        <v>19806010</v>
      </c>
      <c r="L38" s="45">
        <v>45011495</v>
      </c>
      <c r="M38" s="45">
        <v>38256169</v>
      </c>
      <c r="N38" s="45">
        <v>38256169</v>
      </c>
      <c r="O38" s="45"/>
      <c r="P38" s="45"/>
      <c r="Q38" s="45"/>
      <c r="R38" s="45"/>
      <c r="S38" s="45"/>
      <c r="T38" s="45"/>
      <c r="U38" s="45"/>
      <c r="V38" s="45"/>
      <c r="W38" s="45">
        <v>38256169</v>
      </c>
      <c r="X38" s="45">
        <v>67933852</v>
      </c>
      <c r="Y38" s="45">
        <v>-29677683</v>
      </c>
      <c r="Z38" s="46">
        <v>-43.69</v>
      </c>
      <c r="AA38" s="47">
        <v>20661451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32551434</v>
      </c>
      <c r="D6" s="17"/>
      <c r="E6" s="18">
        <v>17369212</v>
      </c>
      <c r="F6" s="19">
        <v>17369212</v>
      </c>
      <c r="G6" s="19">
        <v>405588</v>
      </c>
      <c r="H6" s="19">
        <v>90603</v>
      </c>
      <c r="I6" s="19">
        <v>163005</v>
      </c>
      <c r="J6" s="19">
        <v>659196</v>
      </c>
      <c r="K6" s="19">
        <v>434235</v>
      </c>
      <c r="L6" s="19">
        <v>515321</v>
      </c>
      <c r="M6" s="19">
        <v>271963</v>
      </c>
      <c r="N6" s="19">
        <v>1221519</v>
      </c>
      <c r="O6" s="19"/>
      <c r="P6" s="19"/>
      <c r="Q6" s="19"/>
      <c r="R6" s="19"/>
      <c r="S6" s="19"/>
      <c r="T6" s="19"/>
      <c r="U6" s="19"/>
      <c r="V6" s="19"/>
      <c r="W6" s="19">
        <v>1880715</v>
      </c>
      <c r="X6" s="19">
        <v>7786742</v>
      </c>
      <c r="Y6" s="19">
        <v>-5906027</v>
      </c>
      <c r="Z6" s="20">
        <v>-75.85</v>
      </c>
      <c r="AA6" s="21">
        <v>17369212</v>
      </c>
    </row>
    <row r="7" spans="1:27" ht="13.5">
      <c r="A7" s="22" t="s">
        <v>34</v>
      </c>
      <c r="B7" s="16"/>
      <c r="C7" s="17">
        <v>105112214</v>
      </c>
      <c r="D7" s="17"/>
      <c r="E7" s="18">
        <v>81839780</v>
      </c>
      <c r="F7" s="19">
        <v>81839780</v>
      </c>
      <c r="G7" s="19">
        <v>40638000</v>
      </c>
      <c r="H7" s="19">
        <v>1548000</v>
      </c>
      <c r="I7" s="19"/>
      <c r="J7" s="19">
        <v>42186000</v>
      </c>
      <c r="K7" s="19"/>
      <c r="L7" s="19">
        <v>27625000</v>
      </c>
      <c r="M7" s="19"/>
      <c r="N7" s="19">
        <v>27625000</v>
      </c>
      <c r="O7" s="19"/>
      <c r="P7" s="19"/>
      <c r="Q7" s="19"/>
      <c r="R7" s="19"/>
      <c r="S7" s="19"/>
      <c r="T7" s="19"/>
      <c r="U7" s="19"/>
      <c r="V7" s="19"/>
      <c r="W7" s="19">
        <v>69811000</v>
      </c>
      <c r="X7" s="19">
        <v>53970780</v>
      </c>
      <c r="Y7" s="19">
        <v>15840220</v>
      </c>
      <c r="Z7" s="20">
        <v>29.35</v>
      </c>
      <c r="AA7" s="21">
        <v>81839780</v>
      </c>
    </row>
    <row r="8" spans="1:27" ht="13.5">
      <c r="A8" s="22" t="s">
        <v>35</v>
      </c>
      <c r="B8" s="16"/>
      <c r="C8" s="17">
        <v>6826086</v>
      </c>
      <c r="D8" s="17"/>
      <c r="E8" s="18">
        <v>52706220</v>
      </c>
      <c r="F8" s="19">
        <v>52706220</v>
      </c>
      <c r="G8" s="19">
        <v>2427000</v>
      </c>
      <c r="H8" s="19"/>
      <c r="I8" s="19"/>
      <c r="J8" s="19">
        <v>2427000</v>
      </c>
      <c r="K8" s="19"/>
      <c r="L8" s="19">
        <v>21631000</v>
      </c>
      <c r="M8" s="19"/>
      <c r="N8" s="19">
        <v>21631000</v>
      </c>
      <c r="O8" s="19"/>
      <c r="P8" s="19"/>
      <c r="Q8" s="19"/>
      <c r="R8" s="19"/>
      <c r="S8" s="19"/>
      <c r="T8" s="19"/>
      <c r="U8" s="19"/>
      <c r="V8" s="19"/>
      <c r="W8" s="19">
        <v>24058000</v>
      </c>
      <c r="X8" s="19">
        <v>42749220</v>
      </c>
      <c r="Y8" s="19">
        <v>-18691220</v>
      </c>
      <c r="Z8" s="20">
        <v>-43.72</v>
      </c>
      <c r="AA8" s="21">
        <v>52706220</v>
      </c>
    </row>
    <row r="9" spans="1:27" ht="13.5">
      <c r="A9" s="22" t="s">
        <v>36</v>
      </c>
      <c r="B9" s="16"/>
      <c r="C9" s="17">
        <v>6737875</v>
      </c>
      <c r="D9" s="17"/>
      <c r="E9" s="18">
        <v>3200628</v>
      </c>
      <c r="F9" s="19">
        <v>3200628</v>
      </c>
      <c r="G9" s="19">
        <v>190706</v>
      </c>
      <c r="H9" s="19">
        <v>353543</v>
      </c>
      <c r="I9" s="19">
        <v>318331</v>
      </c>
      <c r="J9" s="19">
        <v>862580</v>
      </c>
      <c r="K9" s="19">
        <v>292245</v>
      </c>
      <c r="L9" s="19">
        <v>276262</v>
      </c>
      <c r="M9" s="19">
        <v>289308</v>
      </c>
      <c r="N9" s="19">
        <v>857815</v>
      </c>
      <c r="O9" s="19"/>
      <c r="P9" s="19"/>
      <c r="Q9" s="19"/>
      <c r="R9" s="19"/>
      <c r="S9" s="19"/>
      <c r="T9" s="19"/>
      <c r="U9" s="19"/>
      <c r="V9" s="19"/>
      <c r="W9" s="19">
        <v>1720395</v>
      </c>
      <c r="X9" s="19">
        <v>1403854</v>
      </c>
      <c r="Y9" s="19">
        <v>316541</v>
      </c>
      <c r="Z9" s="20">
        <v>22.55</v>
      </c>
      <c r="AA9" s="21">
        <v>3200628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-101723011</v>
      </c>
      <c r="D12" s="17"/>
      <c r="E12" s="18">
        <v>-102409623</v>
      </c>
      <c r="F12" s="19">
        <v>-102409623</v>
      </c>
      <c r="G12" s="19">
        <v>-6803762</v>
      </c>
      <c r="H12" s="19">
        <v>-4484833</v>
      </c>
      <c r="I12" s="19">
        <v>-5182922</v>
      </c>
      <c r="J12" s="19">
        <v>-16471517</v>
      </c>
      <c r="K12" s="19">
        <v>-6982719</v>
      </c>
      <c r="L12" s="19">
        <v>-6106610</v>
      </c>
      <c r="M12" s="19">
        <v>-6229610</v>
      </c>
      <c r="N12" s="19">
        <v>-19318939</v>
      </c>
      <c r="O12" s="19"/>
      <c r="P12" s="19"/>
      <c r="Q12" s="19"/>
      <c r="R12" s="19"/>
      <c r="S12" s="19"/>
      <c r="T12" s="19"/>
      <c r="U12" s="19"/>
      <c r="V12" s="19"/>
      <c r="W12" s="19">
        <v>-35790456</v>
      </c>
      <c r="X12" s="19">
        <v>-48557197</v>
      </c>
      <c r="Y12" s="19">
        <v>12766741</v>
      </c>
      <c r="Z12" s="20">
        <v>-26.29</v>
      </c>
      <c r="AA12" s="21">
        <v>-102409623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49504598</v>
      </c>
      <c r="D15" s="25">
        <f>SUM(D6:D14)</f>
        <v>0</v>
      </c>
      <c r="E15" s="26">
        <f t="shared" si="0"/>
        <v>52706217</v>
      </c>
      <c r="F15" s="27">
        <f t="shared" si="0"/>
        <v>52706217</v>
      </c>
      <c r="G15" s="27">
        <f t="shared" si="0"/>
        <v>36857532</v>
      </c>
      <c r="H15" s="27">
        <f t="shared" si="0"/>
        <v>-2492687</v>
      </c>
      <c r="I15" s="27">
        <f t="shared" si="0"/>
        <v>-4701586</v>
      </c>
      <c r="J15" s="27">
        <f t="shared" si="0"/>
        <v>29663259</v>
      </c>
      <c r="K15" s="27">
        <f t="shared" si="0"/>
        <v>-6256239</v>
      </c>
      <c r="L15" s="27">
        <f t="shared" si="0"/>
        <v>43940973</v>
      </c>
      <c r="M15" s="27">
        <f t="shared" si="0"/>
        <v>-5668339</v>
      </c>
      <c r="N15" s="27">
        <f t="shared" si="0"/>
        <v>32016395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61679654</v>
      </c>
      <c r="X15" s="27">
        <f t="shared" si="0"/>
        <v>57353399</v>
      </c>
      <c r="Y15" s="27">
        <f t="shared" si="0"/>
        <v>4326255</v>
      </c>
      <c r="Z15" s="28">
        <f>+IF(X15&lt;&gt;0,+(Y15/X15)*100,0)</f>
        <v>7.543153632446439</v>
      </c>
      <c r="AA15" s="29">
        <f>SUM(AA6:AA14)</f>
        <v>52706217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>
        <v>-386739</v>
      </c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-52706220</v>
      </c>
      <c r="F24" s="19">
        <v>-52706220</v>
      </c>
      <c r="G24" s="19">
        <v>-126723</v>
      </c>
      <c r="H24" s="19">
        <v>-73359</v>
      </c>
      <c r="I24" s="19">
        <v>-1233276</v>
      </c>
      <c r="J24" s="19">
        <v>-1433358</v>
      </c>
      <c r="K24" s="19">
        <v>-3060600</v>
      </c>
      <c r="L24" s="19">
        <v>-1317860</v>
      </c>
      <c r="M24" s="19">
        <v>-934296</v>
      </c>
      <c r="N24" s="19">
        <v>-5312756</v>
      </c>
      <c r="O24" s="19"/>
      <c r="P24" s="19"/>
      <c r="Q24" s="19"/>
      <c r="R24" s="19"/>
      <c r="S24" s="19"/>
      <c r="T24" s="19"/>
      <c r="U24" s="19"/>
      <c r="V24" s="19"/>
      <c r="W24" s="19">
        <v>-6746114</v>
      </c>
      <c r="X24" s="19">
        <v>-13361596</v>
      </c>
      <c r="Y24" s="19">
        <v>6615482</v>
      </c>
      <c r="Z24" s="20">
        <v>-49.51</v>
      </c>
      <c r="AA24" s="21">
        <v>-52706220</v>
      </c>
    </row>
    <row r="25" spans="1:27" ht="13.5">
      <c r="A25" s="23" t="s">
        <v>49</v>
      </c>
      <c r="B25" s="24"/>
      <c r="C25" s="25">
        <f aca="true" t="shared" si="1" ref="C25:Y25">SUM(C19:C24)</f>
        <v>-386739</v>
      </c>
      <c r="D25" s="25">
        <f>SUM(D19:D24)</f>
        <v>0</v>
      </c>
      <c r="E25" s="26">
        <f t="shared" si="1"/>
        <v>-52706220</v>
      </c>
      <c r="F25" s="27">
        <f t="shared" si="1"/>
        <v>-52706220</v>
      </c>
      <c r="G25" s="27">
        <f t="shared" si="1"/>
        <v>-126723</v>
      </c>
      <c r="H25" s="27">
        <f t="shared" si="1"/>
        <v>-73359</v>
      </c>
      <c r="I25" s="27">
        <f t="shared" si="1"/>
        <v>-1233276</v>
      </c>
      <c r="J25" s="27">
        <f t="shared" si="1"/>
        <v>-1433358</v>
      </c>
      <c r="K25" s="27">
        <f t="shared" si="1"/>
        <v>-3060600</v>
      </c>
      <c r="L25" s="27">
        <f t="shared" si="1"/>
        <v>-1317860</v>
      </c>
      <c r="M25" s="27">
        <f t="shared" si="1"/>
        <v>-934296</v>
      </c>
      <c r="N25" s="27">
        <f t="shared" si="1"/>
        <v>-5312756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-6746114</v>
      </c>
      <c r="X25" s="27">
        <f t="shared" si="1"/>
        <v>-13361596</v>
      </c>
      <c r="Y25" s="27">
        <f t="shared" si="1"/>
        <v>6615482</v>
      </c>
      <c r="Z25" s="28">
        <f>+IF(X25&lt;&gt;0,+(Y25/X25)*100,0)</f>
        <v>-49.511166181046036</v>
      </c>
      <c r="AA25" s="29">
        <f>SUM(AA19:AA24)</f>
        <v>-52706220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-85074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-85074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49032785</v>
      </c>
      <c r="D36" s="31">
        <f>+D15+D25+D34</f>
        <v>0</v>
      </c>
      <c r="E36" s="32">
        <f t="shared" si="3"/>
        <v>-3</v>
      </c>
      <c r="F36" s="33">
        <f t="shared" si="3"/>
        <v>-3</v>
      </c>
      <c r="G36" s="33">
        <f t="shared" si="3"/>
        <v>36730809</v>
      </c>
      <c r="H36" s="33">
        <f t="shared" si="3"/>
        <v>-2566046</v>
      </c>
      <c r="I36" s="33">
        <f t="shared" si="3"/>
        <v>-5934862</v>
      </c>
      <c r="J36" s="33">
        <f t="shared" si="3"/>
        <v>28229901</v>
      </c>
      <c r="K36" s="33">
        <f t="shared" si="3"/>
        <v>-9316839</v>
      </c>
      <c r="L36" s="33">
        <f t="shared" si="3"/>
        <v>42623113</v>
      </c>
      <c r="M36" s="33">
        <f t="shared" si="3"/>
        <v>-6602635</v>
      </c>
      <c r="N36" s="33">
        <f t="shared" si="3"/>
        <v>26703639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54933540</v>
      </c>
      <c r="X36" s="33">
        <f t="shared" si="3"/>
        <v>43991803</v>
      </c>
      <c r="Y36" s="33">
        <f t="shared" si="3"/>
        <v>10941737</v>
      </c>
      <c r="Z36" s="34">
        <f>+IF(X36&lt;&gt;0,+(Y36/X36)*100,0)</f>
        <v>24.87221767200585</v>
      </c>
      <c r="AA36" s="35">
        <f>+AA15+AA25+AA34</f>
        <v>-3</v>
      </c>
    </row>
    <row r="37" spans="1:27" ht="13.5">
      <c r="A37" s="22" t="s">
        <v>57</v>
      </c>
      <c r="B37" s="16"/>
      <c r="C37" s="31">
        <v>50211553</v>
      </c>
      <c r="D37" s="31"/>
      <c r="E37" s="32"/>
      <c r="F37" s="33"/>
      <c r="G37" s="33">
        <v>50211553</v>
      </c>
      <c r="H37" s="33">
        <v>86942362</v>
      </c>
      <c r="I37" s="33">
        <v>84376316</v>
      </c>
      <c r="J37" s="33">
        <v>50211553</v>
      </c>
      <c r="K37" s="33">
        <v>78441454</v>
      </c>
      <c r="L37" s="33">
        <v>69124615</v>
      </c>
      <c r="M37" s="33">
        <v>111747728</v>
      </c>
      <c r="N37" s="33">
        <v>78441454</v>
      </c>
      <c r="O37" s="33"/>
      <c r="P37" s="33"/>
      <c r="Q37" s="33"/>
      <c r="R37" s="33"/>
      <c r="S37" s="33"/>
      <c r="T37" s="33"/>
      <c r="U37" s="33"/>
      <c r="V37" s="33"/>
      <c r="W37" s="33">
        <v>50211553</v>
      </c>
      <c r="X37" s="33"/>
      <c r="Y37" s="33">
        <v>50211553</v>
      </c>
      <c r="Z37" s="34"/>
      <c r="AA37" s="35"/>
    </row>
    <row r="38" spans="1:27" ht="13.5">
      <c r="A38" s="41" t="s">
        <v>58</v>
      </c>
      <c r="B38" s="42"/>
      <c r="C38" s="43">
        <v>99244338</v>
      </c>
      <c r="D38" s="43"/>
      <c r="E38" s="44">
        <v>-3</v>
      </c>
      <c r="F38" s="45">
        <v>-3</v>
      </c>
      <c r="G38" s="45">
        <v>86942362</v>
      </c>
      <c r="H38" s="45">
        <v>84376316</v>
      </c>
      <c r="I38" s="45">
        <v>78441454</v>
      </c>
      <c r="J38" s="45">
        <v>78441454</v>
      </c>
      <c r="K38" s="45">
        <v>69124615</v>
      </c>
      <c r="L38" s="45">
        <v>111747728</v>
      </c>
      <c r="M38" s="45">
        <v>105145093</v>
      </c>
      <c r="N38" s="45">
        <v>105145093</v>
      </c>
      <c r="O38" s="45"/>
      <c r="P38" s="45"/>
      <c r="Q38" s="45"/>
      <c r="R38" s="45"/>
      <c r="S38" s="45"/>
      <c r="T38" s="45"/>
      <c r="U38" s="45"/>
      <c r="V38" s="45"/>
      <c r="W38" s="45">
        <v>105145093</v>
      </c>
      <c r="X38" s="45">
        <v>43991803</v>
      </c>
      <c r="Y38" s="45">
        <v>61153290</v>
      </c>
      <c r="Z38" s="46">
        <v>139.01</v>
      </c>
      <c r="AA38" s="47">
        <v>-3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22149390</v>
      </c>
      <c r="D6" s="17"/>
      <c r="E6" s="18">
        <v>12586000</v>
      </c>
      <c r="F6" s="19">
        <v>12586000</v>
      </c>
      <c r="G6" s="19">
        <v>950843</v>
      </c>
      <c r="H6" s="19">
        <v>1934483</v>
      </c>
      <c r="I6" s="19">
        <v>508178</v>
      </c>
      <c r="J6" s="19">
        <v>3393504</v>
      </c>
      <c r="K6" s="19">
        <v>2438028</v>
      </c>
      <c r="L6" s="19">
        <v>1076112</v>
      </c>
      <c r="M6" s="19">
        <v>1484458</v>
      </c>
      <c r="N6" s="19">
        <v>4998598</v>
      </c>
      <c r="O6" s="19"/>
      <c r="P6" s="19"/>
      <c r="Q6" s="19"/>
      <c r="R6" s="19"/>
      <c r="S6" s="19"/>
      <c r="T6" s="19"/>
      <c r="U6" s="19"/>
      <c r="V6" s="19"/>
      <c r="W6" s="19">
        <v>8392102</v>
      </c>
      <c r="X6" s="19">
        <v>6068000</v>
      </c>
      <c r="Y6" s="19">
        <v>2324102</v>
      </c>
      <c r="Z6" s="20">
        <v>38.3</v>
      </c>
      <c r="AA6" s="21">
        <v>12586000</v>
      </c>
    </row>
    <row r="7" spans="1:27" ht="13.5">
      <c r="A7" s="22" t="s">
        <v>34</v>
      </c>
      <c r="B7" s="16"/>
      <c r="C7" s="17">
        <v>102303739</v>
      </c>
      <c r="D7" s="17"/>
      <c r="E7" s="18">
        <v>95047000</v>
      </c>
      <c r="F7" s="19">
        <v>95047000</v>
      </c>
      <c r="G7" s="19">
        <v>36835000</v>
      </c>
      <c r="H7" s="19"/>
      <c r="I7" s="19"/>
      <c r="J7" s="19">
        <v>36835000</v>
      </c>
      <c r="K7" s="19">
        <v>34200</v>
      </c>
      <c r="L7" s="19"/>
      <c r="M7" s="19">
        <v>29999348</v>
      </c>
      <c r="N7" s="19">
        <v>30033548</v>
      </c>
      <c r="O7" s="19"/>
      <c r="P7" s="19"/>
      <c r="Q7" s="19"/>
      <c r="R7" s="19"/>
      <c r="S7" s="19"/>
      <c r="T7" s="19"/>
      <c r="U7" s="19"/>
      <c r="V7" s="19"/>
      <c r="W7" s="19">
        <v>66868548</v>
      </c>
      <c r="X7" s="19">
        <v>70294000</v>
      </c>
      <c r="Y7" s="19">
        <v>-3425452</v>
      </c>
      <c r="Z7" s="20">
        <v>-4.87</v>
      </c>
      <c r="AA7" s="21">
        <v>95047000</v>
      </c>
    </row>
    <row r="8" spans="1:27" ht="13.5">
      <c r="A8" s="22" t="s">
        <v>35</v>
      </c>
      <c r="B8" s="16"/>
      <c r="C8" s="17"/>
      <c r="D8" s="17"/>
      <c r="E8" s="18">
        <v>30397000</v>
      </c>
      <c r="F8" s="19">
        <v>30397000</v>
      </c>
      <c r="G8" s="19">
        <v>11375000</v>
      </c>
      <c r="H8" s="19">
        <v>582000</v>
      </c>
      <c r="I8" s="19"/>
      <c r="J8" s="19">
        <v>11957000</v>
      </c>
      <c r="K8" s="19">
        <v>1650584</v>
      </c>
      <c r="L8" s="19">
        <v>436000</v>
      </c>
      <c r="M8" s="19"/>
      <c r="N8" s="19">
        <v>2086584</v>
      </c>
      <c r="O8" s="19"/>
      <c r="P8" s="19"/>
      <c r="Q8" s="19"/>
      <c r="R8" s="19"/>
      <c r="S8" s="19"/>
      <c r="T8" s="19"/>
      <c r="U8" s="19"/>
      <c r="V8" s="19"/>
      <c r="W8" s="19">
        <v>14043584</v>
      </c>
      <c r="X8" s="19">
        <v>23910000</v>
      </c>
      <c r="Y8" s="19">
        <v>-9866416</v>
      </c>
      <c r="Z8" s="20">
        <v>-41.26</v>
      </c>
      <c r="AA8" s="21">
        <v>30397000</v>
      </c>
    </row>
    <row r="9" spans="1:27" ht="13.5">
      <c r="A9" s="22" t="s">
        <v>36</v>
      </c>
      <c r="B9" s="16"/>
      <c r="C9" s="17">
        <v>3834342</v>
      </c>
      <c r="D9" s="17"/>
      <c r="E9" s="18">
        <v>3042000</v>
      </c>
      <c r="F9" s="19">
        <v>3042000</v>
      </c>
      <c r="G9" s="19">
        <v>59961</v>
      </c>
      <c r="H9" s="19">
        <v>47579</v>
      </c>
      <c r="I9" s="19">
        <v>74853</v>
      </c>
      <c r="J9" s="19">
        <v>182393</v>
      </c>
      <c r="K9" s="19">
        <v>215340</v>
      </c>
      <c r="L9" s="19">
        <v>468524</v>
      </c>
      <c r="M9" s="19">
        <v>35820</v>
      </c>
      <c r="N9" s="19">
        <v>719684</v>
      </c>
      <c r="O9" s="19"/>
      <c r="P9" s="19"/>
      <c r="Q9" s="19"/>
      <c r="R9" s="19"/>
      <c r="S9" s="19"/>
      <c r="T9" s="19"/>
      <c r="U9" s="19"/>
      <c r="V9" s="19"/>
      <c r="W9" s="19">
        <v>902077</v>
      </c>
      <c r="X9" s="19">
        <v>1332000</v>
      </c>
      <c r="Y9" s="19">
        <v>-429923</v>
      </c>
      <c r="Z9" s="20">
        <v>-32.28</v>
      </c>
      <c r="AA9" s="21">
        <v>3042000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-110620156</v>
      </c>
      <c r="D12" s="17"/>
      <c r="E12" s="18">
        <v>-99561000</v>
      </c>
      <c r="F12" s="19">
        <v>-99561000</v>
      </c>
      <c r="G12" s="19">
        <v>-9789622</v>
      </c>
      <c r="H12" s="19">
        <v>-7120939</v>
      </c>
      <c r="I12" s="19">
        <v>-8709375</v>
      </c>
      <c r="J12" s="19">
        <v>-25619936</v>
      </c>
      <c r="K12" s="19">
        <v>-7664154</v>
      </c>
      <c r="L12" s="19">
        <v>-7420618</v>
      </c>
      <c r="M12" s="19">
        <v>-9480328</v>
      </c>
      <c r="N12" s="19">
        <v>-24565100</v>
      </c>
      <c r="O12" s="19"/>
      <c r="P12" s="19"/>
      <c r="Q12" s="19"/>
      <c r="R12" s="19"/>
      <c r="S12" s="19"/>
      <c r="T12" s="19"/>
      <c r="U12" s="19"/>
      <c r="V12" s="19"/>
      <c r="W12" s="19">
        <v>-50185036</v>
      </c>
      <c r="X12" s="19">
        <v>-46721000</v>
      </c>
      <c r="Y12" s="19">
        <v>-3464036</v>
      </c>
      <c r="Z12" s="20">
        <v>7.41</v>
      </c>
      <c r="AA12" s="21">
        <v>-99561000</v>
      </c>
    </row>
    <row r="13" spans="1:27" ht="13.5">
      <c r="A13" s="22" t="s">
        <v>40</v>
      </c>
      <c r="B13" s="16"/>
      <c r="C13" s="17">
        <v>-1186335</v>
      </c>
      <c r="D13" s="17"/>
      <c r="E13" s="18">
        <v>-23000</v>
      </c>
      <c r="F13" s="19">
        <v>-23000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-182000</v>
      </c>
      <c r="Y13" s="19">
        <v>182000</v>
      </c>
      <c r="Z13" s="20">
        <v>-100</v>
      </c>
      <c r="AA13" s="21">
        <v>-23000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-206000</v>
      </c>
      <c r="Y14" s="19">
        <v>206000</v>
      </c>
      <c r="Z14" s="20">
        <v>-100</v>
      </c>
      <c r="AA14" s="21"/>
    </row>
    <row r="15" spans="1:27" ht="13.5">
      <c r="A15" s="23" t="s">
        <v>42</v>
      </c>
      <c r="B15" s="24"/>
      <c r="C15" s="25">
        <f aca="true" t="shared" si="0" ref="C15:Y15">SUM(C6:C14)</f>
        <v>16480980</v>
      </c>
      <c r="D15" s="25">
        <f>SUM(D6:D14)</f>
        <v>0</v>
      </c>
      <c r="E15" s="26">
        <f t="shared" si="0"/>
        <v>41488000</v>
      </c>
      <c r="F15" s="27">
        <f t="shared" si="0"/>
        <v>41488000</v>
      </c>
      <c r="G15" s="27">
        <f t="shared" si="0"/>
        <v>39431182</v>
      </c>
      <c r="H15" s="27">
        <f t="shared" si="0"/>
        <v>-4556877</v>
      </c>
      <c r="I15" s="27">
        <f t="shared" si="0"/>
        <v>-8126344</v>
      </c>
      <c r="J15" s="27">
        <f t="shared" si="0"/>
        <v>26747961</v>
      </c>
      <c r="K15" s="27">
        <f t="shared" si="0"/>
        <v>-3326002</v>
      </c>
      <c r="L15" s="27">
        <f t="shared" si="0"/>
        <v>-5439982</v>
      </c>
      <c r="M15" s="27">
        <f t="shared" si="0"/>
        <v>22039298</v>
      </c>
      <c r="N15" s="27">
        <f t="shared" si="0"/>
        <v>13273314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40021275</v>
      </c>
      <c r="X15" s="27">
        <f t="shared" si="0"/>
        <v>54495000</v>
      </c>
      <c r="Y15" s="27">
        <f t="shared" si="0"/>
        <v>-14473725</v>
      </c>
      <c r="Z15" s="28">
        <f>+IF(X15&lt;&gt;0,+(Y15/X15)*100,0)</f>
        <v>-26.559730250481696</v>
      </c>
      <c r="AA15" s="29">
        <f>SUM(AA6:AA14)</f>
        <v>41488000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-419999</v>
      </c>
      <c r="D24" s="17"/>
      <c r="E24" s="18">
        <v>-38506000</v>
      </c>
      <c r="F24" s="19">
        <v>-38506000</v>
      </c>
      <c r="G24" s="19">
        <v>-221626</v>
      </c>
      <c r="H24" s="19"/>
      <c r="I24" s="19">
        <v>-2695576</v>
      </c>
      <c r="J24" s="19">
        <v>-2917202</v>
      </c>
      <c r="K24" s="19">
        <v>-1968246</v>
      </c>
      <c r="L24" s="19">
        <v>-100368</v>
      </c>
      <c r="M24" s="19">
        <v>-4874582</v>
      </c>
      <c r="N24" s="19">
        <v>-6943196</v>
      </c>
      <c r="O24" s="19"/>
      <c r="P24" s="19"/>
      <c r="Q24" s="19"/>
      <c r="R24" s="19"/>
      <c r="S24" s="19"/>
      <c r="T24" s="19"/>
      <c r="U24" s="19"/>
      <c r="V24" s="19"/>
      <c r="W24" s="19">
        <v>-9860398</v>
      </c>
      <c r="X24" s="19">
        <v>-2500000</v>
      </c>
      <c r="Y24" s="19">
        <v>-7360398</v>
      </c>
      <c r="Z24" s="20">
        <v>294.42</v>
      </c>
      <c r="AA24" s="21">
        <v>-38506000</v>
      </c>
    </row>
    <row r="25" spans="1:27" ht="13.5">
      <c r="A25" s="23" t="s">
        <v>49</v>
      </c>
      <c r="B25" s="24"/>
      <c r="C25" s="25">
        <f aca="true" t="shared" si="1" ref="C25:Y25">SUM(C19:C24)</f>
        <v>-419999</v>
      </c>
      <c r="D25" s="25">
        <f>SUM(D19:D24)</f>
        <v>0</v>
      </c>
      <c r="E25" s="26">
        <f t="shared" si="1"/>
        <v>-38506000</v>
      </c>
      <c r="F25" s="27">
        <f t="shared" si="1"/>
        <v>-38506000</v>
      </c>
      <c r="G25" s="27">
        <f t="shared" si="1"/>
        <v>-221626</v>
      </c>
      <c r="H25" s="27">
        <f t="shared" si="1"/>
        <v>0</v>
      </c>
      <c r="I25" s="27">
        <f t="shared" si="1"/>
        <v>-2695576</v>
      </c>
      <c r="J25" s="27">
        <f t="shared" si="1"/>
        <v>-2917202</v>
      </c>
      <c r="K25" s="27">
        <f t="shared" si="1"/>
        <v>-1968246</v>
      </c>
      <c r="L25" s="27">
        <f t="shared" si="1"/>
        <v>-100368</v>
      </c>
      <c r="M25" s="27">
        <f t="shared" si="1"/>
        <v>-4874582</v>
      </c>
      <c r="N25" s="27">
        <f t="shared" si="1"/>
        <v>-6943196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-9860398</v>
      </c>
      <c r="X25" s="27">
        <f t="shared" si="1"/>
        <v>-2500000</v>
      </c>
      <c r="Y25" s="27">
        <f t="shared" si="1"/>
        <v>-7360398</v>
      </c>
      <c r="Z25" s="28">
        <f>+IF(X25&lt;&gt;0,+(Y25/X25)*100,0)</f>
        <v>294.41592</v>
      </c>
      <c r="AA25" s="29">
        <f>SUM(AA19:AA24)</f>
        <v>-38506000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16060981</v>
      </c>
      <c r="D36" s="31">
        <f>+D15+D25+D34</f>
        <v>0</v>
      </c>
      <c r="E36" s="32">
        <f t="shared" si="3"/>
        <v>2982000</v>
      </c>
      <c r="F36" s="33">
        <f t="shared" si="3"/>
        <v>2982000</v>
      </c>
      <c r="G36" s="33">
        <f t="shared" si="3"/>
        <v>39209556</v>
      </c>
      <c r="H36" s="33">
        <f t="shared" si="3"/>
        <v>-4556877</v>
      </c>
      <c r="I36" s="33">
        <f t="shared" si="3"/>
        <v>-10821920</v>
      </c>
      <c r="J36" s="33">
        <f t="shared" si="3"/>
        <v>23830759</v>
      </c>
      <c r="K36" s="33">
        <f t="shared" si="3"/>
        <v>-5294248</v>
      </c>
      <c r="L36" s="33">
        <f t="shared" si="3"/>
        <v>-5540350</v>
      </c>
      <c r="M36" s="33">
        <f t="shared" si="3"/>
        <v>17164716</v>
      </c>
      <c r="N36" s="33">
        <f t="shared" si="3"/>
        <v>6330118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30160877</v>
      </c>
      <c r="X36" s="33">
        <f t="shared" si="3"/>
        <v>51995000</v>
      </c>
      <c r="Y36" s="33">
        <f t="shared" si="3"/>
        <v>-21834123</v>
      </c>
      <c r="Z36" s="34">
        <f>+IF(X36&lt;&gt;0,+(Y36/X36)*100,0)</f>
        <v>-41.99273583998461</v>
      </c>
      <c r="AA36" s="35">
        <f>+AA15+AA25+AA34</f>
        <v>2982000</v>
      </c>
    </row>
    <row r="37" spans="1:27" ht="13.5">
      <c r="A37" s="22" t="s">
        <v>57</v>
      </c>
      <c r="B37" s="16"/>
      <c r="C37" s="31">
        <v>28981623</v>
      </c>
      <c r="D37" s="31"/>
      <c r="E37" s="32">
        <v>4494000</v>
      </c>
      <c r="F37" s="33">
        <v>4494000</v>
      </c>
      <c r="G37" s="33">
        <v>29215127</v>
      </c>
      <c r="H37" s="33">
        <v>68424683</v>
      </c>
      <c r="I37" s="33">
        <v>63867806</v>
      </c>
      <c r="J37" s="33">
        <v>29215127</v>
      </c>
      <c r="K37" s="33">
        <v>53045886</v>
      </c>
      <c r="L37" s="33">
        <v>47751638</v>
      </c>
      <c r="M37" s="33">
        <v>42211288</v>
      </c>
      <c r="N37" s="33">
        <v>53045886</v>
      </c>
      <c r="O37" s="33"/>
      <c r="P37" s="33"/>
      <c r="Q37" s="33"/>
      <c r="R37" s="33"/>
      <c r="S37" s="33"/>
      <c r="T37" s="33"/>
      <c r="U37" s="33"/>
      <c r="V37" s="33"/>
      <c r="W37" s="33">
        <v>29215127</v>
      </c>
      <c r="X37" s="33">
        <v>4494000</v>
      </c>
      <c r="Y37" s="33">
        <v>24721127</v>
      </c>
      <c r="Z37" s="34">
        <v>550.09</v>
      </c>
      <c r="AA37" s="35">
        <v>4494000</v>
      </c>
    </row>
    <row r="38" spans="1:27" ht="13.5">
      <c r="A38" s="41" t="s">
        <v>58</v>
      </c>
      <c r="B38" s="42"/>
      <c r="C38" s="43">
        <v>45042604</v>
      </c>
      <c r="D38" s="43"/>
      <c r="E38" s="44">
        <v>7476000</v>
      </c>
      <c r="F38" s="45">
        <v>7476000</v>
      </c>
      <c r="G38" s="45">
        <v>68424683</v>
      </c>
      <c r="H38" s="45">
        <v>63867806</v>
      </c>
      <c r="I38" s="45">
        <v>53045886</v>
      </c>
      <c r="J38" s="45">
        <v>53045886</v>
      </c>
      <c r="K38" s="45">
        <v>47751638</v>
      </c>
      <c r="L38" s="45">
        <v>42211288</v>
      </c>
      <c r="M38" s="45">
        <v>59376004</v>
      </c>
      <c r="N38" s="45">
        <v>59376004</v>
      </c>
      <c r="O38" s="45"/>
      <c r="P38" s="45"/>
      <c r="Q38" s="45"/>
      <c r="R38" s="45"/>
      <c r="S38" s="45"/>
      <c r="T38" s="45"/>
      <c r="U38" s="45"/>
      <c r="V38" s="45"/>
      <c r="W38" s="45">
        <v>59376004</v>
      </c>
      <c r="X38" s="45">
        <v>56489000</v>
      </c>
      <c r="Y38" s="45">
        <v>2887004</v>
      </c>
      <c r="Z38" s="46">
        <v>5.11</v>
      </c>
      <c r="AA38" s="47">
        <v>7476000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1361707773</v>
      </c>
      <c r="D6" s="17"/>
      <c r="E6" s="18">
        <v>1309047531</v>
      </c>
      <c r="F6" s="19">
        <v>1309047531</v>
      </c>
      <c r="G6" s="19">
        <v>131613748</v>
      </c>
      <c r="H6" s="19">
        <v>140633821</v>
      </c>
      <c r="I6" s="19">
        <v>241330989</v>
      </c>
      <c r="J6" s="19">
        <v>513578558</v>
      </c>
      <c r="K6" s="19">
        <v>140655261</v>
      </c>
      <c r="L6" s="19">
        <v>124203031</v>
      </c>
      <c r="M6" s="19">
        <v>250621666</v>
      </c>
      <c r="N6" s="19">
        <v>515479958</v>
      </c>
      <c r="O6" s="19"/>
      <c r="P6" s="19"/>
      <c r="Q6" s="19"/>
      <c r="R6" s="19"/>
      <c r="S6" s="19"/>
      <c r="T6" s="19"/>
      <c r="U6" s="19"/>
      <c r="V6" s="19"/>
      <c r="W6" s="19">
        <v>1029058516</v>
      </c>
      <c r="X6" s="19">
        <v>617845789</v>
      </c>
      <c r="Y6" s="19">
        <v>411212727</v>
      </c>
      <c r="Z6" s="20">
        <v>66.56</v>
      </c>
      <c r="AA6" s="21">
        <v>1309047531</v>
      </c>
    </row>
    <row r="7" spans="1:27" ht="13.5">
      <c r="A7" s="22" t="s">
        <v>34</v>
      </c>
      <c r="B7" s="16"/>
      <c r="C7" s="17">
        <v>516199287</v>
      </c>
      <c r="D7" s="17"/>
      <c r="E7" s="18">
        <v>562642000</v>
      </c>
      <c r="F7" s="19">
        <v>562642000</v>
      </c>
      <c r="G7" s="19">
        <v>182220000</v>
      </c>
      <c r="H7" s="19">
        <v>2514000</v>
      </c>
      <c r="I7" s="19"/>
      <c r="J7" s="19">
        <v>184734000</v>
      </c>
      <c r="K7" s="19"/>
      <c r="L7" s="19"/>
      <c r="M7" s="19">
        <v>151933000</v>
      </c>
      <c r="N7" s="19">
        <v>151933000</v>
      </c>
      <c r="O7" s="19"/>
      <c r="P7" s="19"/>
      <c r="Q7" s="19"/>
      <c r="R7" s="19"/>
      <c r="S7" s="19"/>
      <c r="T7" s="19"/>
      <c r="U7" s="19"/>
      <c r="V7" s="19"/>
      <c r="W7" s="19">
        <v>336667000</v>
      </c>
      <c r="X7" s="19">
        <v>408821470</v>
      </c>
      <c r="Y7" s="19">
        <v>-72154470</v>
      </c>
      <c r="Z7" s="20">
        <v>-17.65</v>
      </c>
      <c r="AA7" s="21">
        <v>562642000</v>
      </c>
    </row>
    <row r="8" spans="1:27" ht="13.5">
      <c r="A8" s="22" t="s">
        <v>35</v>
      </c>
      <c r="B8" s="16"/>
      <c r="C8" s="17">
        <v>350188424</v>
      </c>
      <c r="D8" s="17"/>
      <c r="E8" s="18">
        <v>430646000</v>
      </c>
      <c r="F8" s="19">
        <v>430646000</v>
      </c>
      <c r="G8" s="19">
        <v>172418298</v>
      </c>
      <c r="H8" s="19"/>
      <c r="I8" s="19"/>
      <c r="J8" s="19">
        <v>172418298</v>
      </c>
      <c r="K8" s="19"/>
      <c r="L8" s="19"/>
      <c r="M8" s="19">
        <v>149659000</v>
      </c>
      <c r="N8" s="19">
        <v>149659000</v>
      </c>
      <c r="O8" s="19"/>
      <c r="P8" s="19"/>
      <c r="Q8" s="19"/>
      <c r="R8" s="19"/>
      <c r="S8" s="19"/>
      <c r="T8" s="19"/>
      <c r="U8" s="19"/>
      <c r="V8" s="19"/>
      <c r="W8" s="19">
        <v>322077298</v>
      </c>
      <c r="X8" s="19">
        <v>284136107</v>
      </c>
      <c r="Y8" s="19">
        <v>37941191</v>
      </c>
      <c r="Z8" s="20">
        <v>13.35</v>
      </c>
      <c r="AA8" s="21">
        <v>430646000</v>
      </c>
    </row>
    <row r="9" spans="1:27" ht="13.5">
      <c r="A9" s="22" t="s">
        <v>36</v>
      </c>
      <c r="B9" s="16"/>
      <c r="C9" s="17">
        <v>30546748</v>
      </c>
      <c r="D9" s="17"/>
      <c r="E9" s="18">
        <v>23000000</v>
      </c>
      <c r="F9" s="19">
        <v>23000000</v>
      </c>
      <c r="G9" s="19">
        <v>-185115</v>
      </c>
      <c r="H9" s="19">
        <v>-116523</v>
      </c>
      <c r="I9" s="19">
        <v>966117</v>
      </c>
      <c r="J9" s="19">
        <v>664479</v>
      </c>
      <c r="K9" s="19">
        <v>-76646</v>
      </c>
      <c r="L9" s="19">
        <v>-156083</v>
      </c>
      <c r="M9" s="19">
        <v>1536137</v>
      </c>
      <c r="N9" s="19">
        <v>1303408</v>
      </c>
      <c r="O9" s="19"/>
      <c r="P9" s="19"/>
      <c r="Q9" s="19"/>
      <c r="R9" s="19"/>
      <c r="S9" s="19"/>
      <c r="T9" s="19"/>
      <c r="U9" s="19"/>
      <c r="V9" s="19"/>
      <c r="W9" s="19">
        <v>1967887</v>
      </c>
      <c r="X9" s="19">
        <v>2105875</v>
      </c>
      <c r="Y9" s="19">
        <v>-137988</v>
      </c>
      <c r="Z9" s="20">
        <v>-6.55</v>
      </c>
      <c r="AA9" s="21">
        <v>23000000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-1559811795</v>
      </c>
      <c r="D12" s="17"/>
      <c r="E12" s="18">
        <v>-1823370739</v>
      </c>
      <c r="F12" s="19">
        <v>-1823370739</v>
      </c>
      <c r="G12" s="19">
        <v>-182819672</v>
      </c>
      <c r="H12" s="19">
        <v>-178910563</v>
      </c>
      <c r="I12" s="19">
        <v>-350645412</v>
      </c>
      <c r="J12" s="19">
        <v>-712375647</v>
      </c>
      <c r="K12" s="19">
        <v>-172507504</v>
      </c>
      <c r="L12" s="19">
        <v>-157706397</v>
      </c>
      <c r="M12" s="19">
        <v>-186173440</v>
      </c>
      <c r="N12" s="19">
        <v>-516387341</v>
      </c>
      <c r="O12" s="19"/>
      <c r="P12" s="19"/>
      <c r="Q12" s="19"/>
      <c r="R12" s="19"/>
      <c r="S12" s="19"/>
      <c r="T12" s="19"/>
      <c r="U12" s="19"/>
      <c r="V12" s="19"/>
      <c r="W12" s="19">
        <v>-1228762988</v>
      </c>
      <c r="X12" s="19">
        <v>-878024309</v>
      </c>
      <c r="Y12" s="19">
        <v>-350738679</v>
      </c>
      <c r="Z12" s="20">
        <v>39.95</v>
      </c>
      <c r="AA12" s="21">
        <v>-1823370739</v>
      </c>
    </row>
    <row r="13" spans="1:27" ht="13.5">
      <c r="A13" s="22" t="s">
        <v>40</v>
      </c>
      <c r="B13" s="16"/>
      <c r="C13" s="17">
        <v>-37153984</v>
      </c>
      <c r="D13" s="17"/>
      <c r="E13" s="18">
        <v>-23747000</v>
      </c>
      <c r="F13" s="19">
        <v>-23747000</v>
      </c>
      <c r="G13" s="19"/>
      <c r="H13" s="19"/>
      <c r="I13" s="19"/>
      <c r="J13" s="19"/>
      <c r="K13" s="19"/>
      <c r="L13" s="19"/>
      <c r="M13" s="19">
        <v>-12989486</v>
      </c>
      <c r="N13" s="19">
        <v>-12989486</v>
      </c>
      <c r="O13" s="19"/>
      <c r="P13" s="19"/>
      <c r="Q13" s="19"/>
      <c r="R13" s="19"/>
      <c r="S13" s="19"/>
      <c r="T13" s="19"/>
      <c r="U13" s="19"/>
      <c r="V13" s="19"/>
      <c r="W13" s="19">
        <v>-12989486</v>
      </c>
      <c r="X13" s="19">
        <v>-11777087</v>
      </c>
      <c r="Y13" s="19">
        <v>-1212399</v>
      </c>
      <c r="Z13" s="20">
        <v>10.29</v>
      </c>
      <c r="AA13" s="21">
        <v>-23747000</v>
      </c>
    </row>
    <row r="14" spans="1:27" ht="13.5">
      <c r="A14" s="22" t="s">
        <v>41</v>
      </c>
      <c r="B14" s="16"/>
      <c r="C14" s="17">
        <v>-6760000</v>
      </c>
      <c r="D14" s="17"/>
      <c r="E14" s="18">
        <v>-5240000</v>
      </c>
      <c r="F14" s="19">
        <v>-5240000</v>
      </c>
      <c r="G14" s="19">
        <v>-2520000</v>
      </c>
      <c r="H14" s="19"/>
      <c r="I14" s="19">
        <v>-40000</v>
      </c>
      <c r="J14" s="19">
        <v>-2560000</v>
      </c>
      <c r="K14" s="19">
        <v>-20000</v>
      </c>
      <c r="L14" s="19">
        <v>-2520000</v>
      </c>
      <c r="M14" s="19">
        <v>-20000</v>
      </c>
      <c r="N14" s="19">
        <v>-2560000</v>
      </c>
      <c r="O14" s="19"/>
      <c r="P14" s="19"/>
      <c r="Q14" s="19"/>
      <c r="R14" s="19"/>
      <c r="S14" s="19"/>
      <c r="T14" s="19"/>
      <c r="U14" s="19"/>
      <c r="V14" s="19"/>
      <c r="W14" s="19">
        <v>-5120000</v>
      </c>
      <c r="X14" s="19"/>
      <c r="Y14" s="19">
        <v>-5120000</v>
      </c>
      <c r="Z14" s="20"/>
      <c r="AA14" s="21">
        <v>-5240000</v>
      </c>
    </row>
    <row r="15" spans="1:27" ht="13.5">
      <c r="A15" s="23" t="s">
        <v>42</v>
      </c>
      <c r="B15" s="24"/>
      <c r="C15" s="25">
        <f aca="true" t="shared" si="0" ref="C15:Y15">SUM(C6:C14)</f>
        <v>654916453</v>
      </c>
      <c r="D15" s="25">
        <f>SUM(D6:D14)</f>
        <v>0</v>
      </c>
      <c r="E15" s="26">
        <f t="shared" si="0"/>
        <v>472977792</v>
      </c>
      <c r="F15" s="27">
        <f t="shared" si="0"/>
        <v>472977792</v>
      </c>
      <c r="G15" s="27">
        <f t="shared" si="0"/>
        <v>300727259</v>
      </c>
      <c r="H15" s="27">
        <f t="shared" si="0"/>
        <v>-35879265</v>
      </c>
      <c r="I15" s="27">
        <f t="shared" si="0"/>
        <v>-108388306</v>
      </c>
      <c r="J15" s="27">
        <f t="shared" si="0"/>
        <v>156459688</v>
      </c>
      <c r="K15" s="27">
        <f t="shared" si="0"/>
        <v>-31948889</v>
      </c>
      <c r="L15" s="27">
        <f t="shared" si="0"/>
        <v>-36179449</v>
      </c>
      <c r="M15" s="27">
        <f t="shared" si="0"/>
        <v>354566877</v>
      </c>
      <c r="N15" s="27">
        <f t="shared" si="0"/>
        <v>286438539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442898227</v>
      </c>
      <c r="X15" s="27">
        <f t="shared" si="0"/>
        <v>423107845</v>
      </c>
      <c r="Y15" s="27">
        <f t="shared" si="0"/>
        <v>19790382</v>
      </c>
      <c r="Z15" s="28">
        <f>+IF(X15&lt;&gt;0,+(Y15/X15)*100,0)</f>
        <v>4.67738479299527</v>
      </c>
      <c r="AA15" s="29">
        <f>SUM(AA6:AA14)</f>
        <v>472977792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52000000</v>
      </c>
      <c r="F19" s="19">
        <v>52000000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>
        <v>52000000</v>
      </c>
    </row>
    <row r="20" spans="1:27" ht="13.5">
      <c r="A20" s="22" t="s">
        <v>45</v>
      </c>
      <c r="B20" s="16"/>
      <c r="C20" s="17">
        <v>474012</v>
      </c>
      <c r="D20" s="17"/>
      <c r="E20" s="39"/>
      <c r="F20" s="36"/>
      <c r="G20" s="19">
        <v>20152</v>
      </c>
      <c r="H20" s="19">
        <v>10667</v>
      </c>
      <c r="I20" s="19">
        <v>7097</v>
      </c>
      <c r="J20" s="19">
        <v>37916</v>
      </c>
      <c r="K20" s="19">
        <v>45579</v>
      </c>
      <c r="L20" s="19">
        <v>6919</v>
      </c>
      <c r="M20" s="36">
        <v>27253</v>
      </c>
      <c r="N20" s="19">
        <v>79751</v>
      </c>
      <c r="O20" s="19"/>
      <c r="P20" s="19"/>
      <c r="Q20" s="19"/>
      <c r="R20" s="19"/>
      <c r="S20" s="19"/>
      <c r="T20" s="36"/>
      <c r="U20" s="19"/>
      <c r="V20" s="19"/>
      <c r="W20" s="19">
        <v>117667</v>
      </c>
      <c r="X20" s="19"/>
      <c r="Y20" s="19">
        <v>117667</v>
      </c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110000000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-469802291</v>
      </c>
      <c r="D24" s="17"/>
      <c r="E24" s="18">
        <v>-389061749</v>
      </c>
      <c r="F24" s="19">
        <v>-389061749</v>
      </c>
      <c r="G24" s="19">
        <v>-5606264</v>
      </c>
      <c r="H24" s="19">
        <v>-29066043</v>
      </c>
      <c r="I24" s="19">
        <v>-25484673</v>
      </c>
      <c r="J24" s="19">
        <v>-60156980</v>
      </c>
      <c r="K24" s="19">
        <v>-49443118</v>
      </c>
      <c r="L24" s="19">
        <v>-37170683</v>
      </c>
      <c r="M24" s="19">
        <v>-40441248</v>
      </c>
      <c r="N24" s="19">
        <v>-127055049</v>
      </c>
      <c r="O24" s="19"/>
      <c r="P24" s="19"/>
      <c r="Q24" s="19"/>
      <c r="R24" s="19"/>
      <c r="S24" s="19"/>
      <c r="T24" s="19"/>
      <c r="U24" s="19"/>
      <c r="V24" s="19"/>
      <c r="W24" s="19">
        <v>-187212029</v>
      </c>
      <c r="X24" s="19">
        <v>-168241746</v>
      </c>
      <c r="Y24" s="19">
        <v>-18970283</v>
      </c>
      <c r="Z24" s="20">
        <v>11.28</v>
      </c>
      <c r="AA24" s="21">
        <v>-389061749</v>
      </c>
    </row>
    <row r="25" spans="1:27" ht="13.5">
      <c r="A25" s="23" t="s">
        <v>49</v>
      </c>
      <c r="B25" s="24"/>
      <c r="C25" s="25">
        <f aca="true" t="shared" si="1" ref="C25:Y25">SUM(C19:C24)</f>
        <v>-359328279</v>
      </c>
      <c r="D25" s="25">
        <f>SUM(D19:D24)</f>
        <v>0</v>
      </c>
      <c r="E25" s="26">
        <f t="shared" si="1"/>
        <v>-337061749</v>
      </c>
      <c r="F25" s="27">
        <f t="shared" si="1"/>
        <v>-337061749</v>
      </c>
      <c r="G25" s="27">
        <f t="shared" si="1"/>
        <v>-5586112</v>
      </c>
      <c r="H25" s="27">
        <f t="shared" si="1"/>
        <v>-29055376</v>
      </c>
      <c r="I25" s="27">
        <f t="shared" si="1"/>
        <v>-25477576</v>
      </c>
      <c r="J25" s="27">
        <f t="shared" si="1"/>
        <v>-60119064</v>
      </c>
      <c r="K25" s="27">
        <f t="shared" si="1"/>
        <v>-49397539</v>
      </c>
      <c r="L25" s="27">
        <f t="shared" si="1"/>
        <v>-37163764</v>
      </c>
      <c r="M25" s="27">
        <f t="shared" si="1"/>
        <v>-40413995</v>
      </c>
      <c r="N25" s="27">
        <f t="shared" si="1"/>
        <v>-126975298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-187094362</v>
      </c>
      <c r="X25" s="27">
        <f t="shared" si="1"/>
        <v>-168241746</v>
      </c>
      <c r="Y25" s="27">
        <f t="shared" si="1"/>
        <v>-18852616</v>
      </c>
      <c r="Z25" s="28">
        <f>+IF(X25&lt;&gt;0,+(Y25/X25)*100,0)</f>
        <v>11.205670678191844</v>
      </c>
      <c r="AA25" s="29">
        <f>SUM(AA19:AA24)</f>
        <v>-337061749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1862159</v>
      </c>
      <c r="D31" s="17"/>
      <c r="E31" s="18">
        <v>5000000</v>
      </c>
      <c r="F31" s="19">
        <v>5000000</v>
      </c>
      <c r="G31" s="19">
        <v>412067</v>
      </c>
      <c r="H31" s="36">
        <v>316495</v>
      </c>
      <c r="I31" s="36">
        <v>343488</v>
      </c>
      <c r="J31" s="36">
        <v>1072050</v>
      </c>
      <c r="K31" s="19">
        <v>339203</v>
      </c>
      <c r="L31" s="19">
        <v>330559</v>
      </c>
      <c r="M31" s="19">
        <v>276470</v>
      </c>
      <c r="N31" s="19">
        <v>946232</v>
      </c>
      <c r="O31" s="36"/>
      <c r="P31" s="36"/>
      <c r="Q31" s="36"/>
      <c r="R31" s="19"/>
      <c r="S31" s="19"/>
      <c r="T31" s="19"/>
      <c r="U31" s="19"/>
      <c r="V31" s="36"/>
      <c r="W31" s="36">
        <v>2018282</v>
      </c>
      <c r="X31" s="36">
        <v>2499996</v>
      </c>
      <c r="Y31" s="19">
        <v>-481714</v>
      </c>
      <c r="Z31" s="20">
        <v>-19.27</v>
      </c>
      <c r="AA31" s="21">
        <v>5000000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-36953590</v>
      </c>
      <c r="D33" s="17"/>
      <c r="E33" s="18">
        <v>-36805952</v>
      </c>
      <c r="F33" s="19">
        <v>-36805952</v>
      </c>
      <c r="G33" s="19"/>
      <c r="H33" s="19"/>
      <c r="I33" s="19"/>
      <c r="J33" s="19"/>
      <c r="K33" s="19"/>
      <c r="L33" s="19"/>
      <c r="M33" s="19">
        <v>-18470499</v>
      </c>
      <c r="N33" s="19">
        <v>-18470499</v>
      </c>
      <c r="O33" s="19"/>
      <c r="P33" s="19"/>
      <c r="Q33" s="19"/>
      <c r="R33" s="19"/>
      <c r="S33" s="19"/>
      <c r="T33" s="19"/>
      <c r="U33" s="19"/>
      <c r="V33" s="19"/>
      <c r="W33" s="19">
        <v>-18470499</v>
      </c>
      <c r="X33" s="19">
        <v>-18109128</v>
      </c>
      <c r="Y33" s="19">
        <v>-361371</v>
      </c>
      <c r="Z33" s="20">
        <v>2</v>
      </c>
      <c r="AA33" s="21">
        <v>-36805952</v>
      </c>
    </row>
    <row r="34" spans="1:27" ht="13.5">
      <c r="A34" s="23" t="s">
        <v>55</v>
      </c>
      <c r="B34" s="24"/>
      <c r="C34" s="25">
        <f aca="true" t="shared" si="2" ref="C34:Y34">SUM(C29:C33)</f>
        <v>-35091431</v>
      </c>
      <c r="D34" s="25">
        <f>SUM(D29:D33)</f>
        <v>0</v>
      </c>
      <c r="E34" s="26">
        <f t="shared" si="2"/>
        <v>-31805952</v>
      </c>
      <c r="F34" s="27">
        <f t="shared" si="2"/>
        <v>-31805952</v>
      </c>
      <c r="G34" s="27">
        <f t="shared" si="2"/>
        <v>412067</v>
      </c>
      <c r="H34" s="27">
        <f t="shared" si="2"/>
        <v>316495</v>
      </c>
      <c r="I34" s="27">
        <f t="shared" si="2"/>
        <v>343488</v>
      </c>
      <c r="J34" s="27">
        <f t="shared" si="2"/>
        <v>1072050</v>
      </c>
      <c r="K34" s="27">
        <f t="shared" si="2"/>
        <v>339203</v>
      </c>
      <c r="L34" s="27">
        <f t="shared" si="2"/>
        <v>330559</v>
      </c>
      <c r="M34" s="27">
        <f t="shared" si="2"/>
        <v>-18194029</v>
      </c>
      <c r="N34" s="27">
        <f t="shared" si="2"/>
        <v>-17524267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-16452217</v>
      </c>
      <c r="X34" s="27">
        <f t="shared" si="2"/>
        <v>-15609132</v>
      </c>
      <c r="Y34" s="27">
        <f t="shared" si="2"/>
        <v>-843085</v>
      </c>
      <c r="Z34" s="28">
        <f>+IF(X34&lt;&gt;0,+(Y34/X34)*100,0)</f>
        <v>5.401229229146118</v>
      </c>
      <c r="AA34" s="29">
        <f>SUM(AA29:AA33)</f>
        <v>-31805952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260496743</v>
      </c>
      <c r="D36" s="31">
        <f>+D15+D25+D34</f>
        <v>0</v>
      </c>
      <c r="E36" s="32">
        <f t="shared" si="3"/>
        <v>104110091</v>
      </c>
      <c r="F36" s="33">
        <f t="shared" si="3"/>
        <v>104110091</v>
      </c>
      <c r="G36" s="33">
        <f t="shared" si="3"/>
        <v>295553214</v>
      </c>
      <c r="H36" s="33">
        <f t="shared" si="3"/>
        <v>-64618146</v>
      </c>
      <c r="I36" s="33">
        <f t="shared" si="3"/>
        <v>-133522394</v>
      </c>
      <c r="J36" s="33">
        <f t="shared" si="3"/>
        <v>97412674</v>
      </c>
      <c r="K36" s="33">
        <f t="shared" si="3"/>
        <v>-81007225</v>
      </c>
      <c r="L36" s="33">
        <f t="shared" si="3"/>
        <v>-73012654</v>
      </c>
      <c r="M36" s="33">
        <f t="shared" si="3"/>
        <v>295958853</v>
      </c>
      <c r="N36" s="33">
        <f t="shared" si="3"/>
        <v>141938974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239351648</v>
      </c>
      <c r="X36" s="33">
        <f t="shared" si="3"/>
        <v>239256967</v>
      </c>
      <c r="Y36" s="33">
        <f t="shared" si="3"/>
        <v>94681</v>
      </c>
      <c r="Z36" s="34">
        <f>+IF(X36&lt;&gt;0,+(Y36/X36)*100,0)</f>
        <v>0.03957293331399624</v>
      </c>
      <c r="AA36" s="35">
        <f>+AA15+AA25+AA34</f>
        <v>104110091</v>
      </c>
    </row>
    <row r="37" spans="1:27" ht="13.5">
      <c r="A37" s="22" t="s">
        <v>57</v>
      </c>
      <c r="B37" s="16"/>
      <c r="C37" s="31">
        <v>52061276</v>
      </c>
      <c r="D37" s="31"/>
      <c r="E37" s="32">
        <v>50000000</v>
      </c>
      <c r="F37" s="33">
        <v>50000000</v>
      </c>
      <c r="G37" s="33">
        <v>309592613</v>
      </c>
      <c r="H37" s="33">
        <v>605145827</v>
      </c>
      <c r="I37" s="33">
        <v>540527681</v>
      </c>
      <c r="J37" s="33">
        <v>309592613</v>
      </c>
      <c r="K37" s="33">
        <v>407005287</v>
      </c>
      <c r="L37" s="33">
        <v>325998062</v>
      </c>
      <c r="M37" s="33">
        <v>252985408</v>
      </c>
      <c r="N37" s="33">
        <v>407005287</v>
      </c>
      <c r="O37" s="33"/>
      <c r="P37" s="33"/>
      <c r="Q37" s="33"/>
      <c r="R37" s="33"/>
      <c r="S37" s="33"/>
      <c r="T37" s="33"/>
      <c r="U37" s="33"/>
      <c r="V37" s="33"/>
      <c r="W37" s="33">
        <v>309592613</v>
      </c>
      <c r="X37" s="33">
        <v>50000000</v>
      </c>
      <c r="Y37" s="33">
        <v>259592613</v>
      </c>
      <c r="Z37" s="34">
        <v>519.19</v>
      </c>
      <c r="AA37" s="35">
        <v>50000000</v>
      </c>
    </row>
    <row r="38" spans="1:27" ht="13.5">
      <c r="A38" s="41" t="s">
        <v>58</v>
      </c>
      <c r="B38" s="42"/>
      <c r="C38" s="43">
        <v>312558018</v>
      </c>
      <c r="D38" s="43"/>
      <c r="E38" s="44">
        <v>154110090</v>
      </c>
      <c r="F38" s="45">
        <v>154110090</v>
      </c>
      <c r="G38" s="45">
        <v>605145827</v>
      </c>
      <c r="H38" s="45">
        <v>540527681</v>
      </c>
      <c r="I38" s="45">
        <v>407005287</v>
      </c>
      <c r="J38" s="45">
        <v>407005287</v>
      </c>
      <c r="K38" s="45">
        <v>325998062</v>
      </c>
      <c r="L38" s="45">
        <v>252985408</v>
      </c>
      <c r="M38" s="45">
        <v>548944261</v>
      </c>
      <c r="N38" s="45">
        <v>548944261</v>
      </c>
      <c r="O38" s="45"/>
      <c r="P38" s="45"/>
      <c r="Q38" s="45"/>
      <c r="R38" s="45"/>
      <c r="S38" s="45"/>
      <c r="T38" s="45"/>
      <c r="U38" s="45"/>
      <c r="V38" s="45"/>
      <c r="W38" s="45">
        <v>548944261</v>
      </c>
      <c r="X38" s="45">
        <v>289256966</v>
      </c>
      <c r="Y38" s="45">
        <v>259687295</v>
      </c>
      <c r="Z38" s="46">
        <v>89.78</v>
      </c>
      <c r="AA38" s="47">
        <v>154110090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70760850</v>
      </c>
      <c r="D6" s="17"/>
      <c r="E6" s="18">
        <v>85452397</v>
      </c>
      <c r="F6" s="19">
        <v>85452397</v>
      </c>
      <c r="G6" s="19">
        <v>4739706</v>
      </c>
      <c r="H6" s="19">
        <v>4111184</v>
      </c>
      <c r="I6" s="19">
        <v>4449260</v>
      </c>
      <c r="J6" s="19">
        <v>13300150</v>
      </c>
      <c r="K6" s="19">
        <v>6551013</v>
      </c>
      <c r="L6" s="19">
        <v>4194010</v>
      </c>
      <c r="M6" s="19">
        <v>3631758</v>
      </c>
      <c r="N6" s="19">
        <v>14376781</v>
      </c>
      <c r="O6" s="19"/>
      <c r="P6" s="19"/>
      <c r="Q6" s="19"/>
      <c r="R6" s="19"/>
      <c r="S6" s="19"/>
      <c r="T6" s="19"/>
      <c r="U6" s="19"/>
      <c r="V6" s="19"/>
      <c r="W6" s="19">
        <v>27676931</v>
      </c>
      <c r="X6" s="19">
        <v>37341169</v>
      </c>
      <c r="Y6" s="19">
        <v>-9664238</v>
      </c>
      <c r="Z6" s="20">
        <v>-25.88</v>
      </c>
      <c r="AA6" s="21">
        <v>85452397</v>
      </c>
    </row>
    <row r="7" spans="1:27" ht="13.5">
      <c r="A7" s="22" t="s">
        <v>34</v>
      </c>
      <c r="B7" s="16"/>
      <c r="C7" s="17">
        <v>141645012</v>
      </c>
      <c r="D7" s="17"/>
      <c r="E7" s="18">
        <v>168448526</v>
      </c>
      <c r="F7" s="19">
        <v>168448526</v>
      </c>
      <c r="G7" s="19">
        <v>66410000</v>
      </c>
      <c r="H7" s="19">
        <v>1619000</v>
      </c>
      <c r="I7" s="19"/>
      <c r="J7" s="19">
        <v>68029000</v>
      </c>
      <c r="K7" s="19"/>
      <c r="L7" s="19">
        <v>50987000</v>
      </c>
      <c r="M7" s="19"/>
      <c r="N7" s="19">
        <v>50987000</v>
      </c>
      <c r="O7" s="19"/>
      <c r="P7" s="19"/>
      <c r="Q7" s="19"/>
      <c r="R7" s="19"/>
      <c r="S7" s="19"/>
      <c r="T7" s="19"/>
      <c r="U7" s="19"/>
      <c r="V7" s="19"/>
      <c r="W7" s="19">
        <v>119016000</v>
      </c>
      <c r="X7" s="19">
        <v>118189370</v>
      </c>
      <c r="Y7" s="19">
        <v>826630</v>
      </c>
      <c r="Z7" s="20">
        <v>0.7</v>
      </c>
      <c r="AA7" s="21">
        <v>168448526</v>
      </c>
    </row>
    <row r="8" spans="1:27" ht="13.5">
      <c r="A8" s="22" t="s">
        <v>35</v>
      </c>
      <c r="B8" s="16"/>
      <c r="C8" s="17">
        <v>14841243</v>
      </c>
      <c r="D8" s="17"/>
      <c r="E8" s="18">
        <v>49920000</v>
      </c>
      <c r="F8" s="19">
        <v>49920000</v>
      </c>
      <c r="G8" s="19"/>
      <c r="H8" s="19"/>
      <c r="I8" s="19"/>
      <c r="J8" s="19"/>
      <c r="K8" s="19"/>
      <c r="L8" s="19">
        <v>16640000</v>
      </c>
      <c r="M8" s="19"/>
      <c r="N8" s="19">
        <v>16640000</v>
      </c>
      <c r="O8" s="19"/>
      <c r="P8" s="19"/>
      <c r="Q8" s="19"/>
      <c r="R8" s="19"/>
      <c r="S8" s="19"/>
      <c r="T8" s="19"/>
      <c r="U8" s="19"/>
      <c r="V8" s="19"/>
      <c r="W8" s="19">
        <v>16640000</v>
      </c>
      <c r="X8" s="19">
        <v>19302200</v>
      </c>
      <c r="Y8" s="19">
        <v>-2662200</v>
      </c>
      <c r="Z8" s="20">
        <v>-13.79</v>
      </c>
      <c r="AA8" s="21">
        <v>49920000</v>
      </c>
    </row>
    <row r="9" spans="1:27" ht="13.5">
      <c r="A9" s="22" t="s">
        <v>36</v>
      </c>
      <c r="B9" s="16"/>
      <c r="C9" s="17">
        <v>3866631</v>
      </c>
      <c r="D9" s="17"/>
      <c r="E9" s="18">
        <v>12824063</v>
      </c>
      <c r="F9" s="19">
        <v>12824063</v>
      </c>
      <c r="G9" s="19">
        <v>408490</v>
      </c>
      <c r="H9" s="19">
        <v>559006</v>
      </c>
      <c r="I9" s="19">
        <v>1623728</v>
      </c>
      <c r="J9" s="19">
        <v>2591224</v>
      </c>
      <c r="K9" s="19">
        <v>741403</v>
      </c>
      <c r="L9" s="19">
        <v>452609</v>
      </c>
      <c r="M9" s="19">
        <v>427377</v>
      </c>
      <c r="N9" s="19">
        <v>1621389</v>
      </c>
      <c r="O9" s="19"/>
      <c r="P9" s="19"/>
      <c r="Q9" s="19"/>
      <c r="R9" s="19"/>
      <c r="S9" s="19"/>
      <c r="T9" s="19"/>
      <c r="U9" s="19"/>
      <c r="V9" s="19"/>
      <c r="W9" s="19">
        <v>4212613</v>
      </c>
      <c r="X9" s="19">
        <v>5257865</v>
      </c>
      <c r="Y9" s="19">
        <v>-1045252</v>
      </c>
      <c r="Z9" s="20">
        <v>-19.88</v>
      </c>
      <c r="AA9" s="21">
        <v>12824063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-128173136</v>
      </c>
      <c r="D12" s="17"/>
      <c r="E12" s="18">
        <v>-172030337</v>
      </c>
      <c r="F12" s="19">
        <v>-172030337</v>
      </c>
      <c r="G12" s="19">
        <v>-8945450</v>
      </c>
      <c r="H12" s="19">
        <v>-10172587</v>
      </c>
      <c r="I12" s="19">
        <v>-12255954</v>
      </c>
      <c r="J12" s="19">
        <v>-31373991</v>
      </c>
      <c r="K12" s="19">
        <v>-10020198</v>
      </c>
      <c r="L12" s="19">
        <v>-10947292</v>
      </c>
      <c r="M12" s="19">
        <v>-12273423</v>
      </c>
      <c r="N12" s="19">
        <v>-33240913</v>
      </c>
      <c r="O12" s="19"/>
      <c r="P12" s="19"/>
      <c r="Q12" s="19"/>
      <c r="R12" s="19"/>
      <c r="S12" s="19"/>
      <c r="T12" s="19"/>
      <c r="U12" s="19"/>
      <c r="V12" s="19"/>
      <c r="W12" s="19">
        <v>-64614904</v>
      </c>
      <c r="X12" s="19">
        <v>-69192050</v>
      </c>
      <c r="Y12" s="19">
        <v>4577146</v>
      </c>
      <c r="Z12" s="20">
        <v>-6.62</v>
      </c>
      <c r="AA12" s="21">
        <v>-172030337</v>
      </c>
    </row>
    <row r="13" spans="1:27" ht="13.5">
      <c r="A13" s="22" t="s">
        <v>40</v>
      </c>
      <c r="B13" s="16"/>
      <c r="C13" s="17"/>
      <c r="D13" s="17"/>
      <c r="E13" s="18">
        <v>-250906</v>
      </c>
      <c r="F13" s="19">
        <v>-250906</v>
      </c>
      <c r="G13" s="19">
        <v>-27330</v>
      </c>
      <c r="H13" s="19">
        <v>-31487</v>
      </c>
      <c r="I13" s="19">
        <v>-29351</v>
      </c>
      <c r="J13" s="19">
        <v>-88168</v>
      </c>
      <c r="K13" s="19">
        <v>-30286</v>
      </c>
      <c r="L13" s="19">
        <v>-15255</v>
      </c>
      <c r="M13" s="19">
        <v>-42508</v>
      </c>
      <c r="N13" s="19">
        <v>-88049</v>
      </c>
      <c r="O13" s="19"/>
      <c r="P13" s="19"/>
      <c r="Q13" s="19"/>
      <c r="R13" s="19"/>
      <c r="S13" s="19"/>
      <c r="T13" s="19"/>
      <c r="U13" s="19"/>
      <c r="V13" s="19"/>
      <c r="W13" s="19">
        <v>-176217</v>
      </c>
      <c r="X13" s="19">
        <v>-102872</v>
      </c>
      <c r="Y13" s="19">
        <v>-73345</v>
      </c>
      <c r="Z13" s="20">
        <v>71.3</v>
      </c>
      <c r="AA13" s="21">
        <v>-250906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102940600</v>
      </c>
      <c r="D15" s="25">
        <f>SUM(D6:D14)</f>
        <v>0</v>
      </c>
      <c r="E15" s="26">
        <f t="shared" si="0"/>
        <v>144363743</v>
      </c>
      <c r="F15" s="27">
        <f t="shared" si="0"/>
        <v>144363743</v>
      </c>
      <c r="G15" s="27">
        <f t="shared" si="0"/>
        <v>62585416</v>
      </c>
      <c r="H15" s="27">
        <f t="shared" si="0"/>
        <v>-3914884</v>
      </c>
      <c r="I15" s="27">
        <f t="shared" si="0"/>
        <v>-6212317</v>
      </c>
      <c r="J15" s="27">
        <f t="shared" si="0"/>
        <v>52458215</v>
      </c>
      <c r="K15" s="27">
        <f t="shared" si="0"/>
        <v>-2758068</v>
      </c>
      <c r="L15" s="27">
        <f t="shared" si="0"/>
        <v>61311072</v>
      </c>
      <c r="M15" s="27">
        <f t="shared" si="0"/>
        <v>-8256796</v>
      </c>
      <c r="N15" s="27">
        <f t="shared" si="0"/>
        <v>50296208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102754423</v>
      </c>
      <c r="X15" s="27">
        <f t="shared" si="0"/>
        <v>110795682</v>
      </c>
      <c r="Y15" s="27">
        <f t="shared" si="0"/>
        <v>-8041259</v>
      </c>
      <c r="Z15" s="28">
        <f>+IF(X15&lt;&gt;0,+(Y15/X15)*100,0)</f>
        <v>-7.257736813245122</v>
      </c>
      <c r="AA15" s="29">
        <f>SUM(AA6:AA14)</f>
        <v>144363743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-33580413</v>
      </c>
      <c r="D24" s="17"/>
      <c r="E24" s="18">
        <v>-111977138</v>
      </c>
      <c r="F24" s="19">
        <v>-111977138</v>
      </c>
      <c r="G24" s="19">
        <v>-1531649</v>
      </c>
      <c r="H24" s="19">
        <v>-5794067</v>
      </c>
      <c r="I24" s="19">
        <v>-4012520</v>
      </c>
      <c r="J24" s="19">
        <v>-11338236</v>
      </c>
      <c r="K24" s="19">
        <v>-8871501</v>
      </c>
      <c r="L24" s="19">
        <v>-2623398</v>
      </c>
      <c r="M24" s="19">
        <v>-6329621</v>
      </c>
      <c r="N24" s="19">
        <v>-17824520</v>
      </c>
      <c r="O24" s="19"/>
      <c r="P24" s="19"/>
      <c r="Q24" s="19"/>
      <c r="R24" s="19"/>
      <c r="S24" s="19"/>
      <c r="T24" s="19"/>
      <c r="U24" s="19"/>
      <c r="V24" s="19"/>
      <c r="W24" s="19">
        <v>-29162756</v>
      </c>
      <c r="X24" s="19">
        <v>-27315152</v>
      </c>
      <c r="Y24" s="19">
        <v>-1847604</v>
      </c>
      <c r="Z24" s="20">
        <v>6.76</v>
      </c>
      <c r="AA24" s="21">
        <v>-111977138</v>
      </c>
    </row>
    <row r="25" spans="1:27" ht="13.5">
      <c r="A25" s="23" t="s">
        <v>49</v>
      </c>
      <c r="B25" s="24"/>
      <c r="C25" s="25">
        <f aca="true" t="shared" si="1" ref="C25:Y25">SUM(C19:C24)</f>
        <v>-33580413</v>
      </c>
      <c r="D25" s="25">
        <f>SUM(D19:D24)</f>
        <v>0</v>
      </c>
      <c r="E25" s="26">
        <f t="shared" si="1"/>
        <v>-111977138</v>
      </c>
      <c r="F25" s="27">
        <f t="shared" si="1"/>
        <v>-111977138</v>
      </c>
      <c r="G25" s="27">
        <f t="shared" si="1"/>
        <v>-1531649</v>
      </c>
      <c r="H25" s="27">
        <f t="shared" si="1"/>
        <v>-5794067</v>
      </c>
      <c r="I25" s="27">
        <f t="shared" si="1"/>
        <v>-4012520</v>
      </c>
      <c r="J25" s="27">
        <f t="shared" si="1"/>
        <v>-11338236</v>
      </c>
      <c r="K25" s="27">
        <f t="shared" si="1"/>
        <v>-8871501</v>
      </c>
      <c r="L25" s="27">
        <f t="shared" si="1"/>
        <v>-2623398</v>
      </c>
      <c r="M25" s="27">
        <f t="shared" si="1"/>
        <v>-6329621</v>
      </c>
      <c r="N25" s="27">
        <f t="shared" si="1"/>
        <v>-17824520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-29162756</v>
      </c>
      <c r="X25" s="27">
        <f t="shared" si="1"/>
        <v>-27315152</v>
      </c>
      <c r="Y25" s="27">
        <f t="shared" si="1"/>
        <v>-1847604</v>
      </c>
      <c r="Z25" s="28">
        <f>+IF(X25&lt;&gt;0,+(Y25/X25)*100,0)</f>
        <v>6.764026061432864</v>
      </c>
      <c r="AA25" s="29">
        <f>SUM(AA19:AA24)</f>
        <v>-111977138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69360187</v>
      </c>
      <c r="D36" s="31">
        <f>+D15+D25+D34</f>
        <v>0</v>
      </c>
      <c r="E36" s="32">
        <f t="shared" si="3"/>
        <v>32386605</v>
      </c>
      <c r="F36" s="33">
        <f t="shared" si="3"/>
        <v>32386605</v>
      </c>
      <c r="G36" s="33">
        <f t="shared" si="3"/>
        <v>61053767</v>
      </c>
      <c r="H36" s="33">
        <f t="shared" si="3"/>
        <v>-9708951</v>
      </c>
      <c r="I36" s="33">
        <f t="shared" si="3"/>
        <v>-10224837</v>
      </c>
      <c r="J36" s="33">
        <f t="shared" si="3"/>
        <v>41119979</v>
      </c>
      <c r="K36" s="33">
        <f t="shared" si="3"/>
        <v>-11629569</v>
      </c>
      <c r="L36" s="33">
        <f t="shared" si="3"/>
        <v>58687674</v>
      </c>
      <c r="M36" s="33">
        <f t="shared" si="3"/>
        <v>-14586417</v>
      </c>
      <c r="N36" s="33">
        <f t="shared" si="3"/>
        <v>32471688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73591667</v>
      </c>
      <c r="X36" s="33">
        <f t="shared" si="3"/>
        <v>83480530</v>
      </c>
      <c r="Y36" s="33">
        <f t="shared" si="3"/>
        <v>-9888863</v>
      </c>
      <c r="Z36" s="34">
        <f>+IF(X36&lt;&gt;0,+(Y36/X36)*100,0)</f>
        <v>-11.845711808489956</v>
      </c>
      <c r="AA36" s="35">
        <f>+AA15+AA25+AA34</f>
        <v>32386605</v>
      </c>
    </row>
    <row r="37" spans="1:27" ht="13.5">
      <c r="A37" s="22" t="s">
        <v>57</v>
      </c>
      <c r="B37" s="16"/>
      <c r="C37" s="31">
        <v>318938952</v>
      </c>
      <c r="D37" s="31"/>
      <c r="E37" s="32">
        <v>63031106</v>
      </c>
      <c r="F37" s="33">
        <v>63031106</v>
      </c>
      <c r="G37" s="33">
        <v>108766308</v>
      </c>
      <c r="H37" s="33">
        <v>169820075</v>
      </c>
      <c r="I37" s="33">
        <v>160111124</v>
      </c>
      <c r="J37" s="33">
        <v>108766308</v>
      </c>
      <c r="K37" s="33">
        <v>149886287</v>
      </c>
      <c r="L37" s="33">
        <v>138256718</v>
      </c>
      <c r="M37" s="33">
        <v>196944392</v>
      </c>
      <c r="N37" s="33">
        <v>149886287</v>
      </c>
      <c r="O37" s="33"/>
      <c r="P37" s="33"/>
      <c r="Q37" s="33"/>
      <c r="R37" s="33"/>
      <c r="S37" s="33"/>
      <c r="T37" s="33"/>
      <c r="U37" s="33"/>
      <c r="V37" s="33"/>
      <c r="W37" s="33">
        <v>108766308</v>
      </c>
      <c r="X37" s="33">
        <v>63031106</v>
      </c>
      <c r="Y37" s="33">
        <v>45735202</v>
      </c>
      <c r="Z37" s="34">
        <v>72.56</v>
      </c>
      <c r="AA37" s="35">
        <v>63031106</v>
      </c>
    </row>
    <row r="38" spans="1:27" ht="13.5">
      <c r="A38" s="41" t="s">
        <v>58</v>
      </c>
      <c r="B38" s="42"/>
      <c r="C38" s="43">
        <v>388299139</v>
      </c>
      <c r="D38" s="43"/>
      <c r="E38" s="44">
        <v>95417710</v>
      </c>
      <c r="F38" s="45">
        <v>95417710</v>
      </c>
      <c r="G38" s="45">
        <v>169820075</v>
      </c>
      <c r="H38" s="45">
        <v>160111124</v>
      </c>
      <c r="I38" s="45">
        <v>149886287</v>
      </c>
      <c r="J38" s="45">
        <v>149886287</v>
      </c>
      <c r="K38" s="45">
        <v>138256718</v>
      </c>
      <c r="L38" s="45">
        <v>196944392</v>
      </c>
      <c r="M38" s="45">
        <v>182357975</v>
      </c>
      <c r="N38" s="45">
        <v>182357975</v>
      </c>
      <c r="O38" s="45"/>
      <c r="P38" s="45"/>
      <c r="Q38" s="45"/>
      <c r="R38" s="45"/>
      <c r="S38" s="45"/>
      <c r="T38" s="45"/>
      <c r="U38" s="45"/>
      <c r="V38" s="45"/>
      <c r="W38" s="45">
        <v>182357975</v>
      </c>
      <c r="X38" s="45">
        <v>146511635</v>
      </c>
      <c r="Y38" s="45">
        <v>35846340</v>
      </c>
      <c r="Z38" s="46">
        <v>24.47</v>
      </c>
      <c r="AA38" s="47">
        <v>95417710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2387878</v>
      </c>
      <c r="D6" s="17"/>
      <c r="E6" s="18">
        <v>57780000</v>
      </c>
      <c r="F6" s="19">
        <v>57780000</v>
      </c>
      <c r="G6" s="19">
        <v>28832</v>
      </c>
      <c r="H6" s="19">
        <v>4080641</v>
      </c>
      <c r="I6" s="19">
        <v>-3496268</v>
      </c>
      <c r="J6" s="19">
        <v>613205</v>
      </c>
      <c r="K6" s="19">
        <v>8380416</v>
      </c>
      <c r="L6" s="19">
        <v>-7271173</v>
      </c>
      <c r="M6" s="19">
        <v>-5690606</v>
      </c>
      <c r="N6" s="19">
        <v>-4581363</v>
      </c>
      <c r="O6" s="19"/>
      <c r="P6" s="19"/>
      <c r="Q6" s="19"/>
      <c r="R6" s="19"/>
      <c r="S6" s="19"/>
      <c r="T6" s="19"/>
      <c r="U6" s="19"/>
      <c r="V6" s="19"/>
      <c r="W6" s="19">
        <v>-3968158</v>
      </c>
      <c r="X6" s="19">
        <v>28697400</v>
      </c>
      <c r="Y6" s="19">
        <v>-32665558</v>
      </c>
      <c r="Z6" s="20">
        <v>-113.83</v>
      </c>
      <c r="AA6" s="21">
        <v>57780000</v>
      </c>
    </row>
    <row r="7" spans="1:27" ht="13.5">
      <c r="A7" s="22" t="s">
        <v>34</v>
      </c>
      <c r="B7" s="16"/>
      <c r="C7" s="17">
        <v>355199182</v>
      </c>
      <c r="D7" s="17"/>
      <c r="E7" s="18">
        <v>491226000</v>
      </c>
      <c r="F7" s="19">
        <v>491226000</v>
      </c>
      <c r="G7" s="19">
        <v>170582278</v>
      </c>
      <c r="H7" s="19">
        <v>10068553</v>
      </c>
      <c r="I7" s="19">
        <v>1505790</v>
      </c>
      <c r="J7" s="19">
        <v>182156621</v>
      </c>
      <c r="K7" s="19">
        <v>13691000</v>
      </c>
      <c r="L7" s="19">
        <v>142635651</v>
      </c>
      <c r="M7" s="19">
        <v>1500000</v>
      </c>
      <c r="N7" s="19">
        <v>157826651</v>
      </c>
      <c r="O7" s="19"/>
      <c r="P7" s="19"/>
      <c r="Q7" s="19"/>
      <c r="R7" s="19"/>
      <c r="S7" s="19"/>
      <c r="T7" s="19"/>
      <c r="U7" s="19"/>
      <c r="V7" s="19"/>
      <c r="W7" s="19">
        <v>339983272</v>
      </c>
      <c r="X7" s="19">
        <v>409355000</v>
      </c>
      <c r="Y7" s="19">
        <v>-69371728</v>
      </c>
      <c r="Z7" s="20">
        <v>-16.95</v>
      </c>
      <c r="AA7" s="21">
        <v>491226000</v>
      </c>
    </row>
    <row r="8" spans="1:27" ht="13.5">
      <c r="A8" s="22" t="s">
        <v>35</v>
      </c>
      <c r="B8" s="16"/>
      <c r="C8" s="17">
        <v>297213888</v>
      </c>
      <c r="D8" s="17"/>
      <c r="E8" s="18">
        <v>293553999</v>
      </c>
      <c r="F8" s="19">
        <v>293553999</v>
      </c>
      <c r="G8" s="19">
        <v>28265722</v>
      </c>
      <c r="H8" s="19">
        <v>786000</v>
      </c>
      <c r="I8" s="19"/>
      <c r="J8" s="19">
        <v>29051722</v>
      </c>
      <c r="K8" s="19">
        <v>15000000</v>
      </c>
      <c r="L8" s="19">
        <v>91012333</v>
      </c>
      <c r="M8" s="19"/>
      <c r="N8" s="19">
        <v>106012333</v>
      </c>
      <c r="O8" s="19"/>
      <c r="P8" s="19"/>
      <c r="Q8" s="19"/>
      <c r="R8" s="19"/>
      <c r="S8" s="19"/>
      <c r="T8" s="19"/>
      <c r="U8" s="19"/>
      <c r="V8" s="19"/>
      <c r="W8" s="19">
        <v>135064055</v>
      </c>
      <c r="X8" s="19">
        <v>145798486</v>
      </c>
      <c r="Y8" s="19">
        <v>-10734431</v>
      </c>
      <c r="Z8" s="20">
        <v>-7.36</v>
      </c>
      <c r="AA8" s="21">
        <v>293553999</v>
      </c>
    </row>
    <row r="9" spans="1:27" ht="13.5">
      <c r="A9" s="22" t="s">
        <v>36</v>
      </c>
      <c r="B9" s="16"/>
      <c r="C9" s="17">
        <v>23247022</v>
      </c>
      <c r="D9" s="17"/>
      <c r="E9" s="18">
        <v>17583999</v>
      </c>
      <c r="F9" s="19">
        <v>17583999</v>
      </c>
      <c r="G9" s="19">
        <v>844309</v>
      </c>
      <c r="H9" s="19">
        <v>1914540</v>
      </c>
      <c r="I9" s="19">
        <v>1703826</v>
      </c>
      <c r="J9" s="19">
        <v>4462675</v>
      </c>
      <c r="K9" s="19">
        <v>1839107</v>
      </c>
      <c r="L9" s="19">
        <v>1814818</v>
      </c>
      <c r="M9" s="19">
        <v>1530493</v>
      </c>
      <c r="N9" s="19">
        <v>5184418</v>
      </c>
      <c r="O9" s="19"/>
      <c r="P9" s="19"/>
      <c r="Q9" s="19"/>
      <c r="R9" s="19"/>
      <c r="S9" s="19"/>
      <c r="T9" s="19"/>
      <c r="U9" s="19"/>
      <c r="V9" s="19"/>
      <c r="W9" s="19">
        <v>9647093</v>
      </c>
      <c r="X9" s="19">
        <v>8733386</v>
      </c>
      <c r="Y9" s="19">
        <v>913707</v>
      </c>
      <c r="Z9" s="20">
        <v>10.46</v>
      </c>
      <c r="AA9" s="21">
        <v>17583999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-436825535</v>
      </c>
      <c r="D12" s="17"/>
      <c r="E12" s="18">
        <v>-636051000</v>
      </c>
      <c r="F12" s="19">
        <v>-636051000</v>
      </c>
      <c r="G12" s="19">
        <v>-64075481</v>
      </c>
      <c r="H12" s="19">
        <v>-61027621</v>
      </c>
      <c r="I12" s="19">
        <v>-42850115</v>
      </c>
      <c r="J12" s="19">
        <v>-167953217</v>
      </c>
      <c r="K12" s="19">
        <v>-64904940</v>
      </c>
      <c r="L12" s="19">
        <v>-12973883</v>
      </c>
      <c r="M12" s="19">
        <v>-37993719</v>
      </c>
      <c r="N12" s="19">
        <v>-115872542</v>
      </c>
      <c r="O12" s="19"/>
      <c r="P12" s="19"/>
      <c r="Q12" s="19"/>
      <c r="R12" s="19"/>
      <c r="S12" s="19"/>
      <c r="T12" s="19"/>
      <c r="U12" s="19"/>
      <c r="V12" s="19"/>
      <c r="W12" s="19">
        <v>-283825759</v>
      </c>
      <c r="X12" s="19">
        <v>-301662227</v>
      </c>
      <c r="Y12" s="19">
        <v>17836468</v>
      </c>
      <c r="Z12" s="20">
        <v>-5.91</v>
      </c>
      <c r="AA12" s="21">
        <v>-636051000</v>
      </c>
    </row>
    <row r="13" spans="1:27" ht="13.5">
      <c r="A13" s="22" t="s">
        <v>40</v>
      </c>
      <c r="B13" s="16"/>
      <c r="C13" s="17">
        <v>-511055</v>
      </c>
      <c r="D13" s="17"/>
      <c r="E13" s="18">
        <v>-26358000</v>
      </c>
      <c r="F13" s="19">
        <v>-26358000</v>
      </c>
      <c r="G13" s="19"/>
      <c r="H13" s="19"/>
      <c r="I13" s="19"/>
      <c r="J13" s="19"/>
      <c r="K13" s="19"/>
      <c r="L13" s="19">
        <v>-96513</v>
      </c>
      <c r="M13" s="19"/>
      <c r="N13" s="19">
        <v>-96513</v>
      </c>
      <c r="O13" s="19"/>
      <c r="P13" s="19"/>
      <c r="Q13" s="19"/>
      <c r="R13" s="19"/>
      <c r="S13" s="19"/>
      <c r="T13" s="19"/>
      <c r="U13" s="19"/>
      <c r="V13" s="19"/>
      <c r="W13" s="19">
        <v>-96513</v>
      </c>
      <c r="X13" s="19"/>
      <c r="Y13" s="19">
        <v>-96513</v>
      </c>
      <c r="Z13" s="20"/>
      <c r="AA13" s="21">
        <v>-26358000</v>
      </c>
    </row>
    <row r="14" spans="1:27" ht="13.5">
      <c r="A14" s="22" t="s">
        <v>41</v>
      </c>
      <c r="B14" s="16"/>
      <c r="C14" s="17"/>
      <c r="D14" s="17"/>
      <c r="E14" s="18">
        <v>-22625004</v>
      </c>
      <c r="F14" s="19">
        <v>-22625004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-11312502</v>
      </c>
      <c r="Y14" s="19">
        <v>11312502</v>
      </c>
      <c r="Z14" s="20">
        <v>-100</v>
      </c>
      <c r="AA14" s="21">
        <v>-22625004</v>
      </c>
    </row>
    <row r="15" spans="1:27" ht="13.5">
      <c r="A15" s="23" t="s">
        <v>42</v>
      </c>
      <c r="B15" s="24"/>
      <c r="C15" s="25">
        <f aca="true" t="shared" si="0" ref="C15:Y15">SUM(C6:C14)</f>
        <v>240711380</v>
      </c>
      <c r="D15" s="25">
        <f>SUM(D6:D14)</f>
        <v>0</v>
      </c>
      <c r="E15" s="26">
        <f t="shared" si="0"/>
        <v>175109994</v>
      </c>
      <c r="F15" s="27">
        <f t="shared" si="0"/>
        <v>175109994</v>
      </c>
      <c r="G15" s="27">
        <f t="shared" si="0"/>
        <v>135645660</v>
      </c>
      <c r="H15" s="27">
        <f t="shared" si="0"/>
        <v>-44177887</v>
      </c>
      <c r="I15" s="27">
        <f t="shared" si="0"/>
        <v>-43136767</v>
      </c>
      <c r="J15" s="27">
        <f t="shared" si="0"/>
        <v>48331006</v>
      </c>
      <c r="K15" s="27">
        <f t="shared" si="0"/>
        <v>-25994417</v>
      </c>
      <c r="L15" s="27">
        <f t="shared" si="0"/>
        <v>215121233</v>
      </c>
      <c r="M15" s="27">
        <f t="shared" si="0"/>
        <v>-40653832</v>
      </c>
      <c r="N15" s="27">
        <f t="shared" si="0"/>
        <v>148472984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196803990</v>
      </c>
      <c r="X15" s="27">
        <f t="shared" si="0"/>
        <v>279609543</v>
      </c>
      <c r="Y15" s="27">
        <f t="shared" si="0"/>
        <v>-82805553</v>
      </c>
      <c r="Z15" s="28">
        <f>+IF(X15&lt;&gt;0,+(Y15/X15)*100,0)</f>
        <v>-29.61470918036585</v>
      </c>
      <c r="AA15" s="29">
        <f>SUM(AA6:AA14)</f>
        <v>175109994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702100</v>
      </c>
      <c r="D19" s="17"/>
      <c r="E19" s="18"/>
      <c r="F19" s="19"/>
      <c r="G19" s="36"/>
      <c r="H19" s="36"/>
      <c r="I19" s="36"/>
      <c r="J19" s="19"/>
      <c r="K19" s="36"/>
      <c r="L19" s="36">
        <v>231550</v>
      </c>
      <c r="M19" s="19">
        <v>-106489</v>
      </c>
      <c r="N19" s="36">
        <v>125061</v>
      </c>
      <c r="O19" s="36"/>
      <c r="P19" s="36"/>
      <c r="Q19" s="19"/>
      <c r="R19" s="36"/>
      <c r="S19" s="36"/>
      <c r="T19" s="19"/>
      <c r="U19" s="36"/>
      <c r="V19" s="36"/>
      <c r="W19" s="36">
        <v>125061</v>
      </c>
      <c r="X19" s="19"/>
      <c r="Y19" s="36">
        <v>125061</v>
      </c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-201709562</v>
      </c>
      <c r="D24" s="17"/>
      <c r="E24" s="18">
        <v>-293554000</v>
      </c>
      <c r="F24" s="19">
        <v>-293554000</v>
      </c>
      <c r="G24" s="19">
        <v>-623332</v>
      </c>
      <c r="H24" s="19"/>
      <c r="I24" s="19">
        <v>-23912162</v>
      </c>
      <c r="J24" s="19">
        <v>-24535494</v>
      </c>
      <c r="K24" s="19">
        <v>-11415704</v>
      </c>
      <c r="L24" s="19">
        <v>-55994981</v>
      </c>
      <c r="M24" s="19">
        <v>-17384906</v>
      </c>
      <c r="N24" s="19">
        <v>-84795591</v>
      </c>
      <c r="O24" s="19"/>
      <c r="P24" s="19"/>
      <c r="Q24" s="19"/>
      <c r="R24" s="19"/>
      <c r="S24" s="19"/>
      <c r="T24" s="19"/>
      <c r="U24" s="19"/>
      <c r="V24" s="19"/>
      <c r="W24" s="19">
        <v>-109331085</v>
      </c>
      <c r="X24" s="19">
        <v>-146802000</v>
      </c>
      <c r="Y24" s="19">
        <v>37470915</v>
      </c>
      <c r="Z24" s="20">
        <v>-25.52</v>
      </c>
      <c r="AA24" s="21">
        <v>-293554000</v>
      </c>
    </row>
    <row r="25" spans="1:27" ht="13.5">
      <c r="A25" s="23" t="s">
        <v>49</v>
      </c>
      <c r="B25" s="24"/>
      <c r="C25" s="25">
        <f aca="true" t="shared" si="1" ref="C25:Y25">SUM(C19:C24)</f>
        <v>-201007462</v>
      </c>
      <c r="D25" s="25">
        <f>SUM(D19:D24)</f>
        <v>0</v>
      </c>
      <c r="E25" s="26">
        <f t="shared" si="1"/>
        <v>-293554000</v>
      </c>
      <c r="F25" s="27">
        <f t="shared" si="1"/>
        <v>-293554000</v>
      </c>
      <c r="G25" s="27">
        <f t="shared" si="1"/>
        <v>-623332</v>
      </c>
      <c r="H25" s="27">
        <f t="shared" si="1"/>
        <v>0</v>
      </c>
      <c r="I25" s="27">
        <f t="shared" si="1"/>
        <v>-23912162</v>
      </c>
      <c r="J25" s="27">
        <f t="shared" si="1"/>
        <v>-24535494</v>
      </c>
      <c r="K25" s="27">
        <f t="shared" si="1"/>
        <v>-11415704</v>
      </c>
      <c r="L25" s="27">
        <f t="shared" si="1"/>
        <v>-55763431</v>
      </c>
      <c r="M25" s="27">
        <f t="shared" si="1"/>
        <v>-17491395</v>
      </c>
      <c r="N25" s="27">
        <f t="shared" si="1"/>
        <v>-84670530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-109206024</v>
      </c>
      <c r="X25" s="27">
        <f t="shared" si="1"/>
        <v>-146802000</v>
      </c>
      <c r="Y25" s="27">
        <f t="shared" si="1"/>
        <v>37595976</v>
      </c>
      <c r="Z25" s="28">
        <f>+IF(X25&lt;&gt;0,+(Y25/X25)*100,0)</f>
        <v>-25.609988964728004</v>
      </c>
      <c r="AA25" s="29">
        <f>SUM(AA19:AA24)</f>
        <v>-293554000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-1370914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-1370914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38333004</v>
      </c>
      <c r="D36" s="31">
        <f>+D15+D25+D34</f>
        <v>0</v>
      </c>
      <c r="E36" s="32">
        <f t="shared" si="3"/>
        <v>-118444006</v>
      </c>
      <c r="F36" s="33">
        <f t="shared" si="3"/>
        <v>-118444006</v>
      </c>
      <c r="G36" s="33">
        <f t="shared" si="3"/>
        <v>135022328</v>
      </c>
      <c r="H36" s="33">
        <f t="shared" si="3"/>
        <v>-44177887</v>
      </c>
      <c r="I36" s="33">
        <f t="shared" si="3"/>
        <v>-67048929</v>
      </c>
      <c r="J36" s="33">
        <f t="shared" si="3"/>
        <v>23795512</v>
      </c>
      <c r="K36" s="33">
        <f t="shared" si="3"/>
        <v>-37410121</v>
      </c>
      <c r="L36" s="33">
        <f t="shared" si="3"/>
        <v>159357802</v>
      </c>
      <c r="M36" s="33">
        <f t="shared" si="3"/>
        <v>-58145227</v>
      </c>
      <c r="N36" s="33">
        <f t="shared" si="3"/>
        <v>63802454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87597966</v>
      </c>
      <c r="X36" s="33">
        <f t="shared" si="3"/>
        <v>132807543</v>
      </c>
      <c r="Y36" s="33">
        <f t="shared" si="3"/>
        <v>-45209577</v>
      </c>
      <c r="Z36" s="34">
        <f>+IF(X36&lt;&gt;0,+(Y36/X36)*100,0)</f>
        <v>-34.04142263214673</v>
      </c>
      <c r="AA36" s="35">
        <f>+AA15+AA25+AA34</f>
        <v>-118444006</v>
      </c>
    </row>
    <row r="37" spans="1:27" ht="13.5">
      <c r="A37" s="22" t="s">
        <v>57</v>
      </c>
      <c r="B37" s="16"/>
      <c r="C37" s="31">
        <v>254253935</v>
      </c>
      <c r="D37" s="31"/>
      <c r="E37" s="32">
        <v>169044118</v>
      </c>
      <c r="F37" s="33">
        <v>169044118</v>
      </c>
      <c r="G37" s="33">
        <v>292586938</v>
      </c>
      <c r="H37" s="33">
        <v>427609266</v>
      </c>
      <c r="I37" s="33">
        <v>383431379</v>
      </c>
      <c r="J37" s="33">
        <v>292586938</v>
      </c>
      <c r="K37" s="33">
        <v>316382450</v>
      </c>
      <c r="L37" s="33">
        <v>278972329</v>
      </c>
      <c r="M37" s="33">
        <v>438330131</v>
      </c>
      <c r="N37" s="33">
        <v>316382450</v>
      </c>
      <c r="O37" s="33"/>
      <c r="P37" s="33"/>
      <c r="Q37" s="33"/>
      <c r="R37" s="33"/>
      <c r="S37" s="33"/>
      <c r="T37" s="33"/>
      <c r="U37" s="33"/>
      <c r="V37" s="33"/>
      <c r="W37" s="33">
        <v>292586938</v>
      </c>
      <c r="X37" s="33">
        <v>169044118</v>
      </c>
      <c r="Y37" s="33">
        <v>123542820</v>
      </c>
      <c r="Z37" s="34">
        <v>73.08</v>
      </c>
      <c r="AA37" s="35">
        <v>169044118</v>
      </c>
    </row>
    <row r="38" spans="1:27" ht="13.5">
      <c r="A38" s="41" t="s">
        <v>58</v>
      </c>
      <c r="B38" s="42"/>
      <c r="C38" s="43">
        <v>292586938</v>
      </c>
      <c r="D38" s="43"/>
      <c r="E38" s="44">
        <v>50600112</v>
      </c>
      <c r="F38" s="45">
        <v>50600112</v>
      </c>
      <c r="G38" s="45">
        <v>427609266</v>
      </c>
      <c r="H38" s="45">
        <v>383431379</v>
      </c>
      <c r="I38" s="45">
        <v>316382450</v>
      </c>
      <c r="J38" s="45">
        <v>316382450</v>
      </c>
      <c r="K38" s="45">
        <v>278972329</v>
      </c>
      <c r="L38" s="45">
        <v>438330131</v>
      </c>
      <c r="M38" s="45">
        <v>380184904</v>
      </c>
      <c r="N38" s="45">
        <v>380184904</v>
      </c>
      <c r="O38" s="45"/>
      <c r="P38" s="45"/>
      <c r="Q38" s="45"/>
      <c r="R38" s="45"/>
      <c r="S38" s="45"/>
      <c r="T38" s="45"/>
      <c r="U38" s="45"/>
      <c r="V38" s="45"/>
      <c r="W38" s="45">
        <v>380184904</v>
      </c>
      <c r="X38" s="45">
        <v>301851661</v>
      </c>
      <c r="Y38" s="45">
        <v>78333243</v>
      </c>
      <c r="Z38" s="46">
        <v>25.95</v>
      </c>
      <c r="AA38" s="47">
        <v>50600112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93633906</v>
      </c>
      <c r="D6" s="17"/>
      <c r="E6" s="18">
        <v>193447765</v>
      </c>
      <c r="F6" s="19">
        <v>193447765</v>
      </c>
      <c r="G6" s="19">
        <v>12732445</v>
      </c>
      <c r="H6" s="19">
        <v>9380519</v>
      </c>
      <c r="I6" s="19">
        <v>14224788</v>
      </c>
      <c r="J6" s="19">
        <v>36337752</v>
      </c>
      <c r="K6" s="19">
        <v>8229896</v>
      </c>
      <c r="L6" s="19">
        <v>10368416</v>
      </c>
      <c r="M6" s="19">
        <v>8322578</v>
      </c>
      <c r="N6" s="19">
        <v>26920890</v>
      </c>
      <c r="O6" s="19"/>
      <c r="P6" s="19"/>
      <c r="Q6" s="19"/>
      <c r="R6" s="19"/>
      <c r="S6" s="19"/>
      <c r="T6" s="19"/>
      <c r="U6" s="19"/>
      <c r="V6" s="19"/>
      <c r="W6" s="19">
        <v>63258642</v>
      </c>
      <c r="X6" s="19">
        <v>97105372</v>
      </c>
      <c r="Y6" s="19">
        <v>-33846730</v>
      </c>
      <c r="Z6" s="20">
        <v>-34.86</v>
      </c>
      <c r="AA6" s="21">
        <v>193447765</v>
      </c>
    </row>
    <row r="7" spans="1:27" ht="13.5">
      <c r="A7" s="22" t="s">
        <v>34</v>
      </c>
      <c r="B7" s="16"/>
      <c r="C7" s="17">
        <v>62848804</v>
      </c>
      <c r="D7" s="17"/>
      <c r="E7" s="18">
        <v>69092318</v>
      </c>
      <c r="F7" s="19">
        <v>69092318</v>
      </c>
      <c r="G7" s="19">
        <v>25640000</v>
      </c>
      <c r="H7" s="19">
        <v>934000</v>
      </c>
      <c r="I7" s="19"/>
      <c r="J7" s="19">
        <v>26574000</v>
      </c>
      <c r="K7" s="19"/>
      <c r="L7" s="19"/>
      <c r="M7" s="19">
        <v>16044000</v>
      </c>
      <c r="N7" s="19">
        <v>16044000</v>
      </c>
      <c r="O7" s="19"/>
      <c r="P7" s="19"/>
      <c r="Q7" s="19"/>
      <c r="R7" s="19"/>
      <c r="S7" s="19"/>
      <c r="T7" s="19"/>
      <c r="U7" s="19"/>
      <c r="V7" s="19"/>
      <c r="W7" s="19">
        <v>42618000</v>
      </c>
      <c r="X7" s="19">
        <v>55228000</v>
      </c>
      <c r="Y7" s="19">
        <v>-12610000</v>
      </c>
      <c r="Z7" s="20">
        <v>-22.83</v>
      </c>
      <c r="AA7" s="21">
        <v>69092318</v>
      </c>
    </row>
    <row r="8" spans="1:27" ht="13.5">
      <c r="A8" s="22" t="s">
        <v>35</v>
      </c>
      <c r="B8" s="16"/>
      <c r="C8" s="17">
        <v>28261000</v>
      </c>
      <c r="D8" s="17"/>
      <c r="E8" s="18">
        <v>32926000</v>
      </c>
      <c r="F8" s="19">
        <v>32926000</v>
      </c>
      <c r="G8" s="19"/>
      <c r="H8" s="19">
        <v>594000</v>
      </c>
      <c r="I8" s="19"/>
      <c r="J8" s="19">
        <v>594000</v>
      </c>
      <c r="K8" s="19"/>
      <c r="L8" s="19">
        <v>13616000</v>
      </c>
      <c r="M8" s="19"/>
      <c r="N8" s="19">
        <v>13616000</v>
      </c>
      <c r="O8" s="19"/>
      <c r="P8" s="19"/>
      <c r="Q8" s="19"/>
      <c r="R8" s="19"/>
      <c r="S8" s="19"/>
      <c r="T8" s="19"/>
      <c r="U8" s="19"/>
      <c r="V8" s="19"/>
      <c r="W8" s="19">
        <v>14210000</v>
      </c>
      <c r="X8" s="19">
        <v>22692000</v>
      </c>
      <c r="Y8" s="19">
        <v>-8482000</v>
      </c>
      <c r="Z8" s="20">
        <v>-37.38</v>
      </c>
      <c r="AA8" s="21">
        <v>32926000</v>
      </c>
    </row>
    <row r="9" spans="1:27" ht="13.5">
      <c r="A9" s="22" t="s">
        <v>36</v>
      </c>
      <c r="B9" s="16"/>
      <c r="C9" s="17">
        <v>8483020</v>
      </c>
      <c r="D9" s="17"/>
      <c r="E9" s="18">
        <v>4848503</v>
      </c>
      <c r="F9" s="19">
        <v>4848503</v>
      </c>
      <c r="G9" s="19">
        <v>109170</v>
      </c>
      <c r="H9" s="19">
        <v>103071</v>
      </c>
      <c r="I9" s="19">
        <v>208453</v>
      </c>
      <c r="J9" s="19">
        <v>420694</v>
      </c>
      <c r="K9" s="19">
        <v>76275</v>
      </c>
      <c r="L9" s="19">
        <v>165187</v>
      </c>
      <c r="M9" s="19">
        <v>56002</v>
      </c>
      <c r="N9" s="19">
        <v>297464</v>
      </c>
      <c r="O9" s="19"/>
      <c r="P9" s="19"/>
      <c r="Q9" s="19"/>
      <c r="R9" s="19"/>
      <c r="S9" s="19"/>
      <c r="T9" s="19"/>
      <c r="U9" s="19"/>
      <c r="V9" s="19"/>
      <c r="W9" s="19">
        <v>718158</v>
      </c>
      <c r="X9" s="19">
        <v>2166496</v>
      </c>
      <c r="Y9" s="19">
        <v>-1448338</v>
      </c>
      <c r="Z9" s="20">
        <v>-66.85</v>
      </c>
      <c r="AA9" s="21">
        <v>4848503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-155411840</v>
      </c>
      <c r="D12" s="17"/>
      <c r="E12" s="18">
        <v>-211438221</v>
      </c>
      <c r="F12" s="19">
        <v>-211438221</v>
      </c>
      <c r="G12" s="19">
        <v>-10852634</v>
      </c>
      <c r="H12" s="19">
        <v>-20134694</v>
      </c>
      <c r="I12" s="19">
        <v>-15397043</v>
      </c>
      <c r="J12" s="19">
        <v>-46384371</v>
      </c>
      <c r="K12" s="19">
        <v>-15386069</v>
      </c>
      <c r="L12" s="19">
        <v>-14054937</v>
      </c>
      <c r="M12" s="19">
        <v>-24015673</v>
      </c>
      <c r="N12" s="19">
        <v>-53456679</v>
      </c>
      <c r="O12" s="19"/>
      <c r="P12" s="19"/>
      <c r="Q12" s="19"/>
      <c r="R12" s="19"/>
      <c r="S12" s="19"/>
      <c r="T12" s="19"/>
      <c r="U12" s="19"/>
      <c r="V12" s="19"/>
      <c r="W12" s="19">
        <v>-99841050</v>
      </c>
      <c r="X12" s="19">
        <v>-108204356</v>
      </c>
      <c r="Y12" s="19">
        <v>8363306</v>
      </c>
      <c r="Z12" s="20">
        <v>-7.73</v>
      </c>
      <c r="AA12" s="21">
        <v>-211438221</v>
      </c>
    </row>
    <row r="13" spans="1:27" ht="13.5">
      <c r="A13" s="22" t="s">
        <v>40</v>
      </c>
      <c r="B13" s="16"/>
      <c r="C13" s="17">
        <v>-11893333</v>
      </c>
      <c r="D13" s="17"/>
      <c r="E13" s="18">
        <v>-361332</v>
      </c>
      <c r="F13" s="19">
        <v>-361332</v>
      </c>
      <c r="G13" s="19">
        <v>-10499</v>
      </c>
      <c r="H13" s="19">
        <v>-48019</v>
      </c>
      <c r="I13" s="19">
        <v>-82030</v>
      </c>
      <c r="J13" s="19">
        <v>-140548</v>
      </c>
      <c r="K13" s="19">
        <v>-40442</v>
      </c>
      <c r="L13" s="19">
        <v>-39523</v>
      </c>
      <c r="M13" s="19">
        <v>-35052</v>
      </c>
      <c r="N13" s="19">
        <v>-115017</v>
      </c>
      <c r="O13" s="19"/>
      <c r="P13" s="19"/>
      <c r="Q13" s="19"/>
      <c r="R13" s="19"/>
      <c r="S13" s="19"/>
      <c r="T13" s="19"/>
      <c r="U13" s="19"/>
      <c r="V13" s="19"/>
      <c r="W13" s="19">
        <v>-255565</v>
      </c>
      <c r="X13" s="19">
        <v>-180555</v>
      </c>
      <c r="Y13" s="19">
        <v>-75010</v>
      </c>
      <c r="Z13" s="20">
        <v>41.54</v>
      </c>
      <c r="AA13" s="21">
        <v>-361332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25921557</v>
      </c>
      <c r="D15" s="25">
        <f>SUM(D6:D14)</f>
        <v>0</v>
      </c>
      <c r="E15" s="26">
        <f t="shared" si="0"/>
        <v>88515033</v>
      </c>
      <c r="F15" s="27">
        <f t="shared" si="0"/>
        <v>88515033</v>
      </c>
      <c r="G15" s="27">
        <f t="shared" si="0"/>
        <v>27618482</v>
      </c>
      <c r="H15" s="27">
        <f t="shared" si="0"/>
        <v>-9171123</v>
      </c>
      <c r="I15" s="27">
        <f t="shared" si="0"/>
        <v>-1045832</v>
      </c>
      <c r="J15" s="27">
        <f t="shared" si="0"/>
        <v>17401527</v>
      </c>
      <c r="K15" s="27">
        <f t="shared" si="0"/>
        <v>-7120340</v>
      </c>
      <c r="L15" s="27">
        <f t="shared" si="0"/>
        <v>10055143</v>
      </c>
      <c r="M15" s="27">
        <f t="shared" si="0"/>
        <v>371855</v>
      </c>
      <c r="N15" s="27">
        <f t="shared" si="0"/>
        <v>3306658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20708185</v>
      </c>
      <c r="X15" s="27">
        <f t="shared" si="0"/>
        <v>68806957</v>
      </c>
      <c r="Y15" s="27">
        <f t="shared" si="0"/>
        <v>-48098772</v>
      </c>
      <c r="Z15" s="28">
        <f>+IF(X15&lt;&gt;0,+(Y15/X15)*100,0)</f>
        <v>-69.90393718472392</v>
      </c>
      <c r="AA15" s="29">
        <f>SUM(AA6:AA14)</f>
        <v>88515033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>
        <v>5400000</v>
      </c>
      <c r="F21" s="19">
        <v>5400000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3029000</v>
      </c>
      <c r="Y21" s="36">
        <v>-3029000</v>
      </c>
      <c r="Z21" s="37">
        <v>-100</v>
      </c>
      <c r="AA21" s="38">
        <v>5400000</v>
      </c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-25731593</v>
      </c>
      <c r="D24" s="17"/>
      <c r="E24" s="18">
        <v>-52251000</v>
      </c>
      <c r="F24" s="19">
        <v>-52251000</v>
      </c>
      <c r="G24" s="19"/>
      <c r="H24" s="19"/>
      <c r="I24" s="19"/>
      <c r="J24" s="19"/>
      <c r="K24" s="19"/>
      <c r="L24" s="19">
        <v>-688153</v>
      </c>
      <c r="M24" s="19">
        <v>-1365000</v>
      </c>
      <c r="N24" s="19">
        <v>-2053153</v>
      </c>
      <c r="O24" s="19"/>
      <c r="P24" s="19"/>
      <c r="Q24" s="19"/>
      <c r="R24" s="19"/>
      <c r="S24" s="19"/>
      <c r="T24" s="19"/>
      <c r="U24" s="19"/>
      <c r="V24" s="19"/>
      <c r="W24" s="19">
        <v>-2053153</v>
      </c>
      <c r="X24" s="19">
        <v>-35405200</v>
      </c>
      <c r="Y24" s="19">
        <v>33352047</v>
      </c>
      <c r="Z24" s="20">
        <v>-94.2</v>
      </c>
      <c r="AA24" s="21">
        <v>-52251000</v>
      </c>
    </row>
    <row r="25" spans="1:27" ht="13.5">
      <c r="A25" s="23" t="s">
        <v>49</v>
      </c>
      <c r="B25" s="24"/>
      <c r="C25" s="25">
        <f aca="true" t="shared" si="1" ref="C25:Y25">SUM(C19:C24)</f>
        <v>-25731593</v>
      </c>
      <c r="D25" s="25">
        <f>SUM(D19:D24)</f>
        <v>0</v>
      </c>
      <c r="E25" s="26">
        <f t="shared" si="1"/>
        <v>-46851000</v>
      </c>
      <c r="F25" s="27">
        <f t="shared" si="1"/>
        <v>-46851000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-688153</v>
      </c>
      <c r="M25" s="27">
        <f t="shared" si="1"/>
        <v>-1365000</v>
      </c>
      <c r="N25" s="27">
        <f t="shared" si="1"/>
        <v>-2053153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-2053153</v>
      </c>
      <c r="X25" s="27">
        <f t="shared" si="1"/>
        <v>-32376200</v>
      </c>
      <c r="Y25" s="27">
        <f t="shared" si="1"/>
        <v>30323047</v>
      </c>
      <c r="Z25" s="28">
        <f>+IF(X25&lt;&gt;0,+(Y25/X25)*100,0)</f>
        <v>-93.65844972541558</v>
      </c>
      <c r="AA25" s="29">
        <f>SUM(AA19:AA24)</f>
        <v>-46851000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-1137000</v>
      </c>
      <c r="F33" s="19">
        <v>-1137000</v>
      </c>
      <c r="G33" s="19">
        <v>-500000</v>
      </c>
      <c r="H33" s="19"/>
      <c r="I33" s="19"/>
      <c r="J33" s="19">
        <v>-500000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-500000</v>
      </c>
      <c r="X33" s="19">
        <v>-1062000</v>
      </c>
      <c r="Y33" s="19">
        <v>562000</v>
      </c>
      <c r="Z33" s="20">
        <v>-52.92</v>
      </c>
      <c r="AA33" s="21">
        <v>-1137000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-1137000</v>
      </c>
      <c r="F34" s="27">
        <f t="shared" si="2"/>
        <v>-1137000</v>
      </c>
      <c r="G34" s="27">
        <f t="shared" si="2"/>
        <v>-500000</v>
      </c>
      <c r="H34" s="27">
        <f t="shared" si="2"/>
        <v>0</v>
      </c>
      <c r="I34" s="27">
        <f t="shared" si="2"/>
        <v>0</v>
      </c>
      <c r="J34" s="27">
        <f t="shared" si="2"/>
        <v>-500000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-500000</v>
      </c>
      <c r="X34" s="27">
        <f t="shared" si="2"/>
        <v>-1062000</v>
      </c>
      <c r="Y34" s="27">
        <f t="shared" si="2"/>
        <v>562000</v>
      </c>
      <c r="Z34" s="28">
        <f>+IF(X34&lt;&gt;0,+(Y34/X34)*100,0)</f>
        <v>-52.91902071563088</v>
      </c>
      <c r="AA34" s="29">
        <f>SUM(AA29:AA33)</f>
        <v>-1137000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189964</v>
      </c>
      <c r="D36" s="31">
        <f>+D15+D25+D34</f>
        <v>0</v>
      </c>
      <c r="E36" s="32">
        <f t="shared" si="3"/>
        <v>40527033</v>
      </c>
      <c r="F36" s="33">
        <f t="shared" si="3"/>
        <v>40527033</v>
      </c>
      <c r="G36" s="33">
        <f t="shared" si="3"/>
        <v>27118482</v>
      </c>
      <c r="H36" s="33">
        <f t="shared" si="3"/>
        <v>-9171123</v>
      </c>
      <c r="I36" s="33">
        <f t="shared" si="3"/>
        <v>-1045832</v>
      </c>
      <c r="J36" s="33">
        <f t="shared" si="3"/>
        <v>16901527</v>
      </c>
      <c r="K36" s="33">
        <f t="shared" si="3"/>
        <v>-7120340</v>
      </c>
      <c r="L36" s="33">
        <f t="shared" si="3"/>
        <v>9366990</v>
      </c>
      <c r="M36" s="33">
        <f t="shared" si="3"/>
        <v>-993145</v>
      </c>
      <c r="N36" s="33">
        <f t="shared" si="3"/>
        <v>1253505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18155032</v>
      </c>
      <c r="X36" s="33">
        <f t="shared" si="3"/>
        <v>35368757</v>
      </c>
      <c r="Y36" s="33">
        <f t="shared" si="3"/>
        <v>-17213725</v>
      </c>
      <c r="Z36" s="34">
        <f>+IF(X36&lt;&gt;0,+(Y36/X36)*100,0)</f>
        <v>-48.66929589863732</v>
      </c>
      <c r="AA36" s="35">
        <f>+AA15+AA25+AA34</f>
        <v>40527033</v>
      </c>
    </row>
    <row r="37" spans="1:27" ht="13.5">
      <c r="A37" s="22" t="s">
        <v>57</v>
      </c>
      <c r="B37" s="16"/>
      <c r="C37" s="31">
        <v>3137342</v>
      </c>
      <c r="D37" s="31"/>
      <c r="E37" s="32"/>
      <c r="F37" s="33"/>
      <c r="G37" s="33">
        <v>859591</v>
      </c>
      <c r="H37" s="33">
        <v>27978073</v>
      </c>
      <c r="I37" s="33">
        <v>18806950</v>
      </c>
      <c r="J37" s="33">
        <v>859591</v>
      </c>
      <c r="K37" s="33">
        <v>17761118</v>
      </c>
      <c r="L37" s="33">
        <v>10640778</v>
      </c>
      <c r="M37" s="33">
        <v>20007768</v>
      </c>
      <c r="N37" s="33">
        <v>17761118</v>
      </c>
      <c r="O37" s="33"/>
      <c r="P37" s="33"/>
      <c r="Q37" s="33"/>
      <c r="R37" s="33"/>
      <c r="S37" s="33"/>
      <c r="T37" s="33"/>
      <c r="U37" s="33"/>
      <c r="V37" s="33"/>
      <c r="W37" s="33">
        <v>859591</v>
      </c>
      <c r="X37" s="33"/>
      <c r="Y37" s="33">
        <v>859591</v>
      </c>
      <c r="Z37" s="34"/>
      <c r="AA37" s="35"/>
    </row>
    <row r="38" spans="1:27" ht="13.5">
      <c r="A38" s="41" t="s">
        <v>58</v>
      </c>
      <c r="B38" s="42"/>
      <c r="C38" s="43">
        <v>3327306</v>
      </c>
      <c r="D38" s="43"/>
      <c r="E38" s="44">
        <v>40527032</v>
      </c>
      <c r="F38" s="45">
        <v>40527032</v>
      </c>
      <c r="G38" s="45">
        <v>27978073</v>
      </c>
      <c r="H38" s="45">
        <v>18806950</v>
      </c>
      <c r="I38" s="45">
        <v>17761118</v>
      </c>
      <c r="J38" s="45">
        <v>17761118</v>
      </c>
      <c r="K38" s="45">
        <v>10640778</v>
      </c>
      <c r="L38" s="45">
        <v>20007768</v>
      </c>
      <c r="M38" s="45">
        <v>19014623</v>
      </c>
      <c r="N38" s="45">
        <v>19014623</v>
      </c>
      <c r="O38" s="45"/>
      <c r="P38" s="45"/>
      <c r="Q38" s="45"/>
      <c r="R38" s="45"/>
      <c r="S38" s="45"/>
      <c r="T38" s="45"/>
      <c r="U38" s="45"/>
      <c r="V38" s="45"/>
      <c r="W38" s="45">
        <v>19014623</v>
      </c>
      <c r="X38" s="45">
        <v>35368756</v>
      </c>
      <c r="Y38" s="45">
        <v>-16354133</v>
      </c>
      <c r="Z38" s="46">
        <v>-46.24</v>
      </c>
      <c r="AA38" s="47">
        <v>40527032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15834083</v>
      </c>
      <c r="D6" s="17"/>
      <c r="E6" s="18">
        <v>34933447</v>
      </c>
      <c r="F6" s="19">
        <v>34933447</v>
      </c>
      <c r="G6" s="19">
        <v>2468009</v>
      </c>
      <c r="H6" s="19">
        <v>1885316</v>
      </c>
      <c r="I6" s="19">
        <v>11884062</v>
      </c>
      <c r="J6" s="19">
        <v>16237387</v>
      </c>
      <c r="K6" s="19">
        <v>1906332</v>
      </c>
      <c r="L6" s="19">
        <v>2606323</v>
      </c>
      <c r="M6" s="19">
        <v>10615265</v>
      </c>
      <c r="N6" s="19">
        <v>15127920</v>
      </c>
      <c r="O6" s="19"/>
      <c r="P6" s="19"/>
      <c r="Q6" s="19"/>
      <c r="R6" s="19"/>
      <c r="S6" s="19"/>
      <c r="T6" s="19"/>
      <c r="U6" s="19"/>
      <c r="V6" s="19"/>
      <c r="W6" s="19">
        <v>31365307</v>
      </c>
      <c r="X6" s="19">
        <v>15822999</v>
      </c>
      <c r="Y6" s="19">
        <v>15542308</v>
      </c>
      <c r="Z6" s="20">
        <v>98.23</v>
      </c>
      <c r="AA6" s="21">
        <v>34933447</v>
      </c>
    </row>
    <row r="7" spans="1:27" ht="13.5">
      <c r="A7" s="22" t="s">
        <v>34</v>
      </c>
      <c r="B7" s="16"/>
      <c r="C7" s="17">
        <v>149873348</v>
      </c>
      <c r="D7" s="17"/>
      <c r="E7" s="18">
        <v>178190000</v>
      </c>
      <c r="F7" s="19">
        <v>178190000</v>
      </c>
      <c r="G7" s="19">
        <v>70401000</v>
      </c>
      <c r="H7" s="19">
        <v>1526000</v>
      </c>
      <c r="I7" s="19"/>
      <c r="J7" s="19">
        <v>71927000</v>
      </c>
      <c r="K7" s="19"/>
      <c r="L7" s="19">
        <v>56114000</v>
      </c>
      <c r="M7" s="19"/>
      <c r="N7" s="19">
        <v>56114000</v>
      </c>
      <c r="O7" s="19"/>
      <c r="P7" s="19"/>
      <c r="Q7" s="19"/>
      <c r="R7" s="19"/>
      <c r="S7" s="19"/>
      <c r="T7" s="19"/>
      <c r="U7" s="19"/>
      <c r="V7" s="19"/>
      <c r="W7" s="19">
        <v>128041000</v>
      </c>
      <c r="X7" s="19">
        <v>118792000</v>
      </c>
      <c r="Y7" s="19">
        <v>9249000</v>
      </c>
      <c r="Z7" s="20">
        <v>7.79</v>
      </c>
      <c r="AA7" s="21">
        <v>178190000</v>
      </c>
    </row>
    <row r="8" spans="1:27" ht="13.5">
      <c r="A8" s="22" t="s">
        <v>35</v>
      </c>
      <c r="B8" s="16"/>
      <c r="C8" s="17">
        <v>56626290</v>
      </c>
      <c r="D8" s="17"/>
      <c r="E8" s="18">
        <v>66046000</v>
      </c>
      <c r="F8" s="19">
        <v>66046000</v>
      </c>
      <c r="G8" s="19">
        <v>35678000</v>
      </c>
      <c r="H8" s="19"/>
      <c r="I8" s="19">
        <v>2500000</v>
      </c>
      <c r="J8" s="19">
        <v>38178000</v>
      </c>
      <c r="K8" s="19"/>
      <c r="L8" s="19">
        <v>2500000</v>
      </c>
      <c r="M8" s="19">
        <v>18901000</v>
      </c>
      <c r="N8" s="19">
        <v>21401000</v>
      </c>
      <c r="O8" s="19"/>
      <c r="P8" s="19"/>
      <c r="Q8" s="19"/>
      <c r="R8" s="19"/>
      <c r="S8" s="19"/>
      <c r="T8" s="19"/>
      <c r="U8" s="19"/>
      <c r="V8" s="19"/>
      <c r="W8" s="19">
        <v>59579000</v>
      </c>
      <c r="X8" s="19">
        <v>36470000</v>
      </c>
      <c r="Y8" s="19">
        <v>23109000</v>
      </c>
      <c r="Z8" s="20">
        <v>63.36</v>
      </c>
      <c r="AA8" s="21">
        <v>66046000</v>
      </c>
    </row>
    <row r="9" spans="1:27" ht="13.5">
      <c r="A9" s="22" t="s">
        <v>36</v>
      </c>
      <c r="B9" s="16"/>
      <c r="C9" s="17">
        <v>13077310</v>
      </c>
      <c r="D9" s="17"/>
      <c r="E9" s="18">
        <v>5500000</v>
      </c>
      <c r="F9" s="19">
        <v>5500000</v>
      </c>
      <c r="G9" s="19">
        <v>576353</v>
      </c>
      <c r="H9" s="19">
        <v>564175</v>
      </c>
      <c r="I9" s="19">
        <v>728622</v>
      </c>
      <c r="J9" s="19">
        <v>1869150</v>
      </c>
      <c r="K9" s="19">
        <v>676050</v>
      </c>
      <c r="L9" s="19">
        <v>418019</v>
      </c>
      <c r="M9" s="19">
        <v>754933</v>
      </c>
      <c r="N9" s="19">
        <v>1849002</v>
      </c>
      <c r="O9" s="19"/>
      <c r="P9" s="19"/>
      <c r="Q9" s="19"/>
      <c r="R9" s="19"/>
      <c r="S9" s="19"/>
      <c r="T9" s="19"/>
      <c r="U9" s="19"/>
      <c r="V9" s="19"/>
      <c r="W9" s="19">
        <v>3718152</v>
      </c>
      <c r="X9" s="19">
        <v>2728000</v>
      </c>
      <c r="Y9" s="19">
        <v>990152</v>
      </c>
      <c r="Z9" s="20">
        <v>36.3</v>
      </c>
      <c r="AA9" s="21">
        <v>5500000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-162763053</v>
      </c>
      <c r="D12" s="17"/>
      <c r="E12" s="18">
        <v>-184987768</v>
      </c>
      <c r="F12" s="19">
        <v>-184987768</v>
      </c>
      <c r="G12" s="19">
        <v>-16763255</v>
      </c>
      <c r="H12" s="19">
        <v>-13157198</v>
      </c>
      <c r="I12" s="19">
        <v>-11899113</v>
      </c>
      <c r="J12" s="19">
        <v>-41819566</v>
      </c>
      <c r="K12" s="19">
        <v>-12914226</v>
      </c>
      <c r="L12" s="19">
        <v>-13864636</v>
      </c>
      <c r="M12" s="19">
        <v>-13368283</v>
      </c>
      <c r="N12" s="19">
        <v>-40147145</v>
      </c>
      <c r="O12" s="19"/>
      <c r="P12" s="19"/>
      <c r="Q12" s="19"/>
      <c r="R12" s="19"/>
      <c r="S12" s="19"/>
      <c r="T12" s="19"/>
      <c r="U12" s="19"/>
      <c r="V12" s="19"/>
      <c r="W12" s="19">
        <v>-81966711</v>
      </c>
      <c r="X12" s="19">
        <v>-91144082</v>
      </c>
      <c r="Y12" s="19">
        <v>9177371</v>
      </c>
      <c r="Z12" s="20">
        <v>-10.07</v>
      </c>
      <c r="AA12" s="21">
        <v>-184987768</v>
      </c>
    </row>
    <row r="13" spans="1:27" ht="13.5">
      <c r="A13" s="22" t="s">
        <v>40</v>
      </c>
      <c r="B13" s="16"/>
      <c r="C13" s="17"/>
      <c r="D13" s="17"/>
      <c r="E13" s="18">
        <v>-450000</v>
      </c>
      <c r="F13" s="19">
        <v>-450000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-218500</v>
      </c>
      <c r="Y13" s="19">
        <v>218500</v>
      </c>
      <c r="Z13" s="20">
        <v>-100</v>
      </c>
      <c r="AA13" s="21">
        <v>-450000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72647978</v>
      </c>
      <c r="D15" s="25">
        <f>SUM(D6:D14)</f>
        <v>0</v>
      </c>
      <c r="E15" s="26">
        <f t="shared" si="0"/>
        <v>99231679</v>
      </c>
      <c r="F15" s="27">
        <f t="shared" si="0"/>
        <v>99231679</v>
      </c>
      <c r="G15" s="27">
        <f t="shared" si="0"/>
        <v>92360107</v>
      </c>
      <c r="H15" s="27">
        <f t="shared" si="0"/>
        <v>-9181707</v>
      </c>
      <c r="I15" s="27">
        <f t="shared" si="0"/>
        <v>3213571</v>
      </c>
      <c r="J15" s="27">
        <f t="shared" si="0"/>
        <v>86391971</v>
      </c>
      <c r="K15" s="27">
        <f t="shared" si="0"/>
        <v>-10331844</v>
      </c>
      <c r="L15" s="27">
        <f t="shared" si="0"/>
        <v>47773706</v>
      </c>
      <c r="M15" s="27">
        <f t="shared" si="0"/>
        <v>16902915</v>
      </c>
      <c r="N15" s="27">
        <f t="shared" si="0"/>
        <v>54344777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140736748</v>
      </c>
      <c r="X15" s="27">
        <f t="shared" si="0"/>
        <v>82450417</v>
      </c>
      <c r="Y15" s="27">
        <f t="shared" si="0"/>
        <v>58286331</v>
      </c>
      <c r="Z15" s="28">
        <f>+IF(X15&lt;&gt;0,+(Y15/X15)*100,0)</f>
        <v>70.69258485375519</v>
      </c>
      <c r="AA15" s="29">
        <f>SUM(AA6:AA14)</f>
        <v>99231679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-70825983</v>
      </c>
      <c r="D24" s="17"/>
      <c r="E24" s="18">
        <v>-100918179</v>
      </c>
      <c r="F24" s="19">
        <v>-100918179</v>
      </c>
      <c r="G24" s="19">
        <v>-89474</v>
      </c>
      <c r="H24" s="19">
        <v>-7592728</v>
      </c>
      <c r="I24" s="19">
        <v>-4405905</v>
      </c>
      <c r="J24" s="19">
        <v>-12088107</v>
      </c>
      <c r="K24" s="19">
        <v>-8051097</v>
      </c>
      <c r="L24" s="19">
        <v>-4383762</v>
      </c>
      <c r="M24" s="19">
        <v>-12322202</v>
      </c>
      <c r="N24" s="19">
        <v>-24757061</v>
      </c>
      <c r="O24" s="19"/>
      <c r="P24" s="19"/>
      <c r="Q24" s="19"/>
      <c r="R24" s="19"/>
      <c r="S24" s="19"/>
      <c r="T24" s="19"/>
      <c r="U24" s="19"/>
      <c r="V24" s="19"/>
      <c r="W24" s="19">
        <v>-36845168</v>
      </c>
      <c r="X24" s="19">
        <v>-51918332</v>
      </c>
      <c r="Y24" s="19">
        <v>15073164</v>
      </c>
      <c r="Z24" s="20">
        <v>-29.03</v>
      </c>
      <c r="AA24" s="21">
        <v>-100918179</v>
      </c>
    </row>
    <row r="25" spans="1:27" ht="13.5">
      <c r="A25" s="23" t="s">
        <v>49</v>
      </c>
      <c r="B25" s="24"/>
      <c r="C25" s="25">
        <f aca="true" t="shared" si="1" ref="C25:Y25">SUM(C19:C24)</f>
        <v>-70825983</v>
      </c>
      <c r="D25" s="25">
        <f>SUM(D19:D24)</f>
        <v>0</v>
      </c>
      <c r="E25" s="26">
        <f t="shared" si="1"/>
        <v>-100918179</v>
      </c>
      <c r="F25" s="27">
        <f t="shared" si="1"/>
        <v>-100918179</v>
      </c>
      <c r="G25" s="27">
        <f t="shared" si="1"/>
        <v>-89474</v>
      </c>
      <c r="H25" s="27">
        <f t="shared" si="1"/>
        <v>-7592728</v>
      </c>
      <c r="I25" s="27">
        <f t="shared" si="1"/>
        <v>-4405905</v>
      </c>
      <c r="J25" s="27">
        <f t="shared" si="1"/>
        <v>-12088107</v>
      </c>
      <c r="K25" s="27">
        <f t="shared" si="1"/>
        <v>-8051097</v>
      </c>
      <c r="L25" s="27">
        <f t="shared" si="1"/>
        <v>-4383762</v>
      </c>
      <c r="M25" s="27">
        <f t="shared" si="1"/>
        <v>-12322202</v>
      </c>
      <c r="N25" s="27">
        <f t="shared" si="1"/>
        <v>-24757061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-36845168</v>
      </c>
      <c r="X25" s="27">
        <f t="shared" si="1"/>
        <v>-51918332</v>
      </c>
      <c r="Y25" s="27">
        <f t="shared" si="1"/>
        <v>15073164</v>
      </c>
      <c r="Z25" s="28">
        <f>+IF(X25&lt;&gt;0,+(Y25/X25)*100,0)</f>
        <v>-29.032450426180873</v>
      </c>
      <c r="AA25" s="29">
        <f>SUM(AA19:AA24)</f>
        <v>-100918179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1821995</v>
      </c>
      <c r="D36" s="31">
        <f>+D15+D25+D34</f>
        <v>0</v>
      </c>
      <c r="E36" s="32">
        <f t="shared" si="3"/>
        <v>-1686500</v>
      </c>
      <c r="F36" s="33">
        <f t="shared" si="3"/>
        <v>-1686500</v>
      </c>
      <c r="G36" s="33">
        <f t="shared" si="3"/>
        <v>92270633</v>
      </c>
      <c r="H36" s="33">
        <f t="shared" si="3"/>
        <v>-16774435</v>
      </c>
      <c r="I36" s="33">
        <f t="shared" si="3"/>
        <v>-1192334</v>
      </c>
      <c r="J36" s="33">
        <f t="shared" si="3"/>
        <v>74303864</v>
      </c>
      <c r="K36" s="33">
        <f t="shared" si="3"/>
        <v>-18382941</v>
      </c>
      <c r="L36" s="33">
        <f t="shared" si="3"/>
        <v>43389944</v>
      </c>
      <c r="M36" s="33">
        <f t="shared" si="3"/>
        <v>4580713</v>
      </c>
      <c r="N36" s="33">
        <f t="shared" si="3"/>
        <v>29587716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103891580</v>
      </c>
      <c r="X36" s="33">
        <f t="shared" si="3"/>
        <v>30532085</v>
      </c>
      <c r="Y36" s="33">
        <f t="shared" si="3"/>
        <v>73359495</v>
      </c>
      <c r="Z36" s="34">
        <f>+IF(X36&lt;&gt;0,+(Y36/X36)*100,0)</f>
        <v>240.27017807660366</v>
      </c>
      <c r="AA36" s="35">
        <f>+AA15+AA25+AA34</f>
        <v>-1686500</v>
      </c>
    </row>
    <row r="37" spans="1:27" ht="13.5">
      <c r="A37" s="22" t="s">
        <v>57</v>
      </c>
      <c r="B37" s="16"/>
      <c r="C37" s="31">
        <v>84821633</v>
      </c>
      <c r="D37" s="31"/>
      <c r="E37" s="32">
        <v>20000000</v>
      </c>
      <c r="F37" s="33">
        <v>20000000</v>
      </c>
      <c r="G37" s="33">
        <v>86417833</v>
      </c>
      <c r="H37" s="33">
        <v>178688466</v>
      </c>
      <c r="I37" s="33">
        <v>161914031</v>
      </c>
      <c r="J37" s="33">
        <v>86417833</v>
      </c>
      <c r="K37" s="33">
        <v>160721697</v>
      </c>
      <c r="L37" s="33">
        <v>142338756</v>
      </c>
      <c r="M37" s="33">
        <v>185728700</v>
      </c>
      <c r="N37" s="33">
        <v>160721697</v>
      </c>
      <c r="O37" s="33"/>
      <c r="P37" s="33"/>
      <c r="Q37" s="33"/>
      <c r="R37" s="33"/>
      <c r="S37" s="33"/>
      <c r="T37" s="33"/>
      <c r="U37" s="33"/>
      <c r="V37" s="33"/>
      <c r="W37" s="33">
        <v>86417833</v>
      </c>
      <c r="X37" s="33">
        <v>20000000</v>
      </c>
      <c r="Y37" s="33">
        <v>66417833</v>
      </c>
      <c r="Z37" s="34">
        <v>332.09</v>
      </c>
      <c r="AA37" s="35">
        <v>20000000</v>
      </c>
    </row>
    <row r="38" spans="1:27" ht="13.5">
      <c r="A38" s="41" t="s">
        <v>58</v>
      </c>
      <c r="B38" s="42"/>
      <c r="C38" s="43">
        <v>86643628</v>
      </c>
      <c r="D38" s="43"/>
      <c r="E38" s="44">
        <v>18313500</v>
      </c>
      <c r="F38" s="45">
        <v>18313500</v>
      </c>
      <c r="G38" s="45">
        <v>178688466</v>
      </c>
      <c r="H38" s="45">
        <v>161914031</v>
      </c>
      <c r="I38" s="45">
        <v>160721697</v>
      </c>
      <c r="J38" s="45">
        <v>160721697</v>
      </c>
      <c r="K38" s="45">
        <v>142338756</v>
      </c>
      <c r="L38" s="45">
        <v>185728700</v>
      </c>
      <c r="M38" s="45">
        <v>190309413</v>
      </c>
      <c r="N38" s="45">
        <v>190309413</v>
      </c>
      <c r="O38" s="45"/>
      <c r="P38" s="45"/>
      <c r="Q38" s="45"/>
      <c r="R38" s="45"/>
      <c r="S38" s="45"/>
      <c r="T38" s="45"/>
      <c r="U38" s="45"/>
      <c r="V38" s="45"/>
      <c r="W38" s="45">
        <v>190309413</v>
      </c>
      <c r="X38" s="45">
        <v>50532085</v>
      </c>
      <c r="Y38" s="45">
        <v>139777328</v>
      </c>
      <c r="Z38" s="46">
        <v>276.61</v>
      </c>
      <c r="AA38" s="47">
        <v>18313500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228990893</v>
      </c>
      <c r="D6" s="17"/>
      <c r="E6" s="18">
        <v>247293078</v>
      </c>
      <c r="F6" s="19">
        <v>247293078</v>
      </c>
      <c r="G6" s="19">
        <v>29188574</v>
      </c>
      <c r="H6" s="19">
        <v>16575677</v>
      </c>
      <c r="I6" s="19">
        <v>20209108</v>
      </c>
      <c r="J6" s="19">
        <v>65973359</v>
      </c>
      <c r="K6" s="19">
        <v>19596589</v>
      </c>
      <c r="L6" s="19">
        <v>21940014</v>
      </c>
      <c r="M6" s="19">
        <v>22539636</v>
      </c>
      <c r="N6" s="19">
        <v>64076239</v>
      </c>
      <c r="O6" s="19"/>
      <c r="P6" s="19"/>
      <c r="Q6" s="19"/>
      <c r="R6" s="19"/>
      <c r="S6" s="19"/>
      <c r="T6" s="19"/>
      <c r="U6" s="19"/>
      <c r="V6" s="19"/>
      <c r="W6" s="19">
        <v>130049598</v>
      </c>
      <c r="X6" s="19">
        <v>120149620</v>
      </c>
      <c r="Y6" s="19">
        <v>9899978</v>
      </c>
      <c r="Z6" s="20">
        <v>8.24</v>
      </c>
      <c r="AA6" s="21">
        <v>247293078</v>
      </c>
    </row>
    <row r="7" spans="1:27" ht="13.5">
      <c r="A7" s="22" t="s">
        <v>34</v>
      </c>
      <c r="B7" s="16"/>
      <c r="C7" s="17">
        <v>86091508</v>
      </c>
      <c r="D7" s="17"/>
      <c r="E7" s="18">
        <v>89500001</v>
      </c>
      <c r="F7" s="19">
        <v>89500001</v>
      </c>
      <c r="G7" s="19">
        <v>34175931</v>
      </c>
      <c r="H7" s="19">
        <v>35155620</v>
      </c>
      <c r="I7" s="19">
        <v>72599</v>
      </c>
      <c r="J7" s="19">
        <v>69404150</v>
      </c>
      <c r="K7" s="19">
        <v>87425</v>
      </c>
      <c r="L7" s="19">
        <v>28990830</v>
      </c>
      <c r="M7" s="19">
        <v>168650</v>
      </c>
      <c r="N7" s="19">
        <v>29246905</v>
      </c>
      <c r="O7" s="19"/>
      <c r="P7" s="19"/>
      <c r="Q7" s="19"/>
      <c r="R7" s="19"/>
      <c r="S7" s="19"/>
      <c r="T7" s="19"/>
      <c r="U7" s="19"/>
      <c r="V7" s="19"/>
      <c r="W7" s="19">
        <v>98651055</v>
      </c>
      <c r="X7" s="19">
        <v>55954543</v>
      </c>
      <c r="Y7" s="19">
        <v>42696512</v>
      </c>
      <c r="Z7" s="20">
        <v>76.31</v>
      </c>
      <c r="AA7" s="21">
        <v>89500001</v>
      </c>
    </row>
    <row r="8" spans="1:27" ht="13.5">
      <c r="A8" s="22" t="s">
        <v>35</v>
      </c>
      <c r="B8" s="16"/>
      <c r="C8" s="17">
        <v>49587344</v>
      </c>
      <c r="D8" s="17"/>
      <c r="E8" s="18">
        <v>51476000</v>
      </c>
      <c r="F8" s="19">
        <v>51476000</v>
      </c>
      <c r="G8" s="19">
        <v>10280000</v>
      </c>
      <c r="H8" s="19">
        <v>2894233</v>
      </c>
      <c r="I8" s="19">
        <v>4808699</v>
      </c>
      <c r="J8" s="19">
        <v>17982932</v>
      </c>
      <c r="K8" s="19">
        <v>2416238</v>
      </c>
      <c r="L8" s="19">
        <v>11417000</v>
      </c>
      <c r="M8" s="19">
        <v>1500000</v>
      </c>
      <c r="N8" s="19">
        <v>15333238</v>
      </c>
      <c r="O8" s="19"/>
      <c r="P8" s="19"/>
      <c r="Q8" s="19"/>
      <c r="R8" s="19"/>
      <c r="S8" s="19"/>
      <c r="T8" s="19"/>
      <c r="U8" s="19"/>
      <c r="V8" s="19"/>
      <c r="W8" s="19">
        <v>33316170</v>
      </c>
      <c r="X8" s="19">
        <v>23721086</v>
      </c>
      <c r="Y8" s="19">
        <v>9595084</v>
      </c>
      <c r="Z8" s="20">
        <v>40.45</v>
      </c>
      <c r="AA8" s="21">
        <v>51476000</v>
      </c>
    </row>
    <row r="9" spans="1:27" ht="13.5">
      <c r="A9" s="22" t="s">
        <v>36</v>
      </c>
      <c r="B9" s="16"/>
      <c r="C9" s="17">
        <v>11245051</v>
      </c>
      <c r="D9" s="17"/>
      <c r="E9" s="18">
        <v>6415244</v>
      </c>
      <c r="F9" s="19">
        <v>6415244</v>
      </c>
      <c r="G9" s="19">
        <v>435773</v>
      </c>
      <c r="H9" s="19">
        <v>3658763</v>
      </c>
      <c r="I9" s="19">
        <v>2225477</v>
      </c>
      <c r="J9" s="19">
        <v>6320013</v>
      </c>
      <c r="K9" s="19">
        <v>2406982</v>
      </c>
      <c r="L9" s="19">
        <v>1697038</v>
      </c>
      <c r="M9" s="19">
        <v>2096786</v>
      </c>
      <c r="N9" s="19">
        <v>6200806</v>
      </c>
      <c r="O9" s="19"/>
      <c r="P9" s="19"/>
      <c r="Q9" s="19"/>
      <c r="R9" s="19"/>
      <c r="S9" s="19"/>
      <c r="T9" s="19"/>
      <c r="U9" s="19"/>
      <c r="V9" s="19"/>
      <c r="W9" s="19">
        <v>12520819</v>
      </c>
      <c r="X9" s="19">
        <v>2720491</v>
      </c>
      <c r="Y9" s="19">
        <v>9800328</v>
      </c>
      <c r="Z9" s="20">
        <v>360.24</v>
      </c>
      <c r="AA9" s="21">
        <v>6415244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-306621740</v>
      </c>
      <c r="D12" s="17"/>
      <c r="E12" s="18">
        <v>-318919303</v>
      </c>
      <c r="F12" s="19">
        <v>-318919303</v>
      </c>
      <c r="G12" s="19">
        <v>-27667330</v>
      </c>
      <c r="H12" s="19">
        <v>-25757720</v>
      </c>
      <c r="I12" s="19">
        <v>-23609102</v>
      </c>
      <c r="J12" s="19">
        <v>-77034152</v>
      </c>
      <c r="K12" s="19">
        <v>-24354759</v>
      </c>
      <c r="L12" s="19">
        <v>-24780700</v>
      </c>
      <c r="M12" s="19">
        <v>-26015318</v>
      </c>
      <c r="N12" s="19">
        <v>-75150777</v>
      </c>
      <c r="O12" s="19"/>
      <c r="P12" s="19"/>
      <c r="Q12" s="19"/>
      <c r="R12" s="19"/>
      <c r="S12" s="19"/>
      <c r="T12" s="19"/>
      <c r="U12" s="19"/>
      <c r="V12" s="19"/>
      <c r="W12" s="19">
        <v>-152184929</v>
      </c>
      <c r="X12" s="19">
        <v>-152294621</v>
      </c>
      <c r="Y12" s="19">
        <v>109692</v>
      </c>
      <c r="Z12" s="20">
        <v>-0.07</v>
      </c>
      <c r="AA12" s="21">
        <v>-318919303</v>
      </c>
    </row>
    <row r="13" spans="1:27" ht="13.5">
      <c r="A13" s="22" t="s">
        <v>40</v>
      </c>
      <c r="B13" s="16"/>
      <c r="C13" s="17">
        <v>-14390522</v>
      </c>
      <c r="D13" s="17"/>
      <c r="E13" s="18">
        <v>-11885284</v>
      </c>
      <c r="F13" s="19">
        <v>-11885284</v>
      </c>
      <c r="G13" s="19">
        <v>-1008641</v>
      </c>
      <c r="H13" s="19">
        <v>-1006107</v>
      </c>
      <c r="I13" s="19">
        <v>-170174</v>
      </c>
      <c r="J13" s="19">
        <v>-2184922</v>
      </c>
      <c r="K13" s="19">
        <v>-480511</v>
      </c>
      <c r="L13" s="19">
        <v>-1555026</v>
      </c>
      <c r="M13" s="19">
        <v>-2241585</v>
      </c>
      <c r="N13" s="19">
        <v>-4277122</v>
      </c>
      <c r="O13" s="19"/>
      <c r="P13" s="19"/>
      <c r="Q13" s="19"/>
      <c r="R13" s="19"/>
      <c r="S13" s="19"/>
      <c r="T13" s="19"/>
      <c r="U13" s="19"/>
      <c r="V13" s="19"/>
      <c r="W13" s="19">
        <v>-6462044</v>
      </c>
      <c r="X13" s="19">
        <v>-5745822</v>
      </c>
      <c r="Y13" s="19">
        <v>-716222</v>
      </c>
      <c r="Z13" s="20">
        <v>12.47</v>
      </c>
      <c r="AA13" s="21">
        <v>-11885284</v>
      </c>
    </row>
    <row r="14" spans="1:27" ht="13.5">
      <c r="A14" s="22" t="s">
        <v>41</v>
      </c>
      <c r="B14" s="16"/>
      <c r="C14" s="17">
        <v>-1125948</v>
      </c>
      <c r="D14" s="17"/>
      <c r="E14" s="18"/>
      <c r="F14" s="19"/>
      <c r="G14" s="19"/>
      <c r="H14" s="19">
        <v>-13000</v>
      </c>
      <c r="I14" s="19">
        <v>-58193</v>
      </c>
      <c r="J14" s="19">
        <v>-71193</v>
      </c>
      <c r="K14" s="19">
        <v>-14548</v>
      </c>
      <c r="L14" s="19">
        <v>-511004</v>
      </c>
      <c r="M14" s="19"/>
      <c r="N14" s="19">
        <v>-525552</v>
      </c>
      <c r="O14" s="19"/>
      <c r="P14" s="19"/>
      <c r="Q14" s="19"/>
      <c r="R14" s="19"/>
      <c r="S14" s="19"/>
      <c r="T14" s="19"/>
      <c r="U14" s="19"/>
      <c r="V14" s="19"/>
      <c r="W14" s="19">
        <v>-596745</v>
      </c>
      <c r="X14" s="19"/>
      <c r="Y14" s="19">
        <v>-596745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53776586</v>
      </c>
      <c r="D15" s="25">
        <f>SUM(D6:D14)</f>
        <v>0</v>
      </c>
      <c r="E15" s="26">
        <f t="shared" si="0"/>
        <v>63879736</v>
      </c>
      <c r="F15" s="27">
        <f t="shared" si="0"/>
        <v>63879736</v>
      </c>
      <c r="G15" s="27">
        <f t="shared" si="0"/>
        <v>45404307</v>
      </c>
      <c r="H15" s="27">
        <f t="shared" si="0"/>
        <v>31507466</v>
      </c>
      <c r="I15" s="27">
        <f t="shared" si="0"/>
        <v>3478414</v>
      </c>
      <c r="J15" s="27">
        <f t="shared" si="0"/>
        <v>80390187</v>
      </c>
      <c r="K15" s="27">
        <f t="shared" si="0"/>
        <v>-342584</v>
      </c>
      <c r="L15" s="27">
        <f t="shared" si="0"/>
        <v>37198152</v>
      </c>
      <c r="M15" s="27">
        <f t="shared" si="0"/>
        <v>-1951831</v>
      </c>
      <c r="N15" s="27">
        <f t="shared" si="0"/>
        <v>34903737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115293924</v>
      </c>
      <c r="X15" s="27">
        <f t="shared" si="0"/>
        <v>44505297</v>
      </c>
      <c r="Y15" s="27">
        <f t="shared" si="0"/>
        <v>70788627</v>
      </c>
      <c r="Z15" s="28">
        <f>+IF(X15&lt;&gt;0,+(Y15/X15)*100,0)</f>
        <v>159.05663319132552</v>
      </c>
      <c r="AA15" s="29">
        <f>SUM(AA6:AA14)</f>
        <v>63879736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>
        <v>1169000</v>
      </c>
      <c r="L19" s="36"/>
      <c r="M19" s="19"/>
      <c r="N19" s="36">
        <v>1169000</v>
      </c>
      <c r="O19" s="36"/>
      <c r="P19" s="36"/>
      <c r="Q19" s="19"/>
      <c r="R19" s="36"/>
      <c r="S19" s="36"/>
      <c r="T19" s="19"/>
      <c r="U19" s="36"/>
      <c r="V19" s="36"/>
      <c r="W19" s="36">
        <v>1169000</v>
      </c>
      <c r="X19" s="19"/>
      <c r="Y19" s="36">
        <v>1169000</v>
      </c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-84985593</v>
      </c>
      <c r="D24" s="17"/>
      <c r="E24" s="18">
        <v>-66863447</v>
      </c>
      <c r="F24" s="19">
        <v>-66863447</v>
      </c>
      <c r="G24" s="19">
        <v>-1195094</v>
      </c>
      <c r="H24" s="19">
        <v>-3462113</v>
      </c>
      <c r="I24" s="19">
        <v>-6171889</v>
      </c>
      <c r="J24" s="19">
        <v>-10829096</v>
      </c>
      <c r="K24" s="19">
        <v>-2629230</v>
      </c>
      <c r="L24" s="19">
        <v>-2265290</v>
      </c>
      <c r="M24" s="19">
        <v>-998614</v>
      </c>
      <c r="N24" s="19">
        <v>-5893134</v>
      </c>
      <c r="O24" s="19"/>
      <c r="P24" s="19"/>
      <c r="Q24" s="19"/>
      <c r="R24" s="19"/>
      <c r="S24" s="19"/>
      <c r="T24" s="19"/>
      <c r="U24" s="19"/>
      <c r="V24" s="19"/>
      <c r="W24" s="19">
        <v>-16722230</v>
      </c>
      <c r="X24" s="19">
        <v>-24864959</v>
      </c>
      <c r="Y24" s="19">
        <v>8142729</v>
      </c>
      <c r="Z24" s="20">
        <v>-32.75</v>
      </c>
      <c r="AA24" s="21">
        <v>-66863447</v>
      </c>
    </row>
    <row r="25" spans="1:27" ht="13.5">
      <c r="A25" s="23" t="s">
        <v>49</v>
      </c>
      <c r="B25" s="24"/>
      <c r="C25" s="25">
        <f aca="true" t="shared" si="1" ref="C25:Y25">SUM(C19:C24)</f>
        <v>-84985593</v>
      </c>
      <c r="D25" s="25">
        <f>SUM(D19:D24)</f>
        <v>0</v>
      </c>
      <c r="E25" s="26">
        <f t="shared" si="1"/>
        <v>-66863447</v>
      </c>
      <c r="F25" s="27">
        <f t="shared" si="1"/>
        <v>-66863447</v>
      </c>
      <c r="G25" s="27">
        <f t="shared" si="1"/>
        <v>-1195094</v>
      </c>
      <c r="H25" s="27">
        <f t="shared" si="1"/>
        <v>-3462113</v>
      </c>
      <c r="I25" s="27">
        <f t="shared" si="1"/>
        <v>-6171889</v>
      </c>
      <c r="J25" s="27">
        <f t="shared" si="1"/>
        <v>-10829096</v>
      </c>
      <c r="K25" s="27">
        <f t="shared" si="1"/>
        <v>-1460230</v>
      </c>
      <c r="L25" s="27">
        <f t="shared" si="1"/>
        <v>-2265290</v>
      </c>
      <c r="M25" s="27">
        <f t="shared" si="1"/>
        <v>-998614</v>
      </c>
      <c r="N25" s="27">
        <f t="shared" si="1"/>
        <v>-4724134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-15553230</v>
      </c>
      <c r="X25" s="27">
        <f t="shared" si="1"/>
        <v>-24864959</v>
      </c>
      <c r="Y25" s="27">
        <f t="shared" si="1"/>
        <v>9311729</v>
      </c>
      <c r="Z25" s="28">
        <f>+IF(X25&lt;&gt;0,+(Y25/X25)*100,0)</f>
        <v>-37.449203113506044</v>
      </c>
      <c r="AA25" s="29">
        <f>SUM(AA19:AA24)</f>
        <v>-66863447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-5339779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-5339779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-36548786</v>
      </c>
      <c r="D36" s="31">
        <f>+D15+D25+D34</f>
        <v>0</v>
      </c>
      <c r="E36" s="32">
        <f t="shared" si="3"/>
        <v>-2983711</v>
      </c>
      <c r="F36" s="33">
        <f t="shared" si="3"/>
        <v>-2983711</v>
      </c>
      <c r="G36" s="33">
        <f t="shared" si="3"/>
        <v>44209213</v>
      </c>
      <c r="H36" s="33">
        <f t="shared" si="3"/>
        <v>28045353</v>
      </c>
      <c r="I36" s="33">
        <f t="shared" si="3"/>
        <v>-2693475</v>
      </c>
      <c r="J36" s="33">
        <f t="shared" si="3"/>
        <v>69561091</v>
      </c>
      <c r="K36" s="33">
        <f t="shared" si="3"/>
        <v>-1802814</v>
      </c>
      <c r="L36" s="33">
        <f t="shared" si="3"/>
        <v>34932862</v>
      </c>
      <c r="M36" s="33">
        <f t="shared" si="3"/>
        <v>-2950445</v>
      </c>
      <c r="N36" s="33">
        <f t="shared" si="3"/>
        <v>30179603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99740694</v>
      </c>
      <c r="X36" s="33">
        <f t="shared" si="3"/>
        <v>19640338</v>
      </c>
      <c r="Y36" s="33">
        <f t="shared" si="3"/>
        <v>80100356</v>
      </c>
      <c r="Z36" s="34">
        <f>+IF(X36&lt;&gt;0,+(Y36/X36)*100,0)</f>
        <v>407.8359343917605</v>
      </c>
      <c r="AA36" s="35">
        <f>+AA15+AA25+AA34</f>
        <v>-2983711</v>
      </c>
    </row>
    <row r="37" spans="1:27" ht="13.5">
      <c r="A37" s="22" t="s">
        <v>57</v>
      </c>
      <c r="B37" s="16"/>
      <c r="C37" s="31">
        <v>116554230</v>
      </c>
      <c r="D37" s="31"/>
      <c r="E37" s="32">
        <v>46968000</v>
      </c>
      <c r="F37" s="33">
        <v>46968000</v>
      </c>
      <c r="G37" s="33">
        <v>46938000</v>
      </c>
      <c r="H37" s="33">
        <v>91147213</v>
      </c>
      <c r="I37" s="33">
        <v>119192566</v>
      </c>
      <c r="J37" s="33">
        <v>46938000</v>
      </c>
      <c r="K37" s="33">
        <v>116499091</v>
      </c>
      <c r="L37" s="33">
        <v>114696277</v>
      </c>
      <c r="M37" s="33">
        <v>149629139</v>
      </c>
      <c r="N37" s="33">
        <v>116499091</v>
      </c>
      <c r="O37" s="33"/>
      <c r="P37" s="33"/>
      <c r="Q37" s="33"/>
      <c r="R37" s="33"/>
      <c r="S37" s="33"/>
      <c r="T37" s="33"/>
      <c r="U37" s="33"/>
      <c r="V37" s="33"/>
      <c r="W37" s="33">
        <v>46938000</v>
      </c>
      <c r="X37" s="33">
        <v>46968000</v>
      </c>
      <c r="Y37" s="33">
        <v>-30000</v>
      </c>
      <c r="Z37" s="34">
        <v>-0.06</v>
      </c>
      <c r="AA37" s="35">
        <v>46968000</v>
      </c>
    </row>
    <row r="38" spans="1:27" ht="13.5">
      <c r="A38" s="41" t="s">
        <v>58</v>
      </c>
      <c r="B38" s="42"/>
      <c r="C38" s="43">
        <v>80005444</v>
      </c>
      <c r="D38" s="43"/>
      <c r="E38" s="44">
        <v>43984290</v>
      </c>
      <c r="F38" s="45">
        <v>43984290</v>
      </c>
      <c r="G38" s="45">
        <v>91147213</v>
      </c>
      <c r="H38" s="45">
        <v>119192566</v>
      </c>
      <c r="I38" s="45">
        <v>116499091</v>
      </c>
      <c r="J38" s="45">
        <v>116499091</v>
      </c>
      <c r="K38" s="45">
        <v>114696277</v>
      </c>
      <c r="L38" s="45">
        <v>149629139</v>
      </c>
      <c r="M38" s="45">
        <v>146678694</v>
      </c>
      <c r="N38" s="45">
        <v>146678694</v>
      </c>
      <c r="O38" s="45"/>
      <c r="P38" s="45"/>
      <c r="Q38" s="45"/>
      <c r="R38" s="45"/>
      <c r="S38" s="45"/>
      <c r="T38" s="45"/>
      <c r="U38" s="45"/>
      <c r="V38" s="45"/>
      <c r="W38" s="45">
        <v>146678694</v>
      </c>
      <c r="X38" s="45">
        <v>66608339</v>
      </c>
      <c r="Y38" s="45">
        <v>80070355</v>
      </c>
      <c r="Z38" s="46">
        <v>120.21</v>
      </c>
      <c r="AA38" s="47">
        <v>43984290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82135412</v>
      </c>
      <c r="F6" s="19">
        <v>82135412</v>
      </c>
      <c r="G6" s="19">
        <v>6192000</v>
      </c>
      <c r="H6" s="19">
        <v>6534000</v>
      </c>
      <c r="I6" s="19">
        <v>9305831</v>
      </c>
      <c r="J6" s="19">
        <v>22031831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22031831</v>
      </c>
      <c r="X6" s="19">
        <v>41067708</v>
      </c>
      <c r="Y6" s="19">
        <v>-19035877</v>
      </c>
      <c r="Z6" s="20">
        <v>-46.35</v>
      </c>
      <c r="AA6" s="21">
        <v>82135412</v>
      </c>
    </row>
    <row r="7" spans="1:27" ht="13.5">
      <c r="A7" s="22" t="s">
        <v>34</v>
      </c>
      <c r="B7" s="16"/>
      <c r="C7" s="17"/>
      <c r="D7" s="17"/>
      <c r="E7" s="18">
        <v>38478000</v>
      </c>
      <c r="F7" s="19">
        <v>38478000</v>
      </c>
      <c r="G7" s="19">
        <v>13436000</v>
      </c>
      <c r="H7" s="19">
        <v>3188000</v>
      </c>
      <c r="I7" s="19"/>
      <c r="J7" s="19">
        <v>16624000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16624000</v>
      </c>
      <c r="X7" s="19">
        <v>25786000</v>
      </c>
      <c r="Y7" s="19">
        <v>-9162000</v>
      </c>
      <c r="Z7" s="20">
        <v>-35.53</v>
      </c>
      <c r="AA7" s="21">
        <v>38478000</v>
      </c>
    </row>
    <row r="8" spans="1:27" ht="13.5">
      <c r="A8" s="22" t="s">
        <v>35</v>
      </c>
      <c r="B8" s="16"/>
      <c r="C8" s="17"/>
      <c r="D8" s="17"/>
      <c r="E8" s="18">
        <v>14985300</v>
      </c>
      <c r="F8" s="19">
        <v>14985300</v>
      </c>
      <c r="G8" s="19">
        <v>5000000</v>
      </c>
      <c r="H8" s="19"/>
      <c r="I8" s="19"/>
      <c r="J8" s="19">
        <v>5000000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5000000</v>
      </c>
      <c r="X8" s="19">
        <v>12000000</v>
      </c>
      <c r="Y8" s="19">
        <v>-7000000</v>
      </c>
      <c r="Z8" s="20">
        <v>-58.33</v>
      </c>
      <c r="AA8" s="21">
        <v>14985300</v>
      </c>
    </row>
    <row r="9" spans="1:27" ht="13.5">
      <c r="A9" s="22" t="s">
        <v>36</v>
      </c>
      <c r="B9" s="16"/>
      <c r="C9" s="17"/>
      <c r="D9" s="17"/>
      <c r="E9" s="18">
        <v>39996</v>
      </c>
      <c r="F9" s="19">
        <v>39996</v>
      </c>
      <c r="G9" s="19"/>
      <c r="H9" s="19"/>
      <c r="I9" s="19">
        <v>1000</v>
      </c>
      <c r="J9" s="19">
        <v>1000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1000</v>
      </c>
      <c r="X9" s="19">
        <v>19998</v>
      </c>
      <c r="Y9" s="19">
        <v>-18998</v>
      </c>
      <c r="Z9" s="20">
        <v>-95</v>
      </c>
      <c r="AA9" s="21">
        <v>39996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-117236004</v>
      </c>
      <c r="F12" s="19">
        <v>-117236004</v>
      </c>
      <c r="G12" s="19">
        <v>-18098000</v>
      </c>
      <c r="H12" s="19">
        <v>-14541000</v>
      </c>
      <c r="I12" s="19">
        <v>-10517927</v>
      </c>
      <c r="J12" s="19">
        <v>-43156927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-43156927</v>
      </c>
      <c r="X12" s="19">
        <v>-58618002</v>
      </c>
      <c r="Y12" s="19">
        <v>15461075</v>
      </c>
      <c r="Z12" s="20">
        <v>-26.38</v>
      </c>
      <c r="AA12" s="21">
        <v>-117236004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18402704</v>
      </c>
      <c r="F15" s="27">
        <f t="shared" si="0"/>
        <v>18402704</v>
      </c>
      <c r="G15" s="27">
        <f t="shared" si="0"/>
        <v>6530000</v>
      </c>
      <c r="H15" s="27">
        <f t="shared" si="0"/>
        <v>-4819000</v>
      </c>
      <c r="I15" s="27">
        <f t="shared" si="0"/>
        <v>-1211096</v>
      </c>
      <c r="J15" s="27">
        <f t="shared" si="0"/>
        <v>499904</v>
      </c>
      <c r="K15" s="27">
        <f t="shared" si="0"/>
        <v>0</v>
      </c>
      <c r="L15" s="27">
        <f t="shared" si="0"/>
        <v>0</v>
      </c>
      <c r="M15" s="27">
        <f t="shared" si="0"/>
        <v>0</v>
      </c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499904</v>
      </c>
      <c r="X15" s="27">
        <f t="shared" si="0"/>
        <v>20255704</v>
      </c>
      <c r="Y15" s="27">
        <f t="shared" si="0"/>
        <v>-19755800</v>
      </c>
      <c r="Z15" s="28">
        <f>+IF(X15&lt;&gt;0,+(Y15/X15)*100,0)</f>
        <v>-97.53203344598637</v>
      </c>
      <c r="AA15" s="29">
        <f>SUM(AA6:AA14)</f>
        <v>18402704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-14985000</v>
      </c>
      <c r="F24" s="19">
        <v>-14985000</v>
      </c>
      <c r="G24" s="19"/>
      <c r="H24" s="19">
        <v>-792592</v>
      </c>
      <c r="I24" s="19">
        <v>-278526</v>
      </c>
      <c r="J24" s="19">
        <v>-1071118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-1071118</v>
      </c>
      <c r="X24" s="19">
        <v>-6935000</v>
      </c>
      <c r="Y24" s="19">
        <v>5863882</v>
      </c>
      <c r="Z24" s="20">
        <v>-84.55</v>
      </c>
      <c r="AA24" s="21">
        <v>-14985000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-14985000</v>
      </c>
      <c r="F25" s="27">
        <f t="shared" si="1"/>
        <v>-14985000</v>
      </c>
      <c r="G25" s="27">
        <f t="shared" si="1"/>
        <v>0</v>
      </c>
      <c r="H25" s="27">
        <f t="shared" si="1"/>
        <v>-792592</v>
      </c>
      <c r="I25" s="27">
        <f t="shared" si="1"/>
        <v>-278526</v>
      </c>
      <c r="J25" s="27">
        <f t="shared" si="1"/>
        <v>-1071118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-1071118</v>
      </c>
      <c r="X25" s="27">
        <f t="shared" si="1"/>
        <v>-6935000</v>
      </c>
      <c r="Y25" s="27">
        <f t="shared" si="1"/>
        <v>5863882</v>
      </c>
      <c r="Z25" s="28">
        <f>+IF(X25&lt;&gt;0,+(Y25/X25)*100,0)</f>
        <v>-84.55489545782264</v>
      </c>
      <c r="AA25" s="29">
        <f>SUM(AA19:AA24)</f>
        <v>-14985000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3417704</v>
      </c>
      <c r="F36" s="33">
        <f t="shared" si="3"/>
        <v>3417704</v>
      </c>
      <c r="G36" s="33">
        <f t="shared" si="3"/>
        <v>6530000</v>
      </c>
      <c r="H36" s="33">
        <f t="shared" si="3"/>
        <v>-5611592</v>
      </c>
      <c r="I36" s="33">
        <f t="shared" si="3"/>
        <v>-1489622</v>
      </c>
      <c r="J36" s="33">
        <f t="shared" si="3"/>
        <v>-571214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-571214</v>
      </c>
      <c r="X36" s="33">
        <f t="shared" si="3"/>
        <v>13320704</v>
      </c>
      <c r="Y36" s="33">
        <f t="shared" si="3"/>
        <v>-13891918</v>
      </c>
      <c r="Z36" s="34">
        <f>+IF(X36&lt;&gt;0,+(Y36/X36)*100,0)</f>
        <v>-104.28816675154707</v>
      </c>
      <c r="AA36" s="35">
        <f>+AA15+AA25+AA34</f>
        <v>3417704</v>
      </c>
    </row>
    <row r="37" spans="1:27" ht="13.5">
      <c r="A37" s="22" t="s">
        <v>57</v>
      </c>
      <c r="B37" s="16"/>
      <c r="C37" s="31"/>
      <c r="D37" s="31"/>
      <c r="E37" s="32">
        <v>1724000</v>
      </c>
      <c r="F37" s="33">
        <v>1724000</v>
      </c>
      <c r="G37" s="33">
        <v>122082</v>
      </c>
      <c r="H37" s="33">
        <v>6652082</v>
      </c>
      <c r="I37" s="33">
        <v>1040490</v>
      </c>
      <c r="J37" s="33">
        <v>122082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>
        <v>122082</v>
      </c>
      <c r="X37" s="33">
        <v>1724000</v>
      </c>
      <c r="Y37" s="33">
        <v>-1601918</v>
      </c>
      <c r="Z37" s="34">
        <v>-92.92</v>
      </c>
      <c r="AA37" s="35">
        <v>1724000</v>
      </c>
    </row>
    <row r="38" spans="1:27" ht="13.5">
      <c r="A38" s="41" t="s">
        <v>58</v>
      </c>
      <c r="B38" s="42"/>
      <c r="C38" s="43"/>
      <c r="D38" s="43"/>
      <c r="E38" s="44">
        <v>5141704</v>
      </c>
      <c r="F38" s="45">
        <v>5141704</v>
      </c>
      <c r="G38" s="45">
        <v>6652082</v>
      </c>
      <c r="H38" s="45">
        <v>1040490</v>
      </c>
      <c r="I38" s="45">
        <v>-449132</v>
      </c>
      <c r="J38" s="45">
        <v>-449132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>
        <v>15044704</v>
      </c>
      <c r="Y38" s="45">
        <v>-15044704</v>
      </c>
      <c r="Z38" s="46">
        <v>-100</v>
      </c>
      <c r="AA38" s="47">
        <v>5141704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156118091</v>
      </c>
      <c r="D6" s="17"/>
      <c r="E6" s="18">
        <v>159990995</v>
      </c>
      <c r="F6" s="19">
        <v>159990995</v>
      </c>
      <c r="G6" s="19">
        <v>18401798</v>
      </c>
      <c r="H6" s="19">
        <v>15142521</v>
      </c>
      <c r="I6" s="19">
        <v>13517906</v>
      </c>
      <c r="J6" s="19">
        <v>47062225</v>
      </c>
      <c r="K6" s="19">
        <v>16181863</v>
      </c>
      <c r="L6" s="19">
        <v>15369339</v>
      </c>
      <c r="M6" s="19">
        <v>18458843</v>
      </c>
      <c r="N6" s="19">
        <v>50010045</v>
      </c>
      <c r="O6" s="19"/>
      <c r="P6" s="19"/>
      <c r="Q6" s="19"/>
      <c r="R6" s="19"/>
      <c r="S6" s="19"/>
      <c r="T6" s="19"/>
      <c r="U6" s="19"/>
      <c r="V6" s="19"/>
      <c r="W6" s="19">
        <v>97072270</v>
      </c>
      <c r="X6" s="19">
        <v>79995495</v>
      </c>
      <c r="Y6" s="19">
        <v>17076775</v>
      </c>
      <c r="Z6" s="20">
        <v>21.35</v>
      </c>
      <c r="AA6" s="21">
        <v>159990995</v>
      </c>
    </row>
    <row r="7" spans="1:27" ht="13.5">
      <c r="A7" s="22" t="s">
        <v>34</v>
      </c>
      <c r="B7" s="16"/>
      <c r="C7" s="17">
        <v>62232148</v>
      </c>
      <c r="D7" s="17"/>
      <c r="E7" s="18">
        <v>64297199</v>
      </c>
      <c r="F7" s="19">
        <v>64297199</v>
      </c>
      <c r="G7" s="19">
        <v>24813001</v>
      </c>
      <c r="H7" s="19">
        <v>1535000</v>
      </c>
      <c r="I7" s="19"/>
      <c r="J7" s="19">
        <v>26348001</v>
      </c>
      <c r="K7" s="19"/>
      <c r="L7" s="19">
        <v>450000</v>
      </c>
      <c r="M7" s="19">
        <v>19378000</v>
      </c>
      <c r="N7" s="19">
        <v>19828000</v>
      </c>
      <c r="O7" s="19"/>
      <c r="P7" s="19"/>
      <c r="Q7" s="19"/>
      <c r="R7" s="19"/>
      <c r="S7" s="19"/>
      <c r="T7" s="19"/>
      <c r="U7" s="19"/>
      <c r="V7" s="19"/>
      <c r="W7" s="19">
        <v>46176001</v>
      </c>
      <c r="X7" s="19">
        <v>43177733</v>
      </c>
      <c r="Y7" s="19">
        <v>2998268</v>
      </c>
      <c r="Z7" s="20">
        <v>6.94</v>
      </c>
      <c r="AA7" s="21">
        <v>64297199</v>
      </c>
    </row>
    <row r="8" spans="1:27" ht="13.5">
      <c r="A8" s="22" t="s">
        <v>35</v>
      </c>
      <c r="B8" s="16"/>
      <c r="C8" s="17">
        <v>43161852</v>
      </c>
      <c r="D8" s="17"/>
      <c r="E8" s="18">
        <v>35745800</v>
      </c>
      <c r="F8" s="19">
        <v>35745800</v>
      </c>
      <c r="G8" s="19">
        <v>6850000</v>
      </c>
      <c r="H8" s="19">
        <v>900000</v>
      </c>
      <c r="I8" s="19"/>
      <c r="J8" s="19">
        <v>7750000</v>
      </c>
      <c r="K8" s="19">
        <v>1900000</v>
      </c>
      <c r="L8" s="19">
        <v>2200000</v>
      </c>
      <c r="M8" s="19">
        <v>12500000</v>
      </c>
      <c r="N8" s="19">
        <v>16600000</v>
      </c>
      <c r="O8" s="19"/>
      <c r="P8" s="19"/>
      <c r="Q8" s="19"/>
      <c r="R8" s="19"/>
      <c r="S8" s="19"/>
      <c r="T8" s="19"/>
      <c r="U8" s="19"/>
      <c r="V8" s="19"/>
      <c r="W8" s="19">
        <v>24350000</v>
      </c>
      <c r="X8" s="19">
        <v>17872900</v>
      </c>
      <c r="Y8" s="19">
        <v>6477100</v>
      </c>
      <c r="Z8" s="20">
        <v>36.24</v>
      </c>
      <c r="AA8" s="21">
        <v>35745800</v>
      </c>
    </row>
    <row r="9" spans="1:27" ht="13.5">
      <c r="A9" s="22" t="s">
        <v>36</v>
      </c>
      <c r="B9" s="16"/>
      <c r="C9" s="17">
        <v>12403901</v>
      </c>
      <c r="D9" s="17"/>
      <c r="E9" s="18">
        <v>9200000</v>
      </c>
      <c r="F9" s="19">
        <v>9200000</v>
      </c>
      <c r="G9" s="19">
        <v>222068</v>
      </c>
      <c r="H9" s="19">
        <v>366212</v>
      </c>
      <c r="I9" s="19">
        <v>287738</v>
      </c>
      <c r="J9" s="19">
        <v>876018</v>
      </c>
      <c r="K9" s="19">
        <v>255770</v>
      </c>
      <c r="L9" s="19">
        <v>190014</v>
      </c>
      <c r="M9" s="19">
        <v>289325</v>
      </c>
      <c r="N9" s="19">
        <v>735109</v>
      </c>
      <c r="O9" s="19"/>
      <c r="P9" s="19"/>
      <c r="Q9" s="19"/>
      <c r="R9" s="19"/>
      <c r="S9" s="19"/>
      <c r="T9" s="19"/>
      <c r="U9" s="19"/>
      <c r="V9" s="19"/>
      <c r="W9" s="19">
        <v>1611127</v>
      </c>
      <c r="X9" s="19">
        <v>4600000</v>
      </c>
      <c r="Y9" s="19">
        <v>-2988873</v>
      </c>
      <c r="Z9" s="20">
        <v>-64.98</v>
      </c>
      <c r="AA9" s="21">
        <v>9200000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-234214895</v>
      </c>
      <c r="D12" s="17"/>
      <c r="E12" s="18">
        <v>-225121572</v>
      </c>
      <c r="F12" s="19">
        <v>-225121572</v>
      </c>
      <c r="G12" s="19">
        <v>-25060065</v>
      </c>
      <c r="H12" s="19">
        <v>-12397522</v>
      </c>
      <c r="I12" s="19">
        <v>-39882734</v>
      </c>
      <c r="J12" s="19">
        <v>-77340321</v>
      </c>
      <c r="K12" s="19">
        <v>-25909804</v>
      </c>
      <c r="L12" s="19">
        <v>-21947181</v>
      </c>
      <c r="M12" s="19">
        <v>-15006690</v>
      </c>
      <c r="N12" s="19">
        <v>-62863675</v>
      </c>
      <c r="O12" s="19"/>
      <c r="P12" s="19"/>
      <c r="Q12" s="19"/>
      <c r="R12" s="19"/>
      <c r="S12" s="19"/>
      <c r="T12" s="19"/>
      <c r="U12" s="19"/>
      <c r="V12" s="19"/>
      <c r="W12" s="19">
        <v>-140203996</v>
      </c>
      <c r="X12" s="19">
        <v>-112560786</v>
      </c>
      <c r="Y12" s="19">
        <v>-27643210</v>
      </c>
      <c r="Z12" s="20">
        <v>24.56</v>
      </c>
      <c r="AA12" s="21">
        <v>-225121572</v>
      </c>
    </row>
    <row r="13" spans="1:27" ht="13.5">
      <c r="A13" s="22" t="s">
        <v>40</v>
      </c>
      <c r="B13" s="16"/>
      <c r="C13" s="17">
        <v>-585383</v>
      </c>
      <c r="D13" s="17"/>
      <c r="E13" s="18">
        <v>-535000</v>
      </c>
      <c r="F13" s="19">
        <v>-535000</v>
      </c>
      <c r="G13" s="19"/>
      <c r="H13" s="19"/>
      <c r="I13" s="19">
        <v>-71360</v>
      </c>
      <c r="J13" s="19">
        <v>-71360</v>
      </c>
      <c r="K13" s="19"/>
      <c r="L13" s="19"/>
      <c r="M13" s="19">
        <v>-17474</v>
      </c>
      <c r="N13" s="19">
        <v>-17474</v>
      </c>
      <c r="O13" s="19"/>
      <c r="P13" s="19"/>
      <c r="Q13" s="19"/>
      <c r="R13" s="19"/>
      <c r="S13" s="19"/>
      <c r="T13" s="19"/>
      <c r="U13" s="19"/>
      <c r="V13" s="19"/>
      <c r="W13" s="19">
        <v>-88834</v>
      </c>
      <c r="X13" s="19">
        <v>-267500</v>
      </c>
      <c r="Y13" s="19">
        <v>178666</v>
      </c>
      <c r="Z13" s="20">
        <v>-66.79</v>
      </c>
      <c r="AA13" s="21">
        <v>-535000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39115714</v>
      </c>
      <c r="D15" s="25">
        <f>SUM(D6:D14)</f>
        <v>0</v>
      </c>
      <c r="E15" s="26">
        <f t="shared" si="0"/>
        <v>43577422</v>
      </c>
      <c r="F15" s="27">
        <f t="shared" si="0"/>
        <v>43577422</v>
      </c>
      <c r="G15" s="27">
        <f t="shared" si="0"/>
        <v>25226802</v>
      </c>
      <c r="H15" s="27">
        <f t="shared" si="0"/>
        <v>5546211</v>
      </c>
      <c r="I15" s="27">
        <f t="shared" si="0"/>
        <v>-26148450</v>
      </c>
      <c r="J15" s="27">
        <f t="shared" si="0"/>
        <v>4624563</v>
      </c>
      <c r="K15" s="27">
        <f t="shared" si="0"/>
        <v>-7572171</v>
      </c>
      <c r="L15" s="27">
        <f t="shared" si="0"/>
        <v>-3737828</v>
      </c>
      <c r="M15" s="27">
        <f t="shared" si="0"/>
        <v>35602004</v>
      </c>
      <c r="N15" s="27">
        <f t="shared" si="0"/>
        <v>24292005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28916568</v>
      </c>
      <c r="X15" s="27">
        <f t="shared" si="0"/>
        <v>32817842</v>
      </c>
      <c r="Y15" s="27">
        <f t="shared" si="0"/>
        <v>-3901274</v>
      </c>
      <c r="Z15" s="28">
        <f>+IF(X15&lt;&gt;0,+(Y15/X15)*100,0)</f>
        <v>-11.88766159578683</v>
      </c>
      <c r="AA15" s="29">
        <f>SUM(AA6:AA14)</f>
        <v>43577422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8792679</v>
      </c>
      <c r="D19" s="17"/>
      <c r="E19" s="18"/>
      <c r="F19" s="19"/>
      <c r="G19" s="36"/>
      <c r="H19" s="36"/>
      <c r="I19" s="36">
        <v>1165</v>
      </c>
      <c r="J19" s="19">
        <v>1165</v>
      </c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>
        <v>1165</v>
      </c>
      <c r="X19" s="19"/>
      <c r="Y19" s="36">
        <v>1165</v>
      </c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-484892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-66324694</v>
      </c>
      <c r="D24" s="17"/>
      <c r="E24" s="18">
        <v>-30957600</v>
      </c>
      <c r="F24" s="19">
        <v>-30957600</v>
      </c>
      <c r="G24" s="19">
        <v>-687027</v>
      </c>
      <c r="H24" s="19">
        <v>-1902401</v>
      </c>
      <c r="I24" s="19">
        <v>-589636</v>
      </c>
      <c r="J24" s="19">
        <v>-3179064</v>
      </c>
      <c r="K24" s="19">
        <v>-7406650</v>
      </c>
      <c r="L24" s="19">
        <v>-608929</v>
      </c>
      <c r="M24" s="19">
        <v>-3048357</v>
      </c>
      <c r="N24" s="19">
        <v>-11063936</v>
      </c>
      <c r="O24" s="19"/>
      <c r="P24" s="19"/>
      <c r="Q24" s="19"/>
      <c r="R24" s="19"/>
      <c r="S24" s="19"/>
      <c r="T24" s="19"/>
      <c r="U24" s="19"/>
      <c r="V24" s="19"/>
      <c r="W24" s="19">
        <v>-14243000</v>
      </c>
      <c r="X24" s="19">
        <v>-15478800</v>
      </c>
      <c r="Y24" s="19">
        <v>1235800</v>
      </c>
      <c r="Z24" s="20">
        <v>-7.98</v>
      </c>
      <c r="AA24" s="21">
        <v>-30957600</v>
      </c>
    </row>
    <row r="25" spans="1:27" ht="13.5">
      <c r="A25" s="23" t="s">
        <v>49</v>
      </c>
      <c r="B25" s="24"/>
      <c r="C25" s="25">
        <f aca="true" t="shared" si="1" ref="C25:Y25">SUM(C19:C24)</f>
        <v>-58016907</v>
      </c>
      <c r="D25" s="25">
        <f>SUM(D19:D24)</f>
        <v>0</v>
      </c>
      <c r="E25" s="26">
        <f t="shared" si="1"/>
        <v>-30957600</v>
      </c>
      <c r="F25" s="27">
        <f t="shared" si="1"/>
        <v>-30957600</v>
      </c>
      <c r="G25" s="27">
        <f t="shared" si="1"/>
        <v>-687027</v>
      </c>
      <c r="H25" s="27">
        <f t="shared" si="1"/>
        <v>-1902401</v>
      </c>
      <c r="I25" s="27">
        <f t="shared" si="1"/>
        <v>-588471</v>
      </c>
      <c r="J25" s="27">
        <f t="shared" si="1"/>
        <v>-3177899</v>
      </c>
      <c r="K25" s="27">
        <f t="shared" si="1"/>
        <v>-7406650</v>
      </c>
      <c r="L25" s="27">
        <f t="shared" si="1"/>
        <v>-608929</v>
      </c>
      <c r="M25" s="27">
        <f t="shared" si="1"/>
        <v>-3048357</v>
      </c>
      <c r="N25" s="27">
        <f t="shared" si="1"/>
        <v>-11063936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-14241835</v>
      </c>
      <c r="X25" s="27">
        <f t="shared" si="1"/>
        <v>-15478800</v>
      </c>
      <c r="Y25" s="27">
        <f t="shared" si="1"/>
        <v>1236965</v>
      </c>
      <c r="Z25" s="28">
        <f>+IF(X25&lt;&gt;0,+(Y25/X25)*100,0)</f>
        <v>-7.991349458614364</v>
      </c>
      <c r="AA25" s="29">
        <f>SUM(AA19:AA24)</f>
        <v>-30957600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>
        <v>-16678</v>
      </c>
      <c r="H29" s="19"/>
      <c r="I29" s="19"/>
      <c r="J29" s="19">
        <v>-16678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-16678</v>
      </c>
      <c r="X29" s="19"/>
      <c r="Y29" s="19">
        <v>-16678</v>
      </c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1150000</v>
      </c>
      <c r="F31" s="19">
        <v>1150000</v>
      </c>
      <c r="G31" s="19">
        <v>5250</v>
      </c>
      <c r="H31" s="36">
        <v>5449</v>
      </c>
      <c r="I31" s="36">
        <v>10650</v>
      </c>
      <c r="J31" s="36">
        <v>21349</v>
      </c>
      <c r="K31" s="19">
        <v>-547</v>
      </c>
      <c r="L31" s="19">
        <v>6763</v>
      </c>
      <c r="M31" s="19">
        <v>11177</v>
      </c>
      <c r="N31" s="19">
        <v>17393</v>
      </c>
      <c r="O31" s="36"/>
      <c r="P31" s="36"/>
      <c r="Q31" s="36"/>
      <c r="R31" s="19"/>
      <c r="S31" s="19"/>
      <c r="T31" s="19"/>
      <c r="U31" s="19"/>
      <c r="V31" s="36"/>
      <c r="W31" s="36">
        <v>38742</v>
      </c>
      <c r="X31" s="36">
        <v>574965</v>
      </c>
      <c r="Y31" s="19">
        <v>-536223</v>
      </c>
      <c r="Z31" s="20">
        <v>-93.26</v>
      </c>
      <c r="AA31" s="21">
        <v>1150000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-2449832</v>
      </c>
      <c r="D33" s="17"/>
      <c r="E33" s="18">
        <v>-530000</v>
      </c>
      <c r="F33" s="19">
        <v>-530000</v>
      </c>
      <c r="G33" s="19">
        <v>-30578</v>
      </c>
      <c r="H33" s="19"/>
      <c r="I33" s="19">
        <v>-143258</v>
      </c>
      <c r="J33" s="19">
        <v>-173836</v>
      </c>
      <c r="K33" s="19"/>
      <c r="L33" s="19"/>
      <c r="M33" s="19">
        <v>-36930</v>
      </c>
      <c r="N33" s="19">
        <v>-36930</v>
      </c>
      <c r="O33" s="19"/>
      <c r="P33" s="19"/>
      <c r="Q33" s="19"/>
      <c r="R33" s="19"/>
      <c r="S33" s="19"/>
      <c r="T33" s="19"/>
      <c r="U33" s="19"/>
      <c r="V33" s="19"/>
      <c r="W33" s="19">
        <v>-210766</v>
      </c>
      <c r="X33" s="19">
        <v>-265000</v>
      </c>
      <c r="Y33" s="19">
        <v>54234</v>
      </c>
      <c r="Z33" s="20">
        <v>-20.47</v>
      </c>
      <c r="AA33" s="21">
        <v>-530000</v>
      </c>
    </row>
    <row r="34" spans="1:27" ht="13.5">
      <c r="A34" s="23" t="s">
        <v>55</v>
      </c>
      <c r="B34" s="24"/>
      <c r="C34" s="25">
        <f aca="true" t="shared" si="2" ref="C34:Y34">SUM(C29:C33)</f>
        <v>-2449832</v>
      </c>
      <c r="D34" s="25">
        <f>SUM(D29:D33)</f>
        <v>0</v>
      </c>
      <c r="E34" s="26">
        <f t="shared" si="2"/>
        <v>620000</v>
      </c>
      <c r="F34" s="27">
        <f t="shared" si="2"/>
        <v>620000</v>
      </c>
      <c r="G34" s="27">
        <f t="shared" si="2"/>
        <v>-42006</v>
      </c>
      <c r="H34" s="27">
        <f t="shared" si="2"/>
        <v>5449</v>
      </c>
      <c r="I34" s="27">
        <f t="shared" si="2"/>
        <v>-132608</v>
      </c>
      <c r="J34" s="27">
        <f t="shared" si="2"/>
        <v>-169165</v>
      </c>
      <c r="K34" s="27">
        <f t="shared" si="2"/>
        <v>-547</v>
      </c>
      <c r="L34" s="27">
        <f t="shared" si="2"/>
        <v>6763</v>
      </c>
      <c r="M34" s="27">
        <f t="shared" si="2"/>
        <v>-25753</v>
      </c>
      <c r="N34" s="27">
        <f t="shared" si="2"/>
        <v>-19537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-188702</v>
      </c>
      <c r="X34" s="27">
        <f t="shared" si="2"/>
        <v>309965</v>
      </c>
      <c r="Y34" s="27">
        <f t="shared" si="2"/>
        <v>-498667</v>
      </c>
      <c r="Z34" s="28">
        <f>+IF(X34&lt;&gt;0,+(Y34/X34)*100,0)</f>
        <v>-160.8784862807091</v>
      </c>
      <c r="AA34" s="29">
        <f>SUM(AA29:AA33)</f>
        <v>620000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-21351025</v>
      </c>
      <c r="D36" s="31">
        <f>+D15+D25+D34</f>
        <v>0</v>
      </c>
      <c r="E36" s="32">
        <f t="shared" si="3"/>
        <v>13239822</v>
      </c>
      <c r="F36" s="33">
        <f t="shared" si="3"/>
        <v>13239822</v>
      </c>
      <c r="G36" s="33">
        <f t="shared" si="3"/>
        <v>24497769</v>
      </c>
      <c r="H36" s="33">
        <f t="shared" si="3"/>
        <v>3649259</v>
      </c>
      <c r="I36" s="33">
        <f t="shared" si="3"/>
        <v>-26869529</v>
      </c>
      <c r="J36" s="33">
        <f t="shared" si="3"/>
        <v>1277499</v>
      </c>
      <c r="K36" s="33">
        <f t="shared" si="3"/>
        <v>-14979368</v>
      </c>
      <c r="L36" s="33">
        <f t="shared" si="3"/>
        <v>-4339994</v>
      </c>
      <c r="M36" s="33">
        <f t="shared" si="3"/>
        <v>32527894</v>
      </c>
      <c r="N36" s="33">
        <f t="shared" si="3"/>
        <v>13208532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14486031</v>
      </c>
      <c r="X36" s="33">
        <f t="shared" si="3"/>
        <v>17649007</v>
      </c>
      <c r="Y36" s="33">
        <f t="shared" si="3"/>
        <v>-3162976</v>
      </c>
      <c r="Z36" s="34">
        <f>+IF(X36&lt;&gt;0,+(Y36/X36)*100,0)</f>
        <v>-17.921552187043723</v>
      </c>
      <c r="AA36" s="35">
        <f>+AA15+AA25+AA34</f>
        <v>13239822</v>
      </c>
    </row>
    <row r="37" spans="1:27" ht="13.5">
      <c r="A37" s="22" t="s">
        <v>57</v>
      </c>
      <c r="B37" s="16"/>
      <c r="C37" s="31">
        <v>56119802</v>
      </c>
      <c r="D37" s="31"/>
      <c r="E37" s="32">
        <v>35687484</v>
      </c>
      <c r="F37" s="33">
        <v>35687484</v>
      </c>
      <c r="G37" s="33">
        <v>34643227</v>
      </c>
      <c r="H37" s="33">
        <v>59140996</v>
      </c>
      <c r="I37" s="33">
        <v>62790255</v>
      </c>
      <c r="J37" s="33">
        <v>34643227</v>
      </c>
      <c r="K37" s="33">
        <v>35920726</v>
      </c>
      <c r="L37" s="33">
        <v>20941358</v>
      </c>
      <c r="M37" s="33">
        <v>16601364</v>
      </c>
      <c r="N37" s="33">
        <v>35920726</v>
      </c>
      <c r="O37" s="33"/>
      <c r="P37" s="33"/>
      <c r="Q37" s="33"/>
      <c r="R37" s="33"/>
      <c r="S37" s="33"/>
      <c r="T37" s="33"/>
      <c r="U37" s="33"/>
      <c r="V37" s="33"/>
      <c r="W37" s="33">
        <v>34643227</v>
      </c>
      <c r="X37" s="33">
        <v>35687484</v>
      </c>
      <c r="Y37" s="33">
        <v>-1044257</v>
      </c>
      <c r="Z37" s="34">
        <v>-2.93</v>
      </c>
      <c r="AA37" s="35">
        <v>35687484</v>
      </c>
    </row>
    <row r="38" spans="1:27" ht="13.5">
      <c r="A38" s="41" t="s">
        <v>58</v>
      </c>
      <c r="B38" s="42"/>
      <c r="C38" s="43">
        <v>34768777</v>
      </c>
      <c r="D38" s="43"/>
      <c r="E38" s="44">
        <v>48927306</v>
      </c>
      <c r="F38" s="45">
        <v>48927306</v>
      </c>
      <c r="G38" s="45">
        <v>59140996</v>
      </c>
      <c r="H38" s="45">
        <v>62790255</v>
      </c>
      <c r="I38" s="45">
        <v>35920726</v>
      </c>
      <c r="J38" s="45">
        <v>35920726</v>
      </c>
      <c r="K38" s="45">
        <v>20941358</v>
      </c>
      <c r="L38" s="45">
        <v>16601364</v>
      </c>
      <c r="M38" s="45">
        <v>49129258</v>
      </c>
      <c r="N38" s="45">
        <v>49129258</v>
      </c>
      <c r="O38" s="45"/>
      <c r="P38" s="45"/>
      <c r="Q38" s="45"/>
      <c r="R38" s="45"/>
      <c r="S38" s="45"/>
      <c r="T38" s="45"/>
      <c r="U38" s="45"/>
      <c r="V38" s="45"/>
      <c r="W38" s="45">
        <v>49129258</v>
      </c>
      <c r="X38" s="45">
        <v>53336491</v>
      </c>
      <c r="Y38" s="45">
        <v>-4207233</v>
      </c>
      <c r="Z38" s="46">
        <v>-7.89</v>
      </c>
      <c r="AA38" s="47">
        <v>48927306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214392578</v>
      </c>
      <c r="D6" s="17"/>
      <c r="E6" s="18">
        <v>235565132</v>
      </c>
      <c r="F6" s="19">
        <v>235565132</v>
      </c>
      <c r="G6" s="19">
        <v>21284210</v>
      </c>
      <c r="H6" s="19">
        <v>18790898</v>
      </c>
      <c r="I6" s="19">
        <v>17675074</v>
      </c>
      <c r="J6" s="19">
        <v>57750182</v>
      </c>
      <c r="K6" s="19">
        <v>16008091</v>
      </c>
      <c r="L6" s="19">
        <v>17703924</v>
      </c>
      <c r="M6" s="19">
        <v>16235792</v>
      </c>
      <c r="N6" s="19">
        <v>49947807</v>
      </c>
      <c r="O6" s="19"/>
      <c r="P6" s="19"/>
      <c r="Q6" s="19"/>
      <c r="R6" s="19"/>
      <c r="S6" s="19"/>
      <c r="T6" s="19"/>
      <c r="U6" s="19"/>
      <c r="V6" s="19"/>
      <c r="W6" s="19">
        <v>107697989</v>
      </c>
      <c r="X6" s="19">
        <v>121533906</v>
      </c>
      <c r="Y6" s="19">
        <v>-13835917</v>
      </c>
      <c r="Z6" s="20">
        <v>-11.38</v>
      </c>
      <c r="AA6" s="21">
        <v>235565132</v>
      </c>
    </row>
    <row r="7" spans="1:27" ht="13.5">
      <c r="A7" s="22" t="s">
        <v>34</v>
      </c>
      <c r="B7" s="16"/>
      <c r="C7" s="17">
        <v>64581666</v>
      </c>
      <c r="D7" s="17"/>
      <c r="E7" s="18">
        <v>60905000</v>
      </c>
      <c r="F7" s="19">
        <v>60905000</v>
      </c>
      <c r="G7" s="19">
        <v>22116097</v>
      </c>
      <c r="H7" s="19">
        <v>1130286</v>
      </c>
      <c r="I7" s="19"/>
      <c r="J7" s="19">
        <v>23246383</v>
      </c>
      <c r="K7" s="19">
        <v>125800</v>
      </c>
      <c r="L7" s="19">
        <v>18188718</v>
      </c>
      <c r="M7" s="19"/>
      <c r="N7" s="19">
        <v>18314518</v>
      </c>
      <c r="O7" s="19"/>
      <c r="P7" s="19"/>
      <c r="Q7" s="19"/>
      <c r="R7" s="19"/>
      <c r="S7" s="19"/>
      <c r="T7" s="19"/>
      <c r="U7" s="19"/>
      <c r="V7" s="19"/>
      <c r="W7" s="19">
        <v>41560901</v>
      </c>
      <c r="X7" s="19">
        <v>44853000</v>
      </c>
      <c r="Y7" s="19">
        <v>-3292099</v>
      </c>
      <c r="Z7" s="20">
        <v>-7.34</v>
      </c>
      <c r="AA7" s="21">
        <v>60905000</v>
      </c>
    </row>
    <row r="8" spans="1:27" ht="13.5">
      <c r="A8" s="22" t="s">
        <v>35</v>
      </c>
      <c r="B8" s="16"/>
      <c r="C8" s="17">
        <v>15836000</v>
      </c>
      <c r="D8" s="17"/>
      <c r="E8" s="18">
        <v>22193000</v>
      </c>
      <c r="F8" s="19">
        <v>22193000</v>
      </c>
      <c r="G8" s="19">
        <v>10115000</v>
      </c>
      <c r="H8" s="19"/>
      <c r="I8" s="19"/>
      <c r="J8" s="19">
        <v>10115000</v>
      </c>
      <c r="K8" s="19"/>
      <c r="L8" s="19"/>
      <c r="M8" s="19">
        <v>6254000</v>
      </c>
      <c r="N8" s="19">
        <v>6254000</v>
      </c>
      <c r="O8" s="19"/>
      <c r="P8" s="19"/>
      <c r="Q8" s="19"/>
      <c r="R8" s="19"/>
      <c r="S8" s="19"/>
      <c r="T8" s="19"/>
      <c r="U8" s="19"/>
      <c r="V8" s="19"/>
      <c r="W8" s="19">
        <v>16369000</v>
      </c>
      <c r="X8" s="19">
        <v>16369000</v>
      </c>
      <c r="Y8" s="19"/>
      <c r="Z8" s="20"/>
      <c r="AA8" s="21">
        <v>22193000</v>
      </c>
    </row>
    <row r="9" spans="1:27" ht="13.5">
      <c r="A9" s="22" t="s">
        <v>36</v>
      </c>
      <c r="B9" s="16"/>
      <c r="C9" s="17">
        <v>4673523</v>
      </c>
      <c r="D9" s="17"/>
      <c r="E9" s="18">
        <v>10708996</v>
      </c>
      <c r="F9" s="19">
        <v>10708996</v>
      </c>
      <c r="G9" s="19">
        <v>663128</v>
      </c>
      <c r="H9" s="19">
        <v>583323</v>
      </c>
      <c r="I9" s="19">
        <v>572431</v>
      </c>
      <c r="J9" s="19">
        <v>1818882</v>
      </c>
      <c r="K9" s="19">
        <v>619198</v>
      </c>
      <c r="L9" s="19">
        <v>576172</v>
      </c>
      <c r="M9" s="19">
        <v>424958</v>
      </c>
      <c r="N9" s="19">
        <v>1620328</v>
      </c>
      <c r="O9" s="19"/>
      <c r="P9" s="19"/>
      <c r="Q9" s="19"/>
      <c r="R9" s="19"/>
      <c r="S9" s="19"/>
      <c r="T9" s="19"/>
      <c r="U9" s="19"/>
      <c r="V9" s="19"/>
      <c r="W9" s="19">
        <v>3439210</v>
      </c>
      <c r="X9" s="19">
        <v>5327324</v>
      </c>
      <c r="Y9" s="19">
        <v>-1888114</v>
      </c>
      <c r="Z9" s="20">
        <v>-35.44</v>
      </c>
      <c r="AA9" s="21">
        <v>10708996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-268152176</v>
      </c>
      <c r="D12" s="17"/>
      <c r="E12" s="18">
        <v>-268439162</v>
      </c>
      <c r="F12" s="19">
        <v>-268439162</v>
      </c>
      <c r="G12" s="19">
        <v>-41564070</v>
      </c>
      <c r="H12" s="19">
        <v>-29522423</v>
      </c>
      <c r="I12" s="19">
        <v>-26099029</v>
      </c>
      <c r="J12" s="19">
        <v>-97185522</v>
      </c>
      <c r="K12" s="19">
        <v>-27413405</v>
      </c>
      <c r="L12" s="19">
        <v>-22034551</v>
      </c>
      <c r="M12" s="19">
        <v>-28378122</v>
      </c>
      <c r="N12" s="19">
        <v>-77826078</v>
      </c>
      <c r="O12" s="19"/>
      <c r="P12" s="19"/>
      <c r="Q12" s="19"/>
      <c r="R12" s="19"/>
      <c r="S12" s="19"/>
      <c r="T12" s="19"/>
      <c r="U12" s="19"/>
      <c r="V12" s="19"/>
      <c r="W12" s="19">
        <v>-175011600</v>
      </c>
      <c r="X12" s="19">
        <v>-132612293</v>
      </c>
      <c r="Y12" s="19">
        <v>-42399307</v>
      </c>
      <c r="Z12" s="20">
        <v>31.97</v>
      </c>
      <c r="AA12" s="21">
        <v>-268439162</v>
      </c>
    </row>
    <row r="13" spans="1:27" ht="13.5">
      <c r="A13" s="22" t="s">
        <v>40</v>
      </c>
      <c r="B13" s="16"/>
      <c r="C13" s="17">
        <v>-3309616</v>
      </c>
      <c r="D13" s="17"/>
      <c r="E13" s="18">
        <v>-3099996</v>
      </c>
      <c r="F13" s="19">
        <v>-3099996</v>
      </c>
      <c r="G13" s="19"/>
      <c r="H13" s="19">
        <v>-201257</v>
      </c>
      <c r="I13" s="19"/>
      <c r="J13" s="19">
        <v>-201257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-201257</v>
      </c>
      <c r="X13" s="19">
        <v>-1549998</v>
      </c>
      <c r="Y13" s="19">
        <v>1348741</v>
      </c>
      <c r="Z13" s="20">
        <v>-87.02</v>
      </c>
      <c r="AA13" s="21">
        <v>-3099996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28021975</v>
      </c>
      <c r="D15" s="25">
        <f>SUM(D6:D14)</f>
        <v>0</v>
      </c>
      <c r="E15" s="26">
        <f t="shared" si="0"/>
        <v>57832970</v>
      </c>
      <c r="F15" s="27">
        <f t="shared" si="0"/>
        <v>57832970</v>
      </c>
      <c r="G15" s="27">
        <f t="shared" si="0"/>
        <v>12614365</v>
      </c>
      <c r="H15" s="27">
        <f t="shared" si="0"/>
        <v>-9219173</v>
      </c>
      <c r="I15" s="27">
        <f t="shared" si="0"/>
        <v>-7851524</v>
      </c>
      <c r="J15" s="27">
        <f t="shared" si="0"/>
        <v>-4456332</v>
      </c>
      <c r="K15" s="27">
        <f t="shared" si="0"/>
        <v>-10660316</v>
      </c>
      <c r="L15" s="27">
        <f t="shared" si="0"/>
        <v>14434263</v>
      </c>
      <c r="M15" s="27">
        <f t="shared" si="0"/>
        <v>-5463372</v>
      </c>
      <c r="N15" s="27">
        <f t="shared" si="0"/>
        <v>-1689425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-6145757</v>
      </c>
      <c r="X15" s="27">
        <f t="shared" si="0"/>
        <v>53920939</v>
      </c>
      <c r="Y15" s="27">
        <f t="shared" si="0"/>
        <v>-60066696</v>
      </c>
      <c r="Z15" s="28">
        <f>+IF(X15&lt;&gt;0,+(Y15/X15)*100,0)</f>
        <v>-111.39771879714485</v>
      </c>
      <c r="AA15" s="29">
        <f>SUM(AA6:AA14)</f>
        <v>57832970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-32193000</v>
      </c>
      <c r="F24" s="19">
        <v>-32193000</v>
      </c>
      <c r="G24" s="19">
        <v>-591291</v>
      </c>
      <c r="H24" s="19">
        <v>-1738489</v>
      </c>
      <c r="I24" s="19">
        <v>-2924632</v>
      </c>
      <c r="J24" s="19">
        <v>-5254412</v>
      </c>
      <c r="K24" s="19">
        <v>-1803205</v>
      </c>
      <c r="L24" s="19">
        <v>-2474111</v>
      </c>
      <c r="M24" s="19">
        <v>-2263526</v>
      </c>
      <c r="N24" s="19">
        <v>-6540842</v>
      </c>
      <c r="O24" s="19"/>
      <c r="P24" s="19"/>
      <c r="Q24" s="19"/>
      <c r="R24" s="19"/>
      <c r="S24" s="19"/>
      <c r="T24" s="19"/>
      <c r="U24" s="19"/>
      <c r="V24" s="19"/>
      <c r="W24" s="19">
        <v>-11795254</v>
      </c>
      <c r="X24" s="19">
        <v>-15000000</v>
      </c>
      <c r="Y24" s="19">
        <v>3204746</v>
      </c>
      <c r="Z24" s="20">
        <v>-21.36</v>
      </c>
      <c r="AA24" s="21">
        <v>-32193000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-32193000</v>
      </c>
      <c r="F25" s="27">
        <f t="shared" si="1"/>
        <v>-32193000</v>
      </c>
      <c r="G25" s="27">
        <f t="shared" si="1"/>
        <v>-591291</v>
      </c>
      <c r="H25" s="27">
        <f t="shared" si="1"/>
        <v>-1738489</v>
      </c>
      <c r="I25" s="27">
        <f t="shared" si="1"/>
        <v>-2924632</v>
      </c>
      <c r="J25" s="27">
        <f t="shared" si="1"/>
        <v>-5254412</v>
      </c>
      <c r="K25" s="27">
        <f t="shared" si="1"/>
        <v>-1803205</v>
      </c>
      <c r="L25" s="27">
        <f t="shared" si="1"/>
        <v>-2474111</v>
      </c>
      <c r="M25" s="27">
        <f t="shared" si="1"/>
        <v>-2263526</v>
      </c>
      <c r="N25" s="27">
        <f t="shared" si="1"/>
        <v>-6540842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-11795254</v>
      </c>
      <c r="X25" s="27">
        <f t="shared" si="1"/>
        <v>-15000000</v>
      </c>
      <c r="Y25" s="27">
        <f t="shared" si="1"/>
        <v>3204746</v>
      </c>
      <c r="Z25" s="28">
        <f>+IF(X25&lt;&gt;0,+(Y25/X25)*100,0)</f>
        <v>-21.364973333333335</v>
      </c>
      <c r="AA25" s="29">
        <f>SUM(AA19:AA24)</f>
        <v>-32193000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>
        <v>-105651</v>
      </c>
      <c r="I31" s="36"/>
      <c r="J31" s="36">
        <v>-105651</v>
      </c>
      <c r="K31" s="19">
        <v>7955</v>
      </c>
      <c r="L31" s="19"/>
      <c r="M31" s="19"/>
      <c r="N31" s="19">
        <v>7955</v>
      </c>
      <c r="O31" s="36"/>
      <c r="P31" s="36"/>
      <c r="Q31" s="36"/>
      <c r="R31" s="19"/>
      <c r="S31" s="19"/>
      <c r="T31" s="19"/>
      <c r="U31" s="19"/>
      <c r="V31" s="36"/>
      <c r="W31" s="36">
        <v>-97696</v>
      </c>
      <c r="X31" s="36"/>
      <c r="Y31" s="19">
        <v>-97696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>
        <v>-62807</v>
      </c>
      <c r="I33" s="19">
        <v>-35064</v>
      </c>
      <c r="J33" s="19">
        <v>-97871</v>
      </c>
      <c r="K33" s="19">
        <v>35064</v>
      </c>
      <c r="L33" s="19">
        <v>-2185915</v>
      </c>
      <c r="M33" s="19">
        <v>-1092959</v>
      </c>
      <c r="N33" s="19">
        <v>-3243810</v>
      </c>
      <c r="O33" s="19"/>
      <c r="P33" s="19"/>
      <c r="Q33" s="19"/>
      <c r="R33" s="19"/>
      <c r="S33" s="19"/>
      <c r="T33" s="19"/>
      <c r="U33" s="19"/>
      <c r="V33" s="19"/>
      <c r="W33" s="19">
        <v>-3341681</v>
      </c>
      <c r="X33" s="19"/>
      <c r="Y33" s="19">
        <v>-3341681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-168458</v>
      </c>
      <c r="I34" s="27">
        <f t="shared" si="2"/>
        <v>-35064</v>
      </c>
      <c r="J34" s="27">
        <f t="shared" si="2"/>
        <v>-203522</v>
      </c>
      <c r="K34" s="27">
        <f t="shared" si="2"/>
        <v>43019</v>
      </c>
      <c r="L34" s="27">
        <f t="shared" si="2"/>
        <v>-2185915</v>
      </c>
      <c r="M34" s="27">
        <f t="shared" si="2"/>
        <v>-1092959</v>
      </c>
      <c r="N34" s="27">
        <f t="shared" si="2"/>
        <v>-3235855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-3439377</v>
      </c>
      <c r="X34" s="27">
        <f t="shared" si="2"/>
        <v>0</v>
      </c>
      <c r="Y34" s="27">
        <f t="shared" si="2"/>
        <v>-3439377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28021975</v>
      </c>
      <c r="D36" s="31">
        <f>+D15+D25+D34</f>
        <v>0</v>
      </c>
      <c r="E36" s="32">
        <f t="shared" si="3"/>
        <v>25639970</v>
      </c>
      <c r="F36" s="33">
        <f t="shared" si="3"/>
        <v>25639970</v>
      </c>
      <c r="G36" s="33">
        <f t="shared" si="3"/>
        <v>12023074</v>
      </c>
      <c r="H36" s="33">
        <f t="shared" si="3"/>
        <v>-11126120</v>
      </c>
      <c r="I36" s="33">
        <f t="shared" si="3"/>
        <v>-10811220</v>
      </c>
      <c r="J36" s="33">
        <f t="shared" si="3"/>
        <v>-9914266</v>
      </c>
      <c r="K36" s="33">
        <f t="shared" si="3"/>
        <v>-12420502</v>
      </c>
      <c r="L36" s="33">
        <f t="shared" si="3"/>
        <v>9774237</v>
      </c>
      <c r="M36" s="33">
        <f t="shared" si="3"/>
        <v>-8819857</v>
      </c>
      <c r="N36" s="33">
        <f t="shared" si="3"/>
        <v>-11466122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-21380388</v>
      </c>
      <c r="X36" s="33">
        <f t="shared" si="3"/>
        <v>38920939</v>
      </c>
      <c r="Y36" s="33">
        <f t="shared" si="3"/>
        <v>-60301327</v>
      </c>
      <c r="Z36" s="34">
        <f>+IF(X36&lt;&gt;0,+(Y36/X36)*100,0)</f>
        <v>-154.93286788378873</v>
      </c>
      <c r="AA36" s="35">
        <f>+AA15+AA25+AA34</f>
        <v>25639970</v>
      </c>
    </row>
    <row r="37" spans="1:27" ht="13.5">
      <c r="A37" s="22" t="s">
        <v>57</v>
      </c>
      <c r="B37" s="16"/>
      <c r="C37" s="31">
        <v>2630590</v>
      </c>
      <c r="D37" s="31"/>
      <c r="E37" s="32">
        <v>55875000</v>
      </c>
      <c r="F37" s="33">
        <v>55875000</v>
      </c>
      <c r="G37" s="33"/>
      <c r="H37" s="33">
        <v>12023074</v>
      </c>
      <c r="I37" s="33">
        <v>896954</v>
      </c>
      <c r="J37" s="33"/>
      <c r="K37" s="33">
        <v>-9914266</v>
      </c>
      <c r="L37" s="33">
        <v>-22334768</v>
      </c>
      <c r="M37" s="33">
        <v>-12560531</v>
      </c>
      <c r="N37" s="33">
        <v>-9914266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55875000</v>
      </c>
      <c r="Y37" s="33">
        <v>-55875000</v>
      </c>
      <c r="Z37" s="34">
        <v>-100</v>
      </c>
      <c r="AA37" s="35">
        <v>55875000</v>
      </c>
    </row>
    <row r="38" spans="1:27" ht="13.5">
      <c r="A38" s="41" t="s">
        <v>58</v>
      </c>
      <c r="B38" s="42"/>
      <c r="C38" s="43">
        <v>30652565</v>
      </c>
      <c r="D38" s="43"/>
      <c r="E38" s="44">
        <v>81514970</v>
      </c>
      <c r="F38" s="45">
        <v>81514970</v>
      </c>
      <c r="G38" s="45">
        <v>12023074</v>
      </c>
      <c r="H38" s="45">
        <v>896954</v>
      </c>
      <c r="I38" s="45">
        <v>-9914266</v>
      </c>
      <c r="J38" s="45">
        <v>-9914266</v>
      </c>
      <c r="K38" s="45">
        <v>-22334768</v>
      </c>
      <c r="L38" s="45">
        <v>-12560531</v>
      </c>
      <c r="M38" s="45">
        <v>-21380388</v>
      </c>
      <c r="N38" s="45">
        <v>-21380388</v>
      </c>
      <c r="O38" s="45"/>
      <c r="P38" s="45"/>
      <c r="Q38" s="45"/>
      <c r="R38" s="45"/>
      <c r="S38" s="45"/>
      <c r="T38" s="45"/>
      <c r="U38" s="45"/>
      <c r="V38" s="45"/>
      <c r="W38" s="45">
        <v>-21380388</v>
      </c>
      <c r="X38" s="45">
        <v>94795939</v>
      </c>
      <c r="Y38" s="45">
        <v>-116176327</v>
      </c>
      <c r="Z38" s="46">
        <v>-122.55</v>
      </c>
      <c r="AA38" s="47">
        <v>81514970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343530404</v>
      </c>
      <c r="F6" s="19">
        <v>343530404</v>
      </c>
      <c r="G6" s="19">
        <v>26799788</v>
      </c>
      <c r="H6" s="19">
        <v>28490554</v>
      </c>
      <c r="I6" s="19">
        <v>25654434</v>
      </c>
      <c r="J6" s="19">
        <v>80944776</v>
      </c>
      <c r="K6" s="19">
        <v>28606338</v>
      </c>
      <c r="L6" s="19"/>
      <c r="M6" s="19"/>
      <c r="N6" s="19">
        <v>28606338</v>
      </c>
      <c r="O6" s="19"/>
      <c r="P6" s="19"/>
      <c r="Q6" s="19"/>
      <c r="R6" s="19"/>
      <c r="S6" s="19"/>
      <c r="T6" s="19"/>
      <c r="U6" s="19"/>
      <c r="V6" s="19"/>
      <c r="W6" s="19">
        <v>109551114</v>
      </c>
      <c r="X6" s="19">
        <v>171765198</v>
      </c>
      <c r="Y6" s="19">
        <v>-62214084</v>
      </c>
      <c r="Z6" s="20">
        <v>-36.22</v>
      </c>
      <c r="AA6" s="21">
        <v>343530404</v>
      </c>
    </row>
    <row r="7" spans="1:27" ht="13.5">
      <c r="A7" s="22" t="s">
        <v>34</v>
      </c>
      <c r="B7" s="16"/>
      <c r="C7" s="17"/>
      <c r="D7" s="17"/>
      <c r="E7" s="18">
        <v>319651622</v>
      </c>
      <c r="F7" s="19">
        <v>319651622</v>
      </c>
      <c r="G7" s="19">
        <v>116083000</v>
      </c>
      <c r="H7" s="19">
        <v>887604</v>
      </c>
      <c r="I7" s="19"/>
      <c r="J7" s="19">
        <v>116970604</v>
      </c>
      <c r="K7" s="19">
        <v>537462</v>
      </c>
      <c r="L7" s="19"/>
      <c r="M7" s="19"/>
      <c r="N7" s="19">
        <v>537462</v>
      </c>
      <c r="O7" s="19"/>
      <c r="P7" s="19"/>
      <c r="Q7" s="19"/>
      <c r="R7" s="19"/>
      <c r="S7" s="19"/>
      <c r="T7" s="19"/>
      <c r="U7" s="19"/>
      <c r="V7" s="19"/>
      <c r="W7" s="19">
        <v>117508066</v>
      </c>
      <c r="X7" s="19">
        <v>159825810</v>
      </c>
      <c r="Y7" s="19">
        <v>-42317744</v>
      </c>
      <c r="Z7" s="20">
        <v>-26.48</v>
      </c>
      <c r="AA7" s="21">
        <v>319651622</v>
      </c>
    </row>
    <row r="8" spans="1:27" ht="13.5">
      <c r="A8" s="22" t="s">
        <v>35</v>
      </c>
      <c r="B8" s="16"/>
      <c r="C8" s="17"/>
      <c r="D8" s="17"/>
      <c r="E8" s="18">
        <v>218024136</v>
      </c>
      <c r="F8" s="19">
        <v>218024136</v>
      </c>
      <c r="G8" s="19">
        <v>20566335</v>
      </c>
      <c r="H8" s="19">
        <v>35023922</v>
      </c>
      <c r="I8" s="19">
        <v>11423398</v>
      </c>
      <c r="J8" s="19">
        <v>67013655</v>
      </c>
      <c r="K8" s="19">
        <v>11971940</v>
      </c>
      <c r="L8" s="19"/>
      <c r="M8" s="19"/>
      <c r="N8" s="19">
        <v>11971940</v>
      </c>
      <c r="O8" s="19"/>
      <c r="P8" s="19"/>
      <c r="Q8" s="19"/>
      <c r="R8" s="19"/>
      <c r="S8" s="19"/>
      <c r="T8" s="19"/>
      <c r="U8" s="19"/>
      <c r="V8" s="19"/>
      <c r="W8" s="19">
        <v>78985595</v>
      </c>
      <c r="X8" s="19">
        <v>109012068</v>
      </c>
      <c r="Y8" s="19">
        <v>-30026473</v>
      </c>
      <c r="Z8" s="20">
        <v>-27.54</v>
      </c>
      <c r="AA8" s="21">
        <v>218024136</v>
      </c>
    </row>
    <row r="9" spans="1:27" ht="13.5">
      <c r="A9" s="22" t="s">
        <v>36</v>
      </c>
      <c r="B9" s="16"/>
      <c r="C9" s="17"/>
      <c r="D9" s="17"/>
      <c r="E9" s="18">
        <v>23349996</v>
      </c>
      <c r="F9" s="19">
        <v>23349996</v>
      </c>
      <c r="G9" s="19">
        <v>2025778</v>
      </c>
      <c r="H9" s="19">
        <v>2662110</v>
      </c>
      <c r="I9" s="19">
        <v>4608005</v>
      </c>
      <c r="J9" s="19">
        <v>9295893</v>
      </c>
      <c r="K9" s="19">
        <v>3967193</v>
      </c>
      <c r="L9" s="19"/>
      <c r="M9" s="19"/>
      <c r="N9" s="19">
        <v>3967193</v>
      </c>
      <c r="O9" s="19"/>
      <c r="P9" s="19"/>
      <c r="Q9" s="19"/>
      <c r="R9" s="19"/>
      <c r="S9" s="19"/>
      <c r="T9" s="19"/>
      <c r="U9" s="19"/>
      <c r="V9" s="19"/>
      <c r="W9" s="19">
        <v>13263086</v>
      </c>
      <c r="X9" s="19">
        <v>11674998</v>
      </c>
      <c r="Y9" s="19">
        <v>1588088</v>
      </c>
      <c r="Z9" s="20">
        <v>13.6</v>
      </c>
      <c r="AA9" s="21">
        <v>23349996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-570245837</v>
      </c>
      <c r="F12" s="19">
        <v>-570245837</v>
      </c>
      <c r="G12" s="19">
        <v>-73404360</v>
      </c>
      <c r="H12" s="19">
        <v>-51212925</v>
      </c>
      <c r="I12" s="19">
        <v>-44755085</v>
      </c>
      <c r="J12" s="19">
        <v>-169372370</v>
      </c>
      <c r="K12" s="19">
        <v>-37938147</v>
      </c>
      <c r="L12" s="19"/>
      <c r="M12" s="19"/>
      <c r="N12" s="19">
        <v>-37938147</v>
      </c>
      <c r="O12" s="19"/>
      <c r="P12" s="19"/>
      <c r="Q12" s="19"/>
      <c r="R12" s="19"/>
      <c r="S12" s="19"/>
      <c r="T12" s="19"/>
      <c r="U12" s="19"/>
      <c r="V12" s="19"/>
      <c r="W12" s="19">
        <v>-207310517</v>
      </c>
      <c r="X12" s="19">
        <v>-285122916</v>
      </c>
      <c r="Y12" s="19">
        <v>77812399</v>
      </c>
      <c r="Z12" s="20">
        <v>-27.29</v>
      </c>
      <c r="AA12" s="21">
        <v>-570245837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-28641494</v>
      </c>
      <c r="F14" s="19">
        <v>-28641494</v>
      </c>
      <c r="G14" s="19">
        <v>-1073299</v>
      </c>
      <c r="H14" s="19">
        <v>-1015212</v>
      </c>
      <c r="I14" s="19">
        <v>-906073</v>
      </c>
      <c r="J14" s="19">
        <v>-2994584</v>
      </c>
      <c r="K14" s="19">
        <v>-1851324</v>
      </c>
      <c r="L14" s="19"/>
      <c r="M14" s="19"/>
      <c r="N14" s="19">
        <v>-1851324</v>
      </c>
      <c r="O14" s="19"/>
      <c r="P14" s="19"/>
      <c r="Q14" s="19"/>
      <c r="R14" s="19"/>
      <c r="S14" s="19"/>
      <c r="T14" s="19"/>
      <c r="U14" s="19"/>
      <c r="V14" s="19"/>
      <c r="W14" s="19">
        <v>-4845908</v>
      </c>
      <c r="X14" s="19">
        <v>-14320746</v>
      </c>
      <c r="Y14" s="19">
        <v>9474838</v>
      </c>
      <c r="Z14" s="20">
        <v>-66.16</v>
      </c>
      <c r="AA14" s="21">
        <v>-28641494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305668827</v>
      </c>
      <c r="F15" s="27">
        <f t="shared" si="0"/>
        <v>305668827</v>
      </c>
      <c r="G15" s="27">
        <f t="shared" si="0"/>
        <v>90997242</v>
      </c>
      <c r="H15" s="27">
        <f t="shared" si="0"/>
        <v>14836053</v>
      </c>
      <c r="I15" s="27">
        <f t="shared" si="0"/>
        <v>-3975321</v>
      </c>
      <c r="J15" s="27">
        <f t="shared" si="0"/>
        <v>101857974</v>
      </c>
      <c r="K15" s="27">
        <f t="shared" si="0"/>
        <v>5293462</v>
      </c>
      <c r="L15" s="27">
        <f t="shared" si="0"/>
        <v>0</v>
      </c>
      <c r="M15" s="27">
        <f t="shared" si="0"/>
        <v>0</v>
      </c>
      <c r="N15" s="27">
        <f t="shared" si="0"/>
        <v>5293462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107151436</v>
      </c>
      <c r="X15" s="27">
        <f t="shared" si="0"/>
        <v>152834412</v>
      </c>
      <c r="Y15" s="27">
        <f t="shared" si="0"/>
        <v>-45682976</v>
      </c>
      <c r="Z15" s="28">
        <f>+IF(X15&lt;&gt;0,+(Y15/X15)*100,0)</f>
        <v>-29.890503978907578</v>
      </c>
      <c r="AA15" s="29">
        <f>SUM(AA6:AA14)</f>
        <v>305668827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8357004</v>
      </c>
      <c r="F19" s="19">
        <v>8357004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4178502</v>
      </c>
      <c r="Y19" s="36">
        <v>-4178502</v>
      </c>
      <c r="Z19" s="37">
        <v>-100</v>
      </c>
      <c r="AA19" s="38">
        <v>8357004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-359092381</v>
      </c>
      <c r="F24" s="19">
        <v>-359092381</v>
      </c>
      <c r="G24" s="19">
        <v>-8774520</v>
      </c>
      <c r="H24" s="19">
        <v>-17548064</v>
      </c>
      <c r="I24" s="19">
        <v>-17007341</v>
      </c>
      <c r="J24" s="19">
        <v>-43329925</v>
      </c>
      <c r="K24" s="19">
        <v>-22351990</v>
      </c>
      <c r="L24" s="19"/>
      <c r="M24" s="19"/>
      <c r="N24" s="19">
        <v>-22351990</v>
      </c>
      <c r="O24" s="19"/>
      <c r="P24" s="19"/>
      <c r="Q24" s="19"/>
      <c r="R24" s="19"/>
      <c r="S24" s="19"/>
      <c r="T24" s="19"/>
      <c r="U24" s="19"/>
      <c r="V24" s="19"/>
      <c r="W24" s="19">
        <v>-65681915</v>
      </c>
      <c r="X24" s="19">
        <v>-179546190</v>
      </c>
      <c r="Y24" s="19">
        <v>113864275</v>
      </c>
      <c r="Z24" s="20">
        <v>-63.42</v>
      </c>
      <c r="AA24" s="21">
        <v>-359092381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-350735377</v>
      </c>
      <c r="F25" s="27">
        <f t="shared" si="1"/>
        <v>-350735377</v>
      </c>
      <c r="G25" s="27">
        <f t="shared" si="1"/>
        <v>-8774520</v>
      </c>
      <c r="H25" s="27">
        <f t="shared" si="1"/>
        <v>-17548064</v>
      </c>
      <c r="I25" s="27">
        <f t="shared" si="1"/>
        <v>-17007341</v>
      </c>
      <c r="J25" s="27">
        <f t="shared" si="1"/>
        <v>-43329925</v>
      </c>
      <c r="K25" s="27">
        <f t="shared" si="1"/>
        <v>-22351990</v>
      </c>
      <c r="L25" s="27">
        <f t="shared" si="1"/>
        <v>0</v>
      </c>
      <c r="M25" s="27">
        <f t="shared" si="1"/>
        <v>0</v>
      </c>
      <c r="N25" s="27">
        <f t="shared" si="1"/>
        <v>-22351990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-65681915</v>
      </c>
      <c r="X25" s="27">
        <f t="shared" si="1"/>
        <v>-175367688</v>
      </c>
      <c r="Y25" s="27">
        <f t="shared" si="1"/>
        <v>109685773</v>
      </c>
      <c r="Z25" s="28">
        <f>+IF(X25&lt;&gt;0,+(Y25/X25)*100,0)</f>
        <v>-62.54617042108692</v>
      </c>
      <c r="AA25" s="29">
        <f>SUM(AA19:AA24)</f>
        <v>-350735377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-45066550</v>
      </c>
      <c r="F36" s="33">
        <f t="shared" si="3"/>
        <v>-45066550</v>
      </c>
      <c r="G36" s="33">
        <f t="shared" si="3"/>
        <v>82222722</v>
      </c>
      <c r="H36" s="33">
        <f t="shared" si="3"/>
        <v>-2712011</v>
      </c>
      <c r="I36" s="33">
        <f t="shared" si="3"/>
        <v>-20982662</v>
      </c>
      <c r="J36" s="33">
        <f t="shared" si="3"/>
        <v>58528049</v>
      </c>
      <c r="K36" s="33">
        <f t="shared" si="3"/>
        <v>-17058528</v>
      </c>
      <c r="L36" s="33">
        <f t="shared" si="3"/>
        <v>0</v>
      </c>
      <c r="M36" s="33">
        <f t="shared" si="3"/>
        <v>0</v>
      </c>
      <c r="N36" s="33">
        <f t="shared" si="3"/>
        <v>-17058528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41469521</v>
      </c>
      <c r="X36" s="33">
        <f t="shared" si="3"/>
        <v>-22533276</v>
      </c>
      <c r="Y36" s="33">
        <f t="shared" si="3"/>
        <v>64002797</v>
      </c>
      <c r="Z36" s="34">
        <f>+IF(X36&lt;&gt;0,+(Y36/X36)*100,0)</f>
        <v>-284.0368040581405</v>
      </c>
      <c r="AA36" s="35">
        <f>+AA15+AA25+AA34</f>
        <v>-45066550</v>
      </c>
    </row>
    <row r="37" spans="1:27" ht="13.5">
      <c r="A37" s="22" t="s">
        <v>57</v>
      </c>
      <c r="B37" s="16"/>
      <c r="C37" s="31"/>
      <c r="D37" s="31"/>
      <c r="E37" s="32">
        <v>152377668</v>
      </c>
      <c r="F37" s="33">
        <v>152377668</v>
      </c>
      <c r="G37" s="33">
        <v>464287091</v>
      </c>
      <c r="H37" s="33">
        <v>546509813</v>
      </c>
      <c r="I37" s="33">
        <v>543797802</v>
      </c>
      <c r="J37" s="33">
        <v>464287091</v>
      </c>
      <c r="K37" s="33">
        <v>522815140</v>
      </c>
      <c r="L37" s="33"/>
      <c r="M37" s="33"/>
      <c r="N37" s="33">
        <v>522815140</v>
      </c>
      <c r="O37" s="33"/>
      <c r="P37" s="33"/>
      <c r="Q37" s="33"/>
      <c r="R37" s="33"/>
      <c r="S37" s="33"/>
      <c r="T37" s="33"/>
      <c r="U37" s="33"/>
      <c r="V37" s="33"/>
      <c r="W37" s="33">
        <v>464287091</v>
      </c>
      <c r="X37" s="33">
        <v>152377668</v>
      </c>
      <c r="Y37" s="33">
        <v>311909423</v>
      </c>
      <c r="Z37" s="34">
        <v>204.69</v>
      </c>
      <c r="AA37" s="35">
        <v>152377668</v>
      </c>
    </row>
    <row r="38" spans="1:27" ht="13.5">
      <c r="A38" s="41" t="s">
        <v>58</v>
      </c>
      <c r="B38" s="42"/>
      <c r="C38" s="43"/>
      <c r="D38" s="43"/>
      <c r="E38" s="44">
        <v>107311118</v>
      </c>
      <c r="F38" s="45">
        <v>107311118</v>
      </c>
      <c r="G38" s="45">
        <v>546509813</v>
      </c>
      <c r="H38" s="45">
        <v>543797802</v>
      </c>
      <c r="I38" s="45">
        <v>522815140</v>
      </c>
      <c r="J38" s="45">
        <v>522815140</v>
      </c>
      <c r="K38" s="45">
        <v>505756612</v>
      </c>
      <c r="L38" s="45"/>
      <c r="M38" s="45"/>
      <c r="N38" s="45">
        <v>505756612</v>
      </c>
      <c r="O38" s="45"/>
      <c r="P38" s="45"/>
      <c r="Q38" s="45"/>
      <c r="R38" s="45"/>
      <c r="S38" s="45"/>
      <c r="T38" s="45"/>
      <c r="U38" s="45"/>
      <c r="V38" s="45"/>
      <c r="W38" s="45">
        <v>505756612</v>
      </c>
      <c r="X38" s="45">
        <v>129844392</v>
      </c>
      <c r="Y38" s="45">
        <v>375912220</v>
      </c>
      <c r="Z38" s="46">
        <v>289.51</v>
      </c>
      <c r="AA38" s="47">
        <v>107311118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1818604</v>
      </c>
      <c r="D6" s="17"/>
      <c r="E6" s="18">
        <v>1654008</v>
      </c>
      <c r="F6" s="19">
        <v>1654008</v>
      </c>
      <c r="G6" s="19">
        <v>210420</v>
      </c>
      <c r="H6" s="19">
        <v>174008</v>
      </c>
      <c r="I6" s="19">
        <v>166114</v>
      </c>
      <c r="J6" s="19">
        <v>550542</v>
      </c>
      <c r="K6" s="19">
        <v>179191</v>
      </c>
      <c r="L6" s="19">
        <v>121878</v>
      </c>
      <c r="M6" s="19">
        <v>288252</v>
      </c>
      <c r="N6" s="19">
        <v>589321</v>
      </c>
      <c r="O6" s="19"/>
      <c r="P6" s="19"/>
      <c r="Q6" s="19"/>
      <c r="R6" s="19"/>
      <c r="S6" s="19"/>
      <c r="T6" s="19"/>
      <c r="U6" s="19"/>
      <c r="V6" s="19"/>
      <c r="W6" s="19">
        <v>1139863</v>
      </c>
      <c r="X6" s="19">
        <v>827004</v>
      </c>
      <c r="Y6" s="19">
        <v>312859</v>
      </c>
      <c r="Z6" s="20">
        <v>37.83</v>
      </c>
      <c r="AA6" s="21">
        <v>1654008</v>
      </c>
    </row>
    <row r="7" spans="1:27" ht="13.5">
      <c r="A7" s="22" t="s">
        <v>34</v>
      </c>
      <c r="B7" s="16"/>
      <c r="C7" s="17">
        <v>100364993</v>
      </c>
      <c r="D7" s="17"/>
      <c r="E7" s="18">
        <v>104099000</v>
      </c>
      <c r="F7" s="19">
        <v>104099000</v>
      </c>
      <c r="G7" s="19">
        <v>39277391</v>
      </c>
      <c r="H7" s="19">
        <v>23530</v>
      </c>
      <c r="I7" s="19">
        <v>690731</v>
      </c>
      <c r="J7" s="19">
        <v>39991652</v>
      </c>
      <c r="K7" s="19">
        <v>179219</v>
      </c>
      <c r="L7" s="19">
        <v>427752</v>
      </c>
      <c r="M7" s="19">
        <v>33594977</v>
      </c>
      <c r="N7" s="19">
        <v>34201948</v>
      </c>
      <c r="O7" s="19"/>
      <c r="P7" s="19"/>
      <c r="Q7" s="19"/>
      <c r="R7" s="19"/>
      <c r="S7" s="19"/>
      <c r="T7" s="19"/>
      <c r="U7" s="19"/>
      <c r="V7" s="19"/>
      <c r="W7" s="19">
        <v>74193600</v>
      </c>
      <c r="X7" s="19">
        <v>79040000</v>
      </c>
      <c r="Y7" s="19">
        <v>-4846400</v>
      </c>
      <c r="Z7" s="20">
        <v>-6.13</v>
      </c>
      <c r="AA7" s="21">
        <v>104099000</v>
      </c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>
        <v>6116955</v>
      </c>
      <c r="D9" s="17"/>
      <c r="E9" s="18">
        <v>5703000</v>
      </c>
      <c r="F9" s="19">
        <v>5703000</v>
      </c>
      <c r="G9" s="19">
        <v>330348</v>
      </c>
      <c r="H9" s="19">
        <v>274690</v>
      </c>
      <c r="I9" s="19">
        <v>571072</v>
      </c>
      <c r="J9" s="19">
        <v>1176110</v>
      </c>
      <c r="K9" s="19">
        <v>481440</v>
      </c>
      <c r="L9" s="19">
        <v>479688</v>
      </c>
      <c r="M9" s="19">
        <v>651703</v>
      </c>
      <c r="N9" s="19">
        <v>1612831</v>
      </c>
      <c r="O9" s="19"/>
      <c r="P9" s="19"/>
      <c r="Q9" s="19"/>
      <c r="R9" s="19"/>
      <c r="S9" s="19"/>
      <c r="T9" s="19"/>
      <c r="U9" s="19"/>
      <c r="V9" s="19"/>
      <c r="W9" s="19">
        <v>2788941</v>
      </c>
      <c r="X9" s="19">
        <v>2851500</v>
      </c>
      <c r="Y9" s="19">
        <v>-62559</v>
      </c>
      <c r="Z9" s="20">
        <v>-2.19</v>
      </c>
      <c r="AA9" s="21">
        <v>5703000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-91506472</v>
      </c>
      <c r="D12" s="17"/>
      <c r="E12" s="18">
        <v>-103230191</v>
      </c>
      <c r="F12" s="19">
        <v>-103230191</v>
      </c>
      <c r="G12" s="19">
        <v>-6959569</v>
      </c>
      <c r="H12" s="19">
        <v>-7126385</v>
      </c>
      <c r="I12" s="19">
        <v>-7621067</v>
      </c>
      <c r="J12" s="19">
        <v>-21707021</v>
      </c>
      <c r="K12" s="19">
        <v>-8876437</v>
      </c>
      <c r="L12" s="19">
        <v>-8227285</v>
      </c>
      <c r="M12" s="19">
        <v>-11791194</v>
      </c>
      <c r="N12" s="19">
        <v>-28894916</v>
      </c>
      <c r="O12" s="19"/>
      <c r="P12" s="19"/>
      <c r="Q12" s="19"/>
      <c r="R12" s="19"/>
      <c r="S12" s="19"/>
      <c r="T12" s="19"/>
      <c r="U12" s="19"/>
      <c r="V12" s="19"/>
      <c r="W12" s="19">
        <v>-50601937</v>
      </c>
      <c r="X12" s="19">
        <v>-50130720</v>
      </c>
      <c r="Y12" s="19">
        <v>-471217</v>
      </c>
      <c r="Z12" s="20">
        <v>0.94</v>
      </c>
      <c r="AA12" s="21">
        <v>-103230191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-23379105</v>
      </c>
      <c r="D14" s="17"/>
      <c r="E14" s="18">
        <v>-4671000</v>
      </c>
      <c r="F14" s="19">
        <v>-4671000</v>
      </c>
      <c r="G14" s="19">
        <v>-385765</v>
      </c>
      <c r="H14" s="19">
        <v>-339842</v>
      </c>
      <c r="I14" s="19">
        <v>-1385665</v>
      </c>
      <c r="J14" s="19">
        <v>-2111272</v>
      </c>
      <c r="K14" s="19">
        <v>-508367</v>
      </c>
      <c r="L14" s="19">
        <v>-859023</v>
      </c>
      <c r="M14" s="19">
        <v>-1029842</v>
      </c>
      <c r="N14" s="19">
        <v>-2397232</v>
      </c>
      <c r="O14" s="19"/>
      <c r="P14" s="19"/>
      <c r="Q14" s="19"/>
      <c r="R14" s="19"/>
      <c r="S14" s="19"/>
      <c r="T14" s="19"/>
      <c r="U14" s="19"/>
      <c r="V14" s="19"/>
      <c r="W14" s="19">
        <v>-4508504</v>
      </c>
      <c r="X14" s="19">
        <v>-2335500</v>
      </c>
      <c r="Y14" s="19">
        <v>-2173004</v>
      </c>
      <c r="Z14" s="20">
        <v>93.04</v>
      </c>
      <c r="AA14" s="21">
        <v>-4671000</v>
      </c>
    </row>
    <row r="15" spans="1:27" ht="13.5">
      <c r="A15" s="23" t="s">
        <v>42</v>
      </c>
      <c r="B15" s="24"/>
      <c r="C15" s="25">
        <f aca="true" t="shared" si="0" ref="C15:Y15">SUM(C6:C14)</f>
        <v>-6585025</v>
      </c>
      <c r="D15" s="25">
        <f>SUM(D6:D14)</f>
        <v>0</v>
      </c>
      <c r="E15" s="26">
        <f t="shared" si="0"/>
        <v>3554817</v>
      </c>
      <c r="F15" s="27">
        <f t="shared" si="0"/>
        <v>3554817</v>
      </c>
      <c r="G15" s="27">
        <f t="shared" si="0"/>
        <v>32472825</v>
      </c>
      <c r="H15" s="27">
        <f t="shared" si="0"/>
        <v>-6993999</v>
      </c>
      <c r="I15" s="27">
        <f t="shared" si="0"/>
        <v>-7578815</v>
      </c>
      <c r="J15" s="27">
        <f t="shared" si="0"/>
        <v>17900011</v>
      </c>
      <c r="K15" s="27">
        <f t="shared" si="0"/>
        <v>-8544954</v>
      </c>
      <c r="L15" s="27">
        <f t="shared" si="0"/>
        <v>-8056990</v>
      </c>
      <c r="M15" s="27">
        <f t="shared" si="0"/>
        <v>21713896</v>
      </c>
      <c r="N15" s="27">
        <f t="shared" si="0"/>
        <v>5111952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23011963</v>
      </c>
      <c r="X15" s="27">
        <f t="shared" si="0"/>
        <v>30252284</v>
      </c>
      <c r="Y15" s="27">
        <f t="shared" si="0"/>
        <v>-7240321</v>
      </c>
      <c r="Z15" s="28">
        <f>+IF(X15&lt;&gt;0,+(Y15/X15)*100,0)</f>
        <v>-23.93313840369871</v>
      </c>
      <c r="AA15" s="29">
        <f>SUM(AA6:AA14)</f>
        <v>3554817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10906</v>
      </c>
      <c r="D19" s="17"/>
      <c r="E19" s="18"/>
      <c r="F19" s="19"/>
      <c r="G19" s="36">
        <v>208003</v>
      </c>
      <c r="H19" s="36"/>
      <c r="I19" s="36"/>
      <c r="J19" s="19">
        <v>208003</v>
      </c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>
        <v>208003</v>
      </c>
      <c r="X19" s="19"/>
      <c r="Y19" s="36">
        <v>208003</v>
      </c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-20000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-7931914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-7022675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23" t="s">
        <v>49</v>
      </c>
      <c r="B25" s="24"/>
      <c r="C25" s="25">
        <f aca="true" t="shared" si="1" ref="C25:Y25">SUM(C19:C24)</f>
        <v>-14963683</v>
      </c>
      <c r="D25" s="25">
        <f>SUM(D19:D24)</f>
        <v>0</v>
      </c>
      <c r="E25" s="26">
        <f t="shared" si="1"/>
        <v>0</v>
      </c>
      <c r="F25" s="27">
        <f t="shared" si="1"/>
        <v>0</v>
      </c>
      <c r="G25" s="27">
        <f t="shared" si="1"/>
        <v>208003</v>
      </c>
      <c r="H25" s="27">
        <f t="shared" si="1"/>
        <v>0</v>
      </c>
      <c r="I25" s="27">
        <f t="shared" si="1"/>
        <v>0</v>
      </c>
      <c r="J25" s="27">
        <f t="shared" si="1"/>
        <v>208003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208003</v>
      </c>
      <c r="X25" s="27">
        <f t="shared" si="1"/>
        <v>0</v>
      </c>
      <c r="Y25" s="27">
        <f t="shared" si="1"/>
        <v>208003</v>
      </c>
      <c r="Z25" s="28">
        <f>+IF(X25&lt;&gt;0,+(Y25/X25)*100,0)</f>
        <v>0</v>
      </c>
      <c r="AA25" s="29">
        <f>SUM(AA19:AA24)</f>
        <v>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-21548708</v>
      </c>
      <c r="D36" s="31">
        <f>+D15+D25+D34</f>
        <v>0</v>
      </c>
      <c r="E36" s="32">
        <f t="shared" si="3"/>
        <v>3554817</v>
      </c>
      <c r="F36" s="33">
        <f t="shared" si="3"/>
        <v>3554817</v>
      </c>
      <c r="G36" s="33">
        <f t="shared" si="3"/>
        <v>32680828</v>
      </c>
      <c r="H36" s="33">
        <f t="shared" si="3"/>
        <v>-6993999</v>
      </c>
      <c r="I36" s="33">
        <f t="shared" si="3"/>
        <v>-7578815</v>
      </c>
      <c r="J36" s="33">
        <f t="shared" si="3"/>
        <v>18108014</v>
      </c>
      <c r="K36" s="33">
        <f t="shared" si="3"/>
        <v>-8544954</v>
      </c>
      <c r="L36" s="33">
        <f t="shared" si="3"/>
        <v>-8056990</v>
      </c>
      <c r="M36" s="33">
        <f t="shared" si="3"/>
        <v>21713896</v>
      </c>
      <c r="N36" s="33">
        <f t="shared" si="3"/>
        <v>5111952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23219966</v>
      </c>
      <c r="X36" s="33">
        <f t="shared" si="3"/>
        <v>30252284</v>
      </c>
      <c r="Y36" s="33">
        <f t="shared" si="3"/>
        <v>-7032318</v>
      </c>
      <c r="Z36" s="34">
        <f>+IF(X36&lt;&gt;0,+(Y36/X36)*100,0)</f>
        <v>-23.245577094278236</v>
      </c>
      <c r="AA36" s="35">
        <f>+AA15+AA25+AA34</f>
        <v>3554817</v>
      </c>
    </row>
    <row r="37" spans="1:27" ht="13.5">
      <c r="A37" s="22" t="s">
        <v>57</v>
      </c>
      <c r="B37" s="16"/>
      <c r="C37" s="31">
        <v>83984800</v>
      </c>
      <c r="D37" s="31"/>
      <c r="E37" s="32">
        <v>68176404</v>
      </c>
      <c r="F37" s="33">
        <v>68176404</v>
      </c>
      <c r="G37" s="33">
        <v>68176404</v>
      </c>
      <c r="H37" s="33">
        <v>100857232</v>
      </c>
      <c r="I37" s="33">
        <v>93863233</v>
      </c>
      <c r="J37" s="33">
        <v>68176404</v>
      </c>
      <c r="K37" s="33">
        <v>86284418</v>
      </c>
      <c r="L37" s="33">
        <v>77739464</v>
      </c>
      <c r="M37" s="33">
        <v>69682474</v>
      </c>
      <c r="N37" s="33">
        <v>86284418</v>
      </c>
      <c r="O37" s="33"/>
      <c r="P37" s="33"/>
      <c r="Q37" s="33"/>
      <c r="R37" s="33"/>
      <c r="S37" s="33"/>
      <c r="T37" s="33"/>
      <c r="U37" s="33"/>
      <c r="V37" s="33"/>
      <c r="W37" s="33">
        <v>68176404</v>
      </c>
      <c r="X37" s="33">
        <v>68176404</v>
      </c>
      <c r="Y37" s="33"/>
      <c r="Z37" s="34"/>
      <c r="AA37" s="35">
        <v>68176404</v>
      </c>
    </row>
    <row r="38" spans="1:27" ht="13.5">
      <c r="A38" s="41" t="s">
        <v>58</v>
      </c>
      <c r="B38" s="42"/>
      <c r="C38" s="43">
        <v>62436092</v>
      </c>
      <c r="D38" s="43"/>
      <c r="E38" s="44">
        <v>71731220</v>
      </c>
      <c r="F38" s="45">
        <v>71731220</v>
      </c>
      <c r="G38" s="45">
        <v>100857232</v>
      </c>
      <c r="H38" s="45">
        <v>93863233</v>
      </c>
      <c r="I38" s="45">
        <v>86284418</v>
      </c>
      <c r="J38" s="45">
        <v>86284418</v>
      </c>
      <c r="K38" s="45">
        <v>77739464</v>
      </c>
      <c r="L38" s="45">
        <v>69682474</v>
      </c>
      <c r="M38" s="45">
        <v>91396370</v>
      </c>
      <c r="N38" s="45">
        <v>91396370</v>
      </c>
      <c r="O38" s="45"/>
      <c r="P38" s="45"/>
      <c r="Q38" s="45"/>
      <c r="R38" s="45"/>
      <c r="S38" s="45"/>
      <c r="T38" s="45"/>
      <c r="U38" s="45"/>
      <c r="V38" s="45"/>
      <c r="W38" s="45">
        <v>91396370</v>
      </c>
      <c r="X38" s="45">
        <v>98428687</v>
      </c>
      <c r="Y38" s="45">
        <v>-7032317</v>
      </c>
      <c r="Z38" s="46">
        <v>-7.14</v>
      </c>
      <c r="AA38" s="47">
        <v>71731220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92870460</v>
      </c>
      <c r="F6" s="19">
        <v>92870460</v>
      </c>
      <c r="G6" s="19">
        <v>6507827</v>
      </c>
      <c r="H6" s="19">
        <v>7221998</v>
      </c>
      <c r="I6" s="19">
        <v>11374562</v>
      </c>
      <c r="J6" s="19">
        <v>25104387</v>
      </c>
      <c r="K6" s="19">
        <v>6385491</v>
      </c>
      <c r="L6" s="19">
        <v>6296617</v>
      </c>
      <c r="M6" s="19">
        <v>6482101</v>
      </c>
      <c r="N6" s="19">
        <v>19164209</v>
      </c>
      <c r="O6" s="19"/>
      <c r="P6" s="19"/>
      <c r="Q6" s="19"/>
      <c r="R6" s="19"/>
      <c r="S6" s="19"/>
      <c r="T6" s="19"/>
      <c r="U6" s="19"/>
      <c r="V6" s="19"/>
      <c r="W6" s="19">
        <v>44268596</v>
      </c>
      <c r="X6" s="19">
        <v>45512000</v>
      </c>
      <c r="Y6" s="19">
        <v>-1243404</v>
      </c>
      <c r="Z6" s="20">
        <v>-2.73</v>
      </c>
      <c r="AA6" s="21">
        <v>92870460</v>
      </c>
    </row>
    <row r="7" spans="1:27" ht="13.5">
      <c r="A7" s="22" t="s">
        <v>34</v>
      </c>
      <c r="B7" s="16"/>
      <c r="C7" s="17"/>
      <c r="D7" s="17"/>
      <c r="E7" s="18">
        <v>95427000</v>
      </c>
      <c r="F7" s="19">
        <v>95427000</v>
      </c>
      <c r="G7" s="19">
        <v>37864000</v>
      </c>
      <c r="H7" s="19">
        <v>1446000</v>
      </c>
      <c r="I7" s="19"/>
      <c r="J7" s="19">
        <v>39310000</v>
      </c>
      <c r="K7" s="19"/>
      <c r="L7" s="19">
        <v>384000</v>
      </c>
      <c r="M7" s="19">
        <v>40716000</v>
      </c>
      <c r="N7" s="19">
        <v>41100000</v>
      </c>
      <c r="O7" s="19"/>
      <c r="P7" s="19"/>
      <c r="Q7" s="19"/>
      <c r="R7" s="19"/>
      <c r="S7" s="19"/>
      <c r="T7" s="19"/>
      <c r="U7" s="19"/>
      <c r="V7" s="19"/>
      <c r="W7" s="19">
        <v>80410000</v>
      </c>
      <c r="X7" s="19">
        <v>55000000</v>
      </c>
      <c r="Y7" s="19">
        <v>25410000</v>
      </c>
      <c r="Z7" s="20">
        <v>46.2</v>
      </c>
      <c r="AA7" s="21">
        <v>95427000</v>
      </c>
    </row>
    <row r="8" spans="1:27" ht="13.5">
      <c r="A8" s="22" t="s">
        <v>35</v>
      </c>
      <c r="B8" s="16"/>
      <c r="C8" s="17"/>
      <c r="D8" s="17"/>
      <c r="E8" s="18">
        <v>31070000</v>
      </c>
      <c r="F8" s="19">
        <v>31070000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15621000</v>
      </c>
      <c r="Y8" s="19">
        <v>-15621000</v>
      </c>
      <c r="Z8" s="20">
        <v>-100</v>
      </c>
      <c r="AA8" s="21">
        <v>31070000</v>
      </c>
    </row>
    <row r="9" spans="1:27" ht="13.5">
      <c r="A9" s="22" t="s">
        <v>36</v>
      </c>
      <c r="B9" s="16"/>
      <c r="C9" s="17"/>
      <c r="D9" s="17"/>
      <c r="E9" s="18">
        <v>4828000</v>
      </c>
      <c r="F9" s="19">
        <v>4828000</v>
      </c>
      <c r="G9" s="19"/>
      <c r="H9" s="19"/>
      <c r="I9" s="19"/>
      <c r="J9" s="19"/>
      <c r="K9" s="19"/>
      <c r="L9" s="19"/>
      <c r="M9" s="19">
        <v>102244</v>
      </c>
      <c r="N9" s="19">
        <v>102244</v>
      </c>
      <c r="O9" s="19"/>
      <c r="P9" s="19"/>
      <c r="Q9" s="19"/>
      <c r="R9" s="19"/>
      <c r="S9" s="19"/>
      <c r="T9" s="19"/>
      <c r="U9" s="19"/>
      <c r="V9" s="19"/>
      <c r="W9" s="19">
        <v>102244</v>
      </c>
      <c r="X9" s="19">
        <v>2338400</v>
      </c>
      <c r="Y9" s="19">
        <v>-2236156</v>
      </c>
      <c r="Z9" s="20">
        <v>-95.63</v>
      </c>
      <c r="AA9" s="21">
        <v>4828000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-136737266</v>
      </c>
      <c r="F12" s="19">
        <v>-136737266</v>
      </c>
      <c r="G12" s="19">
        <v>-6481217</v>
      </c>
      <c r="H12" s="19">
        <v>-11306242</v>
      </c>
      <c r="I12" s="19">
        <v>-12445763</v>
      </c>
      <c r="J12" s="19">
        <v>-30233222</v>
      </c>
      <c r="K12" s="19">
        <v>-10371904</v>
      </c>
      <c r="L12" s="19">
        <v>-10307651</v>
      </c>
      <c r="M12" s="19">
        <v>-10751468</v>
      </c>
      <c r="N12" s="19">
        <v>-31431023</v>
      </c>
      <c r="O12" s="19"/>
      <c r="P12" s="19"/>
      <c r="Q12" s="19"/>
      <c r="R12" s="19"/>
      <c r="S12" s="19"/>
      <c r="T12" s="19"/>
      <c r="U12" s="19"/>
      <c r="V12" s="19"/>
      <c r="W12" s="19">
        <v>-61664245</v>
      </c>
      <c r="X12" s="19">
        <v>-67551000</v>
      </c>
      <c r="Y12" s="19">
        <v>5886755</v>
      </c>
      <c r="Z12" s="20">
        <v>-8.71</v>
      </c>
      <c r="AA12" s="21">
        <v>-136737266</v>
      </c>
    </row>
    <row r="13" spans="1:27" ht="13.5">
      <c r="A13" s="22" t="s">
        <v>40</v>
      </c>
      <c r="B13" s="16"/>
      <c r="C13" s="17"/>
      <c r="D13" s="17"/>
      <c r="E13" s="18">
        <v>-710200</v>
      </c>
      <c r="F13" s="19">
        <v>-710200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-354000</v>
      </c>
      <c r="Y13" s="19">
        <v>354000</v>
      </c>
      <c r="Z13" s="20">
        <v>-100</v>
      </c>
      <c r="AA13" s="21">
        <v>-710200</v>
      </c>
    </row>
    <row r="14" spans="1:27" ht="13.5">
      <c r="A14" s="22" t="s">
        <v>41</v>
      </c>
      <c r="B14" s="16"/>
      <c r="C14" s="17"/>
      <c r="D14" s="17"/>
      <c r="E14" s="18">
        <v>-1617000</v>
      </c>
      <c r="F14" s="19">
        <v>-1617000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-808500</v>
      </c>
      <c r="Y14" s="19">
        <v>808500</v>
      </c>
      <c r="Z14" s="20">
        <v>-100</v>
      </c>
      <c r="AA14" s="21">
        <v>-1617000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85130994</v>
      </c>
      <c r="F15" s="27">
        <f t="shared" si="0"/>
        <v>85130994</v>
      </c>
      <c r="G15" s="27">
        <f t="shared" si="0"/>
        <v>37890610</v>
      </c>
      <c r="H15" s="27">
        <f t="shared" si="0"/>
        <v>-2638244</v>
      </c>
      <c r="I15" s="27">
        <f t="shared" si="0"/>
        <v>-1071201</v>
      </c>
      <c r="J15" s="27">
        <f t="shared" si="0"/>
        <v>34181165</v>
      </c>
      <c r="K15" s="27">
        <f t="shared" si="0"/>
        <v>-3986413</v>
      </c>
      <c r="L15" s="27">
        <f t="shared" si="0"/>
        <v>-3627034</v>
      </c>
      <c r="M15" s="27">
        <f t="shared" si="0"/>
        <v>36548877</v>
      </c>
      <c r="N15" s="27">
        <f t="shared" si="0"/>
        <v>28935430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63116595</v>
      </c>
      <c r="X15" s="27">
        <f t="shared" si="0"/>
        <v>49757900</v>
      </c>
      <c r="Y15" s="27">
        <f t="shared" si="0"/>
        <v>13358695</v>
      </c>
      <c r="Z15" s="28">
        <f>+IF(X15&lt;&gt;0,+(Y15/X15)*100,0)</f>
        <v>26.84738503835572</v>
      </c>
      <c r="AA15" s="29">
        <f>SUM(AA6:AA14)</f>
        <v>85130994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-83807000</v>
      </c>
      <c r="F24" s="19">
        <v>-83807000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-38094000</v>
      </c>
      <c r="Y24" s="19">
        <v>38094000</v>
      </c>
      <c r="Z24" s="20">
        <v>-100</v>
      </c>
      <c r="AA24" s="21">
        <v>-83807000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-83807000</v>
      </c>
      <c r="F25" s="27">
        <f t="shared" si="1"/>
        <v>-83807000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-38094000</v>
      </c>
      <c r="Y25" s="27">
        <f t="shared" si="1"/>
        <v>38094000</v>
      </c>
      <c r="Z25" s="28">
        <f>+IF(X25&lt;&gt;0,+(Y25/X25)*100,0)</f>
        <v>-100</v>
      </c>
      <c r="AA25" s="29">
        <f>SUM(AA19:AA24)</f>
        <v>-83807000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1323994</v>
      </c>
      <c r="F36" s="33">
        <f t="shared" si="3"/>
        <v>1323994</v>
      </c>
      <c r="G36" s="33">
        <f t="shared" si="3"/>
        <v>37890610</v>
      </c>
      <c r="H36" s="33">
        <f t="shared" si="3"/>
        <v>-2638244</v>
      </c>
      <c r="I36" s="33">
        <f t="shared" si="3"/>
        <v>-1071201</v>
      </c>
      <c r="J36" s="33">
        <f t="shared" si="3"/>
        <v>34181165</v>
      </c>
      <c r="K36" s="33">
        <f t="shared" si="3"/>
        <v>-3986413</v>
      </c>
      <c r="L36" s="33">
        <f t="shared" si="3"/>
        <v>-3627034</v>
      </c>
      <c r="M36" s="33">
        <f t="shared" si="3"/>
        <v>36548877</v>
      </c>
      <c r="N36" s="33">
        <f t="shared" si="3"/>
        <v>28935430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63116595</v>
      </c>
      <c r="X36" s="33">
        <f t="shared" si="3"/>
        <v>11663900</v>
      </c>
      <c r="Y36" s="33">
        <f t="shared" si="3"/>
        <v>51452695</v>
      </c>
      <c r="Z36" s="34">
        <f>+IF(X36&lt;&gt;0,+(Y36/X36)*100,0)</f>
        <v>441.127710285582</v>
      </c>
      <c r="AA36" s="35">
        <f>+AA15+AA25+AA34</f>
        <v>1323994</v>
      </c>
    </row>
    <row r="37" spans="1:27" ht="13.5">
      <c r="A37" s="22" t="s">
        <v>57</v>
      </c>
      <c r="B37" s="16"/>
      <c r="C37" s="31"/>
      <c r="D37" s="31"/>
      <c r="E37" s="32"/>
      <c r="F37" s="33"/>
      <c r="G37" s="33"/>
      <c r="H37" s="33">
        <v>37890610</v>
      </c>
      <c r="I37" s="33">
        <v>35252366</v>
      </c>
      <c r="J37" s="33"/>
      <c r="K37" s="33">
        <v>34181165</v>
      </c>
      <c r="L37" s="33">
        <v>30194752</v>
      </c>
      <c r="M37" s="33">
        <v>26567718</v>
      </c>
      <c r="N37" s="33">
        <v>34181165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/>
      <c r="D38" s="43"/>
      <c r="E38" s="44">
        <v>1323994</v>
      </c>
      <c r="F38" s="45">
        <v>1323994</v>
      </c>
      <c r="G38" s="45">
        <v>37890610</v>
      </c>
      <c r="H38" s="45">
        <v>35252366</v>
      </c>
      <c r="I38" s="45">
        <v>34181165</v>
      </c>
      <c r="J38" s="45">
        <v>34181165</v>
      </c>
      <c r="K38" s="45">
        <v>30194752</v>
      </c>
      <c r="L38" s="45">
        <v>26567718</v>
      </c>
      <c r="M38" s="45">
        <v>63116595</v>
      </c>
      <c r="N38" s="45">
        <v>63116595</v>
      </c>
      <c r="O38" s="45"/>
      <c r="P38" s="45"/>
      <c r="Q38" s="45"/>
      <c r="R38" s="45"/>
      <c r="S38" s="45"/>
      <c r="T38" s="45"/>
      <c r="U38" s="45"/>
      <c r="V38" s="45"/>
      <c r="W38" s="45">
        <v>63116595</v>
      </c>
      <c r="X38" s="45">
        <v>11663900</v>
      </c>
      <c r="Y38" s="45">
        <v>51452695</v>
      </c>
      <c r="Z38" s="46">
        <v>441.13</v>
      </c>
      <c r="AA38" s="47">
        <v>1323994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89393845</v>
      </c>
      <c r="D6" s="17"/>
      <c r="E6" s="18">
        <v>107020599</v>
      </c>
      <c r="F6" s="19">
        <v>107020599</v>
      </c>
      <c r="G6" s="19">
        <v>7962220</v>
      </c>
      <c r="H6" s="19">
        <v>6084392</v>
      </c>
      <c r="I6" s="19">
        <v>16367162</v>
      </c>
      <c r="J6" s="19">
        <v>30413774</v>
      </c>
      <c r="K6" s="19">
        <v>6276586</v>
      </c>
      <c r="L6" s="19"/>
      <c r="M6" s="19"/>
      <c r="N6" s="19">
        <v>6276586</v>
      </c>
      <c r="O6" s="19"/>
      <c r="P6" s="19"/>
      <c r="Q6" s="19"/>
      <c r="R6" s="19"/>
      <c r="S6" s="19"/>
      <c r="T6" s="19"/>
      <c r="U6" s="19"/>
      <c r="V6" s="19"/>
      <c r="W6" s="19">
        <v>36690360</v>
      </c>
      <c r="X6" s="19">
        <v>52023583</v>
      </c>
      <c r="Y6" s="19">
        <v>-15333223</v>
      </c>
      <c r="Z6" s="20">
        <v>-29.47</v>
      </c>
      <c r="AA6" s="21">
        <v>107020599</v>
      </c>
    </row>
    <row r="7" spans="1:27" ht="13.5">
      <c r="A7" s="22" t="s">
        <v>34</v>
      </c>
      <c r="B7" s="16"/>
      <c r="C7" s="17">
        <v>152890401</v>
      </c>
      <c r="D7" s="17"/>
      <c r="E7" s="18">
        <v>170640997</v>
      </c>
      <c r="F7" s="19">
        <v>170640997</v>
      </c>
      <c r="G7" s="19">
        <v>66140400</v>
      </c>
      <c r="H7" s="19">
        <v>84410</v>
      </c>
      <c r="I7" s="19">
        <v>42115</v>
      </c>
      <c r="J7" s="19">
        <v>66266925</v>
      </c>
      <c r="K7" s="19">
        <v>476063</v>
      </c>
      <c r="L7" s="19"/>
      <c r="M7" s="19"/>
      <c r="N7" s="19">
        <v>476063</v>
      </c>
      <c r="O7" s="19"/>
      <c r="P7" s="19"/>
      <c r="Q7" s="19"/>
      <c r="R7" s="19"/>
      <c r="S7" s="19"/>
      <c r="T7" s="19"/>
      <c r="U7" s="19"/>
      <c r="V7" s="19"/>
      <c r="W7" s="19">
        <v>66742988</v>
      </c>
      <c r="X7" s="19">
        <v>85116017</v>
      </c>
      <c r="Y7" s="19">
        <v>-18373029</v>
      </c>
      <c r="Z7" s="20">
        <v>-21.59</v>
      </c>
      <c r="AA7" s="21">
        <v>170640997</v>
      </c>
    </row>
    <row r="8" spans="1:27" ht="13.5">
      <c r="A8" s="22" t="s">
        <v>35</v>
      </c>
      <c r="B8" s="16"/>
      <c r="C8" s="17">
        <v>38710230</v>
      </c>
      <c r="D8" s="17"/>
      <c r="E8" s="18">
        <v>50839999</v>
      </c>
      <c r="F8" s="19">
        <v>50839999</v>
      </c>
      <c r="G8" s="19"/>
      <c r="H8" s="19"/>
      <c r="I8" s="19"/>
      <c r="J8" s="19"/>
      <c r="K8" s="19">
        <v>1057880</v>
      </c>
      <c r="L8" s="19"/>
      <c r="M8" s="19"/>
      <c r="N8" s="19">
        <v>1057880</v>
      </c>
      <c r="O8" s="19"/>
      <c r="P8" s="19"/>
      <c r="Q8" s="19"/>
      <c r="R8" s="19"/>
      <c r="S8" s="19"/>
      <c r="T8" s="19"/>
      <c r="U8" s="19"/>
      <c r="V8" s="19"/>
      <c r="W8" s="19">
        <v>1057880</v>
      </c>
      <c r="X8" s="19">
        <v>24610331</v>
      </c>
      <c r="Y8" s="19">
        <v>-23552451</v>
      </c>
      <c r="Z8" s="20">
        <v>-95.7</v>
      </c>
      <c r="AA8" s="21">
        <v>50839999</v>
      </c>
    </row>
    <row r="9" spans="1:27" ht="13.5">
      <c r="A9" s="22" t="s">
        <v>36</v>
      </c>
      <c r="B9" s="16"/>
      <c r="C9" s="17">
        <v>8822877</v>
      </c>
      <c r="D9" s="17"/>
      <c r="E9" s="18">
        <v>8105001</v>
      </c>
      <c r="F9" s="19">
        <v>8105001</v>
      </c>
      <c r="G9" s="19">
        <v>98233</v>
      </c>
      <c r="H9" s="19">
        <v>507597</v>
      </c>
      <c r="I9" s="19">
        <v>1811155</v>
      </c>
      <c r="J9" s="19">
        <v>2416985</v>
      </c>
      <c r="K9" s="19">
        <v>782309</v>
      </c>
      <c r="L9" s="19"/>
      <c r="M9" s="19"/>
      <c r="N9" s="19">
        <v>782309</v>
      </c>
      <c r="O9" s="19"/>
      <c r="P9" s="19"/>
      <c r="Q9" s="19"/>
      <c r="R9" s="19"/>
      <c r="S9" s="19"/>
      <c r="T9" s="19"/>
      <c r="U9" s="19"/>
      <c r="V9" s="19"/>
      <c r="W9" s="19">
        <v>3199294</v>
      </c>
      <c r="X9" s="19">
        <v>4128421</v>
      </c>
      <c r="Y9" s="19">
        <v>-929127</v>
      </c>
      <c r="Z9" s="20">
        <v>-22.51</v>
      </c>
      <c r="AA9" s="21">
        <v>8105001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-226705996</v>
      </c>
      <c r="D12" s="17"/>
      <c r="E12" s="18">
        <v>-254447836</v>
      </c>
      <c r="F12" s="19">
        <v>-254447836</v>
      </c>
      <c r="G12" s="19">
        <v>-25232095</v>
      </c>
      <c r="H12" s="19">
        <v>-21569586</v>
      </c>
      <c r="I12" s="19">
        <v>-13397759</v>
      </c>
      <c r="J12" s="19">
        <v>-60199440</v>
      </c>
      <c r="K12" s="19">
        <v>-31589726</v>
      </c>
      <c r="L12" s="19"/>
      <c r="M12" s="19"/>
      <c r="N12" s="19">
        <v>-31589726</v>
      </c>
      <c r="O12" s="19"/>
      <c r="P12" s="19"/>
      <c r="Q12" s="19"/>
      <c r="R12" s="19"/>
      <c r="S12" s="19"/>
      <c r="T12" s="19"/>
      <c r="U12" s="19"/>
      <c r="V12" s="19"/>
      <c r="W12" s="19">
        <v>-91789166</v>
      </c>
      <c r="X12" s="19">
        <v>-128352154</v>
      </c>
      <c r="Y12" s="19">
        <v>36562988</v>
      </c>
      <c r="Z12" s="20">
        <v>-28.49</v>
      </c>
      <c r="AA12" s="21">
        <v>-254447836</v>
      </c>
    </row>
    <row r="13" spans="1:27" ht="13.5">
      <c r="A13" s="22" t="s">
        <v>40</v>
      </c>
      <c r="B13" s="16"/>
      <c r="C13" s="17">
        <v>-41823066</v>
      </c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-2287145</v>
      </c>
      <c r="D14" s="17"/>
      <c r="E14" s="18">
        <v>-9600000</v>
      </c>
      <c r="F14" s="19">
        <v>-9600000</v>
      </c>
      <c r="G14" s="19">
        <v>-94000</v>
      </c>
      <c r="H14" s="19">
        <v>-53073</v>
      </c>
      <c r="I14" s="19">
        <v>-54501</v>
      </c>
      <c r="J14" s="19">
        <v>-201574</v>
      </c>
      <c r="K14" s="19">
        <v>-54501</v>
      </c>
      <c r="L14" s="19"/>
      <c r="M14" s="19"/>
      <c r="N14" s="19">
        <v>-54501</v>
      </c>
      <c r="O14" s="19"/>
      <c r="P14" s="19"/>
      <c r="Q14" s="19"/>
      <c r="R14" s="19"/>
      <c r="S14" s="19"/>
      <c r="T14" s="19"/>
      <c r="U14" s="19"/>
      <c r="V14" s="19"/>
      <c r="W14" s="19">
        <v>-256075</v>
      </c>
      <c r="X14" s="19">
        <v>-4659395</v>
      </c>
      <c r="Y14" s="19">
        <v>4403320</v>
      </c>
      <c r="Z14" s="20">
        <v>-94.5</v>
      </c>
      <c r="AA14" s="21">
        <v>-9600000</v>
      </c>
    </row>
    <row r="15" spans="1:27" ht="13.5">
      <c r="A15" s="23" t="s">
        <v>42</v>
      </c>
      <c r="B15" s="24"/>
      <c r="C15" s="25">
        <f aca="true" t="shared" si="0" ref="C15:Y15">SUM(C6:C14)</f>
        <v>19001146</v>
      </c>
      <c r="D15" s="25">
        <f>SUM(D6:D14)</f>
        <v>0</v>
      </c>
      <c r="E15" s="26">
        <f t="shared" si="0"/>
        <v>72558760</v>
      </c>
      <c r="F15" s="27">
        <f t="shared" si="0"/>
        <v>72558760</v>
      </c>
      <c r="G15" s="27">
        <f t="shared" si="0"/>
        <v>48874758</v>
      </c>
      <c r="H15" s="27">
        <f t="shared" si="0"/>
        <v>-14946260</v>
      </c>
      <c r="I15" s="27">
        <f t="shared" si="0"/>
        <v>4768172</v>
      </c>
      <c r="J15" s="27">
        <f t="shared" si="0"/>
        <v>38696670</v>
      </c>
      <c r="K15" s="27">
        <f t="shared" si="0"/>
        <v>-23051389</v>
      </c>
      <c r="L15" s="27">
        <f t="shared" si="0"/>
        <v>0</v>
      </c>
      <c r="M15" s="27">
        <f t="shared" si="0"/>
        <v>0</v>
      </c>
      <c r="N15" s="27">
        <f t="shared" si="0"/>
        <v>-23051389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15645281</v>
      </c>
      <c r="X15" s="27">
        <f t="shared" si="0"/>
        <v>32866803</v>
      </c>
      <c r="Y15" s="27">
        <f t="shared" si="0"/>
        <v>-17221522</v>
      </c>
      <c r="Z15" s="28">
        <f>+IF(X15&lt;&gt;0,+(Y15/X15)*100,0)</f>
        <v>-52.39792260902285</v>
      </c>
      <c r="AA15" s="29">
        <f>SUM(AA6:AA14)</f>
        <v>72558760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5000000</v>
      </c>
      <c r="F19" s="19">
        <v>5000000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3000000</v>
      </c>
      <c r="Y19" s="36">
        <v>-3000000</v>
      </c>
      <c r="Z19" s="37">
        <v>-100</v>
      </c>
      <c r="AA19" s="38">
        <v>5000000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-77290000</v>
      </c>
      <c r="F24" s="19">
        <v>-77290000</v>
      </c>
      <c r="G24" s="19">
        <v>-125771</v>
      </c>
      <c r="H24" s="19"/>
      <c r="I24" s="19">
        <v>-91298</v>
      </c>
      <c r="J24" s="19">
        <v>-217069</v>
      </c>
      <c r="K24" s="19">
        <v>-1531698</v>
      </c>
      <c r="L24" s="19"/>
      <c r="M24" s="19"/>
      <c r="N24" s="19">
        <v>-1531698</v>
      </c>
      <c r="O24" s="19"/>
      <c r="P24" s="19"/>
      <c r="Q24" s="19"/>
      <c r="R24" s="19"/>
      <c r="S24" s="19"/>
      <c r="T24" s="19"/>
      <c r="U24" s="19"/>
      <c r="V24" s="19"/>
      <c r="W24" s="19">
        <v>-1748767</v>
      </c>
      <c r="X24" s="19">
        <v>-29562150</v>
      </c>
      <c r="Y24" s="19">
        <v>27813383</v>
      </c>
      <c r="Z24" s="20">
        <v>-94.08</v>
      </c>
      <c r="AA24" s="21">
        <v>-77290000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-72290000</v>
      </c>
      <c r="F25" s="27">
        <f t="shared" si="1"/>
        <v>-72290000</v>
      </c>
      <c r="G25" s="27">
        <f t="shared" si="1"/>
        <v>-125771</v>
      </c>
      <c r="H25" s="27">
        <f t="shared" si="1"/>
        <v>0</v>
      </c>
      <c r="I25" s="27">
        <f t="shared" si="1"/>
        <v>-91298</v>
      </c>
      <c r="J25" s="27">
        <f t="shared" si="1"/>
        <v>-217069</v>
      </c>
      <c r="K25" s="27">
        <f t="shared" si="1"/>
        <v>-1531698</v>
      </c>
      <c r="L25" s="27">
        <f t="shared" si="1"/>
        <v>0</v>
      </c>
      <c r="M25" s="27">
        <f t="shared" si="1"/>
        <v>0</v>
      </c>
      <c r="N25" s="27">
        <f t="shared" si="1"/>
        <v>-1531698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-1748767</v>
      </c>
      <c r="X25" s="27">
        <f t="shared" si="1"/>
        <v>-26562150</v>
      </c>
      <c r="Y25" s="27">
        <f t="shared" si="1"/>
        <v>24813383</v>
      </c>
      <c r="Z25" s="28">
        <f>+IF(X25&lt;&gt;0,+(Y25/X25)*100,0)</f>
        <v>-93.41631983856729</v>
      </c>
      <c r="AA25" s="29">
        <f>SUM(AA19:AA24)</f>
        <v>-72290000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500000</v>
      </c>
      <c r="F31" s="19">
        <v>500000</v>
      </c>
      <c r="G31" s="19">
        <v>-2910</v>
      </c>
      <c r="H31" s="36">
        <v>-22214</v>
      </c>
      <c r="I31" s="36">
        <v>-600</v>
      </c>
      <c r="J31" s="36">
        <v>-25724</v>
      </c>
      <c r="K31" s="19">
        <v>23888</v>
      </c>
      <c r="L31" s="19"/>
      <c r="M31" s="19"/>
      <c r="N31" s="19">
        <v>23888</v>
      </c>
      <c r="O31" s="36"/>
      <c r="P31" s="36"/>
      <c r="Q31" s="36"/>
      <c r="R31" s="19"/>
      <c r="S31" s="19"/>
      <c r="T31" s="19"/>
      <c r="U31" s="19"/>
      <c r="V31" s="36"/>
      <c r="W31" s="36">
        <v>-1836</v>
      </c>
      <c r="X31" s="36"/>
      <c r="Y31" s="19">
        <v>-1836</v>
      </c>
      <c r="Z31" s="20"/>
      <c r="AA31" s="21">
        <v>500000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500000</v>
      </c>
      <c r="F34" s="27">
        <f t="shared" si="2"/>
        <v>500000</v>
      </c>
      <c r="G34" s="27">
        <f t="shared" si="2"/>
        <v>-2910</v>
      </c>
      <c r="H34" s="27">
        <f t="shared" si="2"/>
        <v>-22214</v>
      </c>
      <c r="I34" s="27">
        <f t="shared" si="2"/>
        <v>-600</v>
      </c>
      <c r="J34" s="27">
        <f t="shared" si="2"/>
        <v>-25724</v>
      </c>
      <c r="K34" s="27">
        <f t="shared" si="2"/>
        <v>23888</v>
      </c>
      <c r="L34" s="27">
        <f t="shared" si="2"/>
        <v>0</v>
      </c>
      <c r="M34" s="27">
        <f t="shared" si="2"/>
        <v>0</v>
      </c>
      <c r="N34" s="27">
        <f t="shared" si="2"/>
        <v>23888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-1836</v>
      </c>
      <c r="X34" s="27">
        <f t="shared" si="2"/>
        <v>0</v>
      </c>
      <c r="Y34" s="27">
        <f t="shared" si="2"/>
        <v>-1836</v>
      </c>
      <c r="Z34" s="28">
        <f>+IF(X34&lt;&gt;0,+(Y34/X34)*100,0)</f>
        <v>0</v>
      </c>
      <c r="AA34" s="29">
        <f>SUM(AA29:AA33)</f>
        <v>500000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19001146</v>
      </c>
      <c r="D36" s="31">
        <f>+D15+D25+D34</f>
        <v>0</v>
      </c>
      <c r="E36" s="32">
        <f t="shared" si="3"/>
        <v>768760</v>
      </c>
      <c r="F36" s="33">
        <f t="shared" si="3"/>
        <v>768760</v>
      </c>
      <c r="G36" s="33">
        <f t="shared" si="3"/>
        <v>48746077</v>
      </c>
      <c r="H36" s="33">
        <f t="shared" si="3"/>
        <v>-14968474</v>
      </c>
      <c r="I36" s="33">
        <f t="shared" si="3"/>
        <v>4676274</v>
      </c>
      <c r="J36" s="33">
        <f t="shared" si="3"/>
        <v>38453877</v>
      </c>
      <c r="K36" s="33">
        <f t="shared" si="3"/>
        <v>-24559199</v>
      </c>
      <c r="L36" s="33">
        <f t="shared" si="3"/>
        <v>0</v>
      </c>
      <c r="M36" s="33">
        <f t="shared" si="3"/>
        <v>0</v>
      </c>
      <c r="N36" s="33">
        <f t="shared" si="3"/>
        <v>-24559199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13894678</v>
      </c>
      <c r="X36" s="33">
        <f t="shared" si="3"/>
        <v>6304653</v>
      </c>
      <c r="Y36" s="33">
        <f t="shared" si="3"/>
        <v>7590025</v>
      </c>
      <c r="Z36" s="34">
        <f>+IF(X36&lt;&gt;0,+(Y36/X36)*100,0)</f>
        <v>120.38767240639572</v>
      </c>
      <c r="AA36" s="35">
        <f>+AA15+AA25+AA34</f>
        <v>768760</v>
      </c>
    </row>
    <row r="37" spans="1:27" ht="13.5">
      <c r="A37" s="22" t="s">
        <v>57</v>
      </c>
      <c r="B37" s="16"/>
      <c r="C37" s="31"/>
      <c r="D37" s="31"/>
      <c r="E37" s="32">
        <v>20000000</v>
      </c>
      <c r="F37" s="33">
        <v>20000000</v>
      </c>
      <c r="G37" s="33">
        <v>35400225</v>
      </c>
      <c r="H37" s="33">
        <v>84146302</v>
      </c>
      <c r="I37" s="33">
        <v>69177828</v>
      </c>
      <c r="J37" s="33">
        <v>35400225</v>
      </c>
      <c r="K37" s="33">
        <v>73854102</v>
      </c>
      <c r="L37" s="33"/>
      <c r="M37" s="33"/>
      <c r="N37" s="33">
        <v>73854102</v>
      </c>
      <c r="O37" s="33"/>
      <c r="P37" s="33"/>
      <c r="Q37" s="33"/>
      <c r="R37" s="33"/>
      <c r="S37" s="33"/>
      <c r="T37" s="33"/>
      <c r="U37" s="33"/>
      <c r="V37" s="33"/>
      <c r="W37" s="33">
        <v>35400225</v>
      </c>
      <c r="X37" s="33">
        <v>20000000</v>
      </c>
      <c r="Y37" s="33">
        <v>15400225</v>
      </c>
      <c r="Z37" s="34">
        <v>77</v>
      </c>
      <c r="AA37" s="35">
        <v>20000000</v>
      </c>
    </row>
    <row r="38" spans="1:27" ht="13.5">
      <c r="A38" s="41" t="s">
        <v>58</v>
      </c>
      <c r="B38" s="42"/>
      <c r="C38" s="43">
        <v>19001146</v>
      </c>
      <c r="D38" s="43"/>
      <c r="E38" s="44">
        <v>20768758</v>
      </c>
      <c r="F38" s="45">
        <v>20768758</v>
      </c>
      <c r="G38" s="45">
        <v>84146302</v>
      </c>
      <c r="H38" s="45">
        <v>69177828</v>
      </c>
      <c r="I38" s="45">
        <v>73854102</v>
      </c>
      <c r="J38" s="45">
        <v>73854102</v>
      </c>
      <c r="K38" s="45">
        <v>49294903</v>
      </c>
      <c r="L38" s="45"/>
      <c r="M38" s="45"/>
      <c r="N38" s="45">
        <v>49294903</v>
      </c>
      <c r="O38" s="45"/>
      <c r="P38" s="45"/>
      <c r="Q38" s="45"/>
      <c r="R38" s="45"/>
      <c r="S38" s="45"/>
      <c r="T38" s="45"/>
      <c r="U38" s="45"/>
      <c r="V38" s="45"/>
      <c r="W38" s="45">
        <v>49294903</v>
      </c>
      <c r="X38" s="45">
        <v>26304651</v>
      </c>
      <c r="Y38" s="45">
        <v>22990252</v>
      </c>
      <c r="Z38" s="46">
        <v>87.4</v>
      </c>
      <c r="AA38" s="47">
        <v>20768758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19767952</v>
      </c>
      <c r="F6" s="19">
        <v>19767952</v>
      </c>
      <c r="G6" s="19">
        <v>670245</v>
      </c>
      <c r="H6" s="19">
        <v>6364920</v>
      </c>
      <c r="I6" s="19">
        <v>597904</v>
      </c>
      <c r="J6" s="19">
        <v>7633069</v>
      </c>
      <c r="K6" s="19"/>
      <c r="L6" s="19">
        <v>1405574</v>
      </c>
      <c r="M6" s="19"/>
      <c r="N6" s="19">
        <v>1405574</v>
      </c>
      <c r="O6" s="19"/>
      <c r="P6" s="19"/>
      <c r="Q6" s="19"/>
      <c r="R6" s="19"/>
      <c r="S6" s="19"/>
      <c r="T6" s="19"/>
      <c r="U6" s="19"/>
      <c r="V6" s="19"/>
      <c r="W6" s="19">
        <v>9038643</v>
      </c>
      <c r="X6" s="19">
        <v>9053501</v>
      </c>
      <c r="Y6" s="19">
        <v>-14858</v>
      </c>
      <c r="Z6" s="20">
        <v>-0.16</v>
      </c>
      <c r="AA6" s="21">
        <v>19767952</v>
      </c>
    </row>
    <row r="7" spans="1:27" ht="13.5">
      <c r="A7" s="22" t="s">
        <v>34</v>
      </c>
      <c r="B7" s="16"/>
      <c r="C7" s="17"/>
      <c r="D7" s="17"/>
      <c r="E7" s="18">
        <v>185336000</v>
      </c>
      <c r="F7" s="19">
        <v>185336000</v>
      </c>
      <c r="G7" s="19">
        <v>73550000</v>
      </c>
      <c r="H7" s="19">
        <v>1347000</v>
      </c>
      <c r="I7" s="19"/>
      <c r="J7" s="19">
        <v>74897000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74897000</v>
      </c>
      <c r="X7" s="19">
        <v>124746000</v>
      </c>
      <c r="Y7" s="19">
        <v>-49849000</v>
      </c>
      <c r="Z7" s="20">
        <v>-39.96</v>
      </c>
      <c r="AA7" s="21">
        <v>185336000</v>
      </c>
    </row>
    <row r="8" spans="1:27" ht="13.5">
      <c r="A8" s="22" t="s">
        <v>35</v>
      </c>
      <c r="B8" s="16"/>
      <c r="C8" s="17"/>
      <c r="D8" s="17"/>
      <c r="E8" s="18">
        <v>57452000</v>
      </c>
      <c r="F8" s="19">
        <v>57452000</v>
      </c>
      <c r="G8" s="19">
        <v>21277000</v>
      </c>
      <c r="H8" s="19"/>
      <c r="I8" s="19"/>
      <c r="J8" s="19">
        <v>21277000</v>
      </c>
      <c r="K8" s="19"/>
      <c r="L8" s="19">
        <v>6689976</v>
      </c>
      <c r="M8" s="19"/>
      <c r="N8" s="19">
        <v>6689976</v>
      </c>
      <c r="O8" s="19"/>
      <c r="P8" s="19"/>
      <c r="Q8" s="19"/>
      <c r="R8" s="19"/>
      <c r="S8" s="19"/>
      <c r="T8" s="19"/>
      <c r="U8" s="19"/>
      <c r="V8" s="19"/>
      <c r="W8" s="19">
        <v>27966976</v>
      </c>
      <c r="X8" s="19">
        <v>47726000</v>
      </c>
      <c r="Y8" s="19">
        <v>-19759024</v>
      </c>
      <c r="Z8" s="20">
        <v>-41.4</v>
      </c>
      <c r="AA8" s="21">
        <v>57452000</v>
      </c>
    </row>
    <row r="9" spans="1:27" ht="13.5">
      <c r="A9" s="22" t="s">
        <v>36</v>
      </c>
      <c r="B9" s="16"/>
      <c r="C9" s="17"/>
      <c r="D9" s="17"/>
      <c r="E9" s="18">
        <v>11397643</v>
      </c>
      <c r="F9" s="19">
        <v>11397643</v>
      </c>
      <c r="G9" s="19">
        <v>590319</v>
      </c>
      <c r="H9" s="19">
        <v>766807</v>
      </c>
      <c r="I9" s="19">
        <v>804521</v>
      </c>
      <c r="J9" s="19">
        <v>2161647</v>
      </c>
      <c r="K9" s="19"/>
      <c r="L9" s="19">
        <v>620659</v>
      </c>
      <c r="M9" s="19"/>
      <c r="N9" s="19">
        <v>620659</v>
      </c>
      <c r="O9" s="19"/>
      <c r="P9" s="19"/>
      <c r="Q9" s="19"/>
      <c r="R9" s="19"/>
      <c r="S9" s="19"/>
      <c r="T9" s="19"/>
      <c r="U9" s="19"/>
      <c r="V9" s="19"/>
      <c r="W9" s="19">
        <v>2782306</v>
      </c>
      <c r="X9" s="19">
        <v>3586109</v>
      </c>
      <c r="Y9" s="19">
        <v>-803803</v>
      </c>
      <c r="Z9" s="20">
        <v>-22.41</v>
      </c>
      <c r="AA9" s="21">
        <v>11397643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-174116384</v>
      </c>
      <c r="F12" s="19">
        <v>-174116384</v>
      </c>
      <c r="G12" s="19">
        <v>-11955007</v>
      </c>
      <c r="H12" s="19">
        <v>-15284908</v>
      </c>
      <c r="I12" s="19">
        <v>-13819433</v>
      </c>
      <c r="J12" s="19">
        <v>-41059348</v>
      </c>
      <c r="K12" s="19"/>
      <c r="L12" s="19">
        <v>-24497114</v>
      </c>
      <c r="M12" s="19"/>
      <c r="N12" s="19">
        <v>-24497114</v>
      </c>
      <c r="O12" s="19"/>
      <c r="P12" s="19"/>
      <c r="Q12" s="19"/>
      <c r="R12" s="19"/>
      <c r="S12" s="19"/>
      <c r="T12" s="19"/>
      <c r="U12" s="19"/>
      <c r="V12" s="19"/>
      <c r="W12" s="19">
        <v>-65556462</v>
      </c>
      <c r="X12" s="19">
        <v>-91195209</v>
      </c>
      <c r="Y12" s="19">
        <v>25638747</v>
      </c>
      <c r="Z12" s="20">
        <v>-28.11</v>
      </c>
      <c r="AA12" s="21">
        <v>-174116384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99837211</v>
      </c>
      <c r="F15" s="27">
        <f t="shared" si="0"/>
        <v>99837211</v>
      </c>
      <c r="G15" s="27">
        <f t="shared" si="0"/>
        <v>84132557</v>
      </c>
      <c r="H15" s="27">
        <f t="shared" si="0"/>
        <v>-6806181</v>
      </c>
      <c r="I15" s="27">
        <f t="shared" si="0"/>
        <v>-12417008</v>
      </c>
      <c r="J15" s="27">
        <f t="shared" si="0"/>
        <v>64909368</v>
      </c>
      <c r="K15" s="27">
        <f t="shared" si="0"/>
        <v>0</v>
      </c>
      <c r="L15" s="27">
        <f t="shared" si="0"/>
        <v>-15780905</v>
      </c>
      <c r="M15" s="27">
        <f t="shared" si="0"/>
        <v>0</v>
      </c>
      <c r="N15" s="27">
        <f t="shared" si="0"/>
        <v>-15780905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49128463</v>
      </c>
      <c r="X15" s="27">
        <f t="shared" si="0"/>
        <v>93916401</v>
      </c>
      <c r="Y15" s="27">
        <f t="shared" si="0"/>
        <v>-44787938</v>
      </c>
      <c r="Z15" s="28">
        <f>+IF(X15&lt;&gt;0,+(Y15/X15)*100,0)</f>
        <v>-47.68915495388287</v>
      </c>
      <c r="AA15" s="29">
        <f>SUM(AA6:AA14)</f>
        <v>99837211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-156677663</v>
      </c>
      <c r="F24" s="19">
        <v>-156677663</v>
      </c>
      <c r="G24" s="19">
        <v>-4216267</v>
      </c>
      <c r="H24" s="19">
        <v>-28177055</v>
      </c>
      <c r="I24" s="19">
        <v>-6820062</v>
      </c>
      <c r="J24" s="19">
        <v>-39213384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-39213384</v>
      </c>
      <c r="X24" s="19">
        <v>-86681045</v>
      </c>
      <c r="Y24" s="19">
        <v>47467661</v>
      </c>
      <c r="Z24" s="20">
        <v>-54.76</v>
      </c>
      <c r="AA24" s="21">
        <v>-156677663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-156677663</v>
      </c>
      <c r="F25" s="27">
        <f t="shared" si="1"/>
        <v>-156677663</v>
      </c>
      <c r="G25" s="27">
        <f t="shared" si="1"/>
        <v>-4216267</v>
      </c>
      <c r="H25" s="27">
        <f t="shared" si="1"/>
        <v>-28177055</v>
      </c>
      <c r="I25" s="27">
        <f t="shared" si="1"/>
        <v>-6820062</v>
      </c>
      <c r="J25" s="27">
        <f t="shared" si="1"/>
        <v>-39213384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-39213384</v>
      </c>
      <c r="X25" s="27">
        <f t="shared" si="1"/>
        <v>-86681045</v>
      </c>
      <c r="Y25" s="27">
        <f t="shared" si="1"/>
        <v>47467661</v>
      </c>
      <c r="Z25" s="28">
        <f>+IF(X25&lt;&gt;0,+(Y25/X25)*100,0)</f>
        <v>-54.761292967799356</v>
      </c>
      <c r="AA25" s="29">
        <f>SUM(AA19:AA24)</f>
        <v>-156677663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-56840452</v>
      </c>
      <c r="F36" s="33">
        <f t="shared" si="3"/>
        <v>-56840452</v>
      </c>
      <c r="G36" s="33">
        <f t="shared" si="3"/>
        <v>79916290</v>
      </c>
      <c r="H36" s="33">
        <f t="shared" si="3"/>
        <v>-34983236</v>
      </c>
      <c r="I36" s="33">
        <f t="shared" si="3"/>
        <v>-19237070</v>
      </c>
      <c r="J36" s="33">
        <f t="shared" si="3"/>
        <v>25695984</v>
      </c>
      <c r="K36" s="33">
        <f t="shared" si="3"/>
        <v>0</v>
      </c>
      <c r="L36" s="33">
        <f t="shared" si="3"/>
        <v>-15780905</v>
      </c>
      <c r="M36" s="33">
        <f t="shared" si="3"/>
        <v>0</v>
      </c>
      <c r="N36" s="33">
        <f t="shared" si="3"/>
        <v>-15780905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9915079</v>
      </c>
      <c r="X36" s="33">
        <f t="shared" si="3"/>
        <v>7235356</v>
      </c>
      <c r="Y36" s="33">
        <f t="shared" si="3"/>
        <v>2679723</v>
      </c>
      <c r="Z36" s="34">
        <f>+IF(X36&lt;&gt;0,+(Y36/X36)*100,0)</f>
        <v>37.03650518371176</v>
      </c>
      <c r="AA36" s="35">
        <f>+AA15+AA25+AA34</f>
        <v>-56840452</v>
      </c>
    </row>
    <row r="37" spans="1:27" ht="13.5">
      <c r="A37" s="22" t="s">
        <v>57</v>
      </c>
      <c r="B37" s="16"/>
      <c r="C37" s="31"/>
      <c r="D37" s="31"/>
      <c r="E37" s="32">
        <v>94825283</v>
      </c>
      <c r="F37" s="33">
        <v>94825283</v>
      </c>
      <c r="G37" s="33">
        <v>94825283</v>
      </c>
      <c r="H37" s="33">
        <v>174741573</v>
      </c>
      <c r="I37" s="33">
        <v>139758337</v>
      </c>
      <c r="J37" s="33">
        <v>94825283</v>
      </c>
      <c r="K37" s="33">
        <v>120521267</v>
      </c>
      <c r="L37" s="33">
        <v>120521267</v>
      </c>
      <c r="M37" s="33"/>
      <c r="N37" s="33">
        <v>120521267</v>
      </c>
      <c r="O37" s="33"/>
      <c r="P37" s="33"/>
      <c r="Q37" s="33"/>
      <c r="R37" s="33"/>
      <c r="S37" s="33"/>
      <c r="T37" s="33"/>
      <c r="U37" s="33"/>
      <c r="V37" s="33"/>
      <c r="W37" s="33">
        <v>94825283</v>
      </c>
      <c r="X37" s="33">
        <v>94825283</v>
      </c>
      <c r="Y37" s="33"/>
      <c r="Z37" s="34"/>
      <c r="AA37" s="35">
        <v>94825283</v>
      </c>
    </row>
    <row r="38" spans="1:27" ht="13.5">
      <c r="A38" s="41" t="s">
        <v>58</v>
      </c>
      <c r="B38" s="42"/>
      <c r="C38" s="43"/>
      <c r="D38" s="43"/>
      <c r="E38" s="44">
        <v>37984831</v>
      </c>
      <c r="F38" s="45">
        <v>37984831</v>
      </c>
      <c r="G38" s="45">
        <v>174741573</v>
      </c>
      <c r="H38" s="45">
        <v>139758337</v>
      </c>
      <c r="I38" s="45">
        <v>120521267</v>
      </c>
      <c r="J38" s="45">
        <v>120521267</v>
      </c>
      <c r="K38" s="45">
        <v>120521267</v>
      </c>
      <c r="L38" s="45">
        <v>104740362</v>
      </c>
      <c r="M38" s="45"/>
      <c r="N38" s="45">
        <v>104740362</v>
      </c>
      <c r="O38" s="45"/>
      <c r="P38" s="45"/>
      <c r="Q38" s="45"/>
      <c r="R38" s="45"/>
      <c r="S38" s="45"/>
      <c r="T38" s="45"/>
      <c r="U38" s="45"/>
      <c r="V38" s="45"/>
      <c r="W38" s="45">
        <v>104740362</v>
      </c>
      <c r="X38" s="45">
        <v>102060639</v>
      </c>
      <c r="Y38" s="45">
        <v>2679723</v>
      </c>
      <c r="Z38" s="46">
        <v>2.63</v>
      </c>
      <c r="AA38" s="47">
        <v>37984831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3749196</v>
      </c>
      <c r="D6" s="17"/>
      <c r="E6" s="18">
        <v>2811567</v>
      </c>
      <c r="F6" s="19">
        <v>2811567</v>
      </c>
      <c r="G6" s="19">
        <v>2734848</v>
      </c>
      <c r="H6" s="19">
        <v>414406</v>
      </c>
      <c r="I6" s="19">
        <v>948715</v>
      </c>
      <c r="J6" s="19">
        <v>4097969</v>
      </c>
      <c r="K6" s="19">
        <v>512252</v>
      </c>
      <c r="L6" s="19">
        <v>776946</v>
      </c>
      <c r="M6" s="19">
        <v>182522</v>
      </c>
      <c r="N6" s="19">
        <v>1471720</v>
      </c>
      <c r="O6" s="19"/>
      <c r="P6" s="19"/>
      <c r="Q6" s="19"/>
      <c r="R6" s="19"/>
      <c r="S6" s="19"/>
      <c r="T6" s="19"/>
      <c r="U6" s="19"/>
      <c r="V6" s="19"/>
      <c r="W6" s="19">
        <v>5569689</v>
      </c>
      <c r="X6" s="19">
        <v>1243333</v>
      </c>
      <c r="Y6" s="19">
        <v>4326356</v>
      </c>
      <c r="Z6" s="20">
        <v>347.96</v>
      </c>
      <c r="AA6" s="21">
        <v>2811567</v>
      </c>
    </row>
    <row r="7" spans="1:27" ht="13.5">
      <c r="A7" s="22" t="s">
        <v>34</v>
      </c>
      <c r="B7" s="16"/>
      <c r="C7" s="17">
        <v>59099495</v>
      </c>
      <c r="D7" s="17"/>
      <c r="E7" s="18">
        <v>68361520</v>
      </c>
      <c r="F7" s="19">
        <v>68361520</v>
      </c>
      <c r="G7" s="19">
        <v>25601680</v>
      </c>
      <c r="H7" s="19">
        <v>1371497</v>
      </c>
      <c r="I7" s="19"/>
      <c r="J7" s="19">
        <v>26973177</v>
      </c>
      <c r="K7" s="19">
        <v>316735</v>
      </c>
      <c r="L7" s="19"/>
      <c r="M7" s="19">
        <v>21395818</v>
      </c>
      <c r="N7" s="19">
        <v>21712553</v>
      </c>
      <c r="O7" s="19"/>
      <c r="P7" s="19"/>
      <c r="Q7" s="19"/>
      <c r="R7" s="19"/>
      <c r="S7" s="19"/>
      <c r="T7" s="19"/>
      <c r="U7" s="19"/>
      <c r="V7" s="19"/>
      <c r="W7" s="19">
        <v>48685730</v>
      </c>
      <c r="X7" s="19">
        <v>39271232</v>
      </c>
      <c r="Y7" s="19">
        <v>9414498</v>
      </c>
      <c r="Z7" s="20">
        <v>23.97</v>
      </c>
      <c r="AA7" s="21">
        <v>68361520</v>
      </c>
    </row>
    <row r="8" spans="1:27" ht="13.5">
      <c r="A8" s="22" t="s">
        <v>35</v>
      </c>
      <c r="B8" s="16"/>
      <c r="C8" s="17">
        <v>17205844</v>
      </c>
      <c r="D8" s="17"/>
      <c r="E8" s="18">
        <v>20532480</v>
      </c>
      <c r="F8" s="19">
        <v>20532480</v>
      </c>
      <c r="G8" s="19">
        <v>3699000</v>
      </c>
      <c r="H8" s="19"/>
      <c r="I8" s="19"/>
      <c r="J8" s="19">
        <v>3699000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3699000</v>
      </c>
      <c r="X8" s="19">
        <v>9421120</v>
      </c>
      <c r="Y8" s="19">
        <v>-5722120</v>
      </c>
      <c r="Z8" s="20">
        <v>-60.74</v>
      </c>
      <c r="AA8" s="21">
        <v>20532480</v>
      </c>
    </row>
    <row r="9" spans="1:27" ht="13.5">
      <c r="A9" s="22" t="s">
        <v>36</v>
      </c>
      <c r="B9" s="16"/>
      <c r="C9" s="17">
        <v>1191329</v>
      </c>
      <c r="D9" s="17"/>
      <c r="E9" s="18">
        <v>1550000</v>
      </c>
      <c r="F9" s="19">
        <v>1550000</v>
      </c>
      <c r="G9" s="19"/>
      <c r="H9" s="19">
        <v>51525</v>
      </c>
      <c r="I9" s="19">
        <v>58109</v>
      </c>
      <c r="J9" s="19">
        <v>109634</v>
      </c>
      <c r="K9" s="19">
        <v>56234</v>
      </c>
      <c r="L9" s="19">
        <v>58109</v>
      </c>
      <c r="M9" s="19">
        <v>56234</v>
      </c>
      <c r="N9" s="19">
        <v>170577</v>
      </c>
      <c r="O9" s="19"/>
      <c r="P9" s="19"/>
      <c r="Q9" s="19"/>
      <c r="R9" s="19"/>
      <c r="S9" s="19"/>
      <c r="T9" s="19"/>
      <c r="U9" s="19"/>
      <c r="V9" s="19"/>
      <c r="W9" s="19">
        <v>280211</v>
      </c>
      <c r="X9" s="19">
        <v>419000</v>
      </c>
      <c r="Y9" s="19">
        <v>-138789</v>
      </c>
      <c r="Z9" s="20">
        <v>-33.12</v>
      </c>
      <c r="AA9" s="21">
        <v>1550000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-59273762</v>
      </c>
      <c r="D12" s="17"/>
      <c r="E12" s="18">
        <v>-69978214</v>
      </c>
      <c r="F12" s="19">
        <v>-69978214</v>
      </c>
      <c r="G12" s="19">
        <v>-4194764</v>
      </c>
      <c r="H12" s="19">
        <v>-7276394</v>
      </c>
      <c r="I12" s="19">
        <v>-4056873</v>
      </c>
      <c r="J12" s="19">
        <v>-15528031</v>
      </c>
      <c r="K12" s="19">
        <v>-5752459</v>
      </c>
      <c r="L12" s="19">
        <v>-5661842</v>
      </c>
      <c r="M12" s="19">
        <v>-4728979</v>
      </c>
      <c r="N12" s="19">
        <v>-16143280</v>
      </c>
      <c r="O12" s="19"/>
      <c r="P12" s="19"/>
      <c r="Q12" s="19"/>
      <c r="R12" s="19"/>
      <c r="S12" s="19"/>
      <c r="T12" s="19"/>
      <c r="U12" s="19"/>
      <c r="V12" s="19"/>
      <c r="W12" s="19">
        <v>-31671311</v>
      </c>
      <c r="X12" s="19">
        <v>-38552131</v>
      </c>
      <c r="Y12" s="19">
        <v>6880820</v>
      </c>
      <c r="Z12" s="20">
        <v>-17.85</v>
      </c>
      <c r="AA12" s="21">
        <v>-69978214</v>
      </c>
    </row>
    <row r="13" spans="1:27" ht="13.5">
      <c r="A13" s="22" t="s">
        <v>40</v>
      </c>
      <c r="B13" s="16"/>
      <c r="C13" s="17">
        <v>-19817</v>
      </c>
      <c r="D13" s="17"/>
      <c r="E13" s="18">
        <v>-93000</v>
      </c>
      <c r="F13" s="19">
        <v>-93000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>
        <v>-93000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>
        <v>-2113917</v>
      </c>
      <c r="J14" s="19">
        <v>-2113917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-2113917</v>
      </c>
      <c r="X14" s="19"/>
      <c r="Y14" s="19">
        <v>-2113917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21952285</v>
      </c>
      <c r="D15" s="25">
        <f>SUM(D6:D14)</f>
        <v>0</v>
      </c>
      <c r="E15" s="26">
        <f t="shared" si="0"/>
        <v>23184353</v>
      </c>
      <c r="F15" s="27">
        <f t="shared" si="0"/>
        <v>23184353</v>
      </c>
      <c r="G15" s="27">
        <f t="shared" si="0"/>
        <v>27840764</v>
      </c>
      <c r="H15" s="27">
        <f t="shared" si="0"/>
        <v>-5438966</v>
      </c>
      <c r="I15" s="27">
        <f t="shared" si="0"/>
        <v>-5163966</v>
      </c>
      <c r="J15" s="27">
        <f t="shared" si="0"/>
        <v>17237832</v>
      </c>
      <c r="K15" s="27">
        <f t="shared" si="0"/>
        <v>-4867238</v>
      </c>
      <c r="L15" s="27">
        <f t="shared" si="0"/>
        <v>-4826787</v>
      </c>
      <c r="M15" s="27">
        <f t="shared" si="0"/>
        <v>16905595</v>
      </c>
      <c r="N15" s="27">
        <f t="shared" si="0"/>
        <v>7211570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24449402</v>
      </c>
      <c r="X15" s="27">
        <f t="shared" si="0"/>
        <v>11802554</v>
      </c>
      <c r="Y15" s="27">
        <f t="shared" si="0"/>
        <v>12646848</v>
      </c>
      <c r="Z15" s="28">
        <f>+IF(X15&lt;&gt;0,+(Y15/X15)*100,0)</f>
        <v>107.15348559303351</v>
      </c>
      <c r="AA15" s="29">
        <f>SUM(AA6:AA14)</f>
        <v>23184353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2051358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-24385174</v>
      </c>
      <c r="D24" s="17"/>
      <c r="E24" s="18">
        <v>-23225581</v>
      </c>
      <c r="F24" s="19">
        <v>-23225581</v>
      </c>
      <c r="G24" s="19"/>
      <c r="H24" s="19">
        <v>-2057340</v>
      </c>
      <c r="I24" s="19">
        <v>-1234428</v>
      </c>
      <c r="J24" s="19">
        <v>-3291768</v>
      </c>
      <c r="K24" s="19">
        <v>-1105750</v>
      </c>
      <c r="L24" s="19">
        <v>-706000</v>
      </c>
      <c r="M24" s="19">
        <v>-1283040</v>
      </c>
      <c r="N24" s="19">
        <v>-3094790</v>
      </c>
      <c r="O24" s="19"/>
      <c r="P24" s="19"/>
      <c r="Q24" s="19"/>
      <c r="R24" s="19"/>
      <c r="S24" s="19"/>
      <c r="T24" s="19"/>
      <c r="U24" s="19"/>
      <c r="V24" s="19"/>
      <c r="W24" s="19">
        <v>-6386558</v>
      </c>
      <c r="X24" s="19">
        <v>-8396710</v>
      </c>
      <c r="Y24" s="19">
        <v>2010152</v>
      </c>
      <c r="Z24" s="20">
        <v>-23.94</v>
      </c>
      <c r="AA24" s="21">
        <v>-23225581</v>
      </c>
    </row>
    <row r="25" spans="1:27" ht="13.5">
      <c r="A25" s="23" t="s">
        <v>49</v>
      </c>
      <c r="B25" s="24"/>
      <c r="C25" s="25">
        <f aca="true" t="shared" si="1" ref="C25:Y25">SUM(C19:C24)</f>
        <v>-22333816</v>
      </c>
      <c r="D25" s="25">
        <f>SUM(D19:D24)</f>
        <v>0</v>
      </c>
      <c r="E25" s="26">
        <f t="shared" si="1"/>
        <v>-23225581</v>
      </c>
      <c r="F25" s="27">
        <f t="shared" si="1"/>
        <v>-23225581</v>
      </c>
      <c r="G25" s="27">
        <f t="shared" si="1"/>
        <v>0</v>
      </c>
      <c r="H25" s="27">
        <f t="shared" si="1"/>
        <v>-2057340</v>
      </c>
      <c r="I25" s="27">
        <f t="shared" si="1"/>
        <v>-1234428</v>
      </c>
      <c r="J25" s="27">
        <f t="shared" si="1"/>
        <v>-3291768</v>
      </c>
      <c r="K25" s="27">
        <f t="shared" si="1"/>
        <v>-1105750</v>
      </c>
      <c r="L25" s="27">
        <f t="shared" si="1"/>
        <v>-706000</v>
      </c>
      <c r="M25" s="27">
        <f t="shared" si="1"/>
        <v>-1283040</v>
      </c>
      <c r="N25" s="27">
        <f t="shared" si="1"/>
        <v>-3094790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-6386558</v>
      </c>
      <c r="X25" s="27">
        <f t="shared" si="1"/>
        <v>-8396710</v>
      </c>
      <c r="Y25" s="27">
        <f t="shared" si="1"/>
        <v>2010152</v>
      </c>
      <c r="Z25" s="28">
        <f>+IF(X25&lt;&gt;0,+(Y25/X25)*100,0)</f>
        <v>-23.93975735734591</v>
      </c>
      <c r="AA25" s="29">
        <f>SUM(AA19:AA24)</f>
        <v>-23225581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-86300</v>
      </c>
      <c r="F31" s="19">
        <v>-86300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>
        <v>-86300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-112091</v>
      </c>
      <c r="D33" s="17"/>
      <c r="E33" s="18">
        <v>-143000</v>
      </c>
      <c r="F33" s="19">
        <v>-143000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>
        <v>-143000</v>
      </c>
    </row>
    <row r="34" spans="1:27" ht="13.5">
      <c r="A34" s="23" t="s">
        <v>55</v>
      </c>
      <c r="B34" s="24"/>
      <c r="C34" s="25">
        <f aca="true" t="shared" si="2" ref="C34:Y34">SUM(C29:C33)</f>
        <v>-112091</v>
      </c>
      <c r="D34" s="25">
        <f>SUM(D29:D33)</f>
        <v>0</v>
      </c>
      <c r="E34" s="26">
        <f t="shared" si="2"/>
        <v>-229300</v>
      </c>
      <c r="F34" s="27">
        <f t="shared" si="2"/>
        <v>-229300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-229300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-493622</v>
      </c>
      <c r="D36" s="31">
        <f>+D15+D25+D34</f>
        <v>0</v>
      </c>
      <c r="E36" s="32">
        <f t="shared" si="3"/>
        <v>-270528</v>
      </c>
      <c r="F36" s="33">
        <f t="shared" si="3"/>
        <v>-270528</v>
      </c>
      <c r="G36" s="33">
        <f t="shared" si="3"/>
        <v>27840764</v>
      </c>
      <c r="H36" s="33">
        <f t="shared" si="3"/>
        <v>-7496306</v>
      </c>
      <c r="I36" s="33">
        <f t="shared" si="3"/>
        <v>-6398394</v>
      </c>
      <c r="J36" s="33">
        <f t="shared" si="3"/>
        <v>13946064</v>
      </c>
      <c r="K36" s="33">
        <f t="shared" si="3"/>
        <v>-5972988</v>
      </c>
      <c r="L36" s="33">
        <f t="shared" si="3"/>
        <v>-5532787</v>
      </c>
      <c r="M36" s="33">
        <f t="shared" si="3"/>
        <v>15622555</v>
      </c>
      <c r="N36" s="33">
        <f t="shared" si="3"/>
        <v>4116780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18062844</v>
      </c>
      <c r="X36" s="33">
        <f t="shared" si="3"/>
        <v>3405844</v>
      </c>
      <c r="Y36" s="33">
        <f t="shared" si="3"/>
        <v>14657000</v>
      </c>
      <c r="Z36" s="34">
        <f>+IF(X36&lt;&gt;0,+(Y36/X36)*100,0)</f>
        <v>430.3485420941183</v>
      </c>
      <c r="AA36" s="35">
        <f>+AA15+AA25+AA34</f>
        <v>-270528</v>
      </c>
    </row>
    <row r="37" spans="1:27" ht="13.5">
      <c r="A37" s="22" t="s">
        <v>57</v>
      </c>
      <c r="B37" s="16"/>
      <c r="C37" s="31">
        <v>15982579</v>
      </c>
      <c r="D37" s="31"/>
      <c r="E37" s="32">
        <v>7794542</v>
      </c>
      <c r="F37" s="33">
        <v>7794542</v>
      </c>
      <c r="G37" s="33">
        <v>6148081</v>
      </c>
      <c r="H37" s="33">
        <v>33988845</v>
      </c>
      <c r="I37" s="33">
        <v>26492539</v>
      </c>
      <c r="J37" s="33">
        <v>6148081</v>
      </c>
      <c r="K37" s="33">
        <v>20094145</v>
      </c>
      <c r="L37" s="33">
        <v>14121157</v>
      </c>
      <c r="M37" s="33">
        <v>8588370</v>
      </c>
      <c r="N37" s="33">
        <v>20094145</v>
      </c>
      <c r="O37" s="33"/>
      <c r="P37" s="33"/>
      <c r="Q37" s="33"/>
      <c r="R37" s="33"/>
      <c r="S37" s="33"/>
      <c r="T37" s="33"/>
      <c r="U37" s="33"/>
      <c r="V37" s="33"/>
      <c r="W37" s="33">
        <v>6148081</v>
      </c>
      <c r="X37" s="33">
        <v>7794542</v>
      </c>
      <c r="Y37" s="33">
        <v>-1646461</v>
      </c>
      <c r="Z37" s="34">
        <v>-21.12</v>
      </c>
      <c r="AA37" s="35">
        <v>7794542</v>
      </c>
    </row>
    <row r="38" spans="1:27" ht="13.5">
      <c r="A38" s="41" t="s">
        <v>58</v>
      </c>
      <c r="B38" s="42"/>
      <c r="C38" s="43">
        <v>15488957</v>
      </c>
      <c r="D38" s="43"/>
      <c r="E38" s="44">
        <v>7524014</v>
      </c>
      <c r="F38" s="45">
        <v>7524014</v>
      </c>
      <c r="G38" s="45">
        <v>33988845</v>
      </c>
      <c r="H38" s="45">
        <v>26492539</v>
      </c>
      <c r="I38" s="45">
        <v>20094145</v>
      </c>
      <c r="J38" s="45">
        <v>20094145</v>
      </c>
      <c r="K38" s="45">
        <v>14121157</v>
      </c>
      <c r="L38" s="45">
        <v>8588370</v>
      </c>
      <c r="M38" s="45">
        <v>24210925</v>
      </c>
      <c r="N38" s="45">
        <v>24210925</v>
      </c>
      <c r="O38" s="45"/>
      <c r="P38" s="45"/>
      <c r="Q38" s="45"/>
      <c r="R38" s="45"/>
      <c r="S38" s="45"/>
      <c r="T38" s="45"/>
      <c r="U38" s="45"/>
      <c r="V38" s="45"/>
      <c r="W38" s="45">
        <v>24210925</v>
      </c>
      <c r="X38" s="45">
        <v>11200386</v>
      </c>
      <c r="Y38" s="45">
        <v>13010539</v>
      </c>
      <c r="Z38" s="46">
        <v>116.16</v>
      </c>
      <c r="AA38" s="47">
        <v>7524014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28626912</v>
      </c>
      <c r="D6" s="17"/>
      <c r="E6" s="18">
        <v>65987967</v>
      </c>
      <c r="F6" s="19">
        <v>65987967</v>
      </c>
      <c r="G6" s="19">
        <v>2534189</v>
      </c>
      <c r="H6" s="19">
        <v>2106793</v>
      </c>
      <c r="I6" s="19">
        <v>1956127</v>
      </c>
      <c r="J6" s="19">
        <v>6597109</v>
      </c>
      <c r="K6" s="19">
        <v>1777805</v>
      </c>
      <c r="L6" s="19">
        <v>1189925</v>
      </c>
      <c r="M6" s="19">
        <v>2965915</v>
      </c>
      <c r="N6" s="19">
        <v>5933645</v>
      </c>
      <c r="O6" s="19"/>
      <c r="P6" s="19"/>
      <c r="Q6" s="19"/>
      <c r="R6" s="19"/>
      <c r="S6" s="19"/>
      <c r="T6" s="19"/>
      <c r="U6" s="19"/>
      <c r="V6" s="19"/>
      <c r="W6" s="19">
        <v>12530754</v>
      </c>
      <c r="X6" s="19">
        <v>32993982</v>
      </c>
      <c r="Y6" s="19">
        <v>-20463228</v>
      </c>
      <c r="Z6" s="20">
        <v>-62.02</v>
      </c>
      <c r="AA6" s="21">
        <v>65987967</v>
      </c>
    </row>
    <row r="7" spans="1:27" ht="13.5">
      <c r="A7" s="22" t="s">
        <v>34</v>
      </c>
      <c r="B7" s="16"/>
      <c r="C7" s="17">
        <v>149025710</v>
      </c>
      <c r="D7" s="17"/>
      <c r="E7" s="18">
        <v>171854000</v>
      </c>
      <c r="F7" s="19">
        <v>171854000</v>
      </c>
      <c r="G7" s="19">
        <v>67937000</v>
      </c>
      <c r="H7" s="19">
        <v>1626000</v>
      </c>
      <c r="I7" s="19"/>
      <c r="J7" s="19">
        <v>69563000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69563000</v>
      </c>
      <c r="X7" s="19">
        <v>131577986</v>
      </c>
      <c r="Y7" s="19">
        <v>-62014986</v>
      </c>
      <c r="Z7" s="20">
        <v>-47.13</v>
      </c>
      <c r="AA7" s="21">
        <v>171854000</v>
      </c>
    </row>
    <row r="8" spans="1:27" ht="13.5">
      <c r="A8" s="22" t="s">
        <v>35</v>
      </c>
      <c r="B8" s="16"/>
      <c r="C8" s="17">
        <v>38984628</v>
      </c>
      <c r="D8" s="17"/>
      <c r="E8" s="18">
        <v>53440000</v>
      </c>
      <c r="F8" s="19">
        <v>53440000</v>
      </c>
      <c r="G8" s="19">
        <v>14540000</v>
      </c>
      <c r="H8" s="19"/>
      <c r="I8" s="19"/>
      <c r="J8" s="19">
        <v>14540000</v>
      </c>
      <c r="K8" s="19"/>
      <c r="L8" s="19"/>
      <c r="M8" s="19">
        <v>19480000</v>
      </c>
      <c r="N8" s="19">
        <v>19480000</v>
      </c>
      <c r="O8" s="19"/>
      <c r="P8" s="19"/>
      <c r="Q8" s="19"/>
      <c r="R8" s="19"/>
      <c r="S8" s="19"/>
      <c r="T8" s="19"/>
      <c r="U8" s="19"/>
      <c r="V8" s="19"/>
      <c r="W8" s="19">
        <v>34020000</v>
      </c>
      <c r="X8" s="19">
        <v>34020000</v>
      </c>
      <c r="Y8" s="19"/>
      <c r="Z8" s="20"/>
      <c r="AA8" s="21">
        <v>53440000</v>
      </c>
    </row>
    <row r="9" spans="1:27" ht="13.5">
      <c r="A9" s="22" t="s">
        <v>36</v>
      </c>
      <c r="B9" s="16"/>
      <c r="C9" s="17">
        <v>11538256</v>
      </c>
      <c r="D9" s="17"/>
      <c r="E9" s="18">
        <v>11595718</v>
      </c>
      <c r="F9" s="19">
        <v>11595718</v>
      </c>
      <c r="G9" s="19">
        <v>296885</v>
      </c>
      <c r="H9" s="19">
        <v>574208</v>
      </c>
      <c r="I9" s="19">
        <v>562415</v>
      </c>
      <c r="J9" s="19">
        <v>1433508</v>
      </c>
      <c r="K9" s="19">
        <v>705899</v>
      </c>
      <c r="L9" s="19">
        <v>591779</v>
      </c>
      <c r="M9" s="19">
        <v>1798520</v>
      </c>
      <c r="N9" s="19">
        <v>3096198</v>
      </c>
      <c r="O9" s="19"/>
      <c r="P9" s="19"/>
      <c r="Q9" s="19"/>
      <c r="R9" s="19"/>
      <c r="S9" s="19"/>
      <c r="T9" s="19"/>
      <c r="U9" s="19"/>
      <c r="V9" s="19"/>
      <c r="W9" s="19">
        <v>4529706</v>
      </c>
      <c r="X9" s="19">
        <v>5793108</v>
      </c>
      <c r="Y9" s="19">
        <v>-1263402</v>
      </c>
      <c r="Z9" s="20">
        <v>-21.81</v>
      </c>
      <c r="AA9" s="21">
        <v>11595718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-155370153</v>
      </c>
      <c r="D12" s="17"/>
      <c r="E12" s="18">
        <v>162043731</v>
      </c>
      <c r="F12" s="19">
        <v>162043731</v>
      </c>
      <c r="G12" s="19">
        <v>-9787502</v>
      </c>
      <c r="H12" s="19">
        <v>-10917546</v>
      </c>
      <c r="I12" s="19">
        <v>-10829772</v>
      </c>
      <c r="J12" s="19">
        <v>-31534820</v>
      </c>
      <c r="K12" s="19">
        <v>-10444670</v>
      </c>
      <c r="L12" s="19">
        <v>-9153365</v>
      </c>
      <c r="M12" s="19">
        <v>-11935023</v>
      </c>
      <c r="N12" s="19">
        <v>-31533058</v>
      </c>
      <c r="O12" s="19"/>
      <c r="P12" s="19"/>
      <c r="Q12" s="19"/>
      <c r="R12" s="19"/>
      <c r="S12" s="19"/>
      <c r="T12" s="19"/>
      <c r="U12" s="19"/>
      <c r="V12" s="19"/>
      <c r="W12" s="19">
        <v>-63067878</v>
      </c>
      <c r="X12" s="19">
        <v>80992956</v>
      </c>
      <c r="Y12" s="19">
        <v>-144060834</v>
      </c>
      <c r="Z12" s="20">
        <v>-177.87</v>
      </c>
      <c r="AA12" s="21">
        <v>162043731</v>
      </c>
    </row>
    <row r="13" spans="1:27" ht="13.5">
      <c r="A13" s="22" t="s">
        <v>40</v>
      </c>
      <c r="B13" s="16"/>
      <c r="C13" s="17">
        <v>-1345982</v>
      </c>
      <c r="D13" s="17"/>
      <c r="E13" s="18">
        <v>2107008</v>
      </c>
      <c r="F13" s="19">
        <v>2107008</v>
      </c>
      <c r="G13" s="19"/>
      <c r="H13" s="19"/>
      <c r="I13" s="19">
        <v>-319425</v>
      </c>
      <c r="J13" s="19">
        <v>-319425</v>
      </c>
      <c r="K13" s="19"/>
      <c r="L13" s="19"/>
      <c r="M13" s="19">
        <v>-311067</v>
      </c>
      <c r="N13" s="19">
        <v>-311067</v>
      </c>
      <c r="O13" s="19"/>
      <c r="P13" s="19"/>
      <c r="Q13" s="19"/>
      <c r="R13" s="19"/>
      <c r="S13" s="19"/>
      <c r="T13" s="19"/>
      <c r="U13" s="19"/>
      <c r="V13" s="19"/>
      <c r="W13" s="19">
        <v>-630492</v>
      </c>
      <c r="X13" s="19">
        <v>1053504</v>
      </c>
      <c r="Y13" s="19">
        <v>-1683996</v>
      </c>
      <c r="Z13" s="20">
        <v>-159.85</v>
      </c>
      <c r="AA13" s="21">
        <v>2107008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71459371</v>
      </c>
      <c r="D15" s="25">
        <f>SUM(D6:D14)</f>
        <v>0</v>
      </c>
      <c r="E15" s="26">
        <f t="shared" si="0"/>
        <v>467028424</v>
      </c>
      <c r="F15" s="27">
        <f t="shared" si="0"/>
        <v>467028424</v>
      </c>
      <c r="G15" s="27">
        <f t="shared" si="0"/>
        <v>75520572</v>
      </c>
      <c r="H15" s="27">
        <f t="shared" si="0"/>
        <v>-6610545</v>
      </c>
      <c r="I15" s="27">
        <f t="shared" si="0"/>
        <v>-8630655</v>
      </c>
      <c r="J15" s="27">
        <f t="shared" si="0"/>
        <v>60279372</v>
      </c>
      <c r="K15" s="27">
        <f t="shared" si="0"/>
        <v>-7960966</v>
      </c>
      <c r="L15" s="27">
        <f t="shared" si="0"/>
        <v>-7371661</v>
      </c>
      <c r="M15" s="27">
        <f t="shared" si="0"/>
        <v>11998345</v>
      </c>
      <c r="N15" s="27">
        <f t="shared" si="0"/>
        <v>-3334282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56945090</v>
      </c>
      <c r="X15" s="27">
        <f t="shared" si="0"/>
        <v>286431536</v>
      </c>
      <c r="Y15" s="27">
        <f t="shared" si="0"/>
        <v>-229486446</v>
      </c>
      <c r="Z15" s="28">
        <f>+IF(X15&lt;&gt;0,+(Y15/X15)*100,0)</f>
        <v>-80.11912696652229</v>
      </c>
      <c r="AA15" s="29">
        <f>SUM(AA6:AA14)</f>
        <v>467028424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106200</v>
      </c>
      <c r="F19" s="19">
        <v>106200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>
        <v>106200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165975472</v>
      </c>
      <c r="F24" s="19">
        <v>165975472</v>
      </c>
      <c r="G24" s="19">
        <v>-2929620</v>
      </c>
      <c r="H24" s="19">
        <v>-7448424</v>
      </c>
      <c r="I24" s="19">
        <v>-8156765</v>
      </c>
      <c r="J24" s="19">
        <v>-18534809</v>
      </c>
      <c r="K24" s="19">
        <v>-676457</v>
      </c>
      <c r="L24" s="19">
        <v>-11248319</v>
      </c>
      <c r="M24" s="19">
        <v>-18705182</v>
      </c>
      <c r="N24" s="19">
        <v>-30629958</v>
      </c>
      <c r="O24" s="19"/>
      <c r="P24" s="19"/>
      <c r="Q24" s="19"/>
      <c r="R24" s="19"/>
      <c r="S24" s="19"/>
      <c r="T24" s="19"/>
      <c r="U24" s="19"/>
      <c r="V24" s="19"/>
      <c r="W24" s="19">
        <v>-49164767</v>
      </c>
      <c r="X24" s="19">
        <v>78004000</v>
      </c>
      <c r="Y24" s="19">
        <v>-127168767</v>
      </c>
      <c r="Z24" s="20">
        <v>-163.03</v>
      </c>
      <c r="AA24" s="21">
        <v>165975472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166081672</v>
      </c>
      <c r="F25" s="27">
        <f t="shared" si="1"/>
        <v>166081672</v>
      </c>
      <c r="G25" s="27">
        <f t="shared" si="1"/>
        <v>-2929620</v>
      </c>
      <c r="H25" s="27">
        <f t="shared" si="1"/>
        <v>-7448424</v>
      </c>
      <c r="I25" s="27">
        <f t="shared" si="1"/>
        <v>-8156765</v>
      </c>
      <c r="J25" s="27">
        <f t="shared" si="1"/>
        <v>-18534809</v>
      </c>
      <c r="K25" s="27">
        <f t="shared" si="1"/>
        <v>-676457</v>
      </c>
      <c r="L25" s="27">
        <f t="shared" si="1"/>
        <v>-11248319</v>
      </c>
      <c r="M25" s="27">
        <f t="shared" si="1"/>
        <v>-18705182</v>
      </c>
      <c r="N25" s="27">
        <f t="shared" si="1"/>
        <v>-30629958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-49164767</v>
      </c>
      <c r="X25" s="27">
        <f t="shared" si="1"/>
        <v>78004000</v>
      </c>
      <c r="Y25" s="27">
        <f t="shared" si="1"/>
        <v>-127168767</v>
      </c>
      <c r="Z25" s="28">
        <f>+IF(X25&lt;&gt;0,+(Y25/X25)*100,0)</f>
        <v>-163.02852033229064</v>
      </c>
      <c r="AA25" s="29">
        <f>SUM(AA19:AA24)</f>
        <v>166081672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817031</v>
      </c>
      <c r="F33" s="19">
        <v>817031</v>
      </c>
      <c r="G33" s="19"/>
      <c r="H33" s="19"/>
      <c r="I33" s="19">
        <v>-221229</v>
      </c>
      <c r="J33" s="19">
        <v>-221229</v>
      </c>
      <c r="K33" s="19"/>
      <c r="L33" s="19"/>
      <c r="M33" s="19">
        <v>-229588</v>
      </c>
      <c r="N33" s="19">
        <v>-229588</v>
      </c>
      <c r="O33" s="19"/>
      <c r="P33" s="19"/>
      <c r="Q33" s="19"/>
      <c r="R33" s="19"/>
      <c r="S33" s="19"/>
      <c r="T33" s="19"/>
      <c r="U33" s="19"/>
      <c r="V33" s="19"/>
      <c r="W33" s="19">
        <v>-450817</v>
      </c>
      <c r="X33" s="19">
        <v>408514</v>
      </c>
      <c r="Y33" s="19">
        <v>-859331</v>
      </c>
      <c r="Z33" s="20">
        <v>-210.36</v>
      </c>
      <c r="AA33" s="21">
        <v>817031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817031</v>
      </c>
      <c r="F34" s="27">
        <f t="shared" si="2"/>
        <v>817031</v>
      </c>
      <c r="G34" s="27">
        <f t="shared" si="2"/>
        <v>0</v>
      </c>
      <c r="H34" s="27">
        <f t="shared" si="2"/>
        <v>0</v>
      </c>
      <c r="I34" s="27">
        <f t="shared" si="2"/>
        <v>-221229</v>
      </c>
      <c r="J34" s="27">
        <f t="shared" si="2"/>
        <v>-221229</v>
      </c>
      <c r="K34" s="27">
        <f t="shared" si="2"/>
        <v>0</v>
      </c>
      <c r="L34" s="27">
        <f t="shared" si="2"/>
        <v>0</v>
      </c>
      <c r="M34" s="27">
        <f t="shared" si="2"/>
        <v>-229588</v>
      </c>
      <c r="N34" s="27">
        <f t="shared" si="2"/>
        <v>-229588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-450817</v>
      </c>
      <c r="X34" s="27">
        <f t="shared" si="2"/>
        <v>408514</v>
      </c>
      <c r="Y34" s="27">
        <f t="shared" si="2"/>
        <v>-859331</v>
      </c>
      <c r="Z34" s="28">
        <f>+IF(X34&lt;&gt;0,+(Y34/X34)*100,0)</f>
        <v>-210.35533665920875</v>
      </c>
      <c r="AA34" s="29">
        <f>SUM(AA29:AA33)</f>
        <v>817031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71459371</v>
      </c>
      <c r="D36" s="31">
        <f>+D15+D25+D34</f>
        <v>0</v>
      </c>
      <c r="E36" s="32">
        <f t="shared" si="3"/>
        <v>633927127</v>
      </c>
      <c r="F36" s="33">
        <f t="shared" si="3"/>
        <v>633927127</v>
      </c>
      <c r="G36" s="33">
        <f t="shared" si="3"/>
        <v>72590952</v>
      </c>
      <c r="H36" s="33">
        <f t="shared" si="3"/>
        <v>-14058969</v>
      </c>
      <c r="I36" s="33">
        <f t="shared" si="3"/>
        <v>-17008649</v>
      </c>
      <c r="J36" s="33">
        <f t="shared" si="3"/>
        <v>41523334</v>
      </c>
      <c r="K36" s="33">
        <f t="shared" si="3"/>
        <v>-8637423</v>
      </c>
      <c r="L36" s="33">
        <f t="shared" si="3"/>
        <v>-18619980</v>
      </c>
      <c r="M36" s="33">
        <f t="shared" si="3"/>
        <v>-6936425</v>
      </c>
      <c r="N36" s="33">
        <f t="shared" si="3"/>
        <v>-34193828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7329506</v>
      </c>
      <c r="X36" s="33">
        <f t="shared" si="3"/>
        <v>364844050</v>
      </c>
      <c r="Y36" s="33">
        <f t="shared" si="3"/>
        <v>-357514544</v>
      </c>
      <c r="Z36" s="34">
        <f>+IF(X36&lt;&gt;0,+(Y36/X36)*100,0)</f>
        <v>-97.9910578231987</v>
      </c>
      <c r="AA36" s="35">
        <f>+AA15+AA25+AA34</f>
        <v>633927127</v>
      </c>
    </row>
    <row r="37" spans="1:27" ht="13.5">
      <c r="A37" s="22" t="s">
        <v>57</v>
      </c>
      <c r="B37" s="16"/>
      <c r="C37" s="31"/>
      <c r="D37" s="31"/>
      <c r="E37" s="32">
        <v>66612220</v>
      </c>
      <c r="F37" s="33">
        <v>66612220</v>
      </c>
      <c r="G37" s="33">
        <v>76326392</v>
      </c>
      <c r="H37" s="33">
        <v>148917344</v>
      </c>
      <c r="I37" s="33">
        <v>134858375</v>
      </c>
      <c r="J37" s="33">
        <v>76326392</v>
      </c>
      <c r="K37" s="33">
        <v>117849726</v>
      </c>
      <c r="L37" s="33">
        <v>109212303</v>
      </c>
      <c r="M37" s="33">
        <v>90592323</v>
      </c>
      <c r="N37" s="33">
        <v>117849726</v>
      </c>
      <c r="O37" s="33"/>
      <c r="P37" s="33"/>
      <c r="Q37" s="33"/>
      <c r="R37" s="33"/>
      <c r="S37" s="33"/>
      <c r="T37" s="33"/>
      <c r="U37" s="33"/>
      <c r="V37" s="33"/>
      <c r="W37" s="33">
        <v>76326392</v>
      </c>
      <c r="X37" s="33">
        <v>66612220</v>
      </c>
      <c r="Y37" s="33">
        <v>9714172</v>
      </c>
      <c r="Z37" s="34">
        <v>14.58</v>
      </c>
      <c r="AA37" s="35">
        <v>66612220</v>
      </c>
    </row>
    <row r="38" spans="1:27" ht="13.5">
      <c r="A38" s="41" t="s">
        <v>58</v>
      </c>
      <c r="B38" s="42"/>
      <c r="C38" s="43">
        <v>71459371</v>
      </c>
      <c r="D38" s="43"/>
      <c r="E38" s="44">
        <v>700539347</v>
      </c>
      <c r="F38" s="45">
        <v>700539347</v>
      </c>
      <c r="G38" s="45">
        <v>148917344</v>
      </c>
      <c r="H38" s="45">
        <v>134858375</v>
      </c>
      <c r="I38" s="45">
        <v>117849726</v>
      </c>
      <c r="J38" s="45">
        <v>117849726</v>
      </c>
      <c r="K38" s="45">
        <v>109212303</v>
      </c>
      <c r="L38" s="45">
        <v>90592323</v>
      </c>
      <c r="M38" s="45">
        <v>83655898</v>
      </c>
      <c r="N38" s="45">
        <v>83655898</v>
      </c>
      <c r="O38" s="45"/>
      <c r="P38" s="45"/>
      <c r="Q38" s="45"/>
      <c r="R38" s="45"/>
      <c r="S38" s="45"/>
      <c r="T38" s="45"/>
      <c r="U38" s="45"/>
      <c r="V38" s="45"/>
      <c r="W38" s="45">
        <v>83655898</v>
      </c>
      <c r="X38" s="45">
        <v>431456270</v>
      </c>
      <c r="Y38" s="45">
        <v>-347800372</v>
      </c>
      <c r="Z38" s="46">
        <v>-80.61</v>
      </c>
      <c r="AA38" s="47">
        <v>700539347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>
        <v>74832500</v>
      </c>
      <c r="G6" s="19">
        <v>25023109</v>
      </c>
      <c r="H6" s="19">
        <v>6175435</v>
      </c>
      <c r="I6" s="19">
        <v>6794552</v>
      </c>
      <c r="J6" s="19">
        <v>37993096</v>
      </c>
      <c r="K6" s="19">
        <v>6405612</v>
      </c>
      <c r="L6" s="19">
        <v>6933276</v>
      </c>
      <c r="M6" s="19">
        <v>6754682</v>
      </c>
      <c r="N6" s="19">
        <v>20093570</v>
      </c>
      <c r="O6" s="19"/>
      <c r="P6" s="19"/>
      <c r="Q6" s="19"/>
      <c r="R6" s="19"/>
      <c r="S6" s="19"/>
      <c r="T6" s="19"/>
      <c r="U6" s="19"/>
      <c r="V6" s="19"/>
      <c r="W6" s="19">
        <v>58086666</v>
      </c>
      <c r="X6" s="19">
        <v>37416210</v>
      </c>
      <c r="Y6" s="19">
        <v>20670456</v>
      </c>
      <c r="Z6" s="20">
        <v>55.24</v>
      </c>
      <c r="AA6" s="21">
        <v>74832500</v>
      </c>
    </row>
    <row r="7" spans="1:27" ht="13.5">
      <c r="A7" s="22" t="s">
        <v>34</v>
      </c>
      <c r="B7" s="16"/>
      <c r="C7" s="17"/>
      <c r="D7" s="17"/>
      <c r="E7" s="18"/>
      <c r="F7" s="19">
        <v>324293000</v>
      </c>
      <c r="G7" s="19">
        <v>73997000</v>
      </c>
      <c r="H7" s="19">
        <v>1480000</v>
      </c>
      <c r="I7" s="19"/>
      <c r="J7" s="19">
        <v>75477000</v>
      </c>
      <c r="K7" s="19">
        <v>31412000</v>
      </c>
      <c r="L7" s="19">
        <v>4097000</v>
      </c>
      <c r="M7" s="19">
        <v>30582000</v>
      </c>
      <c r="N7" s="19">
        <v>66091000</v>
      </c>
      <c r="O7" s="19"/>
      <c r="P7" s="19"/>
      <c r="Q7" s="19"/>
      <c r="R7" s="19"/>
      <c r="S7" s="19"/>
      <c r="T7" s="19"/>
      <c r="U7" s="19"/>
      <c r="V7" s="19"/>
      <c r="W7" s="19">
        <v>141568000</v>
      </c>
      <c r="X7" s="19">
        <v>204967990</v>
      </c>
      <c r="Y7" s="19">
        <v>-63399990</v>
      </c>
      <c r="Z7" s="20">
        <v>-30.93</v>
      </c>
      <c r="AA7" s="21">
        <v>324293000</v>
      </c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/>
      <c r="D9" s="17"/>
      <c r="E9" s="18"/>
      <c r="F9" s="19">
        <v>3842000</v>
      </c>
      <c r="G9" s="19">
        <v>83197</v>
      </c>
      <c r="H9" s="19">
        <v>231515</v>
      </c>
      <c r="I9" s="19">
        <v>86043</v>
      </c>
      <c r="J9" s="19">
        <v>400755</v>
      </c>
      <c r="K9" s="19">
        <v>237928</v>
      </c>
      <c r="L9" s="19">
        <v>23628</v>
      </c>
      <c r="M9" s="19">
        <v>93876</v>
      </c>
      <c r="N9" s="19">
        <v>355432</v>
      </c>
      <c r="O9" s="19"/>
      <c r="P9" s="19"/>
      <c r="Q9" s="19"/>
      <c r="R9" s="19"/>
      <c r="S9" s="19"/>
      <c r="T9" s="19"/>
      <c r="U9" s="19"/>
      <c r="V9" s="19"/>
      <c r="W9" s="19">
        <v>756187</v>
      </c>
      <c r="X9" s="19">
        <v>1920996</v>
      </c>
      <c r="Y9" s="19">
        <v>-1164809</v>
      </c>
      <c r="Z9" s="20">
        <v>-60.64</v>
      </c>
      <c r="AA9" s="21">
        <v>3842000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>
        <v>-288392487</v>
      </c>
      <c r="G12" s="19">
        <v>-12732905</v>
      </c>
      <c r="H12" s="19">
        <v>-17527643</v>
      </c>
      <c r="I12" s="19">
        <v>-17612620</v>
      </c>
      <c r="J12" s="19">
        <v>-47873168</v>
      </c>
      <c r="K12" s="19">
        <v>-18097779</v>
      </c>
      <c r="L12" s="19">
        <v>-16389007</v>
      </c>
      <c r="M12" s="19">
        <v>-20785797</v>
      </c>
      <c r="N12" s="19">
        <v>-55272583</v>
      </c>
      <c r="O12" s="19"/>
      <c r="P12" s="19"/>
      <c r="Q12" s="19"/>
      <c r="R12" s="19"/>
      <c r="S12" s="19"/>
      <c r="T12" s="19"/>
      <c r="U12" s="19"/>
      <c r="V12" s="19"/>
      <c r="W12" s="19">
        <v>-103145751</v>
      </c>
      <c r="X12" s="19">
        <v>-144405582</v>
      </c>
      <c r="Y12" s="19">
        <v>41259831</v>
      </c>
      <c r="Z12" s="20">
        <v>-28.57</v>
      </c>
      <c r="AA12" s="21">
        <v>-288392487</v>
      </c>
    </row>
    <row r="13" spans="1:27" ht="13.5">
      <c r="A13" s="22" t="s">
        <v>40</v>
      </c>
      <c r="B13" s="16"/>
      <c r="C13" s="17"/>
      <c r="D13" s="17"/>
      <c r="E13" s="18"/>
      <c r="F13" s="19">
        <v>78500000</v>
      </c>
      <c r="G13" s="19"/>
      <c r="H13" s="19"/>
      <c r="I13" s="19">
        <v>-629201</v>
      </c>
      <c r="J13" s="19">
        <v>-629201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-629201</v>
      </c>
      <c r="X13" s="19">
        <v>39249996</v>
      </c>
      <c r="Y13" s="19">
        <v>-39879197</v>
      </c>
      <c r="Z13" s="20">
        <v>-101.6</v>
      </c>
      <c r="AA13" s="21">
        <v>78500000</v>
      </c>
    </row>
    <row r="14" spans="1:27" ht="13.5">
      <c r="A14" s="22" t="s">
        <v>41</v>
      </c>
      <c r="B14" s="16"/>
      <c r="C14" s="17"/>
      <c r="D14" s="17"/>
      <c r="E14" s="18"/>
      <c r="F14" s="19">
        <v>-3825000</v>
      </c>
      <c r="G14" s="19">
        <v>-5872</v>
      </c>
      <c r="H14" s="19">
        <v>-231375</v>
      </c>
      <c r="I14" s="19">
        <v>-247148</v>
      </c>
      <c r="J14" s="19">
        <v>-484395</v>
      </c>
      <c r="K14" s="19">
        <v>-14372</v>
      </c>
      <c r="L14" s="19">
        <v>-741157</v>
      </c>
      <c r="M14" s="19">
        <v>-252699</v>
      </c>
      <c r="N14" s="19">
        <v>-1008228</v>
      </c>
      <c r="O14" s="19"/>
      <c r="P14" s="19"/>
      <c r="Q14" s="19"/>
      <c r="R14" s="19"/>
      <c r="S14" s="19"/>
      <c r="T14" s="19"/>
      <c r="U14" s="19"/>
      <c r="V14" s="19"/>
      <c r="W14" s="19">
        <v>-1492623</v>
      </c>
      <c r="X14" s="19">
        <v>-1912494</v>
      </c>
      <c r="Y14" s="19">
        <v>419871</v>
      </c>
      <c r="Z14" s="20">
        <v>-21.95</v>
      </c>
      <c r="AA14" s="21">
        <v>-3825000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0</v>
      </c>
      <c r="F15" s="27">
        <f t="shared" si="0"/>
        <v>189250013</v>
      </c>
      <c r="G15" s="27">
        <f t="shared" si="0"/>
        <v>86364529</v>
      </c>
      <c r="H15" s="27">
        <f t="shared" si="0"/>
        <v>-9872068</v>
      </c>
      <c r="I15" s="27">
        <f t="shared" si="0"/>
        <v>-11608374</v>
      </c>
      <c r="J15" s="27">
        <f t="shared" si="0"/>
        <v>64884087</v>
      </c>
      <c r="K15" s="27">
        <f t="shared" si="0"/>
        <v>19943389</v>
      </c>
      <c r="L15" s="27">
        <f t="shared" si="0"/>
        <v>-6076260</v>
      </c>
      <c r="M15" s="27">
        <f t="shared" si="0"/>
        <v>16392062</v>
      </c>
      <c r="N15" s="27">
        <f t="shared" si="0"/>
        <v>30259191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95143278</v>
      </c>
      <c r="X15" s="27">
        <f t="shared" si="0"/>
        <v>137237116</v>
      </c>
      <c r="Y15" s="27">
        <f t="shared" si="0"/>
        <v>-42093838</v>
      </c>
      <c r="Z15" s="28">
        <f>+IF(X15&lt;&gt;0,+(Y15/X15)*100,0)</f>
        <v>-30.67234231299352</v>
      </c>
      <c r="AA15" s="29">
        <f>SUM(AA6:AA14)</f>
        <v>189250013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/>
      <c r="F24" s="19">
        <v>-303577140</v>
      </c>
      <c r="G24" s="19"/>
      <c r="H24" s="19"/>
      <c r="I24" s="19">
        <v>-1608878</v>
      </c>
      <c r="J24" s="19">
        <v>-1608878</v>
      </c>
      <c r="K24" s="19">
        <v>-2311721</v>
      </c>
      <c r="L24" s="19">
        <v>-1999140</v>
      </c>
      <c r="M24" s="19">
        <v>-5625688</v>
      </c>
      <c r="N24" s="19">
        <v>-9936549</v>
      </c>
      <c r="O24" s="19"/>
      <c r="P24" s="19"/>
      <c r="Q24" s="19"/>
      <c r="R24" s="19"/>
      <c r="S24" s="19"/>
      <c r="T24" s="19"/>
      <c r="U24" s="19"/>
      <c r="V24" s="19"/>
      <c r="W24" s="19">
        <v>-11545427</v>
      </c>
      <c r="X24" s="19">
        <v>-151788498</v>
      </c>
      <c r="Y24" s="19">
        <v>140243071</v>
      </c>
      <c r="Z24" s="20">
        <v>-92.39</v>
      </c>
      <c r="AA24" s="21">
        <v>-303577140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0</v>
      </c>
      <c r="F25" s="27">
        <f t="shared" si="1"/>
        <v>-303577140</v>
      </c>
      <c r="G25" s="27">
        <f t="shared" si="1"/>
        <v>0</v>
      </c>
      <c r="H25" s="27">
        <f t="shared" si="1"/>
        <v>0</v>
      </c>
      <c r="I25" s="27">
        <f t="shared" si="1"/>
        <v>-1608878</v>
      </c>
      <c r="J25" s="27">
        <f t="shared" si="1"/>
        <v>-1608878</v>
      </c>
      <c r="K25" s="27">
        <f t="shared" si="1"/>
        <v>-2311721</v>
      </c>
      <c r="L25" s="27">
        <f t="shared" si="1"/>
        <v>-1999140</v>
      </c>
      <c r="M25" s="27">
        <f t="shared" si="1"/>
        <v>-5625688</v>
      </c>
      <c r="N25" s="27">
        <f t="shared" si="1"/>
        <v>-9936549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-11545427</v>
      </c>
      <c r="X25" s="27">
        <f t="shared" si="1"/>
        <v>-151788498</v>
      </c>
      <c r="Y25" s="27">
        <f t="shared" si="1"/>
        <v>140243071</v>
      </c>
      <c r="Z25" s="28">
        <f>+IF(X25&lt;&gt;0,+(Y25/X25)*100,0)</f>
        <v>-92.39374053230304</v>
      </c>
      <c r="AA25" s="29">
        <f>SUM(AA19:AA24)</f>
        <v>-303577140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>
        <v>-32763120</v>
      </c>
      <c r="H30" s="19"/>
      <c r="I30" s="19"/>
      <c r="J30" s="19">
        <v>-32763120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>
        <v>-32763120</v>
      </c>
      <c r="X30" s="19"/>
      <c r="Y30" s="19">
        <v>-32763120</v>
      </c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-3924502</v>
      </c>
      <c r="H31" s="36">
        <v>5461</v>
      </c>
      <c r="I31" s="36"/>
      <c r="J31" s="36">
        <v>-3919041</v>
      </c>
      <c r="K31" s="19">
        <v>-4980</v>
      </c>
      <c r="L31" s="19">
        <v>-313407</v>
      </c>
      <c r="M31" s="19">
        <v>207</v>
      </c>
      <c r="N31" s="19">
        <v>-318180</v>
      </c>
      <c r="O31" s="36"/>
      <c r="P31" s="36"/>
      <c r="Q31" s="36"/>
      <c r="R31" s="19"/>
      <c r="S31" s="19"/>
      <c r="T31" s="19"/>
      <c r="U31" s="19"/>
      <c r="V31" s="36"/>
      <c r="W31" s="36">
        <v>-4237221</v>
      </c>
      <c r="X31" s="36"/>
      <c r="Y31" s="19">
        <v>-4237221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>
        <v>-16313776</v>
      </c>
      <c r="H33" s="19"/>
      <c r="I33" s="19">
        <v>-377020</v>
      </c>
      <c r="J33" s="19">
        <v>-16690796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-16690796</v>
      </c>
      <c r="X33" s="19"/>
      <c r="Y33" s="19">
        <v>-16690796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-53001398</v>
      </c>
      <c r="H34" s="27">
        <f t="shared" si="2"/>
        <v>5461</v>
      </c>
      <c r="I34" s="27">
        <f t="shared" si="2"/>
        <v>-377020</v>
      </c>
      <c r="J34" s="27">
        <f t="shared" si="2"/>
        <v>-53372957</v>
      </c>
      <c r="K34" s="27">
        <f t="shared" si="2"/>
        <v>-4980</v>
      </c>
      <c r="L34" s="27">
        <f t="shared" si="2"/>
        <v>-313407</v>
      </c>
      <c r="M34" s="27">
        <f t="shared" si="2"/>
        <v>207</v>
      </c>
      <c r="N34" s="27">
        <f t="shared" si="2"/>
        <v>-318180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-53691137</v>
      </c>
      <c r="X34" s="27">
        <f t="shared" si="2"/>
        <v>0</v>
      </c>
      <c r="Y34" s="27">
        <f t="shared" si="2"/>
        <v>-53691137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0</v>
      </c>
      <c r="F36" s="33">
        <f t="shared" si="3"/>
        <v>-114327127</v>
      </c>
      <c r="G36" s="33">
        <f t="shared" si="3"/>
        <v>33363131</v>
      </c>
      <c r="H36" s="33">
        <f t="shared" si="3"/>
        <v>-9866607</v>
      </c>
      <c r="I36" s="33">
        <f t="shared" si="3"/>
        <v>-13594272</v>
      </c>
      <c r="J36" s="33">
        <f t="shared" si="3"/>
        <v>9902252</v>
      </c>
      <c r="K36" s="33">
        <f t="shared" si="3"/>
        <v>17626688</v>
      </c>
      <c r="L36" s="33">
        <f t="shared" si="3"/>
        <v>-8388807</v>
      </c>
      <c r="M36" s="33">
        <f t="shared" si="3"/>
        <v>10766581</v>
      </c>
      <c r="N36" s="33">
        <f t="shared" si="3"/>
        <v>20004462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29906714</v>
      </c>
      <c r="X36" s="33">
        <f t="shared" si="3"/>
        <v>-14551382</v>
      </c>
      <c r="Y36" s="33">
        <f t="shared" si="3"/>
        <v>44458096</v>
      </c>
      <c r="Z36" s="34">
        <f>+IF(X36&lt;&gt;0,+(Y36/X36)*100,0)</f>
        <v>-305.5249047822399</v>
      </c>
      <c r="AA36" s="35">
        <f>+AA15+AA25+AA34</f>
        <v>-114327127</v>
      </c>
    </row>
    <row r="37" spans="1:27" ht="13.5">
      <c r="A37" s="22" t="s">
        <v>57</v>
      </c>
      <c r="B37" s="16"/>
      <c r="C37" s="31"/>
      <c r="D37" s="31"/>
      <c r="E37" s="32"/>
      <c r="F37" s="33"/>
      <c r="G37" s="33"/>
      <c r="H37" s="33">
        <v>33363131</v>
      </c>
      <c r="I37" s="33">
        <v>23496524</v>
      </c>
      <c r="J37" s="33"/>
      <c r="K37" s="33">
        <v>9902252</v>
      </c>
      <c r="L37" s="33">
        <v>27528940</v>
      </c>
      <c r="M37" s="33">
        <v>19140133</v>
      </c>
      <c r="N37" s="33">
        <v>9902252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/>
      <c r="D38" s="43"/>
      <c r="E38" s="44"/>
      <c r="F38" s="45">
        <v>-114327127</v>
      </c>
      <c r="G38" s="45">
        <v>33363131</v>
      </c>
      <c r="H38" s="45">
        <v>23496524</v>
      </c>
      <c r="I38" s="45">
        <v>9902252</v>
      </c>
      <c r="J38" s="45">
        <v>9902252</v>
      </c>
      <c r="K38" s="45">
        <v>27528940</v>
      </c>
      <c r="L38" s="45">
        <v>19140133</v>
      </c>
      <c r="M38" s="45">
        <v>29906714</v>
      </c>
      <c r="N38" s="45">
        <v>29906714</v>
      </c>
      <c r="O38" s="45"/>
      <c r="P38" s="45"/>
      <c r="Q38" s="45"/>
      <c r="R38" s="45"/>
      <c r="S38" s="45"/>
      <c r="T38" s="45"/>
      <c r="U38" s="45"/>
      <c r="V38" s="45"/>
      <c r="W38" s="45">
        <v>29906714</v>
      </c>
      <c r="X38" s="45">
        <v>-14551382</v>
      </c>
      <c r="Y38" s="45">
        <v>44458096</v>
      </c>
      <c r="Z38" s="46">
        <v>-305.52</v>
      </c>
      <c r="AA38" s="47">
        <v>-114327127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40021459</v>
      </c>
      <c r="D6" s="17"/>
      <c r="E6" s="18">
        <v>106034000</v>
      </c>
      <c r="F6" s="19">
        <v>106034000</v>
      </c>
      <c r="G6" s="19">
        <v>2765289</v>
      </c>
      <c r="H6" s="19">
        <v>5625151</v>
      </c>
      <c r="I6" s="19">
        <v>3414000</v>
      </c>
      <c r="J6" s="19">
        <v>11804440</v>
      </c>
      <c r="K6" s="19">
        <v>-482000</v>
      </c>
      <c r="L6" s="19">
        <v>7451346</v>
      </c>
      <c r="M6" s="19">
        <v>3936157</v>
      </c>
      <c r="N6" s="19">
        <v>10905503</v>
      </c>
      <c r="O6" s="19"/>
      <c r="P6" s="19"/>
      <c r="Q6" s="19"/>
      <c r="R6" s="19"/>
      <c r="S6" s="19"/>
      <c r="T6" s="19"/>
      <c r="U6" s="19"/>
      <c r="V6" s="19"/>
      <c r="W6" s="19">
        <v>22709943</v>
      </c>
      <c r="X6" s="19">
        <v>41022000</v>
      </c>
      <c r="Y6" s="19">
        <v>-18312057</v>
      </c>
      <c r="Z6" s="20">
        <v>-44.64</v>
      </c>
      <c r="AA6" s="21">
        <v>106034000</v>
      </c>
    </row>
    <row r="7" spans="1:27" ht="13.5">
      <c r="A7" s="22" t="s">
        <v>34</v>
      </c>
      <c r="B7" s="16"/>
      <c r="C7" s="17">
        <v>410684795</v>
      </c>
      <c r="D7" s="17"/>
      <c r="E7" s="18">
        <v>573873000</v>
      </c>
      <c r="F7" s="19">
        <v>573873000</v>
      </c>
      <c r="G7" s="19">
        <v>185017879</v>
      </c>
      <c r="H7" s="19">
        <v>2320000</v>
      </c>
      <c r="I7" s="19"/>
      <c r="J7" s="19">
        <v>187337879</v>
      </c>
      <c r="K7" s="19">
        <v>2021000</v>
      </c>
      <c r="L7" s="19">
        <v>74094931</v>
      </c>
      <c r="M7" s="19">
        <v>828069</v>
      </c>
      <c r="N7" s="19">
        <v>76944000</v>
      </c>
      <c r="O7" s="19"/>
      <c r="P7" s="19"/>
      <c r="Q7" s="19"/>
      <c r="R7" s="19"/>
      <c r="S7" s="19"/>
      <c r="T7" s="19"/>
      <c r="U7" s="19"/>
      <c r="V7" s="19"/>
      <c r="W7" s="19">
        <v>264281879</v>
      </c>
      <c r="X7" s="19">
        <v>376318000</v>
      </c>
      <c r="Y7" s="19">
        <v>-112036121</v>
      </c>
      <c r="Z7" s="20">
        <v>-29.77</v>
      </c>
      <c r="AA7" s="21">
        <v>573873000</v>
      </c>
    </row>
    <row r="8" spans="1:27" ht="13.5">
      <c r="A8" s="22" t="s">
        <v>35</v>
      </c>
      <c r="B8" s="16"/>
      <c r="C8" s="17">
        <v>614735704</v>
      </c>
      <c r="D8" s="17"/>
      <c r="E8" s="18">
        <v>686513000</v>
      </c>
      <c r="F8" s="19">
        <v>686513000</v>
      </c>
      <c r="G8" s="19">
        <v>17150000</v>
      </c>
      <c r="H8" s="19"/>
      <c r="I8" s="19"/>
      <c r="J8" s="19">
        <v>17150000</v>
      </c>
      <c r="K8" s="19"/>
      <c r="L8" s="19">
        <v>97157000</v>
      </c>
      <c r="M8" s="19"/>
      <c r="N8" s="19">
        <v>97157000</v>
      </c>
      <c r="O8" s="19"/>
      <c r="P8" s="19"/>
      <c r="Q8" s="19"/>
      <c r="R8" s="19"/>
      <c r="S8" s="19"/>
      <c r="T8" s="19"/>
      <c r="U8" s="19"/>
      <c r="V8" s="19"/>
      <c r="W8" s="19">
        <v>114307000</v>
      </c>
      <c r="X8" s="19">
        <v>359670000</v>
      </c>
      <c r="Y8" s="19">
        <v>-245363000</v>
      </c>
      <c r="Z8" s="20">
        <v>-68.22</v>
      </c>
      <c r="AA8" s="21">
        <v>686513000</v>
      </c>
    </row>
    <row r="9" spans="1:27" ht="13.5">
      <c r="A9" s="22" t="s">
        <v>36</v>
      </c>
      <c r="B9" s="16"/>
      <c r="C9" s="17">
        <v>18300751</v>
      </c>
      <c r="D9" s="17"/>
      <c r="E9" s="18">
        <v>13000000</v>
      </c>
      <c r="F9" s="19">
        <v>13000000</v>
      </c>
      <c r="G9" s="19">
        <v>225763</v>
      </c>
      <c r="H9" s="19">
        <v>206022</v>
      </c>
      <c r="I9" s="19">
        <v>211000</v>
      </c>
      <c r="J9" s="19">
        <v>642785</v>
      </c>
      <c r="K9" s="19">
        <v>1738000</v>
      </c>
      <c r="L9" s="19">
        <v>731648</v>
      </c>
      <c r="M9" s="19">
        <v>2217729</v>
      </c>
      <c r="N9" s="19">
        <v>4687377</v>
      </c>
      <c r="O9" s="19"/>
      <c r="P9" s="19"/>
      <c r="Q9" s="19"/>
      <c r="R9" s="19"/>
      <c r="S9" s="19"/>
      <c r="T9" s="19"/>
      <c r="U9" s="19"/>
      <c r="V9" s="19"/>
      <c r="W9" s="19">
        <v>5330162</v>
      </c>
      <c r="X9" s="19">
        <v>6498000</v>
      </c>
      <c r="Y9" s="19">
        <v>-1167838</v>
      </c>
      <c r="Z9" s="20">
        <v>-17.97</v>
      </c>
      <c r="AA9" s="21">
        <v>13000000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-795688405</v>
      </c>
      <c r="D12" s="17"/>
      <c r="E12" s="18">
        <v>-639418000</v>
      </c>
      <c r="F12" s="19">
        <v>-639418000</v>
      </c>
      <c r="G12" s="19">
        <v>-37672221</v>
      </c>
      <c r="H12" s="19">
        <v>-35693988</v>
      </c>
      <c r="I12" s="19">
        <v>-41919177</v>
      </c>
      <c r="J12" s="19">
        <v>-115285386</v>
      </c>
      <c r="K12" s="19">
        <v>-43103355</v>
      </c>
      <c r="L12" s="19">
        <v>-49633950</v>
      </c>
      <c r="M12" s="19">
        <v>-62250721</v>
      </c>
      <c r="N12" s="19">
        <v>-154988026</v>
      </c>
      <c r="O12" s="19"/>
      <c r="P12" s="19"/>
      <c r="Q12" s="19"/>
      <c r="R12" s="19"/>
      <c r="S12" s="19"/>
      <c r="T12" s="19"/>
      <c r="U12" s="19"/>
      <c r="V12" s="19"/>
      <c r="W12" s="19">
        <v>-270273412</v>
      </c>
      <c r="X12" s="19">
        <v>-329298000</v>
      </c>
      <c r="Y12" s="19">
        <v>59024588</v>
      </c>
      <c r="Z12" s="20">
        <v>-17.92</v>
      </c>
      <c r="AA12" s="21">
        <v>-639418000</v>
      </c>
    </row>
    <row r="13" spans="1:27" ht="13.5">
      <c r="A13" s="22" t="s">
        <v>40</v>
      </c>
      <c r="B13" s="16"/>
      <c r="C13" s="17">
        <v>-4234437</v>
      </c>
      <c r="D13" s="17"/>
      <c r="E13" s="18">
        <v>-750000</v>
      </c>
      <c r="F13" s="19">
        <v>-750000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-378000</v>
      </c>
      <c r="Y13" s="19">
        <v>378000</v>
      </c>
      <c r="Z13" s="20">
        <v>-100</v>
      </c>
      <c r="AA13" s="21">
        <v>-750000</v>
      </c>
    </row>
    <row r="14" spans="1:27" ht="13.5">
      <c r="A14" s="22" t="s">
        <v>41</v>
      </c>
      <c r="B14" s="16"/>
      <c r="C14" s="17">
        <v>-2108642</v>
      </c>
      <c r="D14" s="17"/>
      <c r="E14" s="18">
        <v>-3000000</v>
      </c>
      <c r="F14" s="19">
        <v>-3000000</v>
      </c>
      <c r="G14" s="19">
        <v>-20623</v>
      </c>
      <c r="H14" s="19">
        <v>-265192</v>
      </c>
      <c r="I14" s="19">
        <v>-144000</v>
      </c>
      <c r="J14" s="19">
        <v>-429815</v>
      </c>
      <c r="K14" s="19">
        <v>-121933</v>
      </c>
      <c r="L14" s="19">
        <v>-280453</v>
      </c>
      <c r="M14" s="19">
        <v>-158237</v>
      </c>
      <c r="N14" s="19">
        <v>-560623</v>
      </c>
      <c r="O14" s="19"/>
      <c r="P14" s="19"/>
      <c r="Q14" s="19"/>
      <c r="R14" s="19"/>
      <c r="S14" s="19"/>
      <c r="T14" s="19"/>
      <c r="U14" s="19"/>
      <c r="V14" s="19"/>
      <c r="W14" s="19">
        <v>-990438</v>
      </c>
      <c r="X14" s="19">
        <v>-3000000</v>
      </c>
      <c r="Y14" s="19">
        <v>2009562</v>
      </c>
      <c r="Z14" s="20">
        <v>-66.99</v>
      </c>
      <c r="AA14" s="21">
        <v>-3000000</v>
      </c>
    </row>
    <row r="15" spans="1:27" ht="13.5">
      <c r="A15" s="23" t="s">
        <v>42</v>
      </c>
      <c r="B15" s="24"/>
      <c r="C15" s="25">
        <f aca="true" t="shared" si="0" ref="C15:Y15">SUM(C6:C14)</f>
        <v>281711225</v>
      </c>
      <c r="D15" s="25">
        <f>SUM(D6:D14)</f>
        <v>0</v>
      </c>
      <c r="E15" s="26">
        <f t="shared" si="0"/>
        <v>736252000</v>
      </c>
      <c r="F15" s="27">
        <f t="shared" si="0"/>
        <v>736252000</v>
      </c>
      <c r="G15" s="27">
        <f t="shared" si="0"/>
        <v>167466087</v>
      </c>
      <c r="H15" s="27">
        <f t="shared" si="0"/>
        <v>-27808007</v>
      </c>
      <c r="I15" s="27">
        <f t="shared" si="0"/>
        <v>-38438177</v>
      </c>
      <c r="J15" s="27">
        <f t="shared" si="0"/>
        <v>101219903</v>
      </c>
      <c r="K15" s="27">
        <f t="shared" si="0"/>
        <v>-39948288</v>
      </c>
      <c r="L15" s="27">
        <f t="shared" si="0"/>
        <v>129520522</v>
      </c>
      <c r="M15" s="27">
        <f t="shared" si="0"/>
        <v>-55427003</v>
      </c>
      <c r="N15" s="27">
        <f t="shared" si="0"/>
        <v>34145231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135365134</v>
      </c>
      <c r="X15" s="27">
        <f t="shared" si="0"/>
        <v>450832000</v>
      </c>
      <c r="Y15" s="27">
        <f t="shared" si="0"/>
        <v>-315466866</v>
      </c>
      <c r="Z15" s="28">
        <f>+IF(X15&lt;&gt;0,+(Y15/X15)*100,0)</f>
        <v>-69.97437315895944</v>
      </c>
      <c r="AA15" s="29">
        <f>SUM(AA6:AA14)</f>
        <v>736252000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>
        <v>25000000</v>
      </c>
      <c r="F20" s="36">
        <v>25000000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>
        <v>25000000</v>
      </c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-381369847</v>
      </c>
      <c r="D24" s="17"/>
      <c r="E24" s="18">
        <v>-618164000</v>
      </c>
      <c r="F24" s="19">
        <v>-618164000</v>
      </c>
      <c r="G24" s="19">
        <v>-19551351</v>
      </c>
      <c r="H24" s="19">
        <v>-4867035</v>
      </c>
      <c r="I24" s="19">
        <v>-12171000</v>
      </c>
      <c r="J24" s="19">
        <v>-36589386</v>
      </c>
      <c r="K24" s="19"/>
      <c r="L24" s="19">
        <v>-17367000</v>
      </c>
      <c r="M24" s="19">
        <v>-25098000</v>
      </c>
      <c r="N24" s="19">
        <v>-42465000</v>
      </c>
      <c r="O24" s="19"/>
      <c r="P24" s="19"/>
      <c r="Q24" s="19"/>
      <c r="R24" s="19"/>
      <c r="S24" s="19"/>
      <c r="T24" s="19"/>
      <c r="U24" s="19"/>
      <c r="V24" s="19"/>
      <c r="W24" s="19">
        <v>-79054386</v>
      </c>
      <c r="X24" s="19">
        <v>-328308000</v>
      </c>
      <c r="Y24" s="19">
        <v>249253614</v>
      </c>
      <c r="Z24" s="20">
        <v>-75.92</v>
      </c>
      <c r="AA24" s="21">
        <v>-618164000</v>
      </c>
    </row>
    <row r="25" spans="1:27" ht="13.5">
      <c r="A25" s="23" t="s">
        <v>49</v>
      </c>
      <c r="B25" s="24"/>
      <c r="C25" s="25">
        <f aca="true" t="shared" si="1" ref="C25:Y25">SUM(C19:C24)</f>
        <v>-381369847</v>
      </c>
      <c r="D25" s="25">
        <f>SUM(D19:D24)</f>
        <v>0</v>
      </c>
      <c r="E25" s="26">
        <f t="shared" si="1"/>
        <v>-593164000</v>
      </c>
      <c r="F25" s="27">
        <f t="shared" si="1"/>
        <v>-593164000</v>
      </c>
      <c r="G25" s="27">
        <f t="shared" si="1"/>
        <v>-19551351</v>
      </c>
      <c r="H25" s="27">
        <f t="shared" si="1"/>
        <v>-4867035</v>
      </c>
      <c r="I25" s="27">
        <f t="shared" si="1"/>
        <v>-12171000</v>
      </c>
      <c r="J25" s="27">
        <f t="shared" si="1"/>
        <v>-36589386</v>
      </c>
      <c r="K25" s="27">
        <f t="shared" si="1"/>
        <v>0</v>
      </c>
      <c r="L25" s="27">
        <f t="shared" si="1"/>
        <v>-17367000</v>
      </c>
      <c r="M25" s="27">
        <f t="shared" si="1"/>
        <v>-25098000</v>
      </c>
      <c r="N25" s="27">
        <f t="shared" si="1"/>
        <v>-42465000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-79054386</v>
      </c>
      <c r="X25" s="27">
        <f t="shared" si="1"/>
        <v>-328308000</v>
      </c>
      <c r="Y25" s="27">
        <f t="shared" si="1"/>
        <v>249253614</v>
      </c>
      <c r="Z25" s="28">
        <f>+IF(X25&lt;&gt;0,+(Y25/X25)*100,0)</f>
        <v>-75.92066413246098</v>
      </c>
      <c r="AA25" s="29">
        <f>SUM(AA19:AA24)</f>
        <v>-593164000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-426216</v>
      </c>
      <c r="D33" s="17"/>
      <c r="E33" s="18">
        <v>-1331000</v>
      </c>
      <c r="F33" s="19">
        <v>-1331000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>
        <v>-1331000</v>
      </c>
    </row>
    <row r="34" spans="1:27" ht="13.5">
      <c r="A34" s="23" t="s">
        <v>55</v>
      </c>
      <c r="B34" s="24"/>
      <c r="C34" s="25">
        <f aca="true" t="shared" si="2" ref="C34:Y34">SUM(C29:C33)</f>
        <v>-426216</v>
      </c>
      <c r="D34" s="25">
        <f>SUM(D29:D33)</f>
        <v>0</v>
      </c>
      <c r="E34" s="26">
        <f t="shared" si="2"/>
        <v>-1331000</v>
      </c>
      <c r="F34" s="27">
        <f t="shared" si="2"/>
        <v>-1331000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-1331000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-100084838</v>
      </c>
      <c r="D36" s="31">
        <f>+D15+D25+D34</f>
        <v>0</v>
      </c>
      <c r="E36" s="32">
        <f t="shared" si="3"/>
        <v>141757000</v>
      </c>
      <c r="F36" s="33">
        <f t="shared" si="3"/>
        <v>141757000</v>
      </c>
      <c r="G36" s="33">
        <f t="shared" si="3"/>
        <v>147914736</v>
      </c>
      <c r="H36" s="33">
        <f t="shared" si="3"/>
        <v>-32675042</v>
      </c>
      <c r="I36" s="33">
        <f t="shared" si="3"/>
        <v>-50609177</v>
      </c>
      <c r="J36" s="33">
        <f t="shared" si="3"/>
        <v>64630517</v>
      </c>
      <c r="K36" s="33">
        <f t="shared" si="3"/>
        <v>-39948288</v>
      </c>
      <c r="L36" s="33">
        <f t="shared" si="3"/>
        <v>112153522</v>
      </c>
      <c r="M36" s="33">
        <f t="shared" si="3"/>
        <v>-80525003</v>
      </c>
      <c r="N36" s="33">
        <f t="shared" si="3"/>
        <v>-8319769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56310748</v>
      </c>
      <c r="X36" s="33">
        <f t="shared" si="3"/>
        <v>122524000</v>
      </c>
      <c r="Y36" s="33">
        <f t="shared" si="3"/>
        <v>-66213252</v>
      </c>
      <c r="Z36" s="34">
        <f>+IF(X36&lt;&gt;0,+(Y36/X36)*100,0)</f>
        <v>-54.04104665208449</v>
      </c>
      <c r="AA36" s="35">
        <f>+AA15+AA25+AA34</f>
        <v>141757000</v>
      </c>
    </row>
    <row r="37" spans="1:27" ht="13.5">
      <c r="A37" s="22" t="s">
        <v>57</v>
      </c>
      <c r="B37" s="16"/>
      <c r="C37" s="31">
        <v>273353208</v>
      </c>
      <c r="D37" s="31"/>
      <c r="E37" s="32"/>
      <c r="F37" s="33"/>
      <c r="G37" s="33"/>
      <c r="H37" s="33">
        <v>147914736</v>
      </c>
      <c r="I37" s="33">
        <v>115239694</v>
      </c>
      <c r="J37" s="33"/>
      <c r="K37" s="33">
        <v>64630517</v>
      </c>
      <c r="L37" s="33">
        <v>24682229</v>
      </c>
      <c r="M37" s="33">
        <v>136835751</v>
      </c>
      <c r="N37" s="33">
        <v>64630517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>
        <v>173268370</v>
      </c>
      <c r="D38" s="43"/>
      <c r="E38" s="44">
        <v>141757000</v>
      </c>
      <c r="F38" s="45">
        <v>141757000</v>
      </c>
      <c r="G38" s="45">
        <v>147914736</v>
      </c>
      <c r="H38" s="45">
        <v>115239694</v>
      </c>
      <c r="I38" s="45">
        <v>64630517</v>
      </c>
      <c r="J38" s="45">
        <v>64630517</v>
      </c>
      <c r="K38" s="45">
        <v>24682229</v>
      </c>
      <c r="L38" s="45">
        <v>136835751</v>
      </c>
      <c r="M38" s="45">
        <v>56310748</v>
      </c>
      <c r="N38" s="45">
        <v>56310748</v>
      </c>
      <c r="O38" s="45"/>
      <c r="P38" s="45"/>
      <c r="Q38" s="45"/>
      <c r="R38" s="45"/>
      <c r="S38" s="45"/>
      <c r="T38" s="45"/>
      <c r="U38" s="45"/>
      <c r="V38" s="45"/>
      <c r="W38" s="45">
        <v>56310748</v>
      </c>
      <c r="X38" s="45">
        <v>122524000</v>
      </c>
      <c r="Y38" s="45">
        <v>-66213252</v>
      </c>
      <c r="Z38" s="46">
        <v>-54.04</v>
      </c>
      <c r="AA38" s="47">
        <v>141757000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417750906</v>
      </c>
      <c r="D6" s="17"/>
      <c r="E6" s="18">
        <v>552106742</v>
      </c>
      <c r="F6" s="19">
        <v>552106742</v>
      </c>
      <c r="G6" s="19">
        <v>79170069</v>
      </c>
      <c r="H6" s="19">
        <v>82434771</v>
      </c>
      <c r="I6" s="19">
        <v>57002767</v>
      </c>
      <c r="J6" s="19">
        <v>218607607</v>
      </c>
      <c r="K6" s="19">
        <v>58846811</v>
      </c>
      <c r="L6" s="19">
        <v>47987129</v>
      </c>
      <c r="M6" s="19">
        <v>46098222</v>
      </c>
      <c r="N6" s="19">
        <v>152932162</v>
      </c>
      <c r="O6" s="19"/>
      <c r="P6" s="19"/>
      <c r="Q6" s="19"/>
      <c r="R6" s="19"/>
      <c r="S6" s="19"/>
      <c r="T6" s="19"/>
      <c r="U6" s="19"/>
      <c r="V6" s="19"/>
      <c r="W6" s="19">
        <v>371539769</v>
      </c>
      <c r="X6" s="19">
        <v>272262162</v>
      </c>
      <c r="Y6" s="19">
        <v>99277607</v>
      </c>
      <c r="Z6" s="20">
        <v>36.46</v>
      </c>
      <c r="AA6" s="21">
        <v>552106742</v>
      </c>
    </row>
    <row r="7" spans="1:27" ht="13.5">
      <c r="A7" s="22" t="s">
        <v>34</v>
      </c>
      <c r="B7" s="16"/>
      <c r="C7" s="17">
        <v>230316704</v>
      </c>
      <c r="D7" s="17"/>
      <c r="E7" s="18">
        <v>256100551</v>
      </c>
      <c r="F7" s="19">
        <v>256100551</v>
      </c>
      <c r="G7" s="19">
        <v>95181000</v>
      </c>
      <c r="H7" s="19">
        <v>1856732</v>
      </c>
      <c r="I7" s="19"/>
      <c r="J7" s="19">
        <v>97037732</v>
      </c>
      <c r="K7" s="19">
        <v>2200000</v>
      </c>
      <c r="L7" s="19">
        <v>691635</v>
      </c>
      <c r="M7" s="19">
        <v>63621000</v>
      </c>
      <c r="N7" s="19">
        <v>66512635</v>
      </c>
      <c r="O7" s="19"/>
      <c r="P7" s="19"/>
      <c r="Q7" s="19"/>
      <c r="R7" s="19"/>
      <c r="S7" s="19"/>
      <c r="T7" s="19"/>
      <c r="U7" s="19"/>
      <c r="V7" s="19"/>
      <c r="W7" s="19">
        <v>163550367</v>
      </c>
      <c r="X7" s="19">
        <v>176301080</v>
      </c>
      <c r="Y7" s="19">
        <v>-12750713</v>
      </c>
      <c r="Z7" s="20">
        <v>-7.23</v>
      </c>
      <c r="AA7" s="21">
        <v>256100551</v>
      </c>
    </row>
    <row r="8" spans="1:27" ht="13.5">
      <c r="A8" s="22" t="s">
        <v>35</v>
      </c>
      <c r="B8" s="16"/>
      <c r="C8" s="17">
        <v>100666820</v>
      </c>
      <c r="D8" s="17"/>
      <c r="E8" s="18">
        <v>108744450</v>
      </c>
      <c r="F8" s="19">
        <v>108744450</v>
      </c>
      <c r="G8" s="19">
        <v>29042000</v>
      </c>
      <c r="H8" s="19"/>
      <c r="I8" s="19">
        <v>9875000</v>
      </c>
      <c r="J8" s="19">
        <v>38917000</v>
      </c>
      <c r="K8" s="19"/>
      <c r="L8" s="19">
        <v>8636000</v>
      </c>
      <c r="M8" s="19">
        <v>29210000</v>
      </c>
      <c r="N8" s="19">
        <v>37846000</v>
      </c>
      <c r="O8" s="19"/>
      <c r="P8" s="19"/>
      <c r="Q8" s="19"/>
      <c r="R8" s="19"/>
      <c r="S8" s="19"/>
      <c r="T8" s="19"/>
      <c r="U8" s="19"/>
      <c r="V8" s="19"/>
      <c r="W8" s="19">
        <v>76763000</v>
      </c>
      <c r="X8" s="19">
        <v>75491276</v>
      </c>
      <c r="Y8" s="19">
        <v>1271724</v>
      </c>
      <c r="Z8" s="20">
        <v>1.68</v>
      </c>
      <c r="AA8" s="21">
        <v>108744450</v>
      </c>
    </row>
    <row r="9" spans="1:27" ht="13.5">
      <c r="A9" s="22" t="s">
        <v>36</v>
      </c>
      <c r="B9" s="16"/>
      <c r="C9" s="17">
        <v>5053061</v>
      </c>
      <c r="D9" s="17"/>
      <c r="E9" s="18">
        <v>13801001</v>
      </c>
      <c r="F9" s="19">
        <v>13801001</v>
      </c>
      <c r="G9" s="19">
        <v>47749</v>
      </c>
      <c r="H9" s="19">
        <v>161538</v>
      </c>
      <c r="I9" s="19"/>
      <c r="J9" s="19">
        <v>209287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209287</v>
      </c>
      <c r="X9" s="19">
        <v>6398783</v>
      </c>
      <c r="Y9" s="19">
        <v>-6189496</v>
      </c>
      <c r="Z9" s="20">
        <v>-96.73</v>
      </c>
      <c r="AA9" s="21">
        <v>13801001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-574323484</v>
      </c>
      <c r="D12" s="17"/>
      <c r="E12" s="18">
        <v>-722920228</v>
      </c>
      <c r="F12" s="19">
        <v>-722920228</v>
      </c>
      <c r="G12" s="19">
        <v>-164356149</v>
      </c>
      <c r="H12" s="19">
        <v>-81014671</v>
      </c>
      <c r="I12" s="19">
        <v>-63939101</v>
      </c>
      <c r="J12" s="19">
        <v>-309309921</v>
      </c>
      <c r="K12" s="19">
        <v>-90515098</v>
      </c>
      <c r="L12" s="19">
        <v>-83656738</v>
      </c>
      <c r="M12" s="19">
        <v>-105038859</v>
      </c>
      <c r="N12" s="19">
        <v>-279210695</v>
      </c>
      <c r="O12" s="19"/>
      <c r="P12" s="19"/>
      <c r="Q12" s="19"/>
      <c r="R12" s="19"/>
      <c r="S12" s="19"/>
      <c r="T12" s="19"/>
      <c r="U12" s="19"/>
      <c r="V12" s="19"/>
      <c r="W12" s="19">
        <v>-588520616</v>
      </c>
      <c r="X12" s="19">
        <v>-390066716</v>
      </c>
      <c r="Y12" s="19">
        <v>-198453900</v>
      </c>
      <c r="Z12" s="20">
        <v>50.88</v>
      </c>
      <c r="AA12" s="21">
        <v>-722920228</v>
      </c>
    </row>
    <row r="13" spans="1:27" ht="13.5">
      <c r="A13" s="22" t="s">
        <v>40</v>
      </c>
      <c r="B13" s="16"/>
      <c r="C13" s="17">
        <v>-11331028</v>
      </c>
      <c r="D13" s="17"/>
      <c r="E13" s="18">
        <v>-10223304</v>
      </c>
      <c r="F13" s="19">
        <v>-10223304</v>
      </c>
      <c r="G13" s="19">
        <v>-217193</v>
      </c>
      <c r="H13" s="19">
        <v>-216605</v>
      </c>
      <c r="I13" s="19"/>
      <c r="J13" s="19">
        <v>-433798</v>
      </c>
      <c r="K13" s="19">
        <v>-801207</v>
      </c>
      <c r="L13" s="19">
        <v>-207854</v>
      </c>
      <c r="M13" s="19">
        <v>-4122822</v>
      </c>
      <c r="N13" s="19">
        <v>-5131883</v>
      </c>
      <c r="O13" s="19"/>
      <c r="P13" s="19"/>
      <c r="Q13" s="19"/>
      <c r="R13" s="19"/>
      <c r="S13" s="19"/>
      <c r="T13" s="19"/>
      <c r="U13" s="19"/>
      <c r="V13" s="19"/>
      <c r="W13" s="19">
        <v>-5565681</v>
      </c>
      <c r="X13" s="19">
        <v>-5649062</v>
      </c>
      <c r="Y13" s="19">
        <v>83381</v>
      </c>
      <c r="Z13" s="20">
        <v>-1.48</v>
      </c>
      <c r="AA13" s="21">
        <v>-10223304</v>
      </c>
    </row>
    <row r="14" spans="1:27" ht="13.5">
      <c r="A14" s="22" t="s">
        <v>41</v>
      </c>
      <c r="B14" s="16"/>
      <c r="C14" s="17">
        <v>-32291163</v>
      </c>
      <c r="D14" s="17"/>
      <c r="E14" s="18">
        <v>-17528498</v>
      </c>
      <c r="F14" s="19">
        <v>-17528498</v>
      </c>
      <c r="G14" s="19">
        <v>-966047</v>
      </c>
      <c r="H14" s="19">
        <v>-1501999</v>
      </c>
      <c r="I14" s="19">
        <v>-2748978</v>
      </c>
      <c r="J14" s="19">
        <v>-5217024</v>
      </c>
      <c r="K14" s="19">
        <v>-1547767</v>
      </c>
      <c r="L14" s="19">
        <v>-3922615</v>
      </c>
      <c r="M14" s="19">
        <v>-2835546</v>
      </c>
      <c r="N14" s="19">
        <v>-8305928</v>
      </c>
      <c r="O14" s="19"/>
      <c r="P14" s="19"/>
      <c r="Q14" s="19"/>
      <c r="R14" s="19"/>
      <c r="S14" s="19"/>
      <c r="T14" s="19"/>
      <c r="U14" s="19"/>
      <c r="V14" s="19"/>
      <c r="W14" s="19">
        <v>-13522952</v>
      </c>
      <c r="X14" s="19">
        <v>-7043832</v>
      </c>
      <c r="Y14" s="19">
        <v>-6479120</v>
      </c>
      <c r="Z14" s="20">
        <v>91.98</v>
      </c>
      <c r="AA14" s="21">
        <v>-17528498</v>
      </c>
    </row>
    <row r="15" spans="1:27" ht="13.5">
      <c r="A15" s="23" t="s">
        <v>42</v>
      </c>
      <c r="B15" s="24"/>
      <c r="C15" s="25">
        <f aca="true" t="shared" si="0" ref="C15:Y15">SUM(C6:C14)</f>
        <v>135841816</v>
      </c>
      <c r="D15" s="25">
        <f>SUM(D6:D14)</f>
        <v>0</v>
      </c>
      <c r="E15" s="26">
        <f t="shared" si="0"/>
        <v>180080714</v>
      </c>
      <c r="F15" s="27">
        <f t="shared" si="0"/>
        <v>180080714</v>
      </c>
      <c r="G15" s="27">
        <f t="shared" si="0"/>
        <v>37901429</v>
      </c>
      <c r="H15" s="27">
        <f t="shared" si="0"/>
        <v>1719766</v>
      </c>
      <c r="I15" s="27">
        <f t="shared" si="0"/>
        <v>189688</v>
      </c>
      <c r="J15" s="27">
        <f t="shared" si="0"/>
        <v>39810883</v>
      </c>
      <c r="K15" s="27">
        <f t="shared" si="0"/>
        <v>-31817261</v>
      </c>
      <c r="L15" s="27">
        <f t="shared" si="0"/>
        <v>-30472443</v>
      </c>
      <c r="M15" s="27">
        <f t="shared" si="0"/>
        <v>26931995</v>
      </c>
      <c r="N15" s="27">
        <f t="shared" si="0"/>
        <v>-35357709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4453174</v>
      </c>
      <c r="X15" s="27">
        <f t="shared" si="0"/>
        <v>127693691</v>
      </c>
      <c r="Y15" s="27">
        <f t="shared" si="0"/>
        <v>-123240517</v>
      </c>
      <c r="Z15" s="28">
        <f>+IF(X15&lt;&gt;0,+(Y15/X15)*100,0)</f>
        <v>-96.51261235764576</v>
      </c>
      <c r="AA15" s="29">
        <f>SUM(AA6:AA14)</f>
        <v>180080714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3121193</v>
      </c>
      <c r="D19" s="17"/>
      <c r="E19" s="18">
        <v>2305000</v>
      </c>
      <c r="F19" s="19">
        <v>2305000</v>
      </c>
      <c r="G19" s="36">
        <v>300</v>
      </c>
      <c r="H19" s="36">
        <v>390</v>
      </c>
      <c r="I19" s="36">
        <v>260</v>
      </c>
      <c r="J19" s="19">
        <v>950</v>
      </c>
      <c r="K19" s="36">
        <v>400</v>
      </c>
      <c r="L19" s="36">
        <v>360</v>
      </c>
      <c r="M19" s="19"/>
      <c r="N19" s="36">
        <v>760</v>
      </c>
      <c r="O19" s="36"/>
      <c r="P19" s="36"/>
      <c r="Q19" s="19"/>
      <c r="R19" s="36"/>
      <c r="S19" s="36"/>
      <c r="T19" s="19"/>
      <c r="U19" s="36"/>
      <c r="V19" s="36"/>
      <c r="W19" s="36">
        <v>1710</v>
      </c>
      <c r="X19" s="19"/>
      <c r="Y19" s="36">
        <v>1710</v>
      </c>
      <c r="Z19" s="37"/>
      <c r="AA19" s="38">
        <v>2305000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-111999897</v>
      </c>
      <c r="D24" s="17"/>
      <c r="E24" s="18">
        <v>-170928971</v>
      </c>
      <c r="F24" s="19">
        <v>-170928971</v>
      </c>
      <c r="G24" s="19">
        <v>-4756820</v>
      </c>
      <c r="H24" s="19">
        <v>-4519614</v>
      </c>
      <c r="I24" s="19">
        <v>-14630051</v>
      </c>
      <c r="J24" s="19">
        <v>-23906485</v>
      </c>
      <c r="K24" s="19">
        <v>-4234237</v>
      </c>
      <c r="L24" s="19">
        <v>-13562088</v>
      </c>
      <c r="M24" s="19">
        <v>-11311735</v>
      </c>
      <c r="N24" s="19">
        <v>-29108060</v>
      </c>
      <c r="O24" s="19"/>
      <c r="P24" s="19"/>
      <c r="Q24" s="19"/>
      <c r="R24" s="19"/>
      <c r="S24" s="19"/>
      <c r="T24" s="19"/>
      <c r="U24" s="19"/>
      <c r="V24" s="19"/>
      <c r="W24" s="19">
        <v>-53014545</v>
      </c>
      <c r="X24" s="19">
        <v>-38163979</v>
      </c>
      <c r="Y24" s="19">
        <v>-14850566</v>
      </c>
      <c r="Z24" s="20">
        <v>38.91</v>
      </c>
      <c r="AA24" s="21">
        <v>-170928971</v>
      </c>
    </row>
    <row r="25" spans="1:27" ht="13.5">
      <c r="A25" s="23" t="s">
        <v>49</v>
      </c>
      <c r="B25" s="24"/>
      <c r="C25" s="25">
        <f aca="true" t="shared" si="1" ref="C25:Y25">SUM(C19:C24)</f>
        <v>-108878704</v>
      </c>
      <c r="D25" s="25">
        <f>SUM(D19:D24)</f>
        <v>0</v>
      </c>
      <c r="E25" s="26">
        <f t="shared" si="1"/>
        <v>-168623971</v>
      </c>
      <c r="F25" s="27">
        <f t="shared" si="1"/>
        <v>-168623971</v>
      </c>
      <c r="G25" s="27">
        <f t="shared" si="1"/>
        <v>-4756520</v>
      </c>
      <c r="H25" s="27">
        <f t="shared" si="1"/>
        <v>-4519224</v>
      </c>
      <c r="I25" s="27">
        <f t="shared" si="1"/>
        <v>-14629791</v>
      </c>
      <c r="J25" s="27">
        <f t="shared" si="1"/>
        <v>-23905535</v>
      </c>
      <c r="K25" s="27">
        <f t="shared" si="1"/>
        <v>-4233837</v>
      </c>
      <c r="L25" s="27">
        <f t="shared" si="1"/>
        <v>-13561728</v>
      </c>
      <c r="M25" s="27">
        <f t="shared" si="1"/>
        <v>-11311735</v>
      </c>
      <c r="N25" s="27">
        <f t="shared" si="1"/>
        <v>-29107300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-53012835</v>
      </c>
      <c r="X25" s="27">
        <f t="shared" si="1"/>
        <v>-38163979</v>
      </c>
      <c r="Y25" s="27">
        <f t="shared" si="1"/>
        <v>-14848856</v>
      </c>
      <c r="Z25" s="28">
        <f>+IF(X25&lt;&gt;0,+(Y25/X25)*100,0)</f>
        <v>38.90803943687318</v>
      </c>
      <c r="AA25" s="29">
        <f>SUM(AA19:AA24)</f>
        <v>-168623971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32450</v>
      </c>
      <c r="H31" s="36">
        <v>83439</v>
      </c>
      <c r="I31" s="36">
        <v>10515</v>
      </c>
      <c r="J31" s="36">
        <v>126404</v>
      </c>
      <c r="K31" s="19">
        <v>92305</v>
      </c>
      <c r="L31" s="19">
        <v>33630</v>
      </c>
      <c r="M31" s="19">
        <v>11197</v>
      </c>
      <c r="N31" s="19">
        <v>137132</v>
      </c>
      <c r="O31" s="36"/>
      <c r="P31" s="36"/>
      <c r="Q31" s="36"/>
      <c r="R31" s="19"/>
      <c r="S31" s="19"/>
      <c r="T31" s="19"/>
      <c r="U31" s="19"/>
      <c r="V31" s="36"/>
      <c r="W31" s="36">
        <v>263536</v>
      </c>
      <c r="X31" s="36"/>
      <c r="Y31" s="19">
        <v>263536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-14394155</v>
      </c>
      <c r="D33" s="17"/>
      <c r="E33" s="18"/>
      <c r="F33" s="19"/>
      <c r="G33" s="19">
        <v>-102514</v>
      </c>
      <c r="H33" s="19">
        <v>-103102</v>
      </c>
      <c r="I33" s="19"/>
      <c r="J33" s="19">
        <v>-205616</v>
      </c>
      <c r="K33" s="19">
        <v>-214928</v>
      </c>
      <c r="L33" s="19">
        <v>-111853</v>
      </c>
      <c r="M33" s="19">
        <v>-5284796</v>
      </c>
      <c r="N33" s="19">
        <v>-5611577</v>
      </c>
      <c r="O33" s="19"/>
      <c r="P33" s="19"/>
      <c r="Q33" s="19"/>
      <c r="R33" s="19"/>
      <c r="S33" s="19"/>
      <c r="T33" s="19"/>
      <c r="U33" s="19"/>
      <c r="V33" s="19"/>
      <c r="W33" s="19">
        <v>-5817193</v>
      </c>
      <c r="X33" s="19"/>
      <c r="Y33" s="19">
        <v>-5817193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-14394155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-70064</v>
      </c>
      <c r="H34" s="27">
        <f t="shared" si="2"/>
        <v>-19663</v>
      </c>
      <c r="I34" s="27">
        <f t="shared" si="2"/>
        <v>10515</v>
      </c>
      <c r="J34" s="27">
        <f t="shared" si="2"/>
        <v>-79212</v>
      </c>
      <c r="K34" s="27">
        <f t="shared" si="2"/>
        <v>-122623</v>
      </c>
      <c r="L34" s="27">
        <f t="shared" si="2"/>
        <v>-78223</v>
      </c>
      <c r="M34" s="27">
        <f t="shared" si="2"/>
        <v>-5273599</v>
      </c>
      <c r="N34" s="27">
        <f t="shared" si="2"/>
        <v>-5474445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-5553657</v>
      </c>
      <c r="X34" s="27">
        <f t="shared" si="2"/>
        <v>0</v>
      </c>
      <c r="Y34" s="27">
        <f t="shared" si="2"/>
        <v>-5553657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12568957</v>
      </c>
      <c r="D36" s="31">
        <f>+D15+D25+D34</f>
        <v>0</v>
      </c>
      <c r="E36" s="32">
        <f t="shared" si="3"/>
        <v>11456743</v>
      </c>
      <c r="F36" s="33">
        <f t="shared" si="3"/>
        <v>11456743</v>
      </c>
      <c r="G36" s="33">
        <f t="shared" si="3"/>
        <v>33074845</v>
      </c>
      <c r="H36" s="33">
        <f t="shared" si="3"/>
        <v>-2819121</v>
      </c>
      <c r="I36" s="33">
        <f t="shared" si="3"/>
        <v>-14429588</v>
      </c>
      <c r="J36" s="33">
        <f t="shared" si="3"/>
        <v>15826136</v>
      </c>
      <c r="K36" s="33">
        <f t="shared" si="3"/>
        <v>-36173721</v>
      </c>
      <c r="L36" s="33">
        <f t="shared" si="3"/>
        <v>-44112394</v>
      </c>
      <c r="M36" s="33">
        <f t="shared" si="3"/>
        <v>10346661</v>
      </c>
      <c r="N36" s="33">
        <f t="shared" si="3"/>
        <v>-69939454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-54113318</v>
      </c>
      <c r="X36" s="33">
        <f t="shared" si="3"/>
        <v>89529712</v>
      </c>
      <c r="Y36" s="33">
        <f t="shared" si="3"/>
        <v>-143643030</v>
      </c>
      <c r="Z36" s="34">
        <f>+IF(X36&lt;&gt;0,+(Y36/X36)*100,0)</f>
        <v>-160.44174251336807</v>
      </c>
      <c r="AA36" s="35">
        <f>+AA15+AA25+AA34</f>
        <v>11456743</v>
      </c>
    </row>
    <row r="37" spans="1:27" ht="13.5">
      <c r="A37" s="22" t="s">
        <v>57</v>
      </c>
      <c r="B37" s="16"/>
      <c r="C37" s="31">
        <v>11809030</v>
      </c>
      <c r="D37" s="31"/>
      <c r="E37" s="32">
        <v>10876224</v>
      </c>
      <c r="F37" s="33">
        <v>10876224</v>
      </c>
      <c r="G37" s="33">
        <v>23822041</v>
      </c>
      <c r="H37" s="33">
        <v>56896886</v>
      </c>
      <c r="I37" s="33">
        <v>54077765</v>
      </c>
      <c r="J37" s="33">
        <v>23822041</v>
      </c>
      <c r="K37" s="33">
        <v>39648177</v>
      </c>
      <c r="L37" s="33">
        <v>3474456</v>
      </c>
      <c r="M37" s="33">
        <v>-40637938</v>
      </c>
      <c r="N37" s="33">
        <v>39648177</v>
      </c>
      <c r="O37" s="33"/>
      <c r="P37" s="33"/>
      <c r="Q37" s="33"/>
      <c r="R37" s="33"/>
      <c r="S37" s="33"/>
      <c r="T37" s="33"/>
      <c r="U37" s="33"/>
      <c r="V37" s="33"/>
      <c r="W37" s="33">
        <v>23822041</v>
      </c>
      <c r="X37" s="33">
        <v>10876224</v>
      </c>
      <c r="Y37" s="33">
        <v>12945817</v>
      </c>
      <c r="Z37" s="34">
        <v>119.03</v>
      </c>
      <c r="AA37" s="35">
        <v>10876224</v>
      </c>
    </row>
    <row r="38" spans="1:27" ht="13.5">
      <c r="A38" s="41" t="s">
        <v>58</v>
      </c>
      <c r="B38" s="42"/>
      <c r="C38" s="43">
        <v>24377988</v>
      </c>
      <c r="D38" s="43"/>
      <c r="E38" s="44">
        <v>22332967</v>
      </c>
      <c r="F38" s="45">
        <v>22332967</v>
      </c>
      <c r="G38" s="45">
        <v>56896886</v>
      </c>
      <c r="H38" s="45">
        <v>54077765</v>
      </c>
      <c r="I38" s="45">
        <v>39648177</v>
      </c>
      <c r="J38" s="45">
        <v>39648177</v>
      </c>
      <c r="K38" s="45">
        <v>3474456</v>
      </c>
      <c r="L38" s="45">
        <v>-40637938</v>
      </c>
      <c r="M38" s="45">
        <v>-30291277</v>
      </c>
      <c r="N38" s="45">
        <v>-30291277</v>
      </c>
      <c r="O38" s="45"/>
      <c r="P38" s="45"/>
      <c r="Q38" s="45"/>
      <c r="R38" s="45"/>
      <c r="S38" s="45"/>
      <c r="T38" s="45"/>
      <c r="U38" s="45"/>
      <c r="V38" s="45"/>
      <c r="W38" s="45">
        <v>-30291277</v>
      </c>
      <c r="X38" s="45">
        <v>100405936</v>
      </c>
      <c r="Y38" s="45">
        <v>-130697213</v>
      </c>
      <c r="Z38" s="46">
        <v>-130.17</v>
      </c>
      <c r="AA38" s="47">
        <v>22332967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168874341</v>
      </c>
      <c r="D6" s="17"/>
      <c r="E6" s="18">
        <v>223832188</v>
      </c>
      <c r="F6" s="19">
        <v>223832188</v>
      </c>
      <c r="G6" s="19">
        <v>14725338</v>
      </c>
      <c r="H6" s="19">
        <v>15512498</v>
      </c>
      <c r="I6" s="19">
        <v>12330645</v>
      </c>
      <c r="J6" s="19">
        <v>42568481</v>
      </c>
      <c r="K6" s="19">
        <v>16514768</v>
      </c>
      <c r="L6" s="19">
        <v>11912158</v>
      </c>
      <c r="M6" s="19">
        <v>14614023</v>
      </c>
      <c r="N6" s="19">
        <v>43040949</v>
      </c>
      <c r="O6" s="19"/>
      <c r="P6" s="19"/>
      <c r="Q6" s="19"/>
      <c r="R6" s="19"/>
      <c r="S6" s="19"/>
      <c r="T6" s="19"/>
      <c r="U6" s="19"/>
      <c r="V6" s="19"/>
      <c r="W6" s="19">
        <v>85609430</v>
      </c>
      <c r="X6" s="19">
        <v>108426634</v>
      </c>
      <c r="Y6" s="19">
        <v>-22817204</v>
      </c>
      <c r="Z6" s="20">
        <v>-21.04</v>
      </c>
      <c r="AA6" s="21">
        <v>223832188</v>
      </c>
    </row>
    <row r="7" spans="1:27" ht="13.5">
      <c r="A7" s="22" t="s">
        <v>34</v>
      </c>
      <c r="B7" s="16"/>
      <c r="C7" s="17">
        <v>72873000</v>
      </c>
      <c r="D7" s="17"/>
      <c r="E7" s="18">
        <v>88490349</v>
      </c>
      <c r="F7" s="19">
        <v>88490349</v>
      </c>
      <c r="G7" s="19">
        <v>34555000</v>
      </c>
      <c r="H7" s="19">
        <v>1419000</v>
      </c>
      <c r="I7" s="19"/>
      <c r="J7" s="19">
        <v>35974000</v>
      </c>
      <c r="K7" s="19">
        <v>567944</v>
      </c>
      <c r="L7" s="19">
        <v>20656343</v>
      </c>
      <c r="M7" s="19">
        <v>364000</v>
      </c>
      <c r="N7" s="19">
        <v>21588287</v>
      </c>
      <c r="O7" s="19"/>
      <c r="P7" s="19"/>
      <c r="Q7" s="19"/>
      <c r="R7" s="19"/>
      <c r="S7" s="19"/>
      <c r="T7" s="19"/>
      <c r="U7" s="19"/>
      <c r="V7" s="19"/>
      <c r="W7" s="19">
        <v>57562287</v>
      </c>
      <c r="X7" s="19">
        <v>58993566</v>
      </c>
      <c r="Y7" s="19">
        <v>-1431279</v>
      </c>
      <c r="Z7" s="20">
        <v>-2.43</v>
      </c>
      <c r="AA7" s="21">
        <v>88490349</v>
      </c>
    </row>
    <row r="8" spans="1:27" ht="13.5">
      <c r="A8" s="22" t="s">
        <v>35</v>
      </c>
      <c r="B8" s="16"/>
      <c r="C8" s="17">
        <v>32290804</v>
      </c>
      <c r="D8" s="17"/>
      <c r="E8" s="18">
        <v>37278651</v>
      </c>
      <c r="F8" s="19">
        <v>37278651</v>
      </c>
      <c r="G8" s="19">
        <v>12571000</v>
      </c>
      <c r="H8" s="19"/>
      <c r="I8" s="19"/>
      <c r="J8" s="19">
        <v>12571000</v>
      </c>
      <c r="K8" s="19"/>
      <c r="L8" s="19">
        <v>11771000</v>
      </c>
      <c r="M8" s="19"/>
      <c r="N8" s="19">
        <v>11771000</v>
      </c>
      <c r="O8" s="19"/>
      <c r="P8" s="19"/>
      <c r="Q8" s="19"/>
      <c r="R8" s="19"/>
      <c r="S8" s="19"/>
      <c r="T8" s="19"/>
      <c r="U8" s="19"/>
      <c r="V8" s="19"/>
      <c r="W8" s="19">
        <v>24342000</v>
      </c>
      <c r="X8" s="19">
        <v>24852434</v>
      </c>
      <c r="Y8" s="19">
        <v>-510434</v>
      </c>
      <c r="Z8" s="20">
        <v>-2.05</v>
      </c>
      <c r="AA8" s="21">
        <v>37278651</v>
      </c>
    </row>
    <row r="9" spans="1:27" ht="13.5">
      <c r="A9" s="22" t="s">
        <v>36</v>
      </c>
      <c r="B9" s="16"/>
      <c r="C9" s="17">
        <v>55899635</v>
      </c>
      <c r="D9" s="17"/>
      <c r="E9" s="18">
        <v>4053507</v>
      </c>
      <c r="F9" s="19">
        <v>4053507</v>
      </c>
      <c r="G9" s="19">
        <v>434592</v>
      </c>
      <c r="H9" s="19">
        <v>308063</v>
      </c>
      <c r="I9" s="19">
        <v>939265</v>
      </c>
      <c r="J9" s="19">
        <v>1681920</v>
      </c>
      <c r="K9" s="19">
        <v>355830</v>
      </c>
      <c r="L9" s="19">
        <v>292572</v>
      </c>
      <c r="M9" s="19">
        <v>594728</v>
      </c>
      <c r="N9" s="19">
        <v>1243130</v>
      </c>
      <c r="O9" s="19"/>
      <c r="P9" s="19"/>
      <c r="Q9" s="19"/>
      <c r="R9" s="19"/>
      <c r="S9" s="19"/>
      <c r="T9" s="19"/>
      <c r="U9" s="19"/>
      <c r="V9" s="19"/>
      <c r="W9" s="19">
        <v>2925050</v>
      </c>
      <c r="X9" s="19">
        <v>2370901</v>
      </c>
      <c r="Y9" s="19">
        <v>554149</v>
      </c>
      <c r="Z9" s="20">
        <v>23.37</v>
      </c>
      <c r="AA9" s="21">
        <v>4053507</v>
      </c>
    </row>
    <row r="10" spans="1:27" ht="13.5">
      <c r="A10" s="22" t="s">
        <v>37</v>
      </c>
      <c r="B10" s="16"/>
      <c r="C10" s="17"/>
      <c r="D10" s="17"/>
      <c r="E10" s="18">
        <v>2496</v>
      </c>
      <c r="F10" s="19">
        <v>2496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1248</v>
      </c>
      <c r="Y10" s="19">
        <v>-1248</v>
      </c>
      <c r="Z10" s="20">
        <v>-100</v>
      </c>
      <c r="AA10" s="21">
        <v>2496</v>
      </c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-241084038</v>
      </c>
      <c r="D12" s="17"/>
      <c r="E12" s="18">
        <v>-301503816</v>
      </c>
      <c r="F12" s="19">
        <v>-301503816</v>
      </c>
      <c r="G12" s="19">
        <v>-49695648</v>
      </c>
      <c r="H12" s="19">
        <v>-10403666</v>
      </c>
      <c r="I12" s="19">
        <v>-10213020</v>
      </c>
      <c r="J12" s="19">
        <v>-70312334</v>
      </c>
      <c r="K12" s="19">
        <v>-16477399</v>
      </c>
      <c r="L12" s="19">
        <v>-34205720</v>
      </c>
      <c r="M12" s="19">
        <v>-29502547</v>
      </c>
      <c r="N12" s="19">
        <v>-80185666</v>
      </c>
      <c r="O12" s="19"/>
      <c r="P12" s="19"/>
      <c r="Q12" s="19"/>
      <c r="R12" s="19"/>
      <c r="S12" s="19"/>
      <c r="T12" s="19"/>
      <c r="U12" s="19"/>
      <c r="V12" s="19"/>
      <c r="W12" s="19">
        <v>-150498000</v>
      </c>
      <c r="X12" s="19">
        <v>-155217535</v>
      </c>
      <c r="Y12" s="19">
        <v>4719535</v>
      </c>
      <c r="Z12" s="20">
        <v>-3.04</v>
      </c>
      <c r="AA12" s="21">
        <v>-301503816</v>
      </c>
    </row>
    <row r="13" spans="1:27" ht="13.5">
      <c r="A13" s="22" t="s">
        <v>40</v>
      </c>
      <c r="B13" s="16"/>
      <c r="C13" s="17">
        <v>-127595</v>
      </c>
      <c r="D13" s="17"/>
      <c r="E13" s="18">
        <v>-847500</v>
      </c>
      <c r="F13" s="19">
        <v>-847500</v>
      </c>
      <c r="G13" s="19">
        <v>-98333</v>
      </c>
      <c r="H13" s="19">
        <v>-86028</v>
      </c>
      <c r="I13" s="19">
        <v>-97878</v>
      </c>
      <c r="J13" s="19">
        <v>-282239</v>
      </c>
      <c r="K13" s="19">
        <v>-208729</v>
      </c>
      <c r="L13" s="19">
        <v>-185525</v>
      </c>
      <c r="M13" s="19">
        <v>-137276</v>
      </c>
      <c r="N13" s="19">
        <v>-531530</v>
      </c>
      <c r="O13" s="19"/>
      <c r="P13" s="19"/>
      <c r="Q13" s="19"/>
      <c r="R13" s="19"/>
      <c r="S13" s="19"/>
      <c r="T13" s="19"/>
      <c r="U13" s="19"/>
      <c r="V13" s="19"/>
      <c r="W13" s="19">
        <v>-813769</v>
      </c>
      <c r="X13" s="19">
        <v>-423750</v>
      </c>
      <c r="Y13" s="19">
        <v>-390019</v>
      </c>
      <c r="Z13" s="20">
        <v>92.04</v>
      </c>
      <c r="AA13" s="21">
        <v>-847500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88726147</v>
      </c>
      <c r="D15" s="25">
        <f>SUM(D6:D14)</f>
        <v>0</v>
      </c>
      <c r="E15" s="26">
        <f t="shared" si="0"/>
        <v>51305875</v>
      </c>
      <c r="F15" s="27">
        <f t="shared" si="0"/>
        <v>51305875</v>
      </c>
      <c r="G15" s="27">
        <f t="shared" si="0"/>
        <v>12491949</v>
      </c>
      <c r="H15" s="27">
        <f t="shared" si="0"/>
        <v>6749867</v>
      </c>
      <c r="I15" s="27">
        <f t="shared" si="0"/>
        <v>2959012</v>
      </c>
      <c r="J15" s="27">
        <f t="shared" si="0"/>
        <v>22200828</v>
      </c>
      <c r="K15" s="27">
        <f t="shared" si="0"/>
        <v>752414</v>
      </c>
      <c r="L15" s="27">
        <f t="shared" si="0"/>
        <v>10240828</v>
      </c>
      <c r="M15" s="27">
        <f t="shared" si="0"/>
        <v>-14067072</v>
      </c>
      <c r="N15" s="27">
        <f t="shared" si="0"/>
        <v>-3073830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19126998</v>
      </c>
      <c r="X15" s="27">
        <f t="shared" si="0"/>
        <v>39003498</v>
      </c>
      <c r="Y15" s="27">
        <f t="shared" si="0"/>
        <v>-19876500</v>
      </c>
      <c r="Z15" s="28">
        <f>+IF(X15&lt;&gt;0,+(Y15/X15)*100,0)</f>
        <v>-50.960813822391</v>
      </c>
      <c r="AA15" s="29">
        <f>SUM(AA6:AA14)</f>
        <v>51305875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-53724055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-48745223</v>
      </c>
      <c r="D24" s="17"/>
      <c r="E24" s="18">
        <v>-51178652</v>
      </c>
      <c r="F24" s="19">
        <v>-51178652</v>
      </c>
      <c r="G24" s="19">
        <v>-10830539</v>
      </c>
      <c r="H24" s="19">
        <v>-7078013</v>
      </c>
      <c r="I24" s="19">
        <v>-4232454</v>
      </c>
      <c r="J24" s="19">
        <v>-22141006</v>
      </c>
      <c r="K24" s="19">
        <v>-96607</v>
      </c>
      <c r="L24" s="19">
        <v>-1920885</v>
      </c>
      <c r="M24" s="19">
        <v>-4505851</v>
      </c>
      <c r="N24" s="19">
        <v>-6523343</v>
      </c>
      <c r="O24" s="19"/>
      <c r="P24" s="19"/>
      <c r="Q24" s="19"/>
      <c r="R24" s="19"/>
      <c r="S24" s="19"/>
      <c r="T24" s="19"/>
      <c r="U24" s="19"/>
      <c r="V24" s="19"/>
      <c r="W24" s="19">
        <v>-28664349</v>
      </c>
      <c r="X24" s="19">
        <v>-26294953</v>
      </c>
      <c r="Y24" s="19">
        <v>-2369396</v>
      </c>
      <c r="Z24" s="20">
        <v>9.01</v>
      </c>
      <c r="AA24" s="21">
        <v>-51178652</v>
      </c>
    </row>
    <row r="25" spans="1:27" ht="13.5">
      <c r="A25" s="23" t="s">
        <v>49</v>
      </c>
      <c r="B25" s="24"/>
      <c r="C25" s="25">
        <f aca="true" t="shared" si="1" ref="C25:Y25">SUM(C19:C24)</f>
        <v>-102469278</v>
      </c>
      <c r="D25" s="25">
        <f>SUM(D19:D24)</f>
        <v>0</v>
      </c>
      <c r="E25" s="26">
        <f t="shared" si="1"/>
        <v>-51178652</v>
      </c>
      <c r="F25" s="27">
        <f t="shared" si="1"/>
        <v>-51178652</v>
      </c>
      <c r="G25" s="27">
        <f t="shared" si="1"/>
        <v>-10830539</v>
      </c>
      <c r="H25" s="27">
        <f t="shared" si="1"/>
        <v>-7078013</v>
      </c>
      <c r="I25" s="27">
        <f t="shared" si="1"/>
        <v>-4232454</v>
      </c>
      <c r="J25" s="27">
        <f t="shared" si="1"/>
        <v>-22141006</v>
      </c>
      <c r="K25" s="27">
        <f t="shared" si="1"/>
        <v>-96607</v>
      </c>
      <c r="L25" s="27">
        <f t="shared" si="1"/>
        <v>-1920885</v>
      </c>
      <c r="M25" s="27">
        <f t="shared" si="1"/>
        <v>-4505851</v>
      </c>
      <c r="N25" s="27">
        <f t="shared" si="1"/>
        <v>-6523343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-28664349</v>
      </c>
      <c r="X25" s="27">
        <f t="shared" si="1"/>
        <v>-26294953</v>
      </c>
      <c r="Y25" s="27">
        <f t="shared" si="1"/>
        <v>-2369396</v>
      </c>
      <c r="Z25" s="28">
        <f>+IF(X25&lt;&gt;0,+(Y25/X25)*100,0)</f>
        <v>9.010839456529927</v>
      </c>
      <c r="AA25" s="29">
        <f>SUM(AA19:AA24)</f>
        <v>-51178652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-6130623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-6130623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-19873754</v>
      </c>
      <c r="D36" s="31">
        <f>+D15+D25+D34</f>
        <v>0</v>
      </c>
      <c r="E36" s="32">
        <f t="shared" si="3"/>
        <v>127223</v>
      </c>
      <c r="F36" s="33">
        <f t="shared" si="3"/>
        <v>127223</v>
      </c>
      <c r="G36" s="33">
        <f t="shared" si="3"/>
        <v>1661410</v>
      </c>
      <c r="H36" s="33">
        <f t="shared" si="3"/>
        <v>-328146</v>
      </c>
      <c r="I36" s="33">
        <f t="shared" si="3"/>
        <v>-1273442</v>
      </c>
      <c r="J36" s="33">
        <f t="shared" si="3"/>
        <v>59822</v>
      </c>
      <c r="K36" s="33">
        <f t="shared" si="3"/>
        <v>655807</v>
      </c>
      <c r="L36" s="33">
        <f t="shared" si="3"/>
        <v>8319943</v>
      </c>
      <c r="M36" s="33">
        <f t="shared" si="3"/>
        <v>-18572923</v>
      </c>
      <c r="N36" s="33">
        <f t="shared" si="3"/>
        <v>-9597173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-9537351</v>
      </c>
      <c r="X36" s="33">
        <f t="shared" si="3"/>
        <v>12708545</v>
      </c>
      <c r="Y36" s="33">
        <f t="shared" si="3"/>
        <v>-22245896</v>
      </c>
      <c r="Z36" s="34">
        <f>+IF(X36&lt;&gt;0,+(Y36/X36)*100,0)</f>
        <v>-175.04675790973712</v>
      </c>
      <c r="AA36" s="35">
        <f>+AA15+AA25+AA34</f>
        <v>127223</v>
      </c>
    </row>
    <row r="37" spans="1:27" ht="13.5">
      <c r="A37" s="22" t="s">
        <v>57</v>
      </c>
      <c r="B37" s="16"/>
      <c r="C37" s="31">
        <v>2066482</v>
      </c>
      <c r="D37" s="31"/>
      <c r="E37" s="32">
        <v>2100000</v>
      </c>
      <c r="F37" s="33">
        <v>2100000</v>
      </c>
      <c r="G37" s="33">
        <v>489987</v>
      </c>
      <c r="H37" s="33">
        <v>2151397</v>
      </c>
      <c r="I37" s="33">
        <v>1823251</v>
      </c>
      <c r="J37" s="33">
        <v>489987</v>
      </c>
      <c r="K37" s="33">
        <v>549809</v>
      </c>
      <c r="L37" s="33">
        <v>1205616</v>
      </c>
      <c r="M37" s="33">
        <v>9525559</v>
      </c>
      <c r="N37" s="33">
        <v>549809</v>
      </c>
      <c r="O37" s="33"/>
      <c r="P37" s="33"/>
      <c r="Q37" s="33"/>
      <c r="R37" s="33"/>
      <c r="S37" s="33"/>
      <c r="T37" s="33"/>
      <c r="U37" s="33"/>
      <c r="V37" s="33"/>
      <c r="W37" s="33">
        <v>489987</v>
      </c>
      <c r="X37" s="33">
        <v>2100000</v>
      </c>
      <c r="Y37" s="33">
        <v>-1610013</v>
      </c>
      <c r="Z37" s="34">
        <v>-76.67</v>
      </c>
      <c r="AA37" s="35">
        <v>2100000</v>
      </c>
    </row>
    <row r="38" spans="1:27" ht="13.5">
      <c r="A38" s="41" t="s">
        <v>58</v>
      </c>
      <c r="B38" s="42"/>
      <c r="C38" s="43">
        <v>-17807272</v>
      </c>
      <c r="D38" s="43"/>
      <c r="E38" s="44">
        <v>2227223</v>
      </c>
      <c r="F38" s="45">
        <v>2227223</v>
      </c>
      <c r="G38" s="45">
        <v>2151397</v>
      </c>
      <c r="H38" s="45">
        <v>1823251</v>
      </c>
      <c r="I38" s="45">
        <v>549809</v>
      </c>
      <c r="J38" s="45">
        <v>549809</v>
      </c>
      <c r="K38" s="45">
        <v>1205616</v>
      </c>
      <c r="L38" s="45">
        <v>9525559</v>
      </c>
      <c r="M38" s="45">
        <v>-9047364</v>
      </c>
      <c r="N38" s="45">
        <v>-9047364</v>
      </c>
      <c r="O38" s="45"/>
      <c r="P38" s="45"/>
      <c r="Q38" s="45"/>
      <c r="R38" s="45"/>
      <c r="S38" s="45"/>
      <c r="T38" s="45"/>
      <c r="U38" s="45"/>
      <c r="V38" s="45"/>
      <c r="W38" s="45">
        <v>-9047364</v>
      </c>
      <c r="X38" s="45">
        <v>14808545</v>
      </c>
      <c r="Y38" s="45">
        <v>-23855909</v>
      </c>
      <c r="Z38" s="46">
        <v>-161.1</v>
      </c>
      <c r="AA38" s="47">
        <v>2227223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14696412</v>
      </c>
      <c r="D6" s="17"/>
      <c r="E6" s="18">
        <v>21412815</v>
      </c>
      <c r="F6" s="19">
        <v>21412815</v>
      </c>
      <c r="G6" s="19">
        <v>1966911</v>
      </c>
      <c r="H6" s="19">
        <v>1511908</v>
      </c>
      <c r="I6" s="19">
        <v>1328544</v>
      </c>
      <c r="J6" s="19">
        <v>4807363</v>
      </c>
      <c r="K6" s="19">
        <v>2422603</v>
      </c>
      <c r="L6" s="19">
        <v>2069920</v>
      </c>
      <c r="M6" s="19">
        <v>1657908</v>
      </c>
      <c r="N6" s="19">
        <v>6150431</v>
      </c>
      <c r="O6" s="19"/>
      <c r="P6" s="19"/>
      <c r="Q6" s="19"/>
      <c r="R6" s="19"/>
      <c r="S6" s="19"/>
      <c r="T6" s="19"/>
      <c r="U6" s="19"/>
      <c r="V6" s="19"/>
      <c r="W6" s="19">
        <v>10957794</v>
      </c>
      <c r="X6" s="19">
        <v>11067144</v>
      </c>
      <c r="Y6" s="19">
        <v>-109350</v>
      </c>
      <c r="Z6" s="20">
        <v>-0.99</v>
      </c>
      <c r="AA6" s="21">
        <v>21412815</v>
      </c>
    </row>
    <row r="7" spans="1:27" ht="13.5">
      <c r="A7" s="22" t="s">
        <v>34</v>
      </c>
      <c r="B7" s="16"/>
      <c r="C7" s="17">
        <v>73547839</v>
      </c>
      <c r="D7" s="17"/>
      <c r="E7" s="18">
        <v>77054000</v>
      </c>
      <c r="F7" s="19">
        <v>77054000</v>
      </c>
      <c r="G7" s="19">
        <v>30262000</v>
      </c>
      <c r="H7" s="19">
        <v>1460000</v>
      </c>
      <c r="I7" s="19"/>
      <c r="J7" s="19">
        <v>31722000</v>
      </c>
      <c r="K7" s="19"/>
      <c r="L7" s="19">
        <v>26968900</v>
      </c>
      <c r="M7" s="19"/>
      <c r="N7" s="19">
        <v>26968900</v>
      </c>
      <c r="O7" s="19"/>
      <c r="P7" s="19"/>
      <c r="Q7" s="19"/>
      <c r="R7" s="19"/>
      <c r="S7" s="19"/>
      <c r="T7" s="19"/>
      <c r="U7" s="19"/>
      <c r="V7" s="19"/>
      <c r="W7" s="19">
        <v>58690900</v>
      </c>
      <c r="X7" s="19">
        <v>61643200</v>
      </c>
      <c r="Y7" s="19">
        <v>-2952300</v>
      </c>
      <c r="Z7" s="20">
        <v>-4.79</v>
      </c>
      <c r="AA7" s="21">
        <v>77054000</v>
      </c>
    </row>
    <row r="8" spans="1:27" ht="13.5">
      <c r="A8" s="22" t="s">
        <v>35</v>
      </c>
      <c r="B8" s="16"/>
      <c r="C8" s="17">
        <v>27869161</v>
      </c>
      <c r="D8" s="17"/>
      <c r="E8" s="18">
        <v>25309000</v>
      </c>
      <c r="F8" s="19">
        <v>25309000</v>
      </c>
      <c r="G8" s="19">
        <v>10920000</v>
      </c>
      <c r="H8" s="19"/>
      <c r="I8" s="19"/>
      <c r="J8" s="19">
        <v>10920000</v>
      </c>
      <c r="K8" s="19"/>
      <c r="L8" s="19">
        <v>8858150</v>
      </c>
      <c r="M8" s="19">
        <v>11931000</v>
      </c>
      <c r="N8" s="19">
        <v>20789150</v>
      </c>
      <c r="O8" s="19"/>
      <c r="P8" s="19"/>
      <c r="Q8" s="19"/>
      <c r="R8" s="19"/>
      <c r="S8" s="19"/>
      <c r="T8" s="19"/>
      <c r="U8" s="19"/>
      <c r="V8" s="19"/>
      <c r="W8" s="19">
        <v>31709150</v>
      </c>
      <c r="X8" s="19">
        <v>20247200</v>
      </c>
      <c r="Y8" s="19">
        <v>11461950</v>
      </c>
      <c r="Z8" s="20">
        <v>56.61</v>
      </c>
      <c r="AA8" s="21">
        <v>25309000</v>
      </c>
    </row>
    <row r="9" spans="1:27" ht="13.5">
      <c r="A9" s="22" t="s">
        <v>36</v>
      </c>
      <c r="B9" s="16"/>
      <c r="C9" s="17">
        <v>1816215</v>
      </c>
      <c r="D9" s="17"/>
      <c r="E9" s="18">
        <v>1625003</v>
      </c>
      <c r="F9" s="19">
        <v>1625003</v>
      </c>
      <c r="G9" s="19">
        <v>8991</v>
      </c>
      <c r="H9" s="19">
        <v>7438</v>
      </c>
      <c r="I9" s="19">
        <v>638400</v>
      </c>
      <c r="J9" s="19">
        <v>654829</v>
      </c>
      <c r="K9" s="19">
        <v>11642</v>
      </c>
      <c r="L9" s="19">
        <v>137501</v>
      </c>
      <c r="M9" s="19">
        <v>711008</v>
      </c>
      <c r="N9" s="19">
        <v>860151</v>
      </c>
      <c r="O9" s="19"/>
      <c r="P9" s="19"/>
      <c r="Q9" s="19"/>
      <c r="R9" s="19"/>
      <c r="S9" s="19"/>
      <c r="T9" s="19"/>
      <c r="U9" s="19"/>
      <c r="V9" s="19"/>
      <c r="W9" s="19">
        <v>1514980</v>
      </c>
      <c r="X9" s="19">
        <v>754084</v>
      </c>
      <c r="Y9" s="19">
        <v>760896</v>
      </c>
      <c r="Z9" s="20">
        <v>100.9</v>
      </c>
      <c r="AA9" s="21">
        <v>1625003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-71180089</v>
      </c>
      <c r="D12" s="17"/>
      <c r="E12" s="18">
        <v>-93846497</v>
      </c>
      <c r="F12" s="19">
        <v>-93846497</v>
      </c>
      <c r="G12" s="19">
        <v>-4722899</v>
      </c>
      <c r="H12" s="19">
        <v>-6970217</v>
      </c>
      <c r="I12" s="19">
        <v>-8014770</v>
      </c>
      <c r="J12" s="19">
        <v>-19707886</v>
      </c>
      <c r="K12" s="19">
        <v>-7768506</v>
      </c>
      <c r="L12" s="19">
        <v>-8915417</v>
      </c>
      <c r="M12" s="19">
        <v>-6321766</v>
      </c>
      <c r="N12" s="19">
        <v>-23005689</v>
      </c>
      <c r="O12" s="19"/>
      <c r="P12" s="19"/>
      <c r="Q12" s="19"/>
      <c r="R12" s="19"/>
      <c r="S12" s="19"/>
      <c r="T12" s="19"/>
      <c r="U12" s="19"/>
      <c r="V12" s="19"/>
      <c r="W12" s="19">
        <v>-42713575</v>
      </c>
      <c r="X12" s="19">
        <v>-48587230</v>
      </c>
      <c r="Y12" s="19">
        <v>5873655</v>
      </c>
      <c r="Z12" s="20">
        <v>-12.09</v>
      </c>
      <c r="AA12" s="21">
        <v>-93846497</v>
      </c>
    </row>
    <row r="13" spans="1:27" ht="13.5">
      <c r="A13" s="22" t="s">
        <v>40</v>
      </c>
      <c r="B13" s="16"/>
      <c r="C13" s="17">
        <v>-86022</v>
      </c>
      <c r="D13" s="17"/>
      <c r="E13" s="18">
        <v>-78000</v>
      </c>
      <c r="F13" s="19">
        <v>-78000</v>
      </c>
      <c r="G13" s="19"/>
      <c r="H13" s="19"/>
      <c r="I13" s="19"/>
      <c r="J13" s="19"/>
      <c r="K13" s="19"/>
      <c r="L13" s="19">
        <v>-7410</v>
      </c>
      <c r="M13" s="19"/>
      <c r="N13" s="19">
        <v>-7410</v>
      </c>
      <c r="O13" s="19"/>
      <c r="P13" s="19"/>
      <c r="Q13" s="19"/>
      <c r="R13" s="19"/>
      <c r="S13" s="19"/>
      <c r="T13" s="19"/>
      <c r="U13" s="19"/>
      <c r="V13" s="19"/>
      <c r="W13" s="19">
        <v>-7410</v>
      </c>
      <c r="X13" s="19">
        <v>-40638</v>
      </c>
      <c r="Y13" s="19">
        <v>33228</v>
      </c>
      <c r="Z13" s="20">
        <v>-81.77</v>
      </c>
      <c r="AA13" s="21">
        <v>-78000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46663516</v>
      </c>
      <c r="D15" s="25">
        <f>SUM(D6:D14)</f>
        <v>0</v>
      </c>
      <c r="E15" s="26">
        <f t="shared" si="0"/>
        <v>31476321</v>
      </c>
      <c r="F15" s="27">
        <f t="shared" si="0"/>
        <v>31476321</v>
      </c>
      <c r="G15" s="27">
        <f t="shared" si="0"/>
        <v>38435003</v>
      </c>
      <c r="H15" s="27">
        <f t="shared" si="0"/>
        <v>-3990871</v>
      </c>
      <c r="I15" s="27">
        <f t="shared" si="0"/>
        <v>-6047826</v>
      </c>
      <c r="J15" s="27">
        <f t="shared" si="0"/>
        <v>28396306</v>
      </c>
      <c r="K15" s="27">
        <f t="shared" si="0"/>
        <v>-5334261</v>
      </c>
      <c r="L15" s="27">
        <f t="shared" si="0"/>
        <v>29111644</v>
      </c>
      <c r="M15" s="27">
        <f t="shared" si="0"/>
        <v>7978150</v>
      </c>
      <c r="N15" s="27">
        <f t="shared" si="0"/>
        <v>31755533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60151839</v>
      </c>
      <c r="X15" s="27">
        <f t="shared" si="0"/>
        <v>45083760</v>
      </c>
      <c r="Y15" s="27">
        <f t="shared" si="0"/>
        <v>15068079</v>
      </c>
      <c r="Z15" s="28">
        <f>+IF(X15&lt;&gt;0,+(Y15/X15)*100,0)</f>
        <v>33.422409754643354</v>
      </c>
      <c r="AA15" s="29">
        <f>SUM(AA6:AA14)</f>
        <v>31476321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-10349033</v>
      </c>
      <c r="D19" s="17"/>
      <c r="E19" s="18">
        <v>2075000</v>
      </c>
      <c r="F19" s="19">
        <v>2075000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>
        <v>2075000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-22491906</v>
      </c>
      <c r="D24" s="17"/>
      <c r="E24" s="18">
        <v>-41365000</v>
      </c>
      <c r="F24" s="19">
        <v>-41365000</v>
      </c>
      <c r="G24" s="19">
        <v>-1721727</v>
      </c>
      <c r="H24" s="19">
        <v>-1337807</v>
      </c>
      <c r="I24" s="19">
        <v>-2155366</v>
      </c>
      <c r="J24" s="19">
        <v>-5214900</v>
      </c>
      <c r="K24" s="19">
        <v>-3772517</v>
      </c>
      <c r="L24" s="19">
        <v>-3873055</v>
      </c>
      <c r="M24" s="19">
        <v>-640729</v>
      </c>
      <c r="N24" s="19">
        <v>-8286301</v>
      </c>
      <c r="O24" s="19"/>
      <c r="P24" s="19"/>
      <c r="Q24" s="19"/>
      <c r="R24" s="19"/>
      <c r="S24" s="19"/>
      <c r="T24" s="19"/>
      <c r="U24" s="19"/>
      <c r="V24" s="19"/>
      <c r="W24" s="19">
        <v>-13501201</v>
      </c>
      <c r="X24" s="19">
        <v>-21240649</v>
      </c>
      <c r="Y24" s="19">
        <v>7739448</v>
      </c>
      <c r="Z24" s="20">
        <v>-36.44</v>
      </c>
      <c r="AA24" s="21">
        <v>-41365000</v>
      </c>
    </row>
    <row r="25" spans="1:27" ht="13.5">
      <c r="A25" s="23" t="s">
        <v>49</v>
      </c>
      <c r="B25" s="24"/>
      <c r="C25" s="25">
        <f aca="true" t="shared" si="1" ref="C25:Y25">SUM(C19:C24)</f>
        <v>-32840939</v>
      </c>
      <c r="D25" s="25">
        <f>SUM(D19:D24)</f>
        <v>0</v>
      </c>
      <c r="E25" s="26">
        <f t="shared" si="1"/>
        <v>-39290000</v>
      </c>
      <c r="F25" s="27">
        <f t="shared" si="1"/>
        <v>-39290000</v>
      </c>
      <c r="G25" s="27">
        <f t="shared" si="1"/>
        <v>-1721727</v>
      </c>
      <c r="H25" s="27">
        <f t="shared" si="1"/>
        <v>-1337807</v>
      </c>
      <c r="I25" s="27">
        <f t="shared" si="1"/>
        <v>-2155366</v>
      </c>
      <c r="J25" s="27">
        <f t="shared" si="1"/>
        <v>-5214900</v>
      </c>
      <c r="K25" s="27">
        <f t="shared" si="1"/>
        <v>-3772517</v>
      </c>
      <c r="L25" s="27">
        <f t="shared" si="1"/>
        <v>-3873055</v>
      </c>
      <c r="M25" s="27">
        <f t="shared" si="1"/>
        <v>-640729</v>
      </c>
      <c r="N25" s="27">
        <f t="shared" si="1"/>
        <v>-8286301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-13501201</v>
      </c>
      <c r="X25" s="27">
        <f t="shared" si="1"/>
        <v>-21240649</v>
      </c>
      <c r="Y25" s="27">
        <f t="shared" si="1"/>
        <v>7739448</v>
      </c>
      <c r="Z25" s="28">
        <f>+IF(X25&lt;&gt;0,+(Y25/X25)*100,0)</f>
        <v>-36.43696574431412</v>
      </c>
      <c r="AA25" s="29">
        <f>SUM(AA19:AA24)</f>
        <v>-39290000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-256297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-256297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13566280</v>
      </c>
      <c r="D36" s="31">
        <f>+D15+D25+D34</f>
        <v>0</v>
      </c>
      <c r="E36" s="32">
        <f t="shared" si="3"/>
        <v>-7813679</v>
      </c>
      <c r="F36" s="33">
        <f t="shared" si="3"/>
        <v>-7813679</v>
      </c>
      <c r="G36" s="33">
        <f t="shared" si="3"/>
        <v>36713276</v>
      </c>
      <c r="H36" s="33">
        <f t="shared" si="3"/>
        <v>-5328678</v>
      </c>
      <c r="I36" s="33">
        <f t="shared" si="3"/>
        <v>-8203192</v>
      </c>
      <c r="J36" s="33">
        <f t="shared" si="3"/>
        <v>23181406</v>
      </c>
      <c r="K36" s="33">
        <f t="shared" si="3"/>
        <v>-9106778</v>
      </c>
      <c r="L36" s="33">
        <f t="shared" si="3"/>
        <v>25238589</v>
      </c>
      <c r="M36" s="33">
        <f t="shared" si="3"/>
        <v>7337421</v>
      </c>
      <c r="N36" s="33">
        <f t="shared" si="3"/>
        <v>23469232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46650638</v>
      </c>
      <c r="X36" s="33">
        <f t="shared" si="3"/>
        <v>23843111</v>
      </c>
      <c r="Y36" s="33">
        <f t="shared" si="3"/>
        <v>22807527</v>
      </c>
      <c r="Z36" s="34">
        <f>+IF(X36&lt;&gt;0,+(Y36/X36)*100,0)</f>
        <v>95.65667416470947</v>
      </c>
      <c r="AA36" s="35">
        <f>+AA15+AA25+AA34</f>
        <v>-7813679</v>
      </c>
    </row>
    <row r="37" spans="1:27" ht="13.5">
      <c r="A37" s="22" t="s">
        <v>57</v>
      </c>
      <c r="B37" s="16"/>
      <c r="C37" s="31">
        <v>29538680</v>
      </c>
      <c r="D37" s="31"/>
      <c r="E37" s="32">
        <v>42183967</v>
      </c>
      <c r="F37" s="33">
        <v>42183967</v>
      </c>
      <c r="G37" s="33">
        <v>42183967</v>
      </c>
      <c r="H37" s="33">
        <v>78897243</v>
      </c>
      <c r="I37" s="33">
        <v>73568565</v>
      </c>
      <c r="J37" s="33">
        <v>42183967</v>
      </c>
      <c r="K37" s="33">
        <v>65365373</v>
      </c>
      <c r="L37" s="33">
        <v>56258595</v>
      </c>
      <c r="M37" s="33">
        <v>81497184</v>
      </c>
      <c r="N37" s="33">
        <v>65365373</v>
      </c>
      <c r="O37" s="33"/>
      <c r="P37" s="33"/>
      <c r="Q37" s="33"/>
      <c r="R37" s="33"/>
      <c r="S37" s="33"/>
      <c r="T37" s="33"/>
      <c r="U37" s="33"/>
      <c r="V37" s="33"/>
      <c r="W37" s="33">
        <v>42183967</v>
      </c>
      <c r="X37" s="33">
        <v>42183967</v>
      </c>
      <c r="Y37" s="33"/>
      <c r="Z37" s="34"/>
      <c r="AA37" s="35">
        <v>42183967</v>
      </c>
    </row>
    <row r="38" spans="1:27" ht="13.5">
      <c r="A38" s="41" t="s">
        <v>58</v>
      </c>
      <c r="B38" s="42"/>
      <c r="C38" s="43">
        <v>43104959</v>
      </c>
      <c r="D38" s="43"/>
      <c r="E38" s="44">
        <v>34370288</v>
      </c>
      <c r="F38" s="45">
        <v>34370288</v>
      </c>
      <c r="G38" s="45">
        <v>78897243</v>
      </c>
      <c r="H38" s="45">
        <v>73568565</v>
      </c>
      <c r="I38" s="45">
        <v>65365373</v>
      </c>
      <c r="J38" s="45">
        <v>65365373</v>
      </c>
      <c r="K38" s="45">
        <v>56258595</v>
      </c>
      <c r="L38" s="45">
        <v>81497184</v>
      </c>
      <c r="M38" s="45">
        <v>88834605</v>
      </c>
      <c r="N38" s="45">
        <v>88834605</v>
      </c>
      <c r="O38" s="45"/>
      <c r="P38" s="45"/>
      <c r="Q38" s="45"/>
      <c r="R38" s="45"/>
      <c r="S38" s="45"/>
      <c r="T38" s="45"/>
      <c r="U38" s="45"/>
      <c r="V38" s="45"/>
      <c r="W38" s="45">
        <v>88834605</v>
      </c>
      <c r="X38" s="45">
        <v>66027078</v>
      </c>
      <c r="Y38" s="45">
        <v>22807527</v>
      </c>
      <c r="Z38" s="46">
        <v>34.54</v>
      </c>
      <c r="AA38" s="47">
        <v>34370288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140684855</v>
      </c>
      <c r="D6" s="17"/>
      <c r="E6" s="18">
        <v>189428000</v>
      </c>
      <c r="F6" s="19">
        <v>189428000</v>
      </c>
      <c r="G6" s="19">
        <v>16418846</v>
      </c>
      <c r="H6" s="19">
        <v>135524</v>
      </c>
      <c r="I6" s="19">
        <v>6346373</v>
      </c>
      <c r="J6" s="19">
        <v>22900743</v>
      </c>
      <c r="K6" s="19">
        <v>20879</v>
      </c>
      <c r="L6" s="19">
        <v>96851</v>
      </c>
      <c r="M6" s="19">
        <v>16015</v>
      </c>
      <c r="N6" s="19">
        <v>133745</v>
      </c>
      <c r="O6" s="19"/>
      <c r="P6" s="19"/>
      <c r="Q6" s="19"/>
      <c r="R6" s="19"/>
      <c r="S6" s="19"/>
      <c r="T6" s="19"/>
      <c r="U6" s="19"/>
      <c r="V6" s="19"/>
      <c r="W6" s="19">
        <v>23034488</v>
      </c>
      <c r="X6" s="19">
        <v>94242601</v>
      </c>
      <c r="Y6" s="19">
        <v>-71208113</v>
      </c>
      <c r="Z6" s="20">
        <v>-75.56</v>
      </c>
      <c r="AA6" s="21">
        <v>189428000</v>
      </c>
    </row>
    <row r="7" spans="1:27" ht="13.5">
      <c r="A7" s="22" t="s">
        <v>34</v>
      </c>
      <c r="B7" s="16"/>
      <c r="C7" s="17">
        <v>519610183</v>
      </c>
      <c r="D7" s="17"/>
      <c r="E7" s="18">
        <v>602415822</v>
      </c>
      <c r="F7" s="19">
        <v>602415822</v>
      </c>
      <c r="G7" s="19">
        <v>50975666</v>
      </c>
      <c r="H7" s="19">
        <v>144696</v>
      </c>
      <c r="I7" s="19">
        <v>6139691</v>
      </c>
      <c r="J7" s="19">
        <v>57260053</v>
      </c>
      <c r="K7" s="19"/>
      <c r="L7" s="19">
        <v>68539</v>
      </c>
      <c r="M7" s="19">
        <v>49600000</v>
      </c>
      <c r="N7" s="19">
        <v>49668539</v>
      </c>
      <c r="O7" s="19"/>
      <c r="P7" s="19"/>
      <c r="Q7" s="19"/>
      <c r="R7" s="19"/>
      <c r="S7" s="19"/>
      <c r="T7" s="19"/>
      <c r="U7" s="19"/>
      <c r="V7" s="19"/>
      <c r="W7" s="19">
        <v>106928592</v>
      </c>
      <c r="X7" s="19">
        <v>272637512</v>
      </c>
      <c r="Y7" s="19">
        <v>-165708920</v>
      </c>
      <c r="Z7" s="20">
        <v>-60.78</v>
      </c>
      <c r="AA7" s="21">
        <v>602415822</v>
      </c>
    </row>
    <row r="8" spans="1:27" ht="13.5">
      <c r="A8" s="22" t="s">
        <v>35</v>
      </c>
      <c r="B8" s="16"/>
      <c r="C8" s="17">
        <v>478196356</v>
      </c>
      <c r="D8" s="17"/>
      <c r="E8" s="18">
        <v>609721000</v>
      </c>
      <c r="F8" s="19">
        <v>609721000</v>
      </c>
      <c r="G8" s="19">
        <v>3632999</v>
      </c>
      <c r="H8" s="19">
        <v>575444</v>
      </c>
      <c r="I8" s="19">
        <v>61245604</v>
      </c>
      <c r="J8" s="19">
        <v>65454047</v>
      </c>
      <c r="K8" s="19"/>
      <c r="L8" s="19"/>
      <c r="M8" s="19">
        <v>5916120</v>
      </c>
      <c r="N8" s="19">
        <v>5916120</v>
      </c>
      <c r="O8" s="19"/>
      <c r="P8" s="19"/>
      <c r="Q8" s="19"/>
      <c r="R8" s="19"/>
      <c r="S8" s="19"/>
      <c r="T8" s="19"/>
      <c r="U8" s="19"/>
      <c r="V8" s="19"/>
      <c r="W8" s="19">
        <v>71370167</v>
      </c>
      <c r="X8" s="19">
        <v>194985789</v>
      </c>
      <c r="Y8" s="19">
        <v>-123615622</v>
      </c>
      <c r="Z8" s="20">
        <v>-63.4</v>
      </c>
      <c r="AA8" s="21">
        <v>609721000</v>
      </c>
    </row>
    <row r="9" spans="1:27" ht="13.5">
      <c r="A9" s="22" t="s">
        <v>36</v>
      </c>
      <c r="B9" s="16"/>
      <c r="C9" s="17">
        <v>5491540</v>
      </c>
      <c r="D9" s="17"/>
      <c r="E9" s="18">
        <v>1050000</v>
      </c>
      <c r="F9" s="19">
        <v>1050000</v>
      </c>
      <c r="G9" s="19">
        <v>18506</v>
      </c>
      <c r="H9" s="19">
        <v>795685</v>
      </c>
      <c r="I9" s="19">
        <v>19325</v>
      </c>
      <c r="J9" s="19">
        <v>833516</v>
      </c>
      <c r="K9" s="19">
        <v>305590</v>
      </c>
      <c r="L9" s="19">
        <v>376343</v>
      </c>
      <c r="M9" s="19">
        <v>71215</v>
      </c>
      <c r="N9" s="19">
        <v>753148</v>
      </c>
      <c r="O9" s="19"/>
      <c r="P9" s="19"/>
      <c r="Q9" s="19"/>
      <c r="R9" s="19"/>
      <c r="S9" s="19"/>
      <c r="T9" s="19"/>
      <c r="U9" s="19"/>
      <c r="V9" s="19"/>
      <c r="W9" s="19">
        <v>1586664</v>
      </c>
      <c r="X9" s="19"/>
      <c r="Y9" s="19">
        <v>1586664</v>
      </c>
      <c r="Z9" s="20"/>
      <c r="AA9" s="21">
        <v>1050000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-984637835</v>
      </c>
      <c r="D12" s="17"/>
      <c r="E12" s="18">
        <v>-727747599</v>
      </c>
      <c r="F12" s="19">
        <v>-727747599</v>
      </c>
      <c r="G12" s="19">
        <v>-21453246</v>
      </c>
      <c r="H12" s="19">
        <v>-21174022</v>
      </c>
      <c r="I12" s="19">
        <v>-33617593</v>
      </c>
      <c r="J12" s="19">
        <v>-76244861</v>
      </c>
      <c r="K12" s="19">
        <v>-28785941</v>
      </c>
      <c r="L12" s="19">
        <v>-30967443</v>
      </c>
      <c r="M12" s="19">
        <v>-53335715</v>
      </c>
      <c r="N12" s="19">
        <v>-113089099</v>
      </c>
      <c r="O12" s="19"/>
      <c r="P12" s="19"/>
      <c r="Q12" s="19"/>
      <c r="R12" s="19"/>
      <c r="S12" s="19"/>
      <c r="T12" s="19"/>
      <c r="U12" s="19"/>
      <c r="V12" s="19"/>
      <c r="W12" s="19">
        <v>-189333960</v>
      </c>
      <c r="X12" s="19">
        <v>-216133920</v>
      </c>
      <c r="Y12" s="19">
        <v>26799960</v>
      </c>
      <c r="Z12" s="20">
        <v>-12.4</v>
      </c>
      <c r="AA12" s="21">
        <v>-727747599</v>
      </c>
    </row>
    <row r="13" spans="1:27" ht="13.5">
      <c r="A13" s="22" t="s">
        <v>40</v>
      </c>
      <c r="B13" s="16"/>
      <c r="C13" s="17"/>
      <c r="D13" s="17"/>
      <c r="E13" s="18">
        <v>-650000</v>
      </c>
      <c r="F13" s="19">
        <v>-650000</v>
      </c>
      <c r="G13" s="19"/>
      <c r="H13" s="19">
        <v>-480</v>
      </c>
      <c r="I13" s="19"/>
      <c r="J13" s="19">
        <v>-480</v>
      </c>
      <c r="K13" s="19"/>
      <c r="L13" s="19"/>
      <c r="M13" s="19">
        <v>-267448</v>
      </c>
      <c r="N13" s="19">
        <v>-267448</v>
      </c>
      <c r="O13" s="19"/>
      <c r="P13" s="19"/>
      <c r="Q13" s="19"/>
      <c r="R13" s="19"/>
      <c r="S13" s="19"/>
      <c r="T13" s="19"/>
      <c r="U13" s="19"/>
      <c r="V13" s="19"/>
      <c r="W13" s="19">
        <v>-267928</v>
      </c>
      <c r="X13" s="19">
        <v>-16554</v>
      </c>
      <c r="Y13" s="19">
        <v>-251374</v>
      </c>
      <c r="Z13" s="20">
        <v>1518.51</v>
      </c>
      <c r="AA13" s="21">
        <v>-650000</v>
      </c>
    </row>
    <row r="14" spans="1:27" ht="13.5">
      <c r="A14" s="22" t="s">
        <v>41</v>
      </c>
      <c r="B14" s="16"/>
      <c r="C14" s="17">
        <v>-3745480</v>
      </c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155599619</v>
      </c>
      <c r="D15" s="25">
        <f>SUM(D6:D14)</f>
        <v>0</v>
      </c>
      <c r="E15" s="26">
        <f t="shared" si="0"/>
        <v>674217223</v>
      </c>
      <c r="F15" s="27">
        <f t="shared" si="0"/>
        <v>674217223</v>
      </c>
      <c r="G15" s="27">
        <f t="shared" si="0"/>
        <v>49592771</v>
      </c>
      <c r="H15" s="27">
        <f t="shared" si="0"/>
        <v>-19523153</v>
      </c>
      <c r="I15" s="27">
        <f t="shared" si="0"/>
        <v>40133400</v>
      </c>
      <c r="J15" s="27">
        <f t="shared" si="0"/>
        <v>70203018</v>
      </c>
      <c r="K15" s="27">
        <f t="shared" si="0"/>
        <v>-28459472</v>
      </c>
      <c r="L15" s="27">
        <f t="shared" si="0"/>
        <v>-30425710</v>
      </c>
      <c r="M15" s="27">
        <f t="shared" si="0"/>
        <v>2000187</v>
      </c>
      <c r="N15" s="27">
        <f t="shared" si="0"/>
        <v>-56884995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13318023</v>
      </c>
      <c r="X15" s="27">
        <f t="shared" si="0"/>
        <v>345715428</v>
      </c>
      <c r="Y15" s="27">
        <f t="shared" si="0"/>
        <v>-332397405</v>
      </c>
      <c r="Z15" s="28">
        <f>+IF(X15&lt;&gt;0,+(Y15/X15)*100,0)</f>
        <v>-96.1476920260556</v>
      </c>
      <c r="AA15" s="29">
        <f>SUM(AA6:AA14)</f>
        <v>674217223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-674966000</v>
      </c>
      <c r="F24" s="19">
        <v>-674966000</v>
      </c>
      <c r="G24" s="19">
        <v>-735883</v>
      </c>
      <c r="H24" s="19">
        <v>-8652251</v>
      </c>
      <c r="I24" s="19">
        <v>-5246585</v>
      </c>
      <c r="J24" s="19">
        <v>-14634719</v>
      </c>
      <c r="K24" s="19">
        <v>-7693509</v>
      </c>
      <c r="L24" s="19">
        <v>-6162205</v>
      </c>
      <c r="M24" s="19"/>
      <c r="N24" s="19">
        <v>-13855714</v>
      </c>
      <c r="O24" s="19"/>
      <c r="P24" s="19"/>
      <c r="Q24" s="19"/>
      <c r="R24" s="19"/>
      <c r="S24" s="19"/>
      <c r="T24" s="19"/>
      <c r="U24" s="19"/>
      <c r="V24" s="19"/>
      <c r="W24" s="19">
        <v>-28490433</v>
      </c>
      <c r="X24" s="19">
        <v>-333305000</v>
      </c>
      <c r="Y24" s="19">
        <v>304814567</v>
      </c>
      <c r="Z24" s="20">
        <v>-91.45</v>
      </c>
      <c r="AA24" s="21">
        <v>-674966000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-674966000</v>
      </c>
      <c r="F25" s="27">
        <f t="shared" si="1"/>
        <v>-674966000</v>
      </c>
      <c r="G25" s="27">
        <f t="shared" si="1"/>
        <v>-735883</v>
      </c>
      <c r="H25" s="27">
        <f t="shared" si="1"/>
        <v>-8652251</v>
      </c>
      <c r="I25" s="27">
        <f t="shared" si="1"/>
        <v>-5246585</v>
      </c>
      <c r="J25" s="27">
        <f t="shared" si="1"/>
        <v>-14634719</v>
      </c>
      <c r="K25" s="27">
        <f t="shared" si="1"/>
        <v>-7693509</v>
      </c>
      <c r="L25" s="27">
        <f t="shared" si="1"/>
        <v>-6162205</v>
      </c>
      <c r="M25" s="27">
        <f t="shared" si="1"/>
        <v>0</v>
      </c>
      <c r="N25" s="27">
        <f t="shared" si="1"/>
        <v>-13855714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-28490433</v>
      </c>
      <c r="X25" s="27">
        <f t="shared" si="1"/>
        <v>-333305000</v>
      </c>
      <c r="Y25" s="27">
        <f t="shared" si="1"/>
        <v>304814567</v>
      </c>
      <c r="Z25" s="28">
        <f>+IF(X25&lt;&gt;0,+(Y25/X25)*100,0)</f>
        <v>-91.45214353220024</v>
      </c>
      <c r="AA25" s="29">
        <f>SUM(AA19:AA24)</f>
        <v>-674966000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155599619</v>
      </c>
      <c r="D36" s="31">
        <f>+D15+D25+D34</f>
        <v>0</v>
      </c>
      <c r="E36" s="32">
        <f t="shared" si="3"/>
        <v>-748777</v>
      </c>
      <c r="F36" s="33">
        <f t="shared" si="3"/>
        <v>-748777</v>
      </c>
      <c r="G36" s="33">
        <f t="shared" si="3"/>
        <v>48856888</v>
      </c>
      <c r="H36" s="33">
        <f t="shared" si="3"/>
        <v>-28175404</v>
      </c>
      <c r="I36" s="33">
        <f t="shared" si="3"/>
        <v>34886815</v>
      </c>
      <c r="J36" s="33">
        <f t="shared" si="3"/>
        <v>55568299</v>
      </c>
      <c r="K36" s="33">
        <f t="shared" si="3"/>
        <v>-36152981</v>
      </c>
      <c r="L36" s="33">
        <f t="shared" si="3"/>
        <v>-36587915</v>
      </c>
      <c r="M36" s="33">
        <f t="shared" si="3"/>
        <v>2000187</v>
      </c>
      <c r="N36" s="33">
        <f t="shared" si="3"/>
        <v>-70740709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-15172410</v>
      </c>
      <c r="X36" s="33">
        <f t="shared" si="3"/>
        <v>12410428</v>
      </c>
      <c r="Y36" s="33">
        <f t="shared" si="3"/>
        <v>-27582838</v>
      </c>
      <c r="Z36" s="34">
        <f>+IF(X36&lt;&gt;0,+(Y36/X36)*100,0)</f>
        <v>-222.25533237048714</v>
      </c>
      <c r="AA36" s="35">
        <f>+AA15+AA25+AA34</f>
        <v>-748777</v>
      </c>
    </row>
    <row r="37" spans="1:27" ht="13.5">
      <c r="A37" s="22" t="s">
        <v>57</v>
      </c>
      <c r="B37" s="16"/>
      <c r="C37" s="31"/>
      <c r="D37" s="31"/>
      <c r="E37" s="32"/>
      <c r="F37" s="33"/>
      <c r="G37" s="33">
        <v>20980815</v>
      </c>
      <c r="H37" s="33">
        <v>69837703</v>
      </c>
      <c r="I37" s="33">
        <v>41662299</v>
      </c>
      <c r="J37" s="33">
        <v>20980815</v>
      </c>
      <c r="K37" s="33">
        <v>76549114</v>
      </c>
      <c r="L37" s="33">
        <v>40396133</v>
      </c>
      <c r="M37" s="33">
        <v>3808218</v>
      </c>
      <c r="N37" s="33">
        <v>76549114</v>
      </c>
      <c r="O37" s="33"/>
      <c r="P37" s="33"/>
      <c r="Q37" s="33"/>
      <c r="R37" s="33"/>
      <c r="S37" s="33"/>
      <c r="T37" s="33"/>
      <c r="U37" s="33"/>
      <c r="V37" s="33"/>
      <c r="W37" s="33">
        <v>20980815</v>
      </c>
      <c r="X37" s="33"/>
      <c r="Y37" s="33">
        <v>20980815</v>
      </c>
      <c r="Z37" s="34"/>
      <c r="AA37" s="35"/>
    </row>
    <row r="38" spans="1:27" ht="13.5">
      <c r="A38" s="41" t="s">
        <v>58</v>
      </c>
      <c r="B38" s="42"/>
      <c r="C38" s="43">
        <v>155599619</v>
      </c>
      <c r="D38" s="43"/>
      <c r="E38" s="44">
        <v>-748777</v>
      </c>
      <c r="F38" s="45">
        <v>-748777</v>
      </c>
      <c r="G38" s="45">
        <v>69837703</v>
      </c>
      <c r="H38" s="45">
        <v>41662299</v>
      </c>
      <c r="I38" s="45">
        <v>76549114</v>
      </c>
      <c r="J38" s="45">
        <v>76549114</v>
      </c>
      <c r="K38" s="45">
        <v>40396133</v>
      </c>
      <c r="L38" s="45">
        <v>3808218</v>
      </c>
      <c r="M38" s="45">
        <v>5808405</v>
      </c>
      <c r="N38" s="45">
        <v>5808405</v>
      </c>
      <c r="O38" s="45"/>
      <c r="P38" s="45"/>
      <c r="Q38" s="45"/>
      <c r="R38" s="45"/>
      <c r="S38" s="45"/>
      <c r="T38" s="45"/>
      <c r="U38" s="45"/>
      <c r="V38" s="45"/>
      <c r="W38" s="45">
        <v>5808405</v>
      </c>
      <c r="X38" s="45">
        <v>12410428</v>
      </c>
      <c r="Y38" s="45">
        <v>-6602023</v>
      </c>
      <c r="Z38" s="46">
        <v>-53.2</v>
      </c>
      <c r="AA38" s="47">
        <v>-748777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109415618</v>
      </c>
      <c r="D6" s="17"/>
      <c r="E6" s="18">
        <v>93061000</v>
      </c>
      <c r="F6" s="19">
        <v>93061000</v>
      </c>
      <c r="G6" s="19">
        <v>18688023</v>
      </c>
      <c r="H6" s="19">
        <v>25002966</v>
      </c>
      <c r="I6" s="19">
        <v>21169040</v>
      </c>
      <c r="J6" s="19">
        <v>64860029</v>
      </c>
      <c r="K6" s="19">
        <v>39769689</v>
      </c>
      <c r="L6" s="19">
        <v>31230368</v>
      </c>
      <c r="M6" s="19">
        <v>13939158</v>
      </c>
      <c r="N6" s="19">
        <v>84939215</v>
      </c>
      <c r="O6" s="19"/>
      <c r="P6" s="19"/>
      <c r="Q6" s="19"/>
      <c r="R6" s="19"/>
      <c r="S6" s="19"/>
      <c r="T6" s="19"/>
      <c r="U6" s="19"/>
      <c r="V6" s="19"/>
      <c r="W6" s="19">
        <v>149799244</v>
      </c>
      <c r="X6" s="19">
        <v>49652000</v>
      </c>
      <c r="Y6" s="19">
        <v>100147244</v>
      </c>
      <c r="Z6" s="20">
        <v>201.7</v>
      </c>
      <c r="AA6" s="21">
        <v>93061000</v>
      </c>
    </row>
    <row r="7" spans="1:27" ht="13.5">
      <c r="A7" s="22" t="s">
        <v>34</v>
      </c>
      <c r="B7" s="16"/>
      <c r="C7" s="17">
        <v>37933000</v>
      </c>
      <c r="D7" s="17"/>
      <c r="E7" s="18">
        <v>42767000</v>
      </c>
      <c r="F7" s="19">
        <v>42767000</v>
      </c>
      <c r="G7" s="19">
        <v>15423000</v>
      </c>
      <c r="H7" s="19"/>
      <c r="I7" s="19"/>
      <c r="J7" s="19">
        <v>15423000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15423000</v>
      </c>
      <c r="X7" s="19"/>
      <c r="Y7" s="19">
        <v>15423000</v>
      </c>
      <c r="Z7" s="20"/>
      <c r="AA7" s="21">
        <v>42767000</v>
      </c>
    </row>
    <row r="8" spans="1:27" ht="13.5">
      <c r="A8" s="22" t="s">
        <v>35</v>
      </c>
      <c r="B8" s="16"/>
      <c r="C8" s="17"/>
      <c r="D8" s="17"/>
      <c r="E8" s="18">
        <v>18943000</v>
      </c>
      <c r="F8" s="19">
        <v>18943000</v>
      </c>
      <c r="G8" s="19">
        <v>1800000</v>
      </c>
      <c r="H8" s="19">
        <v>1360000</v>
      </c>
      <c r="I8" s="19"/>
      <c r="J8" s="19">
        <v>3160000</v>
      </c>
      <c r="K8" s="19"/>
      <c r="L8" s="19"/>
      <c r="M8" s="19">
        <v>6314000</v>
      </c>
      <c r="N8" s="19">
        <v>6314000</v>
      </c>
      <c r="O8" s="19"/>
      <c r="P8" s="19"/>
      <c r="Q8" s="19"/>
      <c r="R8" s="19"/>
      <c r="S8" s="19"/>
      <c r="T8" s="19"/>
      <c r="U8" s="19"/>
      <c r="V8" s="19"/>
      <c r="W8" s="19">
        <v>9474000</v>
      </c>
      <c r="X8" s="19"/>
      <c r="Y8" s="19">
        <v>9474000</v>
      </c>
      <c r="Z8" s="20"/>
      <c r="AA8" s="21">
        <v>18943000</v>
      </c>
    </row>
    <row r="9" spans="1:27" ht="13.5">
      <c r="A9" s="22" t="s">
        <v>36</v>
      </c>
      <c r="B9" s="16"/>
      <c r="C9" s="17">
        <v>953545</v>
      </c>
      <c r="D9" s="17"/>
      <c r="E9" s="18"/>
      <c r="F9" s="19"/>
      <c r="G9" s="19">
        <v>260407</v>
      </c>
      <c r="H9" s="19">
        <v>236939</v>
      </c>
      <c r="I9" s="19">
        <v>16198</v>
      </c>
      <c r="J9" s="19">
        <v>513544</v>
      </c>
      <c r="K9" s="19">
        <v>252212</v>
      </c>
      <c r="L9" s="19">
        <v>17911</v>
      </c>
      <c r="M9" s="19">
        <v>184747</v>
      </c>
      <c r="N9" s="19">
        <v>454870</v>
      </c>
      <c r="O9" s="19"/>
      <c r="P9" s="19"/>
      <c r="Q9" s="19"/>
      <c r="R9" s="19"/>
      <c r="S9" s="19"/>
      <c r="T9" s="19"/>
      <c r="U9" s="19"/>
      <c r="V9" s="19"/>
      <c r="W9" s="19">
        <v>968414</v>
      </c>
      <c r="X9" s="19"/>
      <c r="Y9" s="19">
        <v>968414</v>
      </c>
      <c r="Z9" s="20"/>
      <c r="AA9" s="21"/>
    </row>
    <row r="10" spans="1:27" ht="13.5">
      <c r="A10" s="22" t="s">
        <v>37</v>
      </c>
      <c r="B10" s="16"/>
      <c r="C10" s="17"/>
      <c r="D10" s="17"/>
      <c r="E10" s="18"/>
      <c r="F10" s="19"/>
      <c r="G10" s="19">
        <v>883030</v>
      </c>
      <c r="H10" s="19">
        <v>1319330</v>
      </c>
      <c r="I10" s="19">
        <v>468041</v>
      </c>
      <c r="J10" s="19">
        <v>2670401</v>
      </c>
      <c r="K10" s="19">
        <v>968745</v>
      </c>
      <c r="L10" s="19"/>
      <c r="M10" s="19"/>
      <c r="N10" s="19">
        <v>968745</v>
      </c>
      <c r="O10" s="19"/>
      <c r="P10" s="19"/>
      <c r="Q10" s="19"/>
      <c r="R10" s="19"/>
      <c r="S10" s="19"/>
      <c r="T10" s="19"/>
      <c r="U10" s="19"/>
      <c r="V10" s="19"/>
      <c r="W10" s="19">
        <v>3639146</v>
      </c>
      <c r="X10" s="19"/>
      <c r="Y10" s="19">
        <v>3639146</v>
      </c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-204908657</v>
      </c>
      <c r="D12" s="17"/>
      <c r="E12" s="18">
        <v>-138926000</v>
      </c>
      <c r="F12" s="19">
        <v>-138926000</v>
      </c>
      <c r="G12" s="19">
        <v>-36689264</v>
      </c>
      <c r="H12" s="19">
        <v>-24232961</v>
      </c>
      <c r="I12" s="19">
        <v>-23395026</v>
      </c>
      <c r="J12" s="19">
        <v>-84317251</v>
      </c>
      <c r="K12" s="19">
        <v>-40656581</v>
      </c>
      <c r="L12" s="19">
        <v>-18509780</v>
      </c>
      <c r="M12" s="19">
        <v>-34220350</v>
      </c>
      <c r="N12" s="19">
        <v>-93386711</v>
      </c>
      <c r="O12" s="19"/>
      <c r="P12" s="19"/>
      <c r="Q12" s="19"/>
      <c r="R12" s="19"/>
      <c r="S12" s="19"/>
      <c r="T12" s="19"/>
      <c r="U12" s="19"/>
      <c r="V12" s="19"/>
      <c r="W12" s="19">
        <v>-177703962</v>
      </c>
      <c r="X12" s="19">
        <v>-72201000</v>
      </c>
      <c r="Y12" s="19">
        <v>-105502962</v>
      </c>
      <c r="Z12" s="20">
        <v>146.12</v>
      </c>
      <c r="AA12" s="21">
        <v>-138926000</v>
      </c>
    </row>
    <row r="13" spans="1:27" ht="13.5">
      <c r="A13" s="22" t="s">
        <v>40</v>
      </c>
      <c r="B13" s="16"/>
      <c r="C13" s="17">
        <v>-3003493</v>
      </c>
      <c r="D13" s="17"/>
      <c r="E13" s="18">
        <v>-850000</v>
      </c>
      <c r="F13" s="19">
        <v>-850000</v>
      </c>
      <c r="G13" s="19">
        <v>-34558</v>
      </c>
      <c r="H13" s="19">
        <v>-31991</v>
      </c>
      <c r="I13" s="19">
        <v>-17066</v>
      </c>
      <c r="J13" s="19">
        <v>-83615</v>
      </c>
      <c r="K13" s="19">
        <v>-30549</v>
      </c>
      <c r="L13" s="19">
        <v>-33466</v>
      </c>
      <c r="M13" s="19">
        <v>-31653</v>
      </c>
      <c r="N13" s="19">
        <v>-95668</v>
      </c>
      <c r="O13" s="19"/>
      <c r="P13" s="19"/>
      <c r="Q13" s="19"/>
      <c r="R13" s="19"/>
      <c r="S13" s="19"/>
      <c r="T13" s="19"/>
      <c r="U13" s="19"/>
      <c r="V13" s="19"/>
      <c r="W13" s="19">
        <v>-179283</v>
      </c>
      <c r="X13" s="19"/>
      <c r="Y13" s="19">
        <v>-179283</v>
      </c>
      <c r="Z13" s="20"/>
      <c r="AA13" s="21">
        <v>-850000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-59609987</v>
      </c>
      <c r="D15" s="25">
        <f>SUM(D6:D14)</f>
        <v>0</v>
      </c>
      <c r="E15" s="26">
        <f t="shared" si="0"/>
        <v>14995000</v>
      </c>
      <c r="F15" s="27">
        <f t="shared" si="0"/>
        <v>14995000</v>
      </c>
      <c r="G15" s="27">
        <f t="shared" si="0"/>
        <v>330638</v>
      </c>
      <c r="H15" s="27">
        <f t="shared" si="0"/>
        <v>3654283</v>
      </c>
      <c r="I15" s="27">
        <f t="shared" si="0"/>
        <v>-1758813</v>
      </c>
      <c r="J15" s="27">
        <f t="shared" si="0"/>
        <v>2226108</v>
      </c>
      <c r="K15" s="27">
        <f t="shared" si="0"/>
        <v>303516</v>
      </c>
      <c r="L15" s="27">
        <f t="shared" si="0"/>
        <v>12705033</v>
      </c>
      <c r="M15" s="27">
        <f t="shared" si="0"/>
        <v>-13814098</v>
      </c>
      <c r="N15" s="27">
        <f t="shared" si="0"/>
        <v>-805549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1420559</v>
      </c>
      <c r="X15" s="27">
        <f t="shared" si="0"/>
        <v>-22549000</v>
      </c>
      <c r="Y15" s="27">
        <f t="shared" si="0"/>
        <v>23969559</v>
      </c>
      <c r="Z15" s="28">
        <f>+IF(X15&lt;&gt;0,+(Y15/X15)*100,0)</f>
        <v>-106.29987582597897</v>
      </c>
      <c r="AA15" s="29">
        <f>SUM(AA6:AA14)</f>
        <v>14995000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32457000</v>
      </c>
      <c r="F19" s="19">
        <v>32457000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>
        <v>32457000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-17512511</v>
      </c>
      <c r="D24" s="17"/>
      <c r="E24" s="18">
        <v>-29450000</v>
      </c>
      <c r="F24" s="19">
        <v>-29450000</v>
      </c>
      <c r="G24" s="19">
        <v>-1128996</v>
      </c>
      <c r="H24" s="19">
        <v>-411103</v>
      </c>
      <c r="I24" s="19">
        <v>-113259</v>
      </c>
      <c r="J24" s="19">
        <v>-1653358</v>
      </c>
      <c r="K24" s="19"/>
      <c r="L24" s="19"/>
      <c r="M24" s="19">
        <v>-408042</v>
      </c>
      <c r="N24" s="19">
        <v>-408042</v>
      </c>
      <c r="O24" s="19"/>
      <c r="P24" s="19"/>
      <c r="Q24" s="19"/>
      <c r="R24" s="19"/>
      <c r="S24" s="19"/>
      <c r="T24" s="19"/>
      <c r="U24" s="19"/>
      <c r="V24" s="19"/>
      <c r="W24" s="19">
        <v>-2061400</v>
      </c>
      <c r="X24" s="19"/>
      <c r="Y24" s="19">
        <v>-2061400</v>
      </c>
      <c r="Z24" s="20"/>
      <c r="AA24" s="21">
        <v>-29450000</v>
      </c>
    </row>
    <row r="25" spans="1:27" ht="13.5">
      <c r="A25" s="23" t="s">
        <v>49</v>
      </c>
      <c r="B25" s="24"/>
      <c r="C25" s="25">
        <f aca="true" t="shared" si="1" ref="C25:Y25">SUM(C19:C24)</f>
        <v>-17512511</v>
      </c>
      <c r="D25" s="25">
        <f>SUM(D19:D24)</f>
        <v>0</v>
      </c>
      <c r="E25" s="26">
        <f t="shared" si="1"/>
        <v>3007000</v>
      </c>
      <c r="F25" s="27">
        <f t="shared" si="1"/>
        <v>3007000</v>
      </c>
      <c r="G25" s="27">
        <f t="shared" si="1"/>
        <v>-1128996</v>
      </c>
      <c r="H25" s="27">
        <f t="shared" si="1"/>
        <v>-411103</v>
      </c>
      <c r="I25" s="27">
        <f t="shared" si="1"/>
        <v>-113259</v>
      </c>
      <c r="J25" s="27">
        <f t="shared" si="1"/>
        <v>-1653358</v>
      </c>
      <c r="K25" s="27">
        <f t="shared" si="1"/>
        <v>0</v>
      </c>
      <c r="L25" s="27">
        <f t="shared" si="1"/>
        <v>0</v>
      </c>
      <c r="M25" s="27">
        <f t="shared" si="1"/>
        <v>-408042</v>
      </c>
      <c r="N25" s="27">
        <f t="shared" si="1"/>
        <v>-408042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-2061400</v>
      </c>
      <c r="X25" s="27">
        <f t="shared" si="1"/>
        <v>0</v>
      </c>
      <c r="Y25" s="27">
        <f t="shared" si="1"/>
        <v>-2061400</v>
      </c>
      <c r="Z25" s="28">
        <f>+IF(X25&lt;&gt;0,+(Y25/X25)*100,0)</f>
        <v>0</v>
      </c>
      <c r="AA25" s="29">
        <f>SUM(AA19:AA24)</f>
        <v>3007000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698000</v>
      </c>
      <c r="F31" s="19">
        <v>698000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>
        <v>698000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-10454236</v>
      </c>
      <c r="D33" s="17"/>
      <c r="E33" s="18">
        <v>-8200000</v>
      </c>
      <c r="F33" s="19">
        <v>-8200000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>
        <v>-8200000</v>
      </c>
    </row>
    <row r="34" spans="1:27" ht="13.5">
      <c r="A34" s="23" t="s">
        <v>55</v>
      </c>
      <c r="B34" s="24"/>
      <c r="C34" s="25">
        <f aca="true" t="shared" si="2" ref="C34:Y34">SUM(C29:C33)</f>
        <v>-10454236</v>
      </c>
      <c r="D34" s="25">
        <f>SUM(D29:D33)</f>
        <v>0</v>
      </c>
      <c r="E34" s="26">
        <f t="shared" si="2"/>
        <v>-7502000</v>
      </c>
      <c r="F34" s="27">
        <f t="shared" si="2"/>
        <v>-7502000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-7502000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-87576734</v>
      </c>
      <c r="D36" s="31">
        <f>+D15+D25+D34</f>
        <v>0</v>
      </c>
      <c r="E36" s="32">
        <f t="shared" si="3"/>
        <v>10500000</v>
      </c>
      <c r="F36" s="33">
        <f t="shared" si="3"/>
        <v>10500000</v>
      </c>
      <c r="G36" s="33">
        <f t="shared" si="3"/>
        <v>-798358</v>
      </c>
      <c r="H36" s="33">
        <f t="shared" si="3"/>
        <v>3243180</v>
      </c>
      <c r="I36" s="33">
        <f t="shared" si="3"/>
        <v>-1872072</v>
      </c>
      <c r="J36" s="33">
        <f t="shared" si="3"/>
        <v>572750</v>
      </c>
      <c r="K36" s="33">
        <f t="shared" si="3"/>
        <v>303516</v>
      </c>
      <c r="L36" s="33">
        <f t="shared" si="3"/>
        <v>12705033</v>
      </c>
      <c r="M36" s="33">
        <f t="shared" si="3"/>
        <v>-14222140</v>
      </c>
      <c r="N36" s="33">
        <f t="shared" si="3"/>
        <v>-1213591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-640841</v>
      </c>
      <c r="X36" s="33">
        <f t="shared" si="3"/>
        <v>-22549000</v>
      </c>
      <c r="Y36" s="33">
        <f t="shared" si="3"/>
        <v>21908159</v>
      </c>
      <c r="Z36" s="34">
        <f>+IF(X36&lt;&gt;0,+(Y36/X36)*100,0)</f>
        <v>-97.1580070069626</v>
      </c>
      <c r="AA36" s="35">
        <f>+AA15+AA25+AA34</f>
        <v>10500000</v>
      </c>
    </row>
    <row r="37" spans="1:27" ht="13.5">
      <c r="A37" s="22" t="s">
        <v>57</v>
      </c>
      <c r="B37" s="16"/>
      <c r="C37" s="31">
        <v>54978852</v>
      </c>
      <c r="D37" s="31"/>
      <c r="E37" s="32">
        <v>9095000</v>
      </c>
      <c r="F37" s="33">
        <v>9095000</v>
      </c>
      <c r="G37" s="33">
        <v>8898762</v>
      </c>
      <c r="H37" s="33">
        <v>8100404</v>
      </c>
      <c r="I37" s="33">
        <v>11343584</v>
      </c>
      <c r="J37" s="33">
        <v>8898762</v>
      </c>
      <c r="K37" s="33">
        <v>9471512</v>
      </c>
      <c r="L37" s="33">
        <v>9775028</v>
      </c>
      <c r="M37" s="33">
        <v>22480061</v>
      </c>
      <c r="N37" s="33">
        <v>9471512</v>
      </c>
      <c r="O37" s="33"/>
      <c r="P37" s="33"/>
      <c r="Q37" s="33"/>
      <c r="R37" s="33"/>
      <c r="S37" s="33"/>
      <c r="T37" s="33"/>
      <c r="U37" s="33"/>
      <c r="V37" s="33"/>
      <c r="W37" s="33">
        <v>8898762</v>
      </c>
      <c r="X37" s="33">
        <v>9095000</v>
      </c>
      <c r="Y37" s="33">
        <v>-196238</v>
      </c>
      <c r="Z37" s="34">
        <v>-2.16</v>
      </c>
      <c r="AA37" s="35">
        <v>9095000</v>
      </c>
    </row>
    <row r="38" spans="1:27" ht="13.5">
      <c r="A38" s="41" t="s">
        <v>58</v>
      </c>
      <c r="B38" s="42"/>
      <c r="C38" s="43">
        <v>-32597882</v>
      </c>
      <c r="D38" s="43"/>
      <c r="E38" s="44">
        <v>19595000</v>
      </c>
      <c r="F38" s="45">
        <v>19595000</v>
      </c>
      <c r="G38" s="45">
        <v>8100404</v>
      </c>
      <c r="H38" s="45">
        <v>11343584</v>
      </c>
      <c r="I38" s="45">
        <v>9471512</v>
      </c>
      <c r="J38" s="45">
        <v>9471512</v>
      </c>
      <c r="K38" s="45">
        <v>9775028</v>
      </c>
      <c r="L38" s="45">
        <v>22480061</v>
      </c>
      <c r="M38" s="45">
        <v>8257921</v>
      </c>
      <c r="N38" s="45">
        <v>8257921</v>
      </c>
      <c r="O38" s="45"/>
      <c r="P38" s="45"/>
      <c r="Q38" s="45"/>
      <c r="R38" s="45"/>
      <c r="S38" s="45"/>
      <c r="T38" s="45"/>
      <c r="U38" s="45"/>
      <c r="V38" s="45"/>
      <c r="W38" s="45">
        <v>8257921</v>
      </c>
      <c r="X38" s="45">
        <v>-13454000</v>
      </c>
      <c r="Y38" s="45">
        <v>21711921</v>
      </c>
      <c r="Z38" s="46">
        <v>-161.38</v>
      </c>
      <c r="AA38" s="47">
        <v>19595000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8567701</v>
      </c>
      <c r="D6" s="17"/>
      <c r="E6" s="18">
        <v>9593584</v>
      </c>
      <c r="F6" s="19">
        <v>9593584</v>
      </c>
      <c r="G6" s="19">
        <v>1334679</v>
      </c>
      <c r="H6" s="19">
        <v>735999</v>
      </c>
      <c r="I6" s="19">
        <v>407432</v>
      </c>
      <c r="J6" s="19">
        <v>2478110</v>
      </c>
      <c r="K6" s="19">
        <v>526263</v>
      </c>
      <c r="L6" s="19">
        <v>835101</v>
      </c>
      <c r="M6" s="19">
        <v>736846</v>
      </c>
      <c r="N6" s="19">
        <v>2098210</v>
      </c>
      <c r="O6" s="19"/>
      <c r="P6" s="19"/>
      <c r="Q6" s="19"/>
      <c r="R6" s="19"/>
      <c r="S6" s="19"/>
      <c r="T6" s="19"/>
      <c r="U6" s="19"/>
      <c r="V6" s="19"/>
      <c r="W6" s="19">
        <v>4576320</v>
      </c>
      <c r="X6" s="19">
        <v>4995790</v>
      </c>
      <c r="Y6" s="19">
        <v>-419470</v>
      </c>
      <c r="Z6" s="20">
        <v>-8.4</v>
      </c>
      <c r="AA6" s="21">
        <v>9593584</v>
      </c>
    </row>
    <row r="7" spans="1:27" ht="13.5">
      <c r="A7" s="22" t="s">
        <v>34</v>
      </c>
      <c r="B7" s="16"/>
      <c r="C7" s="17">
        <v>48460000</v>
      </c>
      <c r="D7" s="17"/>
      <c r="E7" s="18">
        <v>70264900</v>
      </c>
      <c r="F7" s="19">
        <v>70264900</v>
      </c>
      <c r="G7" s="19">
        <v>27517000</v>
      </c>
      <c r="H7" s="19">
        <v>1477000</v>
      </c>
      <c r="I7" s="19"/>
      <c r="J7" s="19">
        <v>28994000</v>
      </c>
      <c r="K7" s="19"/>
      <c r="L7" s="19">
        <v>22088000</v>
      </c>
      <c r="M7" s="19"/>
      <c r="N7" s="19">
        <v>22088000</v>
      </c>
      <c r="O7" s="19"/>
      <c r="P7" s="19"/>
      <c r="Q7" s="19"/>
      <c r="R7" s="19"/>
      <c r="S7" s="19"/>
      <c r="T7" s="19"/>
      <c r="U7" s="19"/>
      <c r="V7" s="19"/>
      <c r="W7" s="19">
        <v>51082000</v>
      </c>
      <c r="X7" s="19">
        <v>47649500</v>
      </c>
      <c r="Y7" s="19">
        <v>3432500</v>
      </c>
      <c r="Z7" s="20">
        <v>7.2</v>
      </c>
      <c r="AA7" s="21">
        <v>70264900</v>
      </c>
    </row>
    <row r="8" spans="1:27" ht="13.5">
      <c r="A8" s="22" t="s">
        <v>35</v>
      </c>
      <c r="B8" s="16"/>
      <c r="C8" s="17">
        <v>15594954</v>
      </c>
      <c r="D8" s="17"/>
      <c r="E8" s="18">
        <v>22855100</v>
      </c>
      <c r="F8" s="19">
        <v>22855100</v>
      </c>
      <c r="G8" s="19">
        <v>4300000</v>
      </c>
      <c r="H8" s="19"/>
      <c r="I8" s="19"/>
      <c r="J8" s="19">
        <v>4300000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4300000</v>
      </c>
      <c r="X8" s="19">
        <v>16601325</v>
      </c>
      <c r="Y8" s="19">
        <v>-12301325</v>
      </c>
      <c r="Z8" s="20">
        <v>-74.1</v>
      </c>
      <c r="AA8" s="21">
        <v>22855100</v>
      </c>
    </row>
    <row r="9" spans="1:27" ht="13.5">
      <c r="A9" s="22" t="s">
        <v>36</v>
      </c>
      <c r="B9" s="16"/>
      <c r="C9" s="17">
        <v>1509766</v>
      </c>
      <c r="D9" s="17"/>
      <c r="E9" s="18">
        <v>820005</v>
      </c>
      <c r="F9" s="19">
        <v>820005</v>
      </c>
      <c r="G9" s="19">
        <v>38939</v>
      </c>
      <c r="H9" s="19">
        <v>23255</v>
      </c>
      <c r="I9" s="19">
        <v>242346</v>
      </c>
      <c r="J9" s="19">
        <v>304540</v>
      </c>
      <c r="K9" s="19">
        <v>43228</v>
      </c>
      <c r="L9" s="19">
        <v>31567</v>
      </c>
      <c r="M9" s="19">
        <v>30927</v>
      </c>
      <c r="N9" s="19">
        <v>105722</v>
      </c>
      <c r="O9" s="19"/>
      <c r="P9" s="19"/>
      <c r="Q9" s="19"/>
      <c r="R9" s="19"/>
      <c r="S9" s="19"/>
      <c r="T9" s="19"/>
      <c r="U9" s="19"/>
      <c r="V9" s="19"/>
      <c r="W9" s="19">
        <v>410262</v>
      </c>
      <c r="X9" s="19">
        <v>383335</v>
      </c>
      <c r="Y9" s="19">
        <v>26927</v>
      </c>
      <c r="Z9" s="20">
        <v>7.02</v>
      </c>
      <c r="AA9" s="21">
        <v>820005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-51404303</v>
      </c>
      <c r="D12" s="17"/>
      <c r="E12" s="18">
        <v>-66152428</v>
      </c>
      <c r="F12" s="19">
        <v>-66152428</v>
      </c>
      <c r="G12" s="19">
        <v>-24576667</v>
      </c>
      <c r="H12" s="19">
        <v>-5692319</v>
      </c>
      <c r="I12" s="19">
        <v>-6164831</v>
      </c>
      <c r="J12" s="19">
        <v>-36433817</v>
      </c>
      <c r="K12" s="19">
        <v>-4926182</v>
      </c>
      <c r="L12" s="19">
        <v>-4864532</v>
      </c>
      <c r="M12" s="19">
        <v>-29499719</v>
      </c>
      <c r="N12" s="19">
        <v>-39290433</v>
      </c>
      <c r="O12" s="19"/>
      <c r="P12" s="19"/>
      <c r="Q12" s="19"/>
      <c r="R12" s="19"/>
      <c r="S12" s="19"/>
      <c r="T12" s="19"/>
      <c r="U12" s="19"/>
      <c r="V12" s="19"/>
      <c r="W12" s="19">
        <v>-75724250</v>
      </c>
      <c r="X12" s="19">
        <v>-34241816</v>
      </c>
      <c r="Y12" s="19">
        <v>-41482434</v>
      </c>
      <c r="Z12" s="20">
        <v>121.15</v>
      </c>
      <c r="AA12" s="21">
        <v>-66152428</v>
      </c>
    </row>
    <row r="13" spans="1:27" ht="13.5">
      <c r="A13" s="22" t="s">
        <v>40</v>
      </c>
      <c r="B13" s="16"/>
      <c r="C13" s="17">
        <v>-139310</v>
      </c>
      <c r="D13" s="17"/>
      <c r="E13" s="18">
        <v>-119172</v>
      </c>
      <c r="F13" s="19">
        <v>-119172</v>
      </c>
      <c r="G13" s="19">
        <v>-9224</v>
      </c>
      <c r="H13" s="19">
        <v>-7924</v>
      </c>
      <c r="I13" s="19">
        <v>-8180</v>
      </c>
      <c r="J13" s="19">
        <v>-25328</v>
      </c>
      <c r="K13" s="19">
        <v>-7518</v>
      </c>
      <c r="L13" s="19">
        <v>-7356</v>
      </c>
      <c r="M13" s="19">
        <v>-10870</v>
      </c>
      <c r="N13" s="19">
        <v>-25744</v>
      </c>
      <c r="O13" s="19"/>
      <c r="P13" s="19"/>
      <c r="Q13" s="19"/>
      <c r="R13" s="19"/>
      <c r="S13" s="19"/>
      <c r="T13" s="19"/>
      <c r="U13" s="19"/>
      <c r="V13" s="19"/>
      <c r="W13" s="19">
        <v>-51072</v>
      </c>
      <c r="X13" s="19">
        <v>-59586</v>
      </c>
      <c r="Y13" s="19">
        <v>8514</v>
      </c>
      <c r="Z13" s="20">
        <v>-14.29</v>
      </c>
      <c r="AA13" s="21">
        <v>-119172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22588808</v>
      </c>
      <c r="D15" s="25">
        <f>SUM(D6:D14)</f>
        <v>0</v>
      </c>
      <c r="E15" s="26">
        <f t="shared" si="0"/>
        <v>37261989</v>
      </c>
      <c r="F15" s="27">
        <f t="shared" si="0"/>
        <v>37261989</v>
      </c>
      <c r="G15" s="27">
        <f t="shared" si="0"/>
        <v>8604727</v>
      </c>
      <c r="H15" s="27">
        <f t="shared" si="0"/>
        <v>-3463989</v>
      </c>
      <c r="I15" s="27">
        <f t="shared" si="0"/>
        <v>-5523233</v>
      </c>
      <c r="J15" s="27">
        <f t="shared" si="0"/>
        <v>-382495</v>
      </c>
      <c r="K15" s="27">
        <f t="shared" si="0"/>
        <v>-4364209</v>
      </c>
      <c r="L15" s="27">
        <f t="shared" si="0"/>
        <v>18082780</v>
      </c>
      <c r="M15" s="27">
        <f t="shared" si="0"/>
        <v>-28742816</v>
      </c>
      <c r="N15" s="27">
        <f t="shared" si="0"/>
        <v>-15024245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-15406740</v>
      </c>
      <c r="X15" s="27">
        <f t="shared" si="0"/>
        <v>35328548</v>
      </c>
      <c r="Y15" s="27">
        <f t="shared" si="0"/>
        <v>-50735288</v>
      </c>
      <c r="Z15" s="28">
        <f>+IF(X15&lt;&gt;0,+(Y15/X15)*100,0)</f>
        <v>-143.60988739191885</v>
      </c>
      <c r="AA15" s="29">
        <f>SUM(AA6:AA14)</f>
        <v>37261989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-22255744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>
        <v>1000000</v>
      </c>
      <c r="F20" s="36">
        <v>1000000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>
        <v>470000</v>
      </c>
      <c r="Y20" s="19">
        <v>-470000</v>
      </c>
      <c r="Z20" s="20">
        <v>-100</v>
      </c>
      <c r="AA20" s="21">
        <v>1000000</v>
      </c>
    </row>
    <row r="21" spans="1:27" ht="13.5">
      <c r="A21" s="22" t="s">
        <v>46</v>
      </c>
      <c r="B21" s="16"/>
      <c r="C21" s="40"/>
      <c r="D21" s="40"/>
      <c r="E21" s="18">
        <v>250000</v>
      </c>
      <c r="F21" s="19">
        <v>250000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120000</v>
      </c>
      <c r="Y21" s="36">
        <v>-120000</v>
      </c>
      <c r="Z21" s="37">
        <v>-100</v>
      </c>
      <c r="AA21" s="38">
        <v>250000</v>
      </c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-33627100</v>
      </c>
      <c r="F24" s="19">
        <v>-33627100</v>
      </c>
      <c r="G24" s="19">
        <v>-1137172</v>
      </c>
      <c r="H24" s="19"/>
      <c r="I24" s="19">
        <v>-2972053</v>
      </c>
      <c r="J24" s="19">
        <v>-4109225</v>
      </c>
      <c r="K24" s="19">
        <v>-4361864</v>
      </c>
      <c r="L24" s="19">
        <v>-1317789</v>
      </c>
      <c r="M24" s="19">
        <v>-1772868</v>
      </c>
      <c r="N24" s="19">
        <v>-7452521</v>
      </c>
      <c r="O24" s="19"/>
      <c r="P24" s="19"/>
      <c r="Q24" s="19"/>
      <c r="R24" s="19"/>
      <c r="S24" s="19"/>
      <c r="T24" s="19"/>
      <c r="U24" s="19"/>
      <c r="V24" s="19"/>
      <c r="W24" s="19">
        <v>-11561746</v>
      </c>
      <c r="X24" s="19">
        <v>-16900000</v>
      </c>
      <c r="Y24" s="19">
        <v>5338254</v>
      </c>
      <c r="Z24" s="20">
        <v>-31.59</v>
      </c>
      <c r="AA24" s="21">
        <v>-33627100</v>
      </c>
    </row>
    <row r="25" spans="1:27" ht="13.5">
      <c r="A25" s="23" t="s">
        <v>49</v>
      </c>
      <c r="B25" s="24"/>
      <c r="C25" s="25">
        <f aca="true" t="shared" si="1" ref="C25:Y25">SUM(C19:C24)</f>
        <v>-22255744</v>
      </c>
      <c r="D25" s="25">
        <f>SUM(D19:D24)</f>
        <v>0</v>
      </c>
      <c r="E25" s="26">
        <f t="shared" si="1"/>
        <v>-32377100</v>
      </c>
      <c r="F25" s="27">
        <f t="shared" si="1"/>
        <v>-32377100</v>
      </c>
      <c r="G25" s="27">
        <f t="shared" si="1"/>
        <v>-1137172</v>
      </c>
      <c r="H25" s="27">
        <f t="shared" si="1"/>
        <v>0</v>
      </c>
      <c r="I25" s="27">
        <f t="shared" si="1"/>
        <v>-2972053</v>
      </c>
      <c r="J25" s="27">
        <f t="shared" si="1"/>
        <v>-4109225</v>
      </c>
      <c r="K25" s="27">
        <f t="shared" si="1"/>
        <v>-4361864</v>
      </c>
      <c r="L25" s="27">
        <f t="shared" si="1"/>
        <v>-1317789</v>
      </c>
      <c r="M25" s="27">
        <f t="shared" si="1"/>
        <v>-1772868</v>
      </c>
      <c r="N25" s="27">
        <f t="shared" si="1"/>
        <v>-7452521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-11561746</v>
      </c>
      <c r="X25" s="27">
        <f t="shared" si="1"/>
        <v>-16310000</v>
      </c>
      <c r="Y25" s="27">
        <f t="shared" si="1"/>
        <v>4748254</v>
      </c>
      <c r="Z25" s="28">
        <f>+IF(X25&lt;&gt;0,+(Y25/X25)*100,0)</f>
        <v>-29.1125321888412</v>
      </c>
      <c r="AA25" s="29">
        <f>SUM(AA19:AA24)</f>
        <v>-32377100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3225</v>
      </c>
      <c r="F31" s="19">
        <v>3225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>
        <v>1020</v>
      </c>
      <c r="Y31" s="19">
        <v>-1020</v>
      </c>
      <c r="Z31" s="20">
        <v>-100</v>
      </c>
      <c r="AA31" s="21">
        <v>3225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309183</v>
      </c>
      <c r="D33" s="17"/>
      <c r="E33" s="18">
        <v>-348888</v>
      </c>
      <c r="F33" s="19">
        <v>-348888</v>
      </c>
      <c r="G33" s="19">
        <v>-27052</v>
      </c>
      <c r="H33" s="19">
        <v>-28160</v>
      </c>
      <c r="I33" s="19">
        <v>-27984</v>
      </c>
      <c r="J33" s="19">
        <v>-83196</v>
      </c>
      <c r="K33" s="19">
        <v>-28727</v>
      </c>
      <c r="L33" s="19">
        <v>-28727</v>
      </c>
      <c r="M33" s="19">
        <v>-29013</v>
      </c>
      <c r="N33" s="19">
        <v>-86467</v>
      </c>
      <c r="O33" s="19"/>
      <c r="P33" s="19"/>
      <c r="Q33" s="19"/>
      <c r="R33" s="19"/>
      <c r="S33" s="19"/>
      <c r="T33" s="19"/>
      <c r="U33" s="19"/>
      <c r="V33" s="19"/>
      <c r="W33" s="19">
        <v>-169663</v>
      </c>
      <c r="X33" s="19">
        <v>-174444</v>
      </c>
      <c r="Y33" s="19">
        <v>4781</v>
      </c>
      <c r="Z33" s="20">
        <v>-2.74</v>
      </c>
      <c r="AA33" s="21">
        <v>-348888</v>
      </c>
    </row>
    <row r="34" spans="1:27" ht="13.5">
      <c r="A34" s="23" t="s">
        <v>55</v>
      </c>
      <c r="B34" s="24"/>
      <c r="C34" s="25">
        <f aca="true" t="shared" si="2" ref="C34:Y34">SUM(C29:C33)</f>
        <v>309183</v>
      </c>
      <c r="D34" s="25">
        <f>SUM(D29:D33)</f>
        <v>0</v>
      </c>
      <c r="E34" s="26">
        <f t="shared" si="2"/>
        <v>-345663</v>
      </c>
      <c r="F34" s="27">
        <f t="shared" si="2"/>
        <v>-345663</v>
      </c>
      <c r="G34" s="27">
        <f t="shared" si="2"/>
        <v>-27052</v>
      </c>
      <c r="H34" s="27">
        <f t="shared" si="2"/>
        <v>-28160</v>
      </c>
      <c r="I34" s="27">
        <f t="shared" si="2"/>
        <v>-27984</v>
      </c>
      <c r="J34" s="27">
        <f t="shared" si="2"/>
        <v>-83196</v>
      </c>
      <c r="K34" s="27">
        <f t="shared" si="2"/>
        <v>-28727</v>
      </c>
      <c r="L34" s="27">
        <f t="shared" si="2"/>
        <v>-28727</v>
      </c>
      <c r="M34" s="27">
        <f t="shared" si="2"/>
        <v>-29013</v>
      </c>
      <c r="N34" s="27">
        <f t="shared" si="2"/>
        <v>-86467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-169663</v>
      </c>
      <c r="X34" s="27">
        <f t="shared" si="2"/>
        <v>-173424</v>
      </c>
      <c r="Y34" s="27">
        <f t="shared" si="2"/>
        <v>3761</v>
      </c>
      <c r="Z34" s="28">
        <f>+IF(X34&lt;&gt;0,+(Y34/X34)*100,0)</f>
        <v>-2.1686733093458805</v>
      </c>
      <c r="AA34" s="29">
        <f>SUM(AA29:AA33)</f>
        <v>-345663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642247</v>
      </c>
      <c r="D36" s="31">
        <f>+D15+D25+D34</f>
        <v>0</v>
      </c>
      <c r="E36" s="32">
        <f t="shared" si="3"/>
        <v>4539226</v>
      </c>
      <c r="F36" s="33">
        <f t="shared" si="3"/>
        <v>4539226</v>
      </c>
      <c r="G36" s="33">
        <f t="shared" si="3"/>
        <v>7440503</v>
      </c>
      <c r="H36" s="33">
        <f t="shared" si="3"/>
        <v>-3492149</v>
      </c>
      <c r="I36" s="33">
        <f t="shared" si="3"/>
        <v>-8523270</v>
      </c>
      <c r="J36" s="33">
        <f t="shared" si="3"/>
        <v>-4574916</v>
      </c>
      <c r="K36" s="33">
        <f t="shared" si="3"/>
        <v>-8754800</v>
      </c>
      <c r="L36" s="33">
        <f t="shared" si="3"/>
        <v>16736264</v>
      </c>
      <c r="M36" s="33">
        <f t="shared" si="3"/>
        <v>-30544697</v>
      </c>
      <c r="N36" s="33">
        <f t="shared" si="3"/>
        <v>-22563233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-27138149</v>
      </c>
      <c r="X36" s="33">
        <f t="shared" si="3"/>
        <v>18845124</v>
      </c>
      <c r="Y36" s="33">
        <f t="shared" si="3"/>
        <v>-45983273</v>
      </c>
      <c r="Z36" s="34">
        <f>+IF(X36&lt;&gt;0,+(Y36/X36)*100,0)</f>
        <v>-244.00621083734976</v>
      </c>
      <c r="AA36" s="35">
        <f>+AA15+AA25+AA34</f>
        <v>4539226</v>
      </c>
    </row>
    <row r="37" spans="1:27" ht="13.5">
      <c r="A37" s="22" t="s">
        <v>57</v>
      </c>
      <c r="B37" s="16"/>
      <c r="C37" s="31">
        <v>4281522</v>
      </c>
      <c r="D37" s="31"/>
      <c r="E37" s="32">
        <v>81000</v>
      </c>
      <c r="F37" s="33">
        <v>81000</v>
      </c>
      <c r="G37" s="33">
        <v>4985785</v>
      </c>
      <c r="H37" s="33">
        <v>12426288</v>
      </c>
      <c r="I37" s="33">
        <v>8934139</v>
      </c>
      <c r="J37" s="33">
        <v>4985785</v>
      </c>
      <c r="K37" s="33">
        <v>410869</v>
      </c>
      <c r="L37" s="33">
        <v>-8343931</v>
      </c>
      <c r="M37" s="33">
        <v>8392333</v>
      </c>
      <c r="N37" s="33">
        <v>410869</v>
      </c>
      <c r="O37" s="33"/>
      <c r="P37" s="33"/>
      <c r="Q37" s="33"/>
      <c r="R37" s="33"/>
      <c r="S37" s="33"/>
      <c r="T37" s="33"/>
      <c r="U37" s="33"/>
      <c r="V37" s="33"/>
      <c r="W37" s="33">
        <v>4985785</v>
      </c>
      <c r="X37" s="33">
        <v>81000</v>
      </c>
      <c r="Y37" s="33">
        <v>4904785</v>
      </c>
      <c r="Z37" s="34">
        <v>6055.29</v>
      </c>
      <c r="AA37" s="35">
        <v>81000</v>
      </c>
    </row>
    <row r="38" spans="1:27" ht="13.5">
      <c r="A38" s="41" t="s">
        <v>58</v>
      </c>
      <c r="B38" s="42"/>
      <c r="C38" s="43">
        <v>4923769</v>
      </c>
      <c r="D38" s="43"/>
      <c r="E38" s="44">
        <v>4620225</v>
      </c>
      <c r="F38" s="45">
        <v>4620225</v>
      </c>
      <c r="G38" s="45">
        <v>12426288</v>
      </c>
      <c r="H38" s="45">
        <v>8934139</v>
      </c>
      <c r="I38" s="45">
        <v>410869</v>
      </c>
      <c r="J38" s="45">
        <v>410869</v>
      </c>
      <c r="K38" s="45">
        <v>-8343931</v>
      </c>
      <c r="L38" s="45">
        <v>8392333</v>
      </c>
      <c r="M38" s="45">
        <v>-22152364</v>
      </c>
      <c r="N38" s="45">
        <v>-22152364</v>
      </c>
      <c r="O38" s="45"/>
      <c r="P38" s="45"/>
      <c r="Q38" s="45"/>
      <c r="R38" s="45"/>
      <c r="S38" s="45"/>
      <c r="T38" s="45"/>
      <c r="U38" s="45"/>
      <c r="V38" s="45"/>
      <c r="W38" s="45">
        <v>-22152364</v>
      </c>
      <c r="X38" s="45">
        <v>18926123</v>
      </c>
      <c r="Y38" s="45">
        <v>-41078487</v>
      </c>
      <c r="Z38" s="46">
        <v>-217.05</v>
      </c>
      <c r="AA38" s="47">
        <v>4620225</v>
      </c>
    </row>
    <row r="39" spans="1:27" ht="13.5">
      <c r="A39" s="48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2015-02-03T07:19:59Z</dcterms:created>
  <dcterms:modified xsi:type="dcterms:W3CDTF">2015-02-16T09:57:19Z</dcterms:modified>
  <cp:category/>
  <cp:version/>
  <cp:contentType/>
  <cp:contentStatus/>
</cp:coreProperties>
</file>