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NC451" sheetId="2" r:id="rId2"/>
    <sheet name="NC452" sheetId="3" r:id="rId3"/>
    <sheet name="NC453" sheetId="4" r:id="rId4"/>
    <sheet name="DC45" sheetId="5" r:id="rId5"/>
    <sheet name="NC061" sheetId="6" r:id="rId6"/>
    <sheet name="NC062" sheetId="7" r:id="rId7"/>
    <sheet name="NC064" sheetId="8" r:id="rId8"/>
    <sheet name="NC065" sheetId="9" r:id="rId9"/>
    <sheet name="NC066" sheetId="10" r:id="rId10"/>
    <sheet name="NC067" sheetId="11" r:id="rId11"/>
    <sheet name="DC6" sheetId="12" r:id="rId12"/>
    <sheet name="NC071" sheetId="13" r:id="rId13"/>
    <sheet name="NC072" sheetId="14" r:id="rId14"/>
    <sheet name="NC073" sheetId="15" r:id="rId15"/>
    <sheet name="NC074" sheetId="16" r:id="rId16"/>
    <sheet name="NC075" sheetId="17" r:id="rId17"/>
    <sheet name="NC076" sheetId="18" r:id="rId18"/>
    <sheet name="NC077" sheetId="19" r:id="rId19"/>
    <sheet name="NC078" sheetId="20" r:id="rId20"/>
    <sheet name="DC7" sheetId="21" r:id="rId21"/>
    <sheet name="NC081" sheetId="22" r:id="rId22"/>
    <sheet name="NC082" sheetId="23" r:id="rId23"/>
    <sheet name="NC083" sheetId="24" r:id="rId24"/>
    <sheet name="NC084" sheetId="25" r:id="rId25"/>
    <sheet name="NC085" sheetId="26" r:id="rId26"/>
    <sheet name="NC086" sheetId="27" r:id="rId27"/>
    <sheet name="DC8" sheetId="28" r:id="rId28"/>
    <sheet name="NC091" sheetId="29" r:id="rId29"/>
    <sheet name="NC092" sheetId="30" r:id="rId30"/>
    <sheet name="NC093" sheetId="31" r:id="rId31"/>
    <sheet name="NC094" sheetId="32" r:id="rId32"/>
    <sheet name="DC9" sheetId="33" r:id="rId33"/>
  </sheets>
  <definedNames>
    <definedName name="_xlnm.Print_Area" localSheetId="4">'DC45'!$A$1:$AA$41</definedName>
    <definedName name="_xlnm.Print_Area" localSheetId="11">'DC6'!$A$1:$AA$41</definedName>
    <definedName name="_xlnm.Print_Area" localSheetId="20">'DC7'!$A$1:$AA$41</definedName>
    <definedName name="_xlnm.Print_Area" localSheetId="27">'DC8'!$A$1:$AA$41</definedName>
    <definedName name="_xlnm.Print_Area" localSheetId="32">'DC9'!$A$1:$AA$41</definedName>
    <definedName name="_xlnm.Print_Area" localSheetId="5">'NC061'!$A$1:$AA$41</definedName>
    <definedName name="_xlnm.Print_Area" localSheetId="6">'NC062'!$A$1:$AA$41</definedName>
    <definedName name="_xlnm.Print_Area" localSheetId="7">'NC064'!$A$1:$AA$41</definedName>
    <definedName name="_xlnm.Print_Area" localSheetId="8">'NC065'!$A$1:$AA$41</definedName>
    <definedName name="_xlnm.Print_Area" localSheetId="9">'NC066'!$A$1:$AA$41</definedName>
    <definedName name="_xlnm.Print_Area" localSheetId="10">'NC067'!$A$1:$AA$41</definedName>
    <definedName name="_xlnm.Print_Area" localSheetId="12">'NC071'!$A$1:$AA$41</definedName>
    <definedName name="_xlnm.Print_Area" localSheetId="13">'NC072'!$A$1:$AA$41</definedName>
    <definedName name="_xlnm.Print_Area" localSheetId="14">'NC073'!$A$1:$AA$41</definedName>
    <definedName name="_xlnm.Print_Area" localSheetId="15">'NC074'!$A$1:$AA$41</definedName>
    <definedName name="_xlnm.Print_Area" localSheetId="16">'NC075'!$A$1:$AA$41</definedName>
    <definedName name="_xlnm.Print_Area" localSheetId="17">'NC076'!$A$1:$AA$41</definedName>
    <definedName name="_xlnm.Print_Area" localSheetId="18">'NC077'!$A$1:$AA$41</definedName>
    <definedName name="_xlnm.Print_Area" localSheetId="19">'NC078'!$A$1:$AA$41</definedName>
    <definedName name="_xlnm.Print_Area" localSheetId="21">'NC081'!$A$1:$AA$41</definedName>
    <definedName name="_xlnm.Print_Area" localSheetId="22">'NC082'!$A$1:$AA$41</definedName>
    <definedName name="_xlnm.Print_Area" localSheetId="23">'NC083'!$A$1:$AA$41</definedName>
    <definedName name="_xlnm.Print_Area" localSheetId="24">'NC084'!$A$1:$AA$41</definedName>
    <definedName name="_xlnm.Print_Area" localSheetId="25">'NC085'!$A$1:$AA$41</definedName>
    <definedName name="_xlnm.Print_Area" localSheetId="26">'NC086'!$A$1:$AA$41</definedName>
    <definedName name="_xlnm.Print_Area" localSheetId="28">'NC091'!$A$1:$AA$41</definedName>
    <definedName name="_xlnm.Print_Area" localSheetId="29">'NC092'!$A$1:$AA$41</definedName>
    <definedName name="_xlnm.Print_Area" localSheetId="30">'NC093'!$A$1:$AA$41</definedName>
    <definedName name="_xlnm.Print_Area" localSheetId="31">'NC094'!$A$1:$AA$41</definedName>
    <definedName name="_xlnm.Print_Area" localSheetId="1">'NC451'!$A$1:$AA$41</definedName>
    <definedName name="_xlnm.Print_Area" localSheetId="2">'NC452'!$A$1:$AA$41</definedName>
    <definedName name="_xlnm.Print_Area" localSheetId="3">'NC453'!$A$1:$AA$41</definedName>
    <definedName name="_xlnm.Print_Area" localSheetId="0">'Summary'!$A$1:$AA$41</definedName>
  </definedNames>
  <calcPr calcMode="manual" fullCalcOnLoad="1"/>
</workbook>
</file>

<file path=xl/sharedStrings.xml><?xml version="1.0" encoding="utf-8"?>
<sst xmlns="http://schemas.openxmlformats.org/spreadsheetml/2006/main" count="2211" uniqueCount="94">
  <si>
    <t>Northern Cape: Joe Morolong(NC451) - Table C7 Quarterly Budget Statement - Cash Flows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</si>
  <si>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</si>
  <si>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</si>
  <si>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</si>
  <si>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</si>
  <si>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</si>
  <si>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</si>
  <si>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</si>
  <si>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</si>
  <si>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</si>
  <si>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</si>
  <si>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</si>
  <si>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</si>
  <si>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</si>
  <si>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</si>
  <si>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</si>
  <si>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</si>
  <si>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</si>
  <si>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</si>
  <si>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</si>
  <si>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</si>
  <si>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</si>
  <si>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</si>
  <si>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</si>
  <si>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</si>
  <si>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</si>
  <si>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</si>
  <si>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</si>
  <si>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</si>
  <si>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</si>
  <si>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</si>
  <si>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</si>
  <si>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</si>
  <si>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</si>
  <si>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</si>
  <si>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</si>
  <si>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</si>
  <si>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</si>
  <si>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</si>
  <si>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</si>
  <si>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</si>
  <si>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</si>
  <si>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</si>
  <si>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</si>
  <si>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</si>
  <si>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</si>
  <si>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</si>
  <si>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</si>
  <si>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</si>
  <si>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</si>
  <si>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</si>
  <si>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</si>
  <si>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</si>
  <si>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</si>
  <si>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</si>
  <si>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</si>
  <si>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</si>
  <si>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</si>
  <si>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</si>
  <si>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Ga-Segonyana(NC452) - Table C7 Quarterly Budget Statement - Cash Flows for 2nd Quarter ended 31 December 2014 (Figures Finalised as at 2015/01/31)</t>
  </si>
  <si>
    <t>Northern Cape: Gamagara(NC453) - Table C7 Quarterly Budget Statement - Cash Flows for 2nd Quarter ended 31 December 2014 (Figures Finalised as at 2015/01/31)</t>
  </si>
  <si>
    <t>Northern Cape: John Taolo Gaetsewe(DC45) - Table C7 Quarterly Budget Statement - Cash Flows for 2nd Quarter ended 31 December 2014 (Figures Finalised as at 2015/01/31)</t>
  </si>
  <si>
    <t>Northern Cape: Richtersveld(NC061) - Table C7 Quarterly Budget Statement - Cash Flows for 2nd Quarter ended 31 December 2014 (Figures Finalised as at 2015/01/31)</t>
  </si>
  <si>
    <t>Northern Cape: Nama Khoi(NC062) - Table C7 Quarterly Budget Statement - Cash Flows for 2nd Quarter ended 31 December 2014 (Figures Finalised as at 2015/01/31)</t>
  </si>
  <si>
    <t>Northern Cape: Kamiesberg(NC064) - Table C7 Quarterly Budget Statement - Cash Flows for 2nd Quarter ended 31 December 2014 (Figures Finalised as at 2015/01/31)</t>
  </si>
  <si>
    <t>Northern Cape: Hantam(NC065) - Table C7 Quarterly Budget Statement - Cash Flows for 2nd Quarter ended 31 December 2014 (Figures Finalised as at 2015/01/31)</t>
  </si>
  <si>
    <t>Northern Cape: Karoo Hoogland(NC066) - Table C7 Quarterly Budget Statement - Cash Flows for 2nd Quarter ended 31 December 2014 (Figures Finalised as at 2015/01/31)</t>
  </si>
  <si>
    <t>Northern Cape: Khai-Ma(NC067) - Table C7 Quarterly Budget Statement - Cash Flows for 2nd Quarter ended 31 December 2014 (Figures Finalised as at 2015/01/31)</t>
  </si>
  <si>
    <t>Northern Cape: Namakwa(DC6) - Table C7 Quarterly Budget Statement - Cash Flows for 2nd Quarter ended 31 December 2014 (Figures Finalised as at 2015/01/31)</t>
  </si>
  <si>
    <t>Northern Cape: Ubuntu(NC071) - Table C7 Quarterly Budget Statement - Cash Flows for 2nd Quarter ended 31 December 2014 (Figures Finalised as at 2015/01/31)</t>
  </si>
  <si>
    <t>Northern Cape: Umsobomvu(NC072) - Table C7 Quarterly Budget Statement - Cash Flows for 2nd Quarter ended 31 December 2014 (Figures Finalised as at 2015/01/31)</t>
  </si>
  <si>
    <t>Northern Cape: Emthanjeni(NC073) - Table C7 Quarterly Budget Statement - Cash Flows for 2nd Quarter ended 31 December 2014 (Figures Finalised as at 2015/01/31)</t>
  </si>
  <si>
    <t>Northern Cape: Kareeberg(NC074) - Table C7 Quarterly Budget Statement - Cash Flows for 2nd Quarter ended 31 December 2014 (Figures Finalised as at 2015/01/31)</t>
  </si>
  <si>
    <t>Northern Cape: Renosterberg(NC075) - Table C7 Quarterly Budget Statement - Cash Flows for 2nd Quarter ended 31 December 2014 (Figures Finalised as at 2015/01/31)</t>
  </si>
  <si>
    <t>Northern Cape: Thembelihle(NC076) - Table C7 Quarterly Budget Statement - Cash Flows for 2nd Quarter ended 31 December 2014 (Figures Finalised as at 2015/01/31)</t>
  </si>
  <si>
    <t>Northern Cape: Siyathemba(NC077) - Table C7 Quarterly Budget Statement - Cash Flows for 2nd Quarter ended 31 December 2014 (Figures Finalised as at 2015/01/31)</t>
  </si>
  <si>
    <t>Northern Cape: Siyancuma(NC078) - Table C7 Quarterly Budget Statement - Cash Flows for 2nd Quarter ended 31 December 2014 (Figures Finalised as at 2015/01/31)</t>
  </si>
  <si>
    <t>Northern Cape: Pixley Ka Seme (Nc)(DC7) - Table C7 Quarterly Budget Statement - Cash Flows for 2nd Quarter ended 31 December 2014 (Figures Finalised as at 2015/01/31)</t>
  </si>
  <si>
    <t>Northern Cape: Mier(NC081) - Table C7 Quarterly Budget Statement - Cash Flows for 2nd Quarter ended 31 December 2014 (Figures Finalised as at 2015/01/31)</t>
  </si>
  <si>
    <t>Northern Cape: !Kai! Garib(NC082) - Table C7 Quarterly Budget Statement - Cash Flows for 2nd Quarter ended 31 December 2014 (Figures Finalised as at 2015/01/31)</t>
  </si>
  <si>
    <t>Northern Cape: //Khara Hais(NC083) - Table C7 Quarterly Budget Statement - Cash Flows for 2nd Quarter ended 31 December 2014 (Figures Finalised as at 2015/01/31)</t>
  </si>
  <si>
    <t>Northern Cape: !Kheis(NC084) - Table C7 Quarterly Budget Statement - Cash Flows for 2nd Quarter ended 31 December 2014 (Figures Finalised as at 2015/01/31)</t>
  </si>
  <si>
    <t>Northern Cape: Tsantsabane(NC085) - Table C7 Quarterly Budget Statement - Cash Flows for 2nd Quarter ended 31 December 2014 (Figures Finalised as at 2015/01/31)</t>
  </si>
  <si>
    <t>Northern Cape: Kgatelopele(NC086) - Table C7 Quarterly Budget Statement - Cash Flows for 2nd Quarter ended 31 December 2014 (Figures Finalised as at 2015/01/31)</t>
  </si>
  <si>
    <t>Northern Cape: Z F Mgcawu(DC8) - Table C7 Quarterly Budget Statement - Cash Flows for 2nd Quarter ended 31 December 2014 (Figures Finalised as at 2015/01/31)</t>
  </si>
  <si>
    <t>Northern Cape: Sol Plaatje(NC091) - Table C7 Quarterly Budget Statement - Cash Flows for 2nd Quarter ended 31 December 2014 (Figures Finalised as at 2015/01/31)</t>
  </si>
  <si>
    <t>Northern Cape: Dikgatlong(NC092) - Table C7 Quarterly Budget Statement - Cash Flows for 2nd Quarter ended 31 December 2014 (Figures Finalised as at 2015/01/31)</t>
  </si>
  <si>
    <t>Northern Cape: Magareng(NC093) - Table C7 Quarterly Budget Statement - Cash Flows for 2nd Quarter ended 31 December 2014 (Figures Finalised as at 2015/01/31)</t>
  </si>
  <si>
    <t>Northern Cape: Phokwane(NC094) - Table C7 Quarterly Budget Statement - Cash Flows for 2nd Quarter ended 31 December 2014 (Figures Finalised as at 2015/01/31)</t>
  </si>
  <si>
    <t>Northern Cape: Frances Baard(DC9) - Table C7 Quarterly Budget Statement - Cash Flows for 2nd Quarter ended 31 December 2014 (Figures Finalised as at 2015/01/31)</t>
  </si>
  <si>
    <t>Summary - Table C7 Quarterly Budget Statement - Cash Flows for 2nd Quarter ended 31 December 2014 (Figures Finalised as at 2015/01/31)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</si>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</sst>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2" fontId="2" fillId="0" borderId="19" xfId="0" applyNumberFormat="1" applyFont="1" applyFill="1" applyBorder="1" applyAlignment="1" applyProtection="1">
      <alignment horizontal="center"/>
      <protection/>
    </xf>
    <xf numFmtId="172" fontId="2" fillId="0" borderId="20" xfId="0" applyNumberFormat="1" applyFont="1" applyFill="1" applyBorder="1" applyAlignment="1" applyProtection="1">
      <alignment horizontal="center"/>
      <protection/>
    </xf>
    <xf numFmtId="172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2" fontId="2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2" fontId="3" fillId="0" borderId="23" xfId="0" applyNumberFormat="1" applyFont="1" applyFill="1" applyBorder="1" applyAlignment="1" applyProtection="1">
      <alignment/>
      <protection/>
    </xf>
    <xf numFmtId="172" fontId="3" fillId="0" borderId="24" xfId="0" applyNumberFormat="1" applyFont="1" applyFill="1" applyBorder="1" applyAlignment="1" applyProtection="1">
      <alignment/>
      <protection/>
    </xf>
    <xf numFmtId="172" fontId="3" fillId="0" borderId="22" xfId="0" applyNumberFormat="1" applyFont="1" applyFill="1" applyBorder="1" applyAlignment="1" applyProtection="1">
      <alignment/>
      <protection/>
    </xf>
    <xf numFmtId="171" fontId="3" fillId="0" borderId="22" xfId="0" applyNumberFormat="1" applyFont="1" applyFill="1" applyBorder="1" applyAlignment="1" applyProtection="1">
      <alignment/>
      <protection/>
    </xf>
    <xf numFmtId="172" fontId="3" fillId="0" borderId="25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172" fontId="2" fillId="0" borderId="28" xfId="0" applyNumberFormat="1" applyFont="1" applyFill="1" applyBorder="1" applyAlignment="1" applyProtection="1">
      <alignment/>
      <protection/>
    </xf>
    <xf numFmtId="172" fontId="2" fillId="0" borderId="29" xfId="0" applyNumberFormat="1" applyFont="1" applyFill="1" applyBorder="1" applyAlignment="1" applyProtection="1">
      <alignment/>
      <protection/>
    </xf>
    <xf numFmtId="172" fontId="2" fillId="0" borderId="27" xfId="0" applyNumberFormat="1" applyFont="1" applyFill="1" applyBorder="1" applyAlignment="1" applyProtection="1">
      <alignment/>
      <protection/>
    </xf>
    <xf numFmtId="171" fontId="2" fillId="0" borderId="27" xfId="0" applyNumberFormat="1" applyFont="1" applyFill="1" applyBorder="1" applyAlignment="1" applyProtection="1">
      <alignment/>
      <protection/>
    </xf>
    <xf numFmtId="172" fontId="2" fillId="0" borderId="30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2" fontId="2" fillId="0" borderId="23" xfId="0" applyNumberFormat="1" applyFont="1" applyFill="1" applyBorder="1" applyAlignment="1" applyProtection="1">
      <alignment/>
      <protection/>
    </xf>
    <xf numFmtId="172" fontId="2" fillId="0" borderId="24" xfId="0" applyNumberFormat="1" applyFont="1" applyFill="1" applyBorder="1" applyAlignment="1" applyProtection="1">
      <alignment/>
      <protection/>
    </xf>
    <xf numFmtId="172" fontId="2" fillId="0" borderId="22" xfId="0" applyNumberFormat="1" applyFont="1" applyFill="1" applyBorder="1" applyAlignment="1" applyProtection="1">
      <alignment/>
      <protection/>
    </xf>
    <xf numFmtId="171" fontId="2" fillId="0" borderId="22" xfId="0" applyNumberFormat="1" applyFont="1" applyFill="1" applyBorder="1" applyAlignment="1" applyProtection="1">
      <alignment/>
      <protection/>
    </xf>
    <xf numFmtId="172" fontId="2" fillId="0" borderId="25" xfId="0" applyNumberFormat="1" applyFont="1" applyFill="1" applyBorder="1" applyAlignment="1" applyProtection="1">
      <alignment/>
      <protection/>
    </xf>
    <xf numFmtId="172" fontId="3" fillId="0" borderId="22" xfId="42" applyNumberFormat="1" applyFont="1" applyFill="1" applyBorder="1" applyAlignment="1" applyProtection="1">
      <alignment/>
      <protection/>
    </xf>
    <xf numFmtId="171" fontId="3" fillId="0" borderId="22" xfId="42" applyNumberFormat="1" applyFont="1" applyFill="1" applyBorder="1" applyAlignment="1" applyProtection="1">
      <alignment/>
      <protection/>
    </xf>
    <xf numFmtId="172" fontId="3" fillId="0" borderId="25" xfId="42" applyNumberFormat="1" applyFont="1" applyFill="1" applyBorder="1" applyAlignment="1" applyProtection="1">
      <alignment/>
      <protection/>
    </xf>
    <xf numFmtId="172" fontId="3" fillId="0" borderId="24" xfId="42" applyNumberFormat="1" applyFont="1" applyFill="1" applyBorder="1" applyAlignment="1" applyProtection="1">
      <alignment/>
      <protection/>
    </xf>
    <xf numFmtId="172" fontId="3" fillId="0" borderId="23" xfId="42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left" indent="1"/>
      <protection/>
    </xf>
    <xf numFmtId="0" fontId="3" fillId="0" borderId="14" xfId="0" applyFont="1" applyFill="1" applyBorder="1" applyAlignment="1" applyProtection="1">
      <alignment horizontal="center"/>
      <protection/>
    </xf>
    <xf numFmtId="172" fontId="2" fillId="0" borderId="31" xfId="0" applyNumberFormat="1" applyFont="1" applyFill="1" applyBorder="1" applyAlignment="1" applyProtection="1">
      <alignment/>
      <protection/>
    </xf>
    <xf numFmtId="172" fontId="2" fillId="0" borderId="32" xfId="0" applyNumberFormat="1" applyFont="1" applyFill="1" applyBorder="1" applyAlignment="1" applyProtection="1">
      <alignment/>
      <protection/>
    </xf>
    <xf numFmtId="172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2" fontId="2" fillId="0" borderId="3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90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2593228414</v>
      </c>
      <c r="D6" s="17"/>
      <c r="E6" s="18">
        <v>3705014278</v>
      </c>
      <c r="F6" s="19">
        <v>3705014278</v>
      </c>
      <c r="G6" s="19">
        <v>223000681</v>
      </c>
      <c r="H6" s="19">
        <v>498310457</v>
      </c>
      <c r="I6" s="19">
        <v>259556073</v>
      </c>
      <c r="J6" s="19">
        <v>980867211</v>
      </c>
      <c r="K6" s="19">
        <v>260035636</v>
      </c>
      <c r="L6" s="19">
        <v>318220957</v>
      </c>
      <c r="M6" s="19">
        <v>238267817</v>
      </c>
      <c r="N6" s="19">
        <v>816524410</v>
      </c>
      <c r="O6" s="19"/>
      <c r="P6" s="19"/>
      <c r="Q6" s="19"/>
      <c r="R6" s="19"/>
      <c r="S6" s="19"/>
      <c r="T6" s="19"/>
      <c r="U6" s="19"/>
      <c r="V6" s="19"/>
      <c r="W6" s="19">
        <v>1797391621</v>
      </c>
      <c r="X6" s="19">
        <v>1929665714</v>
      </c>
      <c r="Y6" s="19">
        <v>-132274093</v>
      </c>
      <c r="Z6" s="20">
        <v>-6.85</v>
      </c>
      <c r="AA6" s="21">
        <v>3705014278</v>
      </c>
    </row>
    <row r="7" spans="1:27" ht="13.5">
      <c r="A7" s="22" t="s">
        <v>34</v>
      </c>
      <c r="B7" s="16"/>
      <c r="C7" s="17">
        <v>1284475697</v>
      </c>
      <c r="D7" s="17"/>
      <c r="E7" s="18">
        <v>1437073735</v>
      </c>
      <c r="F7" s="19">
        <v>1437073735</v>
      </c>
      <c r="G7" s="19">
        <v>504059986</v>
      </c>
      <c r="H7" s="19">
        <v>51546271</v>
      </c>
      <c r="I7" s="19">
        <v>15309794</v>
      </c>
      <c r="J7" s="19">
        <v>570916051</v>
      </c>
      <c r="K7" s="19">
        <v>23950513</v>
      </c>
      <c r="L7" s="19">
        <v>226747137</v>
      </c>
      <c r="M7" s="19">
        <v>152222757</v>
      </c>
      <c r="N7" s="19">
        <v>402920407</v>
      </c>
      <c r="O7" s="19"/>
      <c r="P7" s="19"/>
      <c r="Q7" s="19"/>
      <c r="R7" s="19"/>
      <c r="S7" s="19"/>
      <c r="T7" s="19"/>
      <c r="U7" s="19"/>
      <c r="V7" s="19"/>
      <c r="W7" s="19">
        <v>973836458</v>
      </c>
      <c r="X7" s="19">
        <v>935143018</v>
      </c>
      <c r="Y7" s="19">
        <v>38693440</v>
      </c>
      <c r="Z7" s="20">
        <v>4.14</v>
      </c>
      <c r="AA7" s="21">
        <v>1437073735</v>
      </c>
    </row>
    <row r="8" spans="1:27" ht="13.5">
      <c r="A8" s="22" t="s">
        <v>35</v>
      </c>
      <c r="B8" s="16"/>
      <c r="C8" s="17">
        <v>641335468</v>
      </c>
      <c r="D8" s="17"/>
      <c r="E8" s="18">
        <v>773335607</v>
      </c>
      <c r="F8" s="19">
        <v>773335607</v>
      </c>
      <c r="G8" s="19">
        <v>161272882</v>
      </c>
      <c r="H8" s="19">
        <v>70709033</v>
      </c>
      <c r="I8" s="19">
        <v>8680548</v>
      </c>
      <c r="J8" s="19">
        <v>240662463</v>
      </c>
      <c r="K8" s="19">
        <v>94463222</v>
      </c>
      <c r="L8" s="19">
        <v>107930733</v>
      </c>
      <c r="M8" s="19">
        <v>22660730</v>
      </c>
      <c r="N8" s="19">
        <v>225054685</v>
      </c>
      <c r="O8" s="19"/>
      <c r="P8" s="19"/>
      <c r="Q8" s="19"/>
      <c r="R8" s="19"/>
      <c r="S8" s="19"/>
      <c r="T8" s="19"/>
      <c r="U8" s="19"/>
      <c r="V8" s="19"/>
      <c r="W8" s="19">
        <v>465717148</v>
      </c>
      <c r="X8" s="19">
        <v>505719679</v>
      </c>
      <c r="Y8" s="19">
        <v>-40002531</v>
      </c>
      <c r="Z8" s="20">
        <v>-7.91</v>
      </c>
      <c r="AA8" s="21">
        <v>773335607</v>
      </c>
    </row>
    <row r="9" spans="1:27" ht="13.5">
      <c r="A9" s="22" t="s">
        <v>36</v>
      </c>
      <c r="B9" s="16"/>
      <c r="C9" s="17">
        <v>134724176</v>
      </c>
      <c r="D9" s="17"/>
      <c r="E9" s="18">
        <v>79660792</v>
      </c>
      <c r="F9" s="19">
        <v>79660792</v>
      </c>
      <c r="G9" s="19">
        <v>9856808</v>
      </c>
      <c r="H9" s="19">
        <v>10926380</v>
      </c>
      <c r="I9" s="19">
        <v>13769407</v>
      </c>
      <c r="J9" s="19">
        <v>34552595</v>
      </c>
      <c r="K9" s="19">
        <v>10987472</v>
      </c>
      <c r="L9" s="19">
        <v>9884598</v>
      </c>
      <c r="M9" s="19">
        <v>11936265</v>
      </c>
      <c r="N9" s="19">
        <v>32808335</v>
      </c>
      <c r="O9" s="19"/>
      <c r="P9" s="19"/>
      <c r="Q9" s="19"/>
      <c r="R9" s="19"/>
      <c r="S9" s="19"/>
      <c r="T9" s="19"/>
      <c r="U9" s="19"/>
      <c r="V9" s="19"/>
      <c r="W9" s="19">
        <v>67360930</v>
      </c>
      <c r="X9" s="19">
        <v>32370640</v>
      </c>
      <c r="Y9" s="19">
        <v>34990290</v>
      </c>
      <c r="Z9" s="20">
        <v>108.09</v>
      </c>
      <c r="AA9" s="21">
        <v>79660792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-3755888585</v>
      </c>
      <c r="D12" s="17"/>
      <c r="E12" s="18">
        <v>-4573649828</v>
      </c>
      <c r="F12" s="19">
        <v>-4573649828</v>
      </c>
      <c r="G12" s="19">
        <v>-601927096</v>
      </c>
      <c r="H12" s="19">
        <v>-452130161</v>
      </c>
      <c r="I12" s="19">
        <v>-286180184</v>
      </c>
      <c r="J12" s="19">
        <v>-1340237441</v>
      </c>
      <c r="K12" s="19">
        <v>-385114192</v>
      </c>
      <c r="L12" s="19">
        <v>-388056087</v>
      </c>
      <c r="M12" s="19">
        <v>-394123002</v>
      </c>
      <c r="N12" s="19">
        <v>-1167293281</v>
      </c>
      <c r="O12" s="19"/>
      <c r="P12" s="19"/>
      <c r="Q12" s="19"/>
      <c r="R12" s="19"/>
      <c r="S12" s="19"/>
      <c r="T12" s="19"/>
      <c r="U12" s="19"/>
      <c r="V12" s="19"/>
      <c r="W12" s="19">
        <v>-2507530722</v>
      </c>
      <c r="X12" s="19">
        <v>-2230388708</v>
      </c>
      <c r="Y12" s="19">
        <v>-277142014</v>
      </c>
      <c r="Z12" s="20">
        <v>12.43</v>
      </c>
      <c r="AA12" s="21">
        <v>-4573649828</v>
      </c>
    </row>
    <row r="13" spans="1:27" ht="13.5">
      <c r="A13" s="22" t="s">
        <v>40</v>
      </c>
      <c r="B13" s="16"/>
      <c r="C13" s="17">
        <v>-79903914</v>
      </c>
      <c r="D13" s="17"/>
      <c r="E13" s="18">
        <v>-71598722</v>
      </c>
      <c r="F13" s="19">
        <v>-71598722</v>
      </c>
      <c r="G13" s="19">
        <v>-744656</v>
      </c>
      <c r="H13" s="19">
        <v>-472601</v>
      </c>
      <c r="I13" s="19">
        <v>-893896</v>
      </c>
      <c r="J13" s="19">
        <v>-2111153</v>
      </c>
      <c r="K13" s="19">
        <v>-860140</v>
      </c>
      <c r="L13" s="19">
        <v>-2313533</v>
      </c>
      <c r="M13" s="19">
        <v>-20366332</v>
      </c>
      <c r="N13" s="19">
        <v>-23540005</v>
      </c>
      <c r="O13" s="19"/>
      <c r="P13" s="19"/>
      <c r="Q13" s="19"/>
      <c r="R13" s="19"/>
      <c r="S13" s="19"/>
      <c r="T13" s="19"/>
      <c r="U13" s="19"/>
      <c r="V13" s="19"/>
      <c r="W13" s="19">
        <v>-25651158</v>
      </c>
      <c r="X13" s="19">
        <v>-36925068</v>
      </c>
      <c r="Y13" s="19">
        <v>11273910</v>
      </c>
      <c r="Z13" s="20">
        <v>-30.53</v>
      </c>
      <c r="AA13" s="21">
        <v>-71598722</v>
      </c>
    </row>
    <row r="14" spans="1:27" ht="13.5">
      <c r="A14" s="22" t="s">
        <v>41</v>
      </c>
      <c r="B14" s="16"/>
      <c r="C14" s="17">
        <v>-150759602</v>
      </c>
      <c r="D14" s="17"/>
      <c r="E14" s="18">
        <v>-171501493</v>
      </c>
      <c r="F14" s="19">
        <v>-171501493</v>
      </c>
      <c r="G14" s="19">
        <v>-19104390</v>
      </c>
      <c r="H14" s="19">
        <v>-9286758</v>
      </c>
      <c r="I14" s="19">
        <v>-15097596</v>
      </c>
      <c r="J14" s="19">
        <v>-43488744</v>
      </c>
      <c r="K14" s="19">
        <v>-9344753</v>
      </c>
      <c r="L14" s="19">
        <v>-33810202</v>
      </c>
      <c r="M14" s="19">
        <v>-19759936</v>
      </c>
      <c r="N14" s="19">
        <v>-62914891</v>
      </c>
      <c r="O14" s="19"/>
      <c r="P14" s="19"/>
      <c r="Q14" s="19"/>
      <c r="R14" s="19"/>
      <c r="S14" s="19"/>
      <c r="T14" s="19"/>
      <c r="U14" s="19"/>
      <c r="V14" s="19"/>
      <c r="W14" s="19">
        <v>-106403635</v>
      </c>
      <c r="X14" s="19">
        <v>-87296816</v>
      </c>
      <c r="Y14" s="19">
        <v>-19106819</v>
      </c>
      <c r="Z14" s="20">
        <v>21.89</v>
      </c>
      <c r="AA14" s="21">
        <v>-171501493</v>
      </c>
    </row>
    <row r="15" spans="1:27" ht="13.5">
      <c r="A15" s="23" t="s">
        <v>42</v>
      </c>
      <c r="B15" s="24"/>
      <c r="C15" s="25">
        <f aca="true" t="shared" si="0" ref="C15:Y15">SUM(C6:C14)</f>
        <v>667211654</v>
      </c>
      <c r="D15" s="25">
        <f>SUM(D6:D14)</f>
        <v>0</v>
      </c>
      <c r="E15" s="26">
        <f t="shared" si="0"/>
        <v>1178334369</v>
      </c>
      <c r="F15" s="27">
        <f t="shared" si="0"/>
        <v>1178334369</v>
      </c>
      <c r="G15" s="27">
        <f t="shared" si="0"/>
        <v>276414215</v>
      </c>
      <c r="H15" s="27">
        <f t="shared" si="0"/>
        <v>169602621</v>
      </c>
      <c r="I15" s="27">
        <f t="shared" si="0"/>
        <v>-4855854</v>
      </c>
      <c r="J15" s="27">
        <f t="shared" si="0"/>
        <v>441160982</v>
      </c>
      <c r="K15" s="27">
        <f t="shared" si="0"/>
        <v>-5882242</v>
      </c>
      <c r="L15" s="27">
        <f t="shared" si="0"/>
        <v>238603603</v>
      </c>
      <c r="M15" s="27">
        <f t="shared" si="0"/>
        <v>-9161701</v>
      </c>
      <c r="N15" s="27">
        <f t="shared" si="0"/>
        <v>223559660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664720642</v>
      </c>
      <c r="X15" s="27">
        <f t="shared" si="0"/>
        <v>1048288459</v>
      </c>
      <c r="Y15" s="27">
        <f t="shared" si="0"/>
        <v>-383567817</v>
      </c>
      <c r="Z15" s="28">
        <f>+IF(X15&lt;&gt;0,+(Y15/X15)*100,0)</f>
        <v>-36.58991126983303</v>
      </c>
      <c r="AA15" s="29">
        <f>SUM(AA6:AA14)</f>
        <v>1178334369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8126727</v>
      </c>
      <c r="D19" s="17"/>
      <c r="E19" s="18">
        <v>127497634</v>
      </c>
      <c r="F19" s="19">
        <v>127497634</v>
      </c>
      <c r="G19" s="36">
        <v>17553176</v>
      </c>
      <c r="H19" s="36">
        <v>22856</v>
      </c>
      <c r="I19" s="36">
        <v>1035182</v>
      </c>
      <c r="J19" s="19">
        <v>18611214</v>
      </c>
      <c r="K19" s="36">
        <v>12232072</v>
      </c>
      <c r="L19" s="36">
        <v>53432</v>
      </c>
      <c r="M19" s="19">
        <v>315670</v>
      </c>
      <c r="N19" s="36">
        <v>12601174</v>
      </c>
      <c r="O19" s="36"/>
      <c r="P19" s="36"/>
      <c r="Q19" s="19"/>
      <c r="R19" s="36"/>
      <c r="S19" s="36"/>
      <c r="T19" s="19"/>
      <c r="U19" s="36"/>
      <c r="V19" s="36"/>
      <c r="W19" s="36">
        <v>31212388</v>
      </c>
      <c r="X19" s="19">
        <v>79239322</v>
      </c>
      <c r="Y19" s="36">
        <v>-48026934</v>
      </c>
      <c r="Z19" s="37">
        <v>-60.61</v>
      </c>
      <c r="AA19" s="38">
        <v>127497634</v>
      </c>
    </row>
    <row r="20" spans="1:27" ht="13.5">
      <c r="A20" s="22" t="s">
        <v>45</v>
      </c>
      <c r="B20" s="16"/>
      <c r="C20" s="17">
        <v>1086351</v>
      </c>
      <c r="D20" s="17"/>
      <c r="E20" s="39">
        <v>55389045</v>
      </c>
      <c r="F20" s="36">
        <v>55389045</v>
      </c>
      <c r="G20" s="19">
        <v>771452</v>
      </c>
      <c r="H20" s="19">
        <v>964268</v>
      </c>
      <c r="I20" s="19">
        <v>1207194</v>
      </c>
      <c r="J20" s="19">
        <v>2942914</v>
      </c>
      <c r="K20" s="19">
        <v>1068899</v>
      </c>
      <c r="L20" s="19">
        <v>1037258</v>
      </c>
      <c r="M20" s="36">
        <v>432169</v>
      </c>
      <c r="N20" s="19">
        <v>2538326</v>
      </c>
      <c r="O20" s="19"/>
      <c r="P20" s="19"/>
      <c r="Q20" s="19"/>
      <c r="R20" s="19"/>
      <c r="S20" s="19"/>
      <c r="T20" s="36"/>
      <c r="U20" s="19"/>
      <c r="V20" s="19"/>
      <c r="W20" s="19">
        <v>5481240</v>
      </c>
      <c r="X20" s="19">
        <v>27696977</v>
      </c>
      <c r="Y20" s="19">
        <v>-22215737</v>
      </c>
      <c r="Z20" s="20">
        <v>-80.21</v>
      </c>
      <c r="AA20" s="21">
        <v>55389045</v>
      </c>
    </row>
    <row r="21" spans="1:27" ht="13.5">
      <c r="A21" s="22" t="s">
        <v>46</v>
      </c>
      <c r="B21" s="16"/>
      <c r="C21" s="40">
        <v>37934498</v>
      </c>
      <c r="D21" s="40"/>
      <c r="E21" s="18">
        <v>-13144736</v>
      </c>
      <c r="F21" s="19">
        <v>-13144736</v>
      </c>
      <c r="G21" s="36">
        <v>12858265</v>
      </c>
      <c r="H21" s="36">
        <v>7340596</v>
      </c>
      <c r="I21" s="36">
        <v>4690302</v>
      </c>
      <c r="J21" s="19">
        <v>24889163</v>
      </c>
      <c r="K21" s="36">
        <v>15043826</v>
      </c>
      <c r="L21" s="36">
        <v>14273940</v>
      </c>
      <c r="M21" s="19">
        <v>4947526</v>
      </c>
      <c r="N21" s="36">
        <v>34265292</v>
      </c>
      <c r="O21" s="36"/>
      <c r="P21" s="36"/>
      <c r="Q21" s="19"/>
      <c r="R21" s="36"/>
      <c r="S21" s="36"/>
      <c r="T21" s="19"/>
      <c r="U21" s="36"/>
      <c r="V21" s="36"/>
      <c r="W21" s="36">
        <v>59154455</v>
      </c>
      <c r="X21" s="19">
        <v>231132</v>
      </c>
      <c r="Y21" s="36">
        <v>58923323</v>
      </c>
      <c r="Z21" s="37">
        <v>25493.36</v>
      </c>
      <c r="AA21" s="38">
        <v>-13144736</v>
      </c>
    </row>
    <row r="22" spans="1:27" ht="13.5">
      <c r="A22" s="22" t="s">
        <v>47</v>
      </c>
      <c r="B22" s="16"/>
      <c r="C22" s="17">
        <v>-122137</v>
      </c>
      <c r="D22" s="17"/>
      <c r="E22" s="18">
        <v>-10205000</v>
      </c>
      <c r="F22" s="19">
        <v>-10205000</v>
      </c>
      <c r="G22" s="19">
        <v>26905822</v>
      </c>
      <c r="H22" s="19">
        <v>48169513</v>
      </c>
      <c r="I22" s="19">
        <v>6545785</v>
      </c>
      <c r="J22" s="19">
        <v>81621120</v>
      </c>
      <c r="K22" s="19">
        <v>13444656</v>
      </c>
      <c r="L22" s="19">
        <v>45414020</v>
      </c>
      <c r="M22" s="19">
        <v>12574556</v>
      </c>
      <c r="N22" s="19">
        <v>71433232</v>
      </c>
      <c r="O22" s="19"/>
      <c r="P22" s="19"/>
      <c r="Q22" s="19"/>
      <c r="R22" s="19"/>
      <c r="S22" s="19"/>
      <c r="T22" s="19"/>
      <c r="U22" s="19"/>
      <c r="V22" s="19"/>
      <c r="W22" s="19">
        <v>153054352</v>
      </c>
      <c r="X22" s="19"/>
      <c r="Y22" s="19">
        <v>153054352</v>
      </c>
      <c r="Z22" s="20"/>
      <c r="AA22" s="21">
        <v>-10205000</v>
      </c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-857809386</v>
      </c>
      <c r="D24" s="17"/>
      <c r="E24" s="18">
        <v>-1183076386</v>
      </c>
      <c r="F24" s="19">
        <v>-1183076386</v>
      </c>
      <c r="G24" s="19">
        <v>-47638567</v>
      </c>
      <c r="H24" s="19">
        <v>-76100274</v>
      </c>
      <c r="I24" s="19">
        <v>-66685188</v>
      </c>
      <c r="J24" s="19">
        <v>-190424029</v>
      </c>
      <c r="K24" s="19">
        <v>-97581321</v>
      </c>
      <c r="L24" s="19">
        <v>-83300139</v>
      </c>
      <c r="M24" s="19">
        <v>-89779210</v>
      </c>
      <c r="N24" s="19">
        <v>-270660670</v>
      </c>
      <c r="O24" s="19"/>
      <c r="P24" s="19"/>
      <c r="Q24" s="19"/>
      <c r="R24" s="19"/>
      <c r="S24" s="19"/>
      <c r="T24" s="19"/>
      <c r="U24" s="19"/>
      <c r="V24" s="19"/>
      <c r="W24" s="19">
        <v>-461084699</v>
      </c>
      <c r="X24" s="19">
        <v>-592507637</v>
      </c>
      <c r="Y24" s="19">
        <v>131422938</v>
      </c>
      <c r="Z24" s="20">
        <v>-22.18</v>
      </c>
      <c r="AA24" s="21">
        <v>-1183076386</v>
      </c>
    </row>
    <row r="25" spans="1:27" ht="13.5">
      <c r="A25" s="23" t="s">
        <v>49</v>
      </c>
      <c r="B25" s="24"/>
      <c r="C25" s="25">
        <f aca="true" t="shared" si="1" ref="C25:Y25">SUM(C19:C24)</f>
        <v>-810783947</v>
      </c>
      <c r="D25" s="25">
        <f>SUM(D19:D24)</f>
        <v>0</v>
      </c>
      <c r="E25" s="26">
        <f t="shared" si="1"/>
        <v>-1023539443</v>
      </c>
      <c r="F25" s="27">
        <f t="shared" si="1"/>
        <v>-1023539443</v>
      </c>
      <c r="G25" s="27">
        <f t="shared" si="1"/>
        <v>10450148</v>
      </c>
      <c r="H25" s="27">
        <f t="shared" si="1"/>
        <v>-19603041</v>
      </c>
      <c r="I25" s="27">
        <f t="shared" si="1"/>
        <v>-53206725</v>
      </c>
      <c r="J25" s="27">
        <f t="shared" si="1"/>
        <v>-62359618</v>
      </c>
      <c r="K25" s="27">
        <f t="shared" si="1"/>
        <v>-55791868</v>
      </c>
      <c r="L25" s="27">
        <f t="shared" si="1"/>
        <v>-22521489</v>
      </c>
      <c r="M25" s="27">
        <f t="shared" si="1"/>
        <v>-71509289</v>
      </c>
      <c r="N25" s="27">
        <f t="shared" si="1"/>
        <v>-149822646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-212182264</v>
      </c>
      <c r="X25" s="27">
        <f t="shared" si="1"/>
        <v>-485340206</v>
      </c>
      <c r="Y25" s="27">
        <f t="shared" si="1"/>
        <v>273157942</v>
      </c>
      <c r="Z25" s="28">
        <f>+IF(X25&lt;&gt;0,+(Y25/X25)*100,0)</f>
        <v>-56.28174600478082</v>
      </c>
      <c r="AA25" s="29">
        <f>SUM(AA19:AA24)</f>
        <v>-1023539443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>
        <v>6000000</v>
      </c>
      <c r="F29" s="19">
        <v>6000000</v>
      </c>
      <c r="G29" s="19">
        <v>135</v>
      </c>
      <c r="H29" s="19"/>
      <c r="I29" s="19"/>
      <c r="J29" s="19">
        <v>135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>
        <v>135</v>
      </c>
      <c r="X29" s="19">
        <v>6000000</v>
      </c>
      <c r="Y29" s="19">
        <v>-5999865</v>
      </c>
      <c r="Z29" s="20">
        <v>-100</v>
      </c>
      <c r="AA29" s="21">
        <v>6000000</v>
      </c>
    </row>
    <row r="30" spans="1:27" ht="13.5">
      <c r="A30" s="22" t="s">
        <v>52</v>
      </c>
      <c r="B30" s="16"/>
      <c r="C30" s="17">
        <v>74098847</v>
      </c>
      <c r="D30" s="17"/>
      <c r="E30" s="18">
        <v>30103716</v>
      </c>
      <c r="F30" s="19">
        <v>30103716</v>
      </c>
      <c r="G30" s="19"/>
      <c r="H30" s="19"/>
      <c r="I30" s="19"/>
      <c r="J30" s="19"/>
      <c r="K30" s="19">
        <v>-711916</v>
      </c>
      <c r="L30" s="19"/>
      <c r="M30" s="19"/>
      <c r="N30" s="19">
        <v>-711916</v>
      </c>
      <c r="O30" s="19"/>
      <c r="P30" s="19"/>
      <c r="Q30" s="19"/>
      <c r="R30" s="19"/>
      <c r="S30" s="19"/>
      <c r="T30" s="19"/>
      <c r="U30" s="19"/>
      <c r="V30" s="19"/>
      <c r="W30" s="19">
        <v>-711916</v>
      </c>
      <c r="X30" s="19">
        <v>20001858</v>
      </c>
      <c r="Y30" s="19">
        <v>-20713774</v>
      </c>
      <c r="Z30" s="20">
        <v>-103.56</v>
      </c>
      <c r="AA30" s="21">
        <v>30103716</v>
      </c>
    </row>
    <row r="31" spans="1:27" ht="13.5">
      <c r="A31" s="22" t="s">
        <v>53</v>
      </c>
      <c r="B31" s="16"/>
      <c r="C31" s="17">
        <v>874298</v>
      </c>
      <c r="D31" s="17"/>
      <c r="E31" s="18">
        <v>5491678</v>
      </c>
      <c r="F31" s="19">
        <v>5491678</v>
      </c>
      <c r="G31" s="19">
        <v>756614</v>
      </c>
      <c r="H31" s="36">
        <v>382091</v>
      </c>
      <c r="I31" s="36">
        <v>272558</v>
      </c>
      <c r="J31" s="36">
        <v>1411263</v>
      </c>
      <c r="K31" s="19">
        <v>-1482298</v>
      </c>
      <c r="L31" s="19">
        <v>345027</v>
      </c>
      <c r="M31" s="19">
        <v>303058</v>
      </c>
      <c r="N31" s="19">
        <v>-834213</v>
      </c>
      <c r="O31" s="36"/>
      <c r="P31" s="36"/>
      <c r="Q31" s="36"/>
      <c r="R31" s="19"/>
      <c r="S31" s="19"/>
      <c r="T31" s="19"/>
      <c r="U31" s="19"/>
      <c r="V31" s="36"/>
      <c r="W31" s="36">
        <v>577050</v>
      </c>
      <c r="X31" s="36">
        <v>1874931</v>
      </c>
      <c r="Y31" s="19">
        <v>-1297881</v>
      </c>
      <c r="Z31" s="20">
        <v>-69.22</v>
      </c>
      <c r="AA31" s="21">
        <v>5491678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-51343518</v>
      </c>
      <c r="D33" s="17"/>
      <c r="E33" s="18">
        <v>-53277954</v>
      </c>
      <c r="F33" s="19">
        <v>-53277954</v>
      </c>
      <c r="G33" s="19">
        <v>-2313170</v>
      </c>
      <c r="H33" s="19">
        <v>-1819028</v>
      </c>
      <c r="I33" s="19">
        <v>-2861999</v>
      </c>
      <c r="J33" s="19">
        <v>-6994197</v>
      </c>
      <c r="K33" s="19">
        <v>-2746996</v>
      </c>
      <c r="L33" s="19">
        <v>-1384668</v>
      </c>
      <c r="M33" s="19">
        <v>-14579215</v>
      </c>
      <c r="N33" s="19">
        <v>-18710879</v>
      </c>
      <c r="O33" s="19"/>
      <c r="P33" s="19"/>
      <c r="Q33" s="19"/>
      <c r="R33" s="19"/>
      <c r="S33" s="19"/>
      <c r="T33" s="19"/>
      <c r="U33" s="19"/>
      <c r="V33" s="19"/>
      <c r="W33" s="19">
        <v>-25705076</v>
      </c>
      <c r="X33" s="19">
        <v>-26786702</v>
      </c>
      <c r="Y33" s="19">
        <v>1081626</v>
      </c>
      <c r="Z33" s="20">
        <v>-4.04</v>
      </c>
      <c r="AA33" s="21">
        <v>-53277954</v>
      </c>
    </row>
    <row r="34" spans="1:27" ht="13.5">
      <c r="A34" s="23" t="s">
        <v>55</v>
      </c>
      <c r="B34" s="24"/>
      <c r="C34" s="25">
        <f aca="true" t="shared" si="2" ref="C34:Y34">SUM(C29:C33)</f>
        <v>23629627</v>
      </c>
      <c r="D34" s="25">
        <f>SUM(D29:D33)</f>
        <v>0</v>
      </c>
      <c r="E34" s="26">
        <f t="shared" si="2"/>
        <v>-11682560</v>
      </c>
      <c r="F34" s="27">
        <f t="shared" si="2"/>
        <v>-11682560</v>
      </c>
      <c r="G34" s="27">
        <f t="shared" si="2"/>
        <v>-1556421</v>
      </c>
      <c r="H34" s="27">
        <f t="shared" si="2"/>
        <v>-1436937</v>
      </c>
      <c r="I34" s="27">
        <f t="shared" si="2"/>
        <v>-2589441</v>
      </c>
      <c r="J34" s="27">
        <f t="shared" si="2"/>
        <v>-5582799</v>
      </c>
      <c r="K34" s="27">
        <f t="shared" si="2"/>
        <v>-4941210</v>
      </c>
      <c r="L34" s="27">
        <f t="shared" si="2"/>
        <v>-1039641</v>
      </c>
      <c r="M34" s="27">
        <f t="shared" si="2"/>
        <v>-14276157</v>
      </c>
      <c r="N34" s="27">
        <f t="shared" si="2"/>
        <v>-20257008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-25839807</v>
      </c>
      <c r="X34" s="27">
        <f t="shared" si="2"/>
        <v>1090087</v>
      </c>
      <c r="Y34" s="27">
        <f t="shared" si="2"/>
        <v>-26929894</v>
      </c>
      <c r="Z34" s="28">
        <f>+IF(X34&lt;&gt;0,+(Y34/X34)*100,0)</f>
        <v>-2470.4352955314575</v>
      </c>
      <c r="AA34" s="29">
        <f>SUM(AA29:AA33)</f>
        <v>-11682560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-119942666</v>
      </c>
      <c r="D36" s="31">
        <f>+D15+D25+D34</f>
        <v>0</v>
      </c>
      <c r="E36" s="32">
        <f t="shared" si="3"/>
        <v>143112366</v>
      </c>
      <c r="F36" s="33">
        <f t="shared" si="3"/>
        <v>143112366</v>
      </c>
      <c r="G36" s="33">
        <f t="shared" si="3"/>
        <v>285307942</v>
      </c>
      <c r="H36" s="33">
        <f t="shared" si="3"/>
        <v>148562643</v>
      </c>
      <c r="I36" s="33">
        <f t="shared" si="3"/>
        <v>-60652020</v>
      </c>
      <c r="J36" s="33">
        <f t="shared" si="3"/>
        <v>373218565</v>
      </c>
      <c r="K36" s="33">
        <f t="shared" si="3"/>
        <v>-66615320</v>
      </c>
      <c r="L36" s="33">
        <f t="shared" si="3"/>
        <v>215042473</v>
      </c>
      <c r="M36" s="33">
        <f t="shared" si="3"/>
        <v>-94947147</v>
      </c>
      <c r="N36" s="33">
        <f t="shared" si="3"/>
        <v>53480006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426698571</v>
      </c>
      <c r="X36" s="33">
        <f t="shared" si="3"/>
        <v>564038340</v>
      </c>
      <c r="Y36" s="33">
        <f t="shared" si="3"/>
        <v>-137339769</v>
      </c>
      <c r="Z36" s="34">
        <f>+IF(X36&lt;&gt;0,+(Y36/X36)*100,0)</f>
        <v>-24.349367633413006</v>
      </c>
      <c r="AA36" s="35">
        <f>+AA15+AA25+AA34</f>
        <v>143112366</v>
      </c>
    </row>
    <row r="37" spans="1:27" ht="13.5">
      <c r="A37" s="22" t="s">
        <v>57</v>
      </c>
      <c r="B37" s="16"/>
      <c r="C37" s="31">
        <v>684509474</v>
      </c>
      <c r="D37" s="31"/>
      <c r="E37" s="32">
        <v>588158364</v>
      </c>
      <c r="F37" s="33">
        <v>588158364</v>
      </c>
      <c r="G37" s="33">
        <v>534414645</v>
      </c>
      <c r="H37" s="33">
        <v>819722587</v>
      </c>
      <c r="I37" s="33">
        <v>968285230</v>
      </c>
      <c r="J37" s="33">
        <v>534414645</v>
      </c>
      <c r="K37" s="33">
        <v>907633210</v>
      </c>
      <c r="L37" s="33">
        <v>832835578</v>
      </c>
      <c r="M37" s="33">
        <v>1088014421</v>
      </c>
      <c r="N37" s="33">
        <v>907633210</v>
      </c>
      <c r="O37" s="33"/>
      <c r="P37" s="33"/>
      <c r="Q37" s="33"/>
      <c r="R37" s="33"/>
      <c r="S37" s="33"/>
      <c r="T37" s="33"/>
      <c r="U37" s="33"/>
      <c r="V37" s="33"/>
      <c r="W37" s="33">
        <v>534414645</v>
      </c>
      <c r="X37" s="33">
        <v>588158364</v>
      </c>
      <c r="Y37" s="33">
        <v>-53743719</v>
      </c>
      <c r="Z37" s="34">
        <v>-9.14</v>
      </c>
      <c r="AA37" s="35">
        <v>588158364</v>
      </c>
    </row>
    <row r="38" spans="1:27" ht="13.5">
      <c r="A38" s="41" t="s">
        <v>58</v>
      </c>
      <c r="B38" s="42"/>
      <c r="C38" s="43">
        <v>564566806</v>
      </c>
      <c r="D38" s="43"/>
      <c r="E38" s="44">
        <v>731270722</v>
      </c>
      <c r="F38" s="45">
        <v>731270722</v>
      </c>
      <c r="G38" s="45">
        <v>819722587</v>
      </c>
      <c r="H38" s="45">
        <v>968285230</v>
      </c>
      <c r="I38" s="45">
        <v>907633210</v>
      </c>
      <c r="J38" s="45">
        <v>907633210</v>
      </c>
      <c r="K38" s="45">
        <v>841017890</v>
      </c>
      <c r="L38" s="45">
        <v>1047878051</v>
      </c>
      <c r="M38" s="45">
        <v>993067274</v>
      </c>
      <c r="N38" s="45">
        <v>961113216</v>
      </c>
      <c r="O38" s="45"/>
      <c r="P38" s="45"/>
      <c r="Q38" s="45"/>
      <c r="R38" s="45"/>
      <c r="S38" s="45"/>
      <c r="T38" s="45"/>
      <c r="U38" s="45"/>
      <c r="V38" s="45"/>
      <c r="W38" s="45">
        <v>961113216</v>
      </c>
      <c r="X38" s="45">
        <v>1152196696</v>
      </c>
      <c r="Y38" s="45">
        <v>-191083480</v>
      </c>
      <c r="Z38" s="46">
        <v>-16.58</v>
      </c>
      <c r="AA38" s="47">
        <v>731270722</v>
      </c>
    </row>
    <row r="39" spans="1:27" ht="13.5">
      <c r="A39" s="48" t="s">
        <v>91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18455253</v>
      </c>
      <c r="D6" s="17"/>
      <c r="E6" s="18">
        <v>30634998</v>
      </c>
      <c r="F6" s="19">
        <v>30634998</v>
      </c>
      <c r="G6" s="19">
        <v>1123168</v>
      </c>
      <c r="H6" s="19">
        <v>1668936</v>
      </c>
      <c r="I6" s="19">
        <v>2180197</v>
      </c>
      <c r="J6" s="19">
        <v>4972301</v>
      </c>
      <c r="K6" s="19">
        <v>2142375</v>
      </c>
      <c r="L6" s="19">
        <v>2404105</v>
      </c>
      <c r="M6" s="19">
        <v>1928129</v>
      </c>
      <c r="N6" s="19">
        <v>6474609</v>
      </c>
      <c r="O6" s="19"/>
      <c r="P6" s="19"/>
      <c r="Q6" s="19"/>
      <c r="R6" s="19"/>
      <c r="S6" s="19"/>
      <c r="T6" s="19"/>
      <c r="U6" s="19"/>
      <c r="V6" s="19"/>
      <c r="W6" s="19">
        <v>11446910</v>
      </c>
      <c r="X6" s="19">
        <v>16037071</v>
      </c>
      <c r="Y6" s="19">
        <v>-4590161</v>
      </c>
      <c r="Z6" s="20">
        <v>-28.62</v>
      </c>
      <c r="AA6" s="21">
        <v>30634998</v>
      </c>
    </row>
    <row r="7" spans="1:27" ht="13.5">
      <c r="A7" s="22" t="s">
        <v>34</v>
      </c>
      <c r="B7" s="16"/>
      <c r="C7" s="17">
        <v>17872328</v>
      </c>
      <c r="D7" s="17"/>
      <c r="E7" s="18">
        <v>17403000</v>
      </c>
      <c r="F7" s="19">
        <v>17403000</v>
      </c>
      <c r="G7" s="19">
        <v>7606000</v>
      </c>
      <c r="H7" s="19">
        <v>1341031</v>
      </c>
      <c r="I7" s="19"/>
      <c r="J7" s="19">
        <v>8947031</v>
      </c>
      <c r="K7" s="19">
        <v>546500</v>
      </c>
      <c r="L7" s="19">
        <v>5282636</v>
      </c>
      <c r="M7" s="19"/>
      <c r="N7" s="19">
        <v>5829136</v>
      </c>
      <c r="O7" s="19"/>
      <c r="P7" s="19"/>
      <c r="Q7" s="19"/>
      <c r="R7" s="19"/>
      <c r="S7" s="19"/>
      <c r="T7" s="19"/>
      <c r="U7" s="19"/>
      <c r="V7" s="19"/>
      <c r="W7" s="19">
        <v>14776167</v>
      </c>
      <c r="X7" s="19">
        <v>13615000</v>
      </c>
      <c r="Y7" s="19">
        <v>1161167</v>
      </c>
      <c r="Z7" s="20">
        <v>8.53</v>
      </c>
      <c r="AA7" s="21">
        <v>17403000</v>
      </c>
    </row>
    <row r="8" spans="1:27" ht="13.5">
      <c r="A8" s="22" t="s">
        <v>35</v>
      </c>
      <c r="B8" s="16"/>
      <c r="C8" s="17">
        <v>12058652</v>
      </c>
      <c r="D8" s="17"/>
      <c r="E8" s="18">
        <v>10490000</v>
      </c>
      <c r="F8" s="19">
        <v>10490000</v>
      </c>
      <c r="G8" s="19">
        <v>7579000</v>
      </c>
      <c r="H8" s="19"/>
      <c r="I8" s="19"/>
      <c r="J8" s="19">
        <v>7579000</v>
      </c>
      <c r="K8" s="19"/>
      <c r="L8" s="19"/>
      <c r="M8" s="19">
        <v>1311000</v>
      </c>
      <c r="N8" s="19">
        <v>1311000</v>
      </c>
      <c r="O8" s="19"/>
      <c r="P8" s="19"/>
      <c r="Q8" s="19"/>
      <c r="R8" s="19"/>
      <c r="S8" s="19"/>
      <c r="T8" s="19"/>
      <c r="U8" s="19"/>
      <c r="V8" s="19"/>
      <c r="W8" s="19">
        <v>8890000</v>
      </c>
      <c r="X8" s="19">
        <v>8800000</v>
      </c>
      <c r="Y8" s="19">
        <v>90000</v>
      </c>
      <c r="Z8" s="20">
        <v>1.02</v>
      </c>
      <c r="AA8" s="21">
        <v>10490000</v>
      </c>
    </row>
    <row r="9" spans="1:27" ht="13.5">
      <c r="A9" s="22" t="s">
        <v>36</v>
      </c>
      <c r="B9" s="16"/>
      <c r="C9" s="17">
        <v>146147</v>
      </c>
      <c r="D9" s="17"/>
      <c r="E9" s="18"/>
      <c r="F9" s="19"/>
      <c r="G9" s="19">
        <v>43372</v>
      </c>
      <c r="H9" s="19"/>
      <c r="I9" s="19">
        <v>29180</v>
      </c>
      <c r="J9" s="19">
        <v>72552</v>
      </c>
      <c r="K9" s="19">
        <v>3522</v>
      </c>
      <c r="L9" s="19">
        <v>7</v>
      </c>
      <c r="M9" s="19">
        <v>10784</v>
      </c>
      <c r="N9" s="19">
        <v>14313</v>
      </c>
      <c r="O9" s="19"/>
      <c r="P9" s="19"/>
      <c r="Q9" s="19"/>
      <c r="R9" s="19"/>
      <c r="S9" s="19"/>
      <c r="T9" s="19"/>
      <c r="U9" s="19"/>
      <c r="V9" s="19"/>
      <c r="W9" s="19">
        <v>86865</v>
      </c>
      <c r="X9" s="19"/>
      <c r="Y9" s="19">
        <v>86865</v>
      </c>
      <c r="Z9" s="20"/>
      <c r="AA9" s="21"/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-35492523</v>
      </c>
      <c r="D12" s="17"/>
      <c r="E12" s="18">
        <v>-75180998</v>
      </c>
      <c r="F12" s="19">
        <v>-75180998</v>
      </c>
      <c r="G12" s="19">
        <v>-4232938</v>
      </c>
      <c r="H12" s="19">
        <v>-12654033</v>
      </c>
      <c r="I12" s="19">
        <v>-2092967</v>
      </c>
      <c r="J12" s="19">
        <v>-18979938</v>
      </c>
      <c r="K12" s="19">
        <v>456059</v>
      </c>
      <c r="L12" s="19">
        <v>-2077937</v>
      </c>
      <c r="M12" s="19">
        <v>-5831198</v>
      </c>
      <c r="N12" s="19">
        <v>-7453076</v>
      </c>
      <c r="O12" s="19"/>
      <c r="P12" s="19"/>
      <c r="Q12" s="19"/>
      <c r="R12" s="19"/>
      <c r="S12" s="19"/>
      <c r="T12" s="19"/>
      <c r="U12" s="19"/>
      <c r="V12" s="19"/>
      <c r="W12" s="19">
        <v>-26433014</v>
      </c>
      <c r="X12" s="19">
        <v>-38539173</v>
      </c>
      <c r="Y12" s="19">
        <v>12106159</v>
      </c>
      <c r="Z12" s="20">
        <v>-31.41</v>
      </c>
      <c r="AA12" s="21">
        <v>-75180998</v>
      </c>
    </row>
    <row r="13" spans="1:27" ht="13.5">
      <c r="A13" s="22" t="s">
        <v>40</v>
      </c>
      <c r="B13" s="16"/>
      <c r="C13" s="17">
        <v>-506604</v>
      </c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-625296</v>
      </c>
      <c r="D14" s="17"/>
      <c r="E14" s="18"/>
      <c r="F14" s="19"/>
      <c r="G14" s="19">
        <v>-28000</v>
      </c>
      <c r="H14" s="19"/>
      <c r="I14" s="19"/>
      <c r="J14" s="19">
        <v>-28000</v>
      </c>
      <c r="K14" s="19"/>
      <c r="L14" s="19"/>
      <c r="M14" s="19">
        <v>-1184</v>
      </c>
      <c r="N14" s="19">
        <v>-1184</v>
      </c>
      <c r="O14" s="19"/>
      <c r="P14" s="19"/>
      <c r="Q14" s="19"/>
      <c r="R14" s="19"/>
      <c r="S14" s="19"/>
      <c r="T14" s="19"/>
      <c r="U14" s="19"/>
      <c r="V14" s="19"/>
      <c r="W14" s="19">
        <v>-29184</v>
      </c>
      <c r="X14" s="19"/>
      <c r="Y14" s="19">
        <v>-29184</v>
      </c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11907957</v>
      </c>
      <c r="D15" s="25">
        <f>SUM(D6:D14)</f>
        <v>0</v>
      </c>
      <c r="E15" s="26">
        <f t="shared" si="0"/>
        <v>-16653000</v>
      </c>
      <c r="F15" s="27">
        <f t="shared" si="0"/>
        <v>-16653000</v>
      </c>
      <c r="G15" s="27">
        <f t="shared" si="0"/>
        <v>12090602</v>
      </c>
      <c r="H15" s="27">
        <f t="shared" si="0"/>
        <v>-9644066</v>
      </c>
      <c r="I15" s="27">
        <f t="shared" si="0"/>
        <v>116410</v>
      </c>
      <c r="J15" s="27">
        <f t="shared" si="0"/>
        <v>2562946</v>
      </c>
      <c r="K15" s="27">
        <f t="shared" si="0"/>
        <v>3148456</v>
      </c>
      <c r="L15" s="27">
        <f t="shared" si="0"/>
        <v>5608811</v>
      </c>
      <c r="M15" s="27">
        <f t="shared" si="0"/>
        <v>-2582469</v>
      </c>
      <c r="N15" s="27">
        <f t="shared" si="0"/>
        <v>6174798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8737744</v>
      </c>
      <c r="X15" s="27">
        <f t="shared" si="0"/>
        <v>-87102</v>
      </c>
      <c r="Y15" s="27">
        <f t="shared" si="0"/>
        <v>8824846</v>
      </c>
      <c r="Z15" s="28">
        <f>+IF(X15&lt;&gt;0,+(Y15/X15)*100,0)</f>
        <v>-10131.622695230879</v>
      </c>
      <c r="AA15" s="29">
        <f>SUM(AA6:AA14)</f>
        <v>-16653000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>
        <v>941398</v>
      </c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-10278810</v>
      </c>
      <c r="D24" s="17"/>
      <c r="E24" s="18"/>
      <c r="F24" s="19"/>
      <c r="G24" s="19"/>
      <c r="H24" s="19">
        <v>-599316</v>
      </c>
      <c r="I24" s="19">
        <v>-1877022</v>
      </c>
      <c r="J24" s="19">
        <v>-2476338</v>
      </c>
      <c r="K24" s="19">
        <v>-3629848</v>
      </c>
      <c r="L24" s="19">
        <v>-1477214</v>
      </c>
      <c r="M24" s="19">
        <v>-279861</v>
      </c>
      <c r="N24" s="19">
        <v>-5386923</v>
      </c>
      <c r="O24" s="19"/>
      <c r="P24" s="19"/>
      <c r="Q24" s="19"/>
      <c r="R24" s="19"/>
      <c r="S24" s="19"/>
      <c r="T24" s="19"/>
      <c r="U24" s="19"/>
      <c r="V24" s="19"/>
      <c r="W24" s="19">
        <v>-7863261</v>
      </c>
      <c r="X24" s="19"/>
      <c r="Y24" s="19">
        <v>-7863261</v>
      </c>
      <c r="Z24" s="20"/>
      <c r="AA24" s="21"/>
    </row>
    <row r="25" spans="1:27" ht="13.5">
      <c r="A25" s="23" t="s">
        <v>49</v>
      </c>
      <c r="B25" s="24"/>
      <c r="C25" s="25">
        <f aca="true" t="shared" si="1" ref="C25:Y25">SUM(C19:C24)</f>
        <v>-9337412</v>
      </c>
      <c r="D25" s="25">
        <f>SUM(D19:D24)</f>
        <v>0</v>
      </c>
      <c r="E25" s="26">
        <f t="shared" si="1"/>
        <v>0</v>
      </c>
      <c r="F25" s="27">
        <f t="shared" si="1"/>
        <v>0</v>
      </c>
      <c r="G25" s="27">
        <f t="shared" si="1"/>
        <v>0</v>
      </c>
      <c r="H25" s="27">
        <f t="shared" si="1"/>
        <v>-599316</v>
      </c>
      <c r="I25" s="27">
        <f t="shared" si="1"/>
        <v>-1877022</v>
      </c>
      <c r="J25" s="27">
        <f t="shared" si="1"/>
        <v>-2476338</v>
      </c>
      <c r="K25" s="27">
        <f t="shared" si="1"/>
        <v>-3629848</v>
      </c>
      <c r="L25" s="27">
        <f t="shared" si="1"/>
        <v>-1477214</v>
      </c>
      <c r="M25" s="27">
        <f t="shared" si="1"/>
        <v>-279861</v>
      </c>
      <c r="N25" s="27">
        <f t="shared" si="1"/>
        <v>-5386923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-7863261</v>
      </c>
      <c r="X25" s="27">
        <f t="shared" si="1"/>
        <v>0</v>
      </c>
      <c r="Y25" s="27">
        <f t="shared" si="1"/>
        <v>-7863261</v>
      </c>
      <c r="Z25" s="28">
        <f>+IF(X25&lt;&gt;0,+(Y25/X25)*100,0)</f>
        <v>0</v>
      </c>
      <c r="AA25" s="29">
        <f>SUM(AA19:AA24)</f>
        <v>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-14375</v>
      </c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-83226</v>
      </c>
      <c r="D33" s="17"/>
      <c r="E33" s="18"/>
      <c r="F33" s="19"/>
      <c r="G33" s="19">
        <v>-11855</v>
      </c>
      <c r="H33" s="19">
        <v>-11799</v>
      </c>
      <c r="I33" s="19"/>
      <c r="J33" s="19">
        <v>-23654</v>
      </c>
      <c r="K33" s="19">
        <v>-23066</v>
      </c>
      <c r="L33" s="19">
        <v>-11253</v>
      </c>
      <c r="M33" s="19">
        <v>-11572</v>
      </c>
      <c r="N33" s="19">
        <v>-45891</v>
      </c>
      <c r="O33" s="19"/>
      <c r="P33" s="19"/>
      <c r="Q33" s="19"/>
      <c r="R33" s="19"/>
      <c r="S33" s="19"/>
      <c r="T33" s="19"/>
      <c r="U33" s="19"/>
      <c r="V33" s="19"/>
      <c r="W33" s="19">
        <v>-69545</v>
      </c>
      <c r="X33" s="19"/>
      <c r="Y33" s="19">
        <v>-69545</v>
      </c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-97601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-11855</v>
      </c>
      <c r="H34" s="27">
        <f t="shared" si="2"/>
        <v>-11799</v>
      </c>
      <c r="I34" s="27">
        <f t="shared" si="2"/>
        <v>0</v>
      </c>
      <c r="J34" s="27">
        <f t="shared" si="2"/>
        <v>-23654</v>
      </c>
      <c r="K34" s="27">
        <f t="shared" si="2"/>
        <v>-23066</v>
      </c>
      <c r="L34" s="27">
        <f t="shared" si="2"/>
        <v>-11253</v>
      </c>
      <c r="M34" s="27">
        <f t="shared" si="2"/>
        <v>-11572</v>
      </c>
      <c r="N34" s="27">
        <f t="shared" si="2"/>
        <v>-45891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-69545</v>
      </c>
      <c r="X34" s="27">
        <f t="shared" si="2"/>
        <v>0</v>
      </c>
      <c r="Y34" s="27">
        <f t="shared" si="2"/>
        <v>-69545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2472944</v>
      </c>
      <c r="D36" s="31">
        <f>+D15+D25+D34</f>
        <v>0</v>
      </c>
      <c r="E36" s="32">
        <f t="shared" si="3"/>
        <v>-16653000</v>
      </c>
      <c r="F36" s="33">
        <f t="shared" si="3"/>
        <v>-16653000</v>
      </c>
      <c r="G36" s="33">
        <f t="shared" si="3"/>
        <v>12078747</v>
      </c>
      <c r="H36" s="33">
        <f t="shared" si="3"/>
        <v>-10255181</v>
      </c>
      <c r="I36" s="33">
        <f t="shared" si="3"/>
        <v>-1760612</v>
      </c>
      <c r="J36" s="33">
        <f t="shared" si="3"/>
        <v>62954</v>
      </c>
      <c r="K36" s="33">
        <f t="shared" si="3"/>
        <v>-504458</v>
      </c>
      <c r="L36" s="33">
        <f t="shared" si="3"/>
        <v>4120344</v>
      </c>
      <c r="M36" s="33">
        <f t="shared" si="3"/>
        <v>-2873902</v>
      </c>
      <c r="N36" s="33">
        <f t="shared" si="3"/>
        <v>741984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804938</v>
      </c>
      <c r="X36" s="33">
        <f t="shared" si="3"/>
        <v>-87102</v>
      </c>
      <c r="Y36" s="33">
        <f t="shared" si="3"/>
        <v>892040</v>
      </c>
      <c r="Z36" s="34">
        <f>+IF(X36&lt;&gt;0,+(Y36/X36)*100,0)</f>
        <v>-1024.132626116507</v>
      </c>
      <c r="AA36" s="35">
        <f>+AA15+AA25+AA34</f>
        <v>-16653000</v>
      </c>
    </row>
    <row r="37" spans="1:27" ht="13.5">
      <c r="A37" s="22" t="s">
        <v>57</v>
      </c>
      <c r="B37" s="16"/>
      <c r="C37" s="31">
        <v>658238</v>
      </c>
      <c r="D37" s="31"/>
      <c r="E37" s="32"/>
      <c r="F37" s="33"/>
      <c r="G37" s="33">
        <v>2717067</v>
      </c>
      <c r="H37" s="33">
        <v>14795814</v>
      </c>
      <c r="I37" s="33">
        <v>4540633</v>
      </c>
      <c r="J37" s="33">
        <v>2717067</v>
      </c>
      <c r="K37" s="33">
        <v>2780021</v>
      </c>
      <c r="L37" s="33">
        <v>2275563</v>
      </c>
      <c r="M37" s="33">
        <v>6395907</v>
      </c>
      <c r="N37" s="33">
        <v>2780021</v>
      </c>
      <c r="O37" s="33"/>
      <c r="P37" s="33"/>
      <c r="Q37" s="33"/>
      <c r="R37" s="33"/>
      <c r="S37" s="33"/>
      <c r="T37" s="33"/>
      <c r="U37" s="33"/>
      <c r="V37" s="33"/>
      <c r="W37" s="33">
        <v>2717067</v>
      </c>
      <c r="X37" s="33"/>
      <c r="Y37" s="33">
        <v>2717067</v>
      </c>
      <c r="Z37" s="34"/>
      <c r="AA37" s="35"/>
    </row>
    <row r="38" spans="1:27" ht="13.5">
      <c r="A38" s="41" t="s">
        <v>58</v>
      </c>
      <c r="B38" s="42"/>
      <c r="C38" s="43">
        <v>3131182</v>
      </c>
      <c r="D38" s="43"/>
      <c r="E38" s="44">
        <v>-16653000</v>
      </c>
      <c r="F38" s="45">
        <v>-16653000</v>
      </c>
      <c r="G38" s="45">
        <v>14795814</v>
      </c>
      <c r="H38" s="45">
        <v>4540633</v>
      </c>
      <c r="I38" s="45">
        <v>2780021</v>
      </c>
      <c r="J38" s="45">
        <v>2780021</v>
      </c>
      <c r="K38" s="45">
        <v>2275563</v>
      </c>
      <c r="L38" s="45">
        <v>6395907</v>
      </c>
      <c r="M38" s="45">
        <v>3522005</v>
      </c>
      <c r="N38" s="45">
        <v>3522005</v>
      </c>
      <c r="O38" s="45"/>
      <c r="P38" s="45"/>
      <c r="Q38" s="45"/>
      <c r="R38" s="45"/>
      <c r="S38" s="45"/>
      <c r="T38" s="45"/>
      <c r="U38" s="45"/>
      <c r="V38" s="45"/>
      <c r="W38" s="45">
        <v>3522005</v>
      </c>
      <c r="X38" s="45">
        <v>-87102</v>
      </c>
      <c r="Y38" s="45">
        <v>3609107</v>
      </c>
      <c r="Z38" s="46">
        <v>-4143.54</v>
      </c>
      <c r="AA38" s="47">
        <v>-16653000</v>
      </c>
    </row>
    <row r="39" spans="1:27" ht="13.5">
      <c r="A39" s="48" t="s">
        <v>91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9706672</v>
      </c>
      <c r="D6" s="17"/>
      <c r="E6" s="18">
        <v>20011763</v>
      </c>
      <c r="F6" s="19">
        <v>20011763</v>
      </c>
      <c r="G6" s="19">
        <v>1113573</v>
      </c>
      <c r="H6" s="19">
        <v>1596950</v>
      </c>
      <c r="I6" s="19">
        <v>3187148</v>
      </c>
      <c r="J6" s="19">
        <v>5897671</v>
      </c>
      <c r="K6" s="19">
        <v>3902238</v>
      </c>
      <c r="L6" s="19">
        <v>3688366</v>
      </c>
      <c r="M6" s="19">
        <v>2163844</v>
      </c>
      <c r="N6" s="19">
        <v>9754448</v>
      </c>
      <c r="O6" s="19"/>
      <c r="P6" s="19"/>
      <c r="Q6" s="19"/>
      <c r="R6" s="19"/>
      <c r="S6" s="19"/>
      <c r="T6" s="19"/>
      <c r="U6" s="19"/>
      <c r="V6" s="19"/>
      <c r="W6" s="19">
        <v>15652119</v>
      </c>
      <c r="X6" s="19">
        <v>10005881</v>
      </c>
      <c r="Y6" s="19">
        <v>5646238</v>
      </c>
      <c r="Z6" s="20">
        <v>56.43</v>
      </c>
      <c r="AA6" s="21">
        <v>20011763</v>
      </c>
    </row>
    <row r="7" spans="1:27" ht="13.5">
      <c r="A7" s="22" t="s">
        <v>34</v>
      </c>
      <c r="B7" s="16"/>
      <c r="C7" s="17">
        <v>37715755</v>
      </c>
      <c r="D7" s="17"/>
      <c r="E7" s="18">
        <v>17482000</v>
      </c>
      <c r="F7" s="19">
        <v>17482000</v>
      </c>
      <c r="G7" s="19">
        <v>7271000</v>
      </c>
      <c r="H7" s="19"/>
      <c r="I7" s="19">
        <v>934000</v>
      </c>
      <c r="J7" s="19">
        <v>8205000</v>
      </c>
      <c r="K7" s="19"/>
      <c r="L7" s="19">
        <v>7639</v>
      </c>
      <c r="M7" s="19">
        <v>1000000</v>
      </c>
      <c r="N7" s="19">
        <v>1007639</v>
      </c>
      <c r="O7" s="19"/>
      <c r="P7" s="19"/>
      <c r="Q7" s="19"/>
      <c r="R7" s="19"/>
      <c r="S7" s="19"/>
      <c r="T7" s="19"/>
      <c r="U7" s="19"/>
      <c r="V7" s="19"/>
      <c r="W7" s="19">
        <v>9212639</v>
      </c>
      <c r="X7" s="19">
        <v>15009922</v>
      </c>
      <c r="Y7" s="19">
        <v>-5797283</v>
      </c>
      <c r="Z7" s="20">
        <v>-38.62</v>
      </c>
      <c r="AA7" s="21">
        <v>17482000</v>
      </c>
    </row>
    <row r="8" spans="1:27" ht="13.5">
      <c r="A8" s="22" t="s">
        <v>35</v>
      </c>
      <c r="B8" s="16"/>
      <c r="C8" s="17"/>
      <c r="D8" s="17"/>
      <c r="E8" s="18">
        <v>16354440</v>
      </c>
      <c r="F8" s="19">
        <v>16354440</v>
      </c>
      <c r="G8" s="19">
        <v>690000</v>
      </c>
      <c r="H8" s="19">
        <v>1472249</v>
      </c>
      <c r="I8" s="19">
        <v>1234578</v>
      </c>
      <c r="J8" s="19">
        <v>3396827</v>
      </c>
      <c r="K8" s="19">
        <v>3196788</v>
      </c>
      <c r="L8" s="19">
        <v>2250000</v>
      </c>
      <c r="M8" s="19">
        <v>680160</v>
      </c>
      <c r="N8" s="19">
        <v>6126948</v>
      </c>
      <c r="O8" s="19"/>
      <c r="P8" s="19"/>
      <c r="Q8" s="19"/>
      <c r="R8" s="19"/>
      <c r="S8" s="19"/>
      <c r="T8" s="19"/>
      <c r="U8" s="19"/>
      <c r="V8" s="19"/>
      <c r="W8" s="19">
        <v>9523775</v>
      </c>
      <c r="X8" s="19">
        <v>13324960</v>
      </c>
      <c r="Y8" s="19">
        <v>-3801185</v>
      </c>
      <c r="Z8" s="20">
        <v>-28.53</v>
      </c>
      <c r="AA8" s="21">
        <v>16354440</v>
      </c>
    </row>
    <row r="9" spans="1:27" ht="13.5">
      <c r="A9" s="22" t="s">
        <v>36</v>
      </c>
      <c r="B9" s="16"/>
      <c r="C9" s="17">
        <v>1096483</v>
      </c>
      <c r="D9" s="17"/>
      <c r="E9" s="18">
        <v>200000</v>
      </c>
      <c r="F9" s="19">
        <v>200000</v>
      </c>
      <c r="G9" s="19">
        <v>30826</v>
      </c>
      <c r="H9" s="19">
        <v>6275</v>
      </c>
      <c r="I9" s="19">
        <v>69362</v>
      </c>
      <c r="J9" s="19">
        <v>106463</v>
      </c>
      <c r="K9" s="19">
        <v>30460</v>
      </c>
      <c r="L9" s="19">
        <v>8476</v>
      </c>
      <c r="M9" s="19">
        <v>48833</v>
      </c>
      <c r="N9" s="19">
        <v>87769</v>
      </c>
      <c r="O9" s="19"/>
      <c r="P9" s="19"/>
      <c r="Q9" s="19"/>
      <c r="R9" s="19"/>
      <c r="S9" s="19"/>
      <c r="T9" s="19"/>
      <c r="U9" s="19"/>
      <c r="V9" s="19"/>
      <c r="W9" s="19">
        <v>194232</v>
      </c>
      <c r="X9" s="19">
        <v>100002</v>
      </c>
      <c r="Y9" s="19">
        <v>94230</v>
      </c>
      <c r="Z9" s="20">
        <v>94.23</v>
      </c>
      <c r="AA9" s="21">
        <v>200000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-36225789</v>
      </c>
      <c r="D12" s="17"/>
      <c r="E12" s="18">
        <v>-34192598</v>
      </c>
      <c r="F12" s="19">
        <v>-34192598</v>
      </c>
      <c r="G12" s="19">
        <v>-6615181</v>
      </c>
      <c r="H12" s="19">
        <v>-3641110</v>
      </c>
      <c r="I12" s="19">
        <v>-4351539</v>
      </c>
      <c r="J12" s="19">
        <v>-14607830</v>
      </c>
      <c r="K12" s="19">
        <v>-4595892</v>
      </c>
      <c r="L12" s="19">
        <v>-4579851</v>
      </c>
      <c r="M12" s="19">
        <v>-4239137</v>
      </c>
      <c r="N12" s="19">
        <v>-13414880</v>
      </c>
      <c r="O12" s="19"/>
      <c r="P12" s="19"/>
      <c r="Q12" s="19"/>
      <c r="R12" s="19"/>
      <c r="S12" s="19"/>
      <c r="T12" s="19"/>
      <c r="U12" s="19"/>
      <c r="V12" s="19"/>
      <c r="W12" s="19">
        <v>-28022710</v>
      </c>
      <c r="X12" s="19">
        <v>-17096298</v>
      </c>
      <c r="Y12" s="19">
        <v>-10926412</v>
      </c>
      <c r="Z12" s="20">
        <v>63.91</v>
      </c>
      <c r="AA12" s="21">
        <v>-34192598</v>
      </c>
    </row>
    <row r="13" spans="1:27" ht="13.5">
      <c r="A13" s="22" t="s">
        <v>40</v>
      </c>
      <c r="B13" s="16"/>
      <c r="C13" s="17">
        <v>-117011</v>
      </c>
      <c r="D13" s="17"/>
      <c r="E13" s="18">
        <v>-226000</v>
      </c>
      <c r="F13" s="19">
        <v>-226000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>
        <v>-112998</v>
      </c>
      <c r="Y13" s="19">
        <v>112998</v>
      </c>
      <c r="Z13" s="20">
        <v>-100</v>
      </c>
      <c r="AA13" s="21">
        <v>-226000</v>
      </c>
    </row>
    <row r="14" spans="1:27" ht="13.5">
      <c r="A14" s="22" t="s">
        <v>41</v>
      </c>
      <c r="B14" s="16"/>
      <c r="C14" s="17">
        <v>-358450</v>
      </c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11817660</v>
      </c>
      <c r="D15" s="25">
        <f>SUM(D6:D14)</f>
        <v>0</v>
      </c>
      <c r="E15" s="26">
        <f t="shared" si="0"/>
        <v>19629605</v>
      </c>
      <c r="F15" s="27">
        <f t="shared" si="0"/>
        <v>19629605</v>
      </c>
      <c r="G15" s="27">
        <f t="shared" si="0"/>
        <v>2490218</v>
      </c>
      <c r="H15" s="27">
        <f t="shared" si="0"/>
        <v>-565636</v>
      </c>
      <c r="I15" s="27">
        <f t="shared" si="0"/>
        <v>1073549</v>
      </c>
      <c r="J15" s="27">
        <f t="shared" si="0"/>
        <v>2998131</v>
      </c>
      <c r="K15" s="27">
        <f t="shared" si="0"/>
        <v>2533594</v>
      </c>
      <c r="L15" s="27">
        <f t="shared" si="0"/>
        <v>1374630</v>
      </c>
      <c r="M15" s="27">
        <f t="shared" si="0"/>
        <v>-346300</v>
      </c>
      <c r="N15" s="27">
        <f t="shared" si="0"/>
        <v>3561924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6560055</v>
      </c>
      <c r="X15" s="27">
        <f t="shared" si="0"/>
        <v>21231469</v>
      </c>
      <c r="Y15" s="27">
        <f t="shared" si="0"/>
        <v>-14671414</v>
      </c>
      <c r="Z15" s="28">
        <f>+IF(X15&lt;&gt;0,+(Y15/X15)*100,0)</f>
        <v>-69.10220861307336</v>
      </c>
      <c r="AA15" s="29">
        <f>SUM(AA6:AA14)</f>
        <v>19629605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1237047</v>
      </c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-11632255</v>
      </c>
      <c r="D24" s="17"/>
      <c r="E24" s="18">
        <v>-19987440</v>
      </c>
      <c r="F24" s="19">
        <v>-19987440</v>
      </c>
      <c r="G24" s="19"/>
      <c r="H24" s="19">
        <v>-4243576</v>
      </c>
      <c r="I24" s="19">
        <v>-1699465</v>
      </c>
      <c r="J24" s="19">
        <v>-5943041</v>
      </c>
      <c r="K24" s="19">
        <v>-1513938</v>
      </c>
      <c r="L24" s="19">
        <v>-1731252</v>
      </c>
      <c r="M24" s="19">
        <v>-2059750</v>
      </c>
      <c r="N24" s="19">
        <v>-5304940</v>
      </c>
      <c r="O24" s="19"/>
      <c r="P24" s="19"/>
      <c r="Q24" s="19"/>
      <c r="R24" s="19"/>
      <c r="S24" s="19"/>
      <c r="T24" s="19"/>
      <c r="U24" s="19"/>
      <c r="V24" s="19"/>
      <c r="W24" s="19">
        <v>-11247981</v>
      </c>
      <c r="X24" s="19">
        <v>-9993720</v>
      </c>
      <c r="Y24" s="19">
        <v>-1254261</v>
      </c>
      <c r="Z24" s="20">
        <v>12.55</v>
      </c>
      <c r="AA24" s="21">
        <v>-19987440</v>
      </c>
    </row>
    <row r="25" spans="1:27" ht="13.5">
      <c r="A25" s="23" t="s">
        <v>49</v>
      </c>
      <c r="B25" s="24"/>
      <c r="C25" s="25">
        <f aca="true" t="shared" si="1" ref="C25:Y25">SUM(C19:C24)</f>
        <v>-10395208</v>
      </c>
      <c r="D25" s="25">
        <f>SUM(D19:D24)</f>
        <v>0</v>
      </c>
      <c r="E25" s="26">
        <f t="shared" si="1"/>
        <v>-19987440</v>
      </c>
      <c r="F25" s="27">
        <f t="shared" si="1"/>
        <v>-19987440</v>
      </c>
      <c r="G25" s="27">
        <f t="shared" si="1"/>
        <v>0</v>
      </c>
      <c r="H25" s="27">
        <f t="shared" si="1"/>
        <v>-4243576</v>
      </c>
      <c r="I25" s="27">
        <f t="shared" si="1"/>
        <v>-1699465</v>
      </c>
      <c r="J25" s="27">
        <f t="shared" si="1"/>
        <v>-5943041</v>
      </c>
      <c r="K25" s="27">
        <f t="shared" si="1"/>
        <v>-1513938</v>
      </c>
      <c r="L25" s="27">
        <f t="shared" si="1"/>
        <v>-1731252</v>
      </c>
      <c r="M25" s="27">
        <f t="shared" si="1"/>
        <v>-2059750</v>
      </c>
      <c r="N25" s="27">
        <f t="shared" si="1"/>
        <v>-5304940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-11247981</v>
      </c>
      <c r="X25" s="27">
        <f t="shared" si="1"/>
        <v>-9993720</v>
      </c>
      <c r="Y25" s="27">
        <f t="shared" si="1"/>
        <v>-1254261</v>
      </c>
      <c r="Z25" s="28">
        <f>+IF(X25&lt;&gt;0,+(Y25/X25)*100,0)</f>
        <v>12.550491708793121</v>
      </c>
      <c r="AA25" s="29">
        <f>SUM(AA19:AA24)</f>
        <v>-19987440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14525</v>
      </c>
      <c r="D31" s="17"/>
      <c r="E31" s="18">
        <v>4373</v>
      </c>
      <c r="F31" s="19">
        <v>4373</v>
      </c>
      <c r="G31" s="19"/>
      <c r="H31" s="36"/>
      <c r="I31" s="36">
        <v>1113</v>
      </c>
      <c r="J31" s="36">
        <v>1113</v>
      </c>
      <c r="K31" s="19">
        <v>900</v>
      </c>
      <c r="L31" s="19">
        <v>707</v>
      </c>
      <c r="M31" s="19">
        <v>850</v>
      </c>
      <c r="N31" s="19">
        <v>2457</v>
      </c>
      <c r="O31" s="36"/>
      <c r="P31" s="36"/>
      <c r="Q31" s="36"/>
      <c r="R31" s="19"/>
      <c r="S31" s="19"/>
      <c r="T31" s="19"/>
      <c r="U31" s="19"/>
      <c r="V31" s="36"/>
      <c r="W31" s="36">
        <v>3570</v>
      </c>
      <c r="X31" s="36"/>
      <c r="Y31" s="19">
        <v>3570</v>
      </c>
      <c r="Z31" s="20"/>
      <c r="AA31" s="21">
        <v>4373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-21051</v>
      </c>
      <c r="D33" s="17"/>
      <c r="E33" s="18">
        <v>-234431</v>
      </c>
      <c r="F33" s="19">
        <v>-234431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>
        <v>-234431</v>
      </c>
    </row>
    <row r="34" spans="1:27" ht="13.5">
      <c r="A34" s="23" t="s">
        <v>55</v>
      </c>
      <c r="B34" s="24"/>
      <c r="C34" s="25">
        <f aca="true" t="shared" si="2" ref="C34:Y34">SUM(C29:C33)</f>
        <v>-6526</v>
      </c>
      <c r="D34" s="25">
        <f>SUM(D29:D33)</f>
        <v>0</v>
      </c>
      <c r="E34" s="26">
        <f t="shared" si="2"/>
        <v>-230058</v>
      </c>
      <c r="F34" s="27">
        <f t="shared" si="2"/>
        <v>-230058</v>
      </c>
      <c r="G34" s="27">
        <f t="shared" si="2"/>
        <v>0</v>
      </c>
      <c r="H34" s="27">
        <f t="shared" si="2"/>
        <v>0</v>
      </c>
      <c r="I34" s="27">
        <f t="shared" si="2"/>
        <v>1113</v>
      </c>
      <c r="J34" s="27">
        <f t="shared" si="2"/>
        <v>1113</v>
      </c>
      <c r="K34" s="27">
        <f t="shared" si="2"/>
        <v>900</v>
      </c>
      <c r="L34" s="27">
        <f t="shared" si="2"/>
        <v>707</v>
      </c>
      <c r="M34" s="27">
        <f t="shared" si="2"/>
        <v>850</v>
      </c>
      <c r="N34" s="27">
        <f t="shared" si="2"/>
        <v>2457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3570</v>
      </c>
      <c r="X34" s="27">
        <f t="shared" si="2"/>
        <v>0</v>
      </c>
      <c r="Y34" s="27">
        <f t="shared" si="2"/>
        <v>3570</v>
      </c>
      <c r="Z34" s="28">
        <f>+IF(X34&lt;&gt;0,+(Y34/X34)*100,0)</f>
        <v>0</v>
      </c>
      <c r="AA34" s="29">
        <f>SUM(AA29:AA33)</f>
        <v>-230058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1415926</v>
      </c>
      <c r="D36" s="31">
        <f>+D15+D25+D34</f>
        <v>0</v>
      </c>
      <c r="E36" s="32">
        <f t="shared" si="3"/>
        <v>-587893</v>
      </c>
      <c r="F36" s="33">
        <f t="shared" si="3"/>
        <v>-587893</v>
      </c>
      <c r="G36" s="33">
        <f t="shared" si="3"/>
        <v>2490218</v>
      </c>
      <c r="H36" s="33">
        <f t="shared" si="3"/>
        <v>-4809212</v>
      </c>
      <c r="I36" s="33">
        <f t="shared" si="3"/>
        <v>-624803</v>
      </c>
      <c r="J36" s="33">
        <f t="shared" si="3"/>
        <v>-2943797</v>
      </c>
      <c r="K36" s="33">
        <f t="shared" si="3"/>
        <v>1020556</v>
      </c>
      <c r="L36" s="33">
        <f t="shared" si="3"/>
        <v>-355915</v>
      </c>
      <c r="M36" s="33">
        <f t="shared" si="3"/>
        <v>-2405200</v>
      </c>
      <c r="N36" s="33">
        <f t="shared" si="3"/>
        <v>-1740559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-4684356</v>
      </c>
      <c r="X36" s="33">
        <f t="shared" si="3"/>
        <v>11237749</v>
      </c>
      <c r="Y36" s="33">
        <f t="shared" si="3"/>
        <v>-15922105</v>
      </c>
      <c r="Z36" s="34">
        <f>+IF(X36&lt;&gt;0,+(Y36/X36)*100,0)</f>
        <v>-141.68411307282267</v>
      </c>
      <c r="AA36" s="35">
        <f>+AA15+AA25+AA34</f>
        <v>-587893</v>
      </c>
    </row>
    <row r="37" spans="1:27" ht="13.5">
      <c r="A37" s="22" t="s">
        <v>57</v>
      </c>
      <c r="B37" s="16"/>
      <c r="C37" s="31">
        <v>6404287</v>
      </c>
      <c r="D37" s="31"/>
      <c r="E37" s="32">
        <v>2887283</v>
      </c>
      <c r="F37" s="33">
        <v>2887283</v>
      </c>
      <c r="G37" s="33">
        <v>7797356</v>
      </c>
      <c r="H37" s="33">
        <v>10287574</v>
      </c>
      <c r="I37" s="33">
        <v>5478362</v>
      </c>
      <c r="J37" s="33">
        <v>7797356</v>
      </c>
      <c r="K37" s="33">
        <v>4853559</v>
      </c>
      <c r="L37" s="33">
        <v>5874115</v>
      </c>
      <c r="M37" s="33">
        <v>5518200</v>
      </c>
      <c r="N37" s="33">
        <v>4853559</v>
      </c>
      <c r="O37" s="33"/>
      <c r="P37" s="33"/>
      <c r="Q37" s="33"/>
      <c r="R37" s="33"/>
      <c r="S37" s="33"/>
      <c r="T37" s="33"/>
      <c r="U37" s="33"/>
      <c r="V37" s="33"/>
      <c r="W37" s="33">
        <v>7797356</v>
      </c>
      <c r="X37" s="33">
        <v>2887283</v>
      </c>
      <c r="Y37" s="33">
        <v>4910073</v>
      </c>
      <c r="Z37" s="34">
        <v>170.06</v>
      </c>
      <c r="AA37" s="35">
        <v>2887283</v>
      </c>
    </row>
    <row r="38" spans="1:27" ht="13.5">
      <c r="A38" s="41" t="s">
        <v>58</v>
      </c>
      <c r="B38" s="42"/>
      <c r="C38" s="43">
        <v>7820213</v>
      </c>
      <c r="D38" s="43"/>
      <c r="E38" s="44">
        <v>2299390</v>
      </c>
      <c r="F38" s="45">
        <v>2299390</v>
      </c>
      <c r="G38" s="45">
        <v>10287574</v>
      </c>
      <c r="H38" s="45">
        <v>5478362</v>
      </c>
      <c r="I38" s="45">
        <v>4853559</v>
      </c>
      <c r="J38" s="45">
        <v>4853559</v>
      </c>
      <c r="K38" s="45">
        <v>5874115</v>
      </c>
      <c r="L38" s="45">
        <v>5518200</v>
      </c>
      <c r="M38" s="45">
        <v>3113000</v>
      </c>
      <c r="N38" s="45">
        <v>3113000</v>
      </c>
      <c r="O38" s="45"/>
      <c r="P38" s="45"/>
      <c r="Q38" s="45"/>
      <c r="R38" s="45"/>
      <c r="S38" s="45"/>
      <c r="T38" s="45"/>
      <c r="U38" s="45"/>
      <c r="V38" s="45"/>
      <c r="W38" s="45">
        <v>3113000</v>
      </c>
      <c r="X38" s="45">
        <v>14125032</v>
      </c>
      <c r="Y38" s="45">
        <v>-11012032</v>
      </c>
      <c r="Z38" s="46">
        <v>-77.96</v>
      </c>
      <c r="AA38" s="47">
        <v>2299390</v>
      </c>
    </row>
    <row r="39" spans="1:27" ht="13.5">
      <c r="A39" s="48" t="s">
        <v>91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2238981</v>
      </c>
      <c r="D6" s="17"/>
      <c r="E6" s="18">
        <v>10485471</v>
      </c>
      <c r="F6" s="19">
        <v>10485471</v>
      </c>
      <c r="G6" s="19">
        <v>150266</v>
      </c>
      <c r="H6" s="19">
        <v>278788</v>
      </c>
      <c r="I6" s="19">
        <v>303239</v>
      </c>
      <c r="J6" s="19">
        <v>732293</v>
      </c>
      <c r="K6" s="19">
        <v>389922</v>
      </c>
      <c r="L6" s="19">
        <v>374085</v>
      </c>
      <c r="M6" s="19">
        <v>2255105</v>
      </c>
      <c r="N6" s="19">
        <v>3019112</v>
      </c>
      <c r="O6" s="19"/>
      <c r="P6" s="19"/>
      <c r="Q6" s="19"/>
      <c r="R6" s="19"/>
      <c r="S6" s="19"/>
      <c r="T6" s="19"/>
      <c r="U6" s="19"/>
      <c r="V6" s="19"/>
      <c r="W6" s="19">
        <v>3751405</v>
      </c>
      <c r="X6" s="19">
        <v>3854730</v>
      </c>
      <c r="Y6" s="19">
        <v>-103325</v>
      </c>
      <c r="Z6" s="20">
        <v>-2.68</v>
      </c>
      <c r="AA6" s="21">
        <v>10485471</v>
      </c>
    </row>
    <row r="7" spans="1:27" ht="13.5">
      <c r="A7" s="22" t="s">
        <v>34</v>
      </c>
      <c r="B7" s="16"/>
      <c r="C7" s="17">
        <v>43670776</v>
      </c>
      <c r="D7" s="17"/>
      <c r="E7" s="18">
        <v>78203999</v>
      </c>
      <c r="F7" s="19">
        <v>78203999</v>
      </c>
      <c r="G7" s="19">
        <v>14892000</v>
      </c>
      <c r="H7" s="19">
        <v>1334000</v>
      </c>
      <c r="I7" s="19"/>
      <c r="J7" s="19">
        <v>16226000</v>
      </c>
      <c r="K7" s="19"/>
      <c r="L7" s="19">
        <v>930000</v>
      </c>
      <c r="M7" s="19">
        <v>13079904</v>
      </c>
      <c r="N7" s="19">
        <v>14009904</v>
      </c>
      <c r="O7" s="19"/>
      <c r="P7" s="19"/>
      <c r="Q7" s="19"/>
      <c r="R7" s="19"/>
      <c r="S7" s="19"/>
      <c r="T7" s="19"/>
      <c r="U7" s="19"/>
      <c r="V7" s="19"/>
      <c r="W7" s="19">
        <v>30235904</v>
      </c>
      <c r="X7" s="19">
        <v>46852772</v>
      </c>
      <c r="Y7" s="19">
        <v>-16616868</v>
      </c>
      <c r="Z7" s="20">
        <v>-35.47</v>
      </c>
      <c r="AA7" s="21">
        <v>78203999</v>
      </c>
    </row>
    <row r="8" spans="1:27" ht="13.5">
      <c r="A8" s="22" t="s">
        <v>35</v>
      </c>
      <c r="B8" s="16"/>
      <c r="C8" s="17"/>
      <c r="D8" s="17"/>
      <c r="E8" s="18">
        <v>434004</v>
      </c>
      <c r="F8" s="19">
        <v>434004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>
        <v>423252</v>
      </c>
      <c r="Y8" s="19">
        <v>-423252</v>
      </c>
      <c r="Z8" s="20">
        <v>-100</v>
      </c>
      <c r="AA8" s="21">
        <v>434004</v>
      </c>
    </row>
    <row r="9" spans="1:27" ht="13.5">
      <c r="A9" s="22" t="s">
        <v>36</v>
      </c>
      <c r="B9" s="16"/>
      <c r="C9" s="17">
        <v>2805105</v>
      </c>
      <c r="D9" s="17"/>
      <c r="E9" s="18">
        <v>1950000</v>
      </c>
      <c r="F9" s="19">
        <v>1950000</v>
      </c>
      <c r="G9" s="19">
        <v>44846</v>
      </c>
      <c r="H9" s="19">
        <v>72876</v>
      </c>
      <c r="I9" s="19">
        <v>66812</v>
      </c>
      <c r="J9" s="19">
        <v>184534</v>
      </c>
      <c r="K9" s="19">
        <v>57493</v>
      </c>
      <c r="L9" s="19">
        <v>81834</v>
      </c>
      <c r="M9" s="19">
        <v>57252</v>
      </c>
      <c r="N9" s="19">
        <v>196579</v>
      </c>
      <c r="O9" s="19"/>
      <c r="P9" s="19"/>
      <c r="Q9" s="19"/>
      <c r="R9" s="19"/>
      <c r="S9" s="19"/>
      <c r="T9" s="19"/>
      <c r="U9" s="19"/>
      <c r="V9" s="19"/>
      <c r="W9" s="19">
        <v>381113</v>
      </c>
      <c r="X9" s="19">
        <v>975000</v>
      </c>
      <c r="Y9" s="19">
        <v>-593887</v>
      </c>
      <c r="Z9" s="20">
        <v>-60.91</v>
      </c>
      <c r="AA9" s="21">
        <v>1950000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-54453020</v>
      </c>
      <c r="D12" s="17"/>
      <c r="E12" s="18">
        <v>-92086917</v>
      </c>
      <c r="F12" s="19">
        <v>-92086917</v>
      </c>
      <c r="G12" s="19">
        <v>-14787871</v>
      </c>
      <c r="H12" s="19">
        <v>-6514359</v>
      </c>
      <c r="I12" s="19">
        <v>-6501151</v>
      </c>
      <c r="J12" s="19">
        <v>-27803381</v>
      </c>
      <c r="K12" s="19">
        <v>-6054411</v>
      </c>
      <c r="L12" s="19">
        <v>-6512243</v>
      </c>
      <c r="M12" s="19">
        <v>-7721272</v>
      </c>
      <c r="N12" s="19">
        <v>-20287926</v>
      </c>
      <c r="O12" s="19"/>
      <c r="P12" s="19"/>
      <c r="Q12" s="19"/>
      <c r="R12" s="19"/>
      <c r="S12" s="19"/>
      <c r="T12" s="19"/>
      <c r="U12" s="19"/>
      <c r="V12" s="19"/>
      <c r="W12" s="19">
        <v>-48091307</v>
      </c>
      <c r="X12" s="19">
        <v>-46612821</v>
      </c>
      <c r="Y12" s="19">
        <v>-1478486</v>
      </c>
      <c r="Z12" s="20">
        <v>3.17</v>
      </c>
      <c r="AA12" s="21">
        <v>-92086917</v>
      </c>
    </row>
    <row r="13" spans="1:27" ht="13.5">
      <c r="A13" s="22" t="s">
        <v>40</v>
      </c>
      <c r="B13" s="16"/>
      <c r="C13" s="17">
        <v>-35059</v>
      </c>
      <c r="D13" s="17"/>
      <c r="E13" s="18">
        <v>-1491586</v>
      </c>
      <c r="F13" s="19">
        <v>-1491586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>
        <v>-1491586</v>
      </c>
    </row>
    <row r="14" spans="1:27" ht="13.5">
      <c r="A14" s="22" t="s">
        <v>41</v>
      </c>
      <c r="B14" s="16"/>
      <c r="C14" s="17"/>
      <c r="D14" s="17"/>
      <c r="E14" s="18">
        <v>-4500000</v>
      </c>
      <c r="F14" s="19">
        <v>-4500000</v>
      </c>
      <c r="G14" s="19">
        <v>-466231</v>
      </c>
      <c r="H14" s="19">
        <v>-123400</v>
      </c>
      <c r="I14" s="19">
        <v>-121094</v>
      </c>
      <c r="J14" s="19">
        <v>-710725</v>
      </c>
      <c r="K14" s="19">
        <v>-655198</v>
      </c>
      <c r="L14" s="19">
        <v>-1376243</v>
      </c>
      <c r="M14" s="19">
        <v>-1997411</v>
      </c>
      <c r="N14" s="19">
        <v>-4028852</v>
      </c>
      <c r="O14" s="19"/>
      <c r="P14" s="19"/>
      <c r="Q14" s="19"/>
      <c r="R14" s="19"/>
      <c r="S14" s="19"/>
      <c r="T14" s="19"/>
      <c r="U14" s="19"/>
      <c r="V14" s="19"/>
      <c r="W14" s="19">
        <v>-4739577</v>
      </c>
      <c r="X14" s="19">
        <v>-2250000</v>
      </c>
      <c r="Y14" s="19">
        <v>-2489577</v>
      </c>
      <c r="Z14" s="20">
        <v>110.65</v>
      </c>
      <c r="AA14" s="21">
        <v>-4500000</v>
      </c>
    </row>
    <row r="15" spans="1:27" ht="13.5">
      <c r="A15" s="23" t="s">
        <v>42</v>
      </c>
      <c r="B15" s="24"/>
      <c r="C15" s="25">
        <f aca="true" t="shared" si="0" ref="C15:Y15">SUM(C6:C14)</f>
        <v>-5773217</v>
      </c>
      <c r="D15" s="25">
        <f>SUM(D6:D14)</f>
        <v>0</v>
      </c>
      <c r="E15" s="26">
        <f t="shared" si="0"/>
        <v>-7005029</v>
      </c>
      <c r="F15" s="27">
        <f t="shared" si="0"/>
        <v>-7005029</v>
      </c>
      <c r="G15" s="27">
        <f t="shared" si="0"/>
        <v>-166990</v>
      </c>
      <c r="H15" s="27">
        <f t="shared" si="0"/>
        <v>-4952095</v>
      </c>
      <c r="I15" s="27">
        <f t="shared" si="0"/>
        <v>-6252194</v>
      </c>
      <c r="J15" s="27">
        <f t="shared" si="0"/>
        <v>-11371279</v>
      </c>
      <c r="K15" s="27">
        <f t="shared" si="0"/>
        <v>-6262194</v>
      </c>
      <c r="L15" s="27">
        <f t="shared" si="0"/>
        <v>-6502567</v>
      </c>
      <c r="M15" s="27">
        <f t="shared" si="0"/>
        <v>5673578</v>
      </c>
      <c r="N15" s="27">
        <f t="shared" si="0"/>
        <v>-7091183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-18462462</v>
      </c>
      <c r="X15" s="27">
        <f t="shared" si="0"/>
        <v>3242933</v>
      </c>
      <c r="Y15" s="27">
        <f t="shared" si="0"/>
        <v>-21705395</v>
      </c>
      <c r="Z15" s="28">
        <f>+IF(X15&lt;&gt;0,+(Y15/X15)*100,0)</f>
        <v>-669.3137046001259</v>
      </c>
      <c r="AA15" s="29">
        <f>SUM(AA6:AA14)</f>
        <v>-7005029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193112</v>
      </c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>
        <v>1170305</v>
      </c>
      <c r="I22" s="19">
        <v>5620109</v>
      </c>
      <c r="J22" s="19">
        <v>6790414</v>
      </c>
      <c r="K22" s="19">
        <v>13573102</v>
      </c>
      <c r="L22" s="19">
        <v>868068</v>
      </c>
      <c r="M22" s="19"/>
      <c r="N22" s="19">
        <v>14441170</v>
      </c>
      <c r="O22" s="19"/>
      <c r="P22" s="19"/>
      <c r="Q22" s="19"/>
      <c r="R22" s="19"/>
      <c r="S22" s="19"/>
      <c r="T22" s="19"/>
      <c r="U22" s="19"/>
      <c r="V22" s="19"/>
      <c r="W22" s="19">
        <v>21231584</v>
      </c>
      <c r="X22" s="19"/>
      <c r="Y22" s="19">
        <v>21231584</v>
      </c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-4150669</v>
      </c>
      <c r="D24" s="17"/>
      <c r="E24" s="18">
        <v>-1154000</v>
      </c>
      <c r="F24" s="19">
        <v>-1154000</v>
      </c>
      <c r="G24" s="19"/>
      <c r="H24" s="19"/>
      <c r="I24" s="19">
        <v>-4704</v>
      </c>
      <c r="J24" s="19">
        <v>-4704</v>
      </c>
      <c r="K24" s="19">
        <v>-29690</v>
      </c>
      <c r="L24" s="19">
        <v>-119300</v>
      </c>
      <c r="M24" s="19"/>
      <c r="N24" s="19">
        <v>-148990</v>
      </c>
      <c r="O24" s="19"/>
      <c r="P24" s="19"/>
      <c r="Q24" s="19"/>
      <c r="R24" s="19"/>
      <c r="S24" s="19"/>
      <c r="T24" s="19"/>
      <c r="U24" s="19"/>
      <c r="V24" s="19"/>
      <c r="W24" s="19">
        <v>-153694</v>
      </c>
      <c r="X24" s="19">
        <v>-772000</v>
      </c>
      <c r="Y24" s="19">
        <v>618306</v>
      </c>
      <c r="Z24" s="20">
        <v>-80.09</v>
      </c>
      <c r="AA24" s="21">
        <v>-1154000</v>
      </c>
    </row>
    <row r="25" spans="1:27" ht="13.5">
      <c r="A25" s="23" t="s">
        <v>49</v>
      </c>
      <c r="B25" s="24"/>
      <c r="C25" s="25">
        <f aca="true" t="shared" si="1" ref="C25:Y25">SUM(C19:C24)</f>
        <v>-3957557</v>
      </c>
      <c r="D25" s="25">
        <f>SUM(D19:D24)</f>
        <v>0</v>
      </c>
      <c r="E25" s="26">
        <f t="shared" si="1"/>
        <v>-1154000</v>
      </c>
      <c r="F25" s="27">
        <f t="shared" si="1"/>
        <v>-1154000</v>
      </c>
      <c r="G25" s="27">
        <f t="shared" si="1"/>
        <v>0</v>
      </c>
      <c r="H25" s="27">
        <f t="shared" si="1"/>
        <v>1170305</v>
      </c>
      <c r="I25" s="27">
        <f t="shared" si="1"/>
        <v>5615405</v>
      </c>
      <c r="J25" s="27">
        <f t="shared" si="1"/>
        <v>6785710</v>
      </c>
      <c r="K25" s="27">
        <f t="shared" si="1"/>
        <v>13543412</v>
      </c>
      <c r="L25" s="27">
        <f t="shared" si="1"/>
        <v>748768</v>
      </c>
      <c r="M25" s="27">
        <f t="shared" si="1"/>
        <v>0</v>
      </c>
      <c r="N25" s="27">
        <f t="shared" si="1"/>
        <v>14292180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21077890</v>
      </c>
      <c r="X25" s="27">
        <f t="shared" si="1"/>
        <v>-772000</v>
      </c>
      <c r="Y25" s="27">
        <f t="shared" si="1"/>
        <v>21849890</v>
      </c>
      <c r="Z25" s="28">
        <f>+IF(X25&lt;&gt;0,+(Y25/X25)*100,0)</f>
        <v>-2830.2966321243525</v>
      </c>
      <c r="AA25" s="29">
        <f>SUM(AA19:AA24)</f>
        <v>-1154000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-22240</v>
      </c>
      <c r="D33" s="17"/>
      <c r="E33" s="18">
        <v>-59571</v>
      </c>
      <c r="F33" s="19">
        <v>-59571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>
        <v>-59571</v>
      </c>
    </row>
    <row r="34" spans="1:27" ht="13.5">
      <c r="A34" s="23" t="s">
        <v>55</v>
      </c>
      <c r="B34" s="24"/>
      <c r="C34" s="25">
        <f aca="true" t="shared" si="2" ref="C34:Y34">SUM(C29:C33)</f>
        <v>-22240</v>
      </c>
      <c r="D34" s="25">
        <f>SUM(D29:D33)</f>
        <v>0</v>
      </c>
      <c r="E34" s="26">
        <f t="shared" si="2"/>
        <v>-59571</v>
      </c>
      <c r="F34" s="27">
        <f t="shared" si="2"/>
        <v>-59571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8">
        <f>+IF(X34&lt;&gt;0,+(Y34/X34)*100,0)</f>
        <v>0</v>
      </c>
      <c r="AA34" s="29">
        <f>SUM(AA29:AA33)</f>
        <v>-59571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-9753014</v>
      </c>
      <c r="D36" s="31">
        <f>+D15+D25+D34</f>
        <v>0</v>
      </c>
      <c r="E36" s="32">
        <f t="shared" si="3"/>
        <v>-8218600</v>
      </c>
      <c r="F36" s="33">
        <f t="shared" si="3"/>
        <v>-8218600</v>
      </c>
      <c r="G36" s="33">
        <f t="shared" si="3"/>
        <v>-166990</v>
      </c>
      <c r="H36" s="33">
        <f t="shared" si="3"/>
        <v>-3781790</v>
      </c>
      <c r="I36" s="33">
        <f t="shared" si="3"/>
        <v>-636789</v>
      </c>
      <c r="J36" s="33">
        <f t="shared" si="3"/>
        <v>-4585569</v>
      </c>
      <c r="K36" s="33">
        <f t="shared" si="3"/>
        <v>7281218</v>
      </c>
      <c r="L36" s="33">
        <f t="shared" si="3"/>
        <v>-5753799</v>
      </c>
      <c r="M36" s="33">
        <f t="shared" si="3"/>
        <v>5673578</v>
      </c>
      <c r="N36" s="33">
        <f t="shared" si="3"/>
        <v>7200997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2615428</v>
      </c>
      <c r="X36" s="33">
        <f t="shared" si="3"/>
        <v>2470933</v>
      </c>
      <c r="Y36" s="33">
        <f t="shared" si="3"/>
        <v>144495</v>
      </c>
      <c r="Z36" s="34">
        <f>+IF(X36&lt;&gt;0,+(Y36/X36)*100,0)</f>
        <v>5.847791097532794</v>
      </c>
      <c r="AA36" s="35">
        <f>+AA15+AA25+AA34</f>
        <v>-8218600</v>
      </c>
    </row>
    <row r="37" spans="1:27" ht="13.5">
      <c r="A37" s="22" t="s">
        <v>57</v>
      </c>
      <c r="B37" s="16"/>
      <c r="C37" s="31">
        <v>59254671</v>
      </c>
      <c r="D37" s="31"/>
      <c r="E37" s="32">
        <v>50087518</v>
      </c>
      <c r="F37" s="33">
        <v>50087518</v>
      </c>
      <c r="G37" s="33">
        <v>4615020</v>
      </c>
      <c r="H37" s="33">
        <v>4448030</v>
      </c>
      <c r="I37" s="33">
        <v>666240</v>
      </c>
      <c r="J37" s="33">
        <v>4615020</v>
      </c>
      <c r="K37" s="33">
        <v>29451</v>
      </c>
      <c r="L37" s="33">
        <v>7310669</v>
      </c>
      <c r="M37" s="33">
        <v>1556870</v>
      </c>
      <c r="N37" s="33">
        <v>29451</v>
      </c>
      <c r="O37" s="33"/>
      <c r="P37" s="33"/>
      <c r="Q37" s="33"/>
      <c r="R37" s="33"/>
      <c r="S37" s="33"/>
      <c r="T37" s="33"/>
      <c r="U37" s="33"/>
      <c r="V37" s="33"/>
      <c r="W37" s="33">
        <v>4615020</v>
      </c>
      <c r="X37" s="33">
        <v>50087518</v>
      </c>
      <c r="Y37" s="33">
        <v>-45472498</v>
      </c>
      <c r="Z37" s="34">
        <v>-90.79</v>
      </c>
      <c r="AA37" s="35">
        <v>50087518</v>
      </c>
    </row>
    <row r="38" spans="1:27" ht="13.5">
      <c r="A38" s="41" t="s">
        <v>58</v>
      </c>
      <c r="B38" s="42"/>
      <c r="C38" s="43">
        <v>49501657</v>
      </c>
      <c r="D38" s="43"/>
      <c r="E38" s="44">
        <v>41868918</v>
      </c>
      <c r="F38" s="45">
        <v>41868918</v>
      </c>
      <c r="G38" s="45">
        <v>4448030</v>
      </c>
      <c r="H38" s="45">
        <v>666240</v>
      </c>
      <c r="I38" s="45">
        <v>29451</v>
      </c>
      <c r="J38" s="45">
        <v>29451</v>
      </c>
      <c r="K38" s="45">
        <v>7310669</v>
      </c>
      <c r="L38" s="45">
        <v>1556870</v>
      </c>
      <c r="M38" s="45">
        <v>7230448</v>
      </c>
      <c r="N38" s="45">
        <v>7230448</v>
      </c>
      <c r="O38" s="45"/>
      <c r="P38" s="45"/>
      <c r="Q38" s="45"/>
      <c r="R38" s="45"/>
      <c r="S38" s="45"/>
      <c r="T38" s="45"/>
      <c r="U38" s="45"/>
      <c r="V38" s="45"/>
      <c r="W38" s="45">
        <v>7230448</v>
      </c>
      <c r="X38" s="45">
        <v>52558451</v>
      </c>
      <c r="Y38" s="45">
        <v>-45328003</v>
      </c>
      <c r="Z38" s="46">
        <v>-86.24</v>
      </c>
      <c r="AA38" s="47">
        <v>41868918</v>
      </c>
    </row>
    <row r="39" spans="1:27" ht="13.5">
      <c r="A39" s="48" t="s">
        <v>91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24433310</v>
      </c>
      <c r="D6" s="17"/>
      <c r="E6" s="18">
        <v>52940164</v>
      </c>
      <c r="F6" s="19">
        <v>52940164</v>
      </c>
      <c r="G6" s="19">
        <v>4003240</v>
      </c>
      <c r="H6" s="19">
        <v>1561568</v>
      </c>
      <c r="I6" s="19">
        <v>1952290</v>
      </c>
      <c r="J6" s="19">
        <v>7517098</v>
      </c>
      <c r="K6" s="19">
        <v>4238588</v>
      </c>
      <c r="L6" s="19"/>
      <c r="M6" s="19"/>
      <c r="N6" s="19">
        <v>4238588</v>
      </c>
      <c r="O6" s="19"/>
      <c r="P6" s="19"/>
      <c r="Q6" s="19"/>
      <c r="R6" s="19"/>
      <c r="S6" s="19"/>
      <c r="T6" s="19"/>
      <c r="U6" s="19"/>
      <c r="V6" s="19"/>
      <c r="W6" s="19">
        <v>11755686</v>
      </c>
      <c r="X6" s="19">
        <v>21582582</v>
      </c>
      <c r="Y6" s="19">
        <v>-9826896</v>
      </c>
      <c r="Z6" s="20">
        <v>-45.53</v>
      </c>
      <c r="AA6" s="21">
        <v>52940164</v>
      </c>
    </row>
    <row r="7" spans="1:27" ht="13.5">
      <c r="A7" s="22" t="s">
        <v>34</v>
      </c>
      <c r="B7" s="16"/>
      <c r="C7" s="17">
        <v>30114716</v>
      </c>
      <c r="D7" s="17"/>
      <c r="E7" s="18">
        <v>26240000</v>
      </c>
      <c r="F7" s="19">
        <v>26240000</v>
      </c>
      <c r="G7" s="19">
        <v>10408721</v>
      </c>
      <c r="H7" s="19">
        <v>325099</v>
      </c>
      <c r="I7" s="19"/>
      <c r="J7" s="19">
        <v>10733820</v>
      </c>
      <c r="K7" s="19">
        <v>109253</v>
      </c>
      <c r="L7" s="19"/>
      <c r="M7" s="19"/>
      <c r="N7" s="19">
        <v>109253</v>
      </c>
      <c r="O7" s="19"/>
      <c r="P7" s="19"/>
      <c r="Q7" s="19"/>
      <c r="R7" s="19"/>
      <c r="S7" s="19"/>
      <c r="T7" s="19"/>
      <c r="U7" s="19"/>
      <c r="V7" s="19"/>
      <c r="W7" s="19">
        <v>10843073</v>
      </c>
      <c r="X7" s="19">
        <v>20192000</v>
      </c>
      <c r="Y7" s="19">
        <v>-9348927</v>
      </c>
      <c r="Z7" s="20">
        <v>-46.3</v>
      </c>
      <c r="AA7" s="21">
        <v>26240000</v>
      </c>
    </row>
    <row r="8" spans="1:27" ht="13.5">
      <c r="A8" s="22" t="s">
        <v>35</v>
      </c>
      <c r="B8" s="16"/>
      <c r="C8" s="17">
        <v>19196347</v>
      </c>
      <c r="D8" s="17"/>
      <c r="E8" s="18">
        <v>11155000</v>
      </c>
      <c r="F8" s="19">
        <v>11155000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>
        <v>7469000</v>
      </c>
      <c r="Y8" s="19">
        <v>-7469000</v>
      </c>
      <c r="Z8" s="20">
        <v>-100</v>
      </c>
      <c r="AA8" s="21">
        <v>11155000</v>
      </c>
    </row>
    <row r="9" spans="1:27" ht="13.5">
      <c r="A9" s="22" t="s">
        <v>36</v>
      </c>
      <c r="B9" s="16"/>
      <c r="C9" s="17">
        <v>1971504</v>
      </c>
      <c r="D9" s="17"/>
      <c r="E9" s="18">
        <v>2588000</v>
      </c>
      <c r="F9" s="19">
        <v>2588000</v>
      </c>
      <c r="G9" s="19">
        <v>284891</v>
      </c>
      <c r="H9" s="19">
        <v>308041</v>
      </c>
      <c r="I9" s="19">
        <v>209546</v>
      </c>
      <c r="J9" s="19">
        <v>802478</v>
      </c>
      <c r="K9" s="19">
        <v>229185</v>
      </c>
      <c r="L9" s="19"/>
      <c r="M9" s="19"/>
      <c r="N9" s="19">
        <v>229185</v>
      </c>
      <c r="O9" s="19"/>
      <c r="P9" s="19"/>
      <c r="Q9" s="19"/>
      <c r="R9" s="19"/>
      <c r="S9" s="19"/>
      <c r="T9" s="19"/>
      <c r="U9" s="19"/>
      <c r="V9" s="19"/>
      <c r="W9" s="19">
        <v>1031663</v>
      </c>
      <c r="X9" s="19">
        <v>1290000</v>
      </c>
      <c r="Y9" s="19">
        <v>-258337</v>
      </c>
      <c r="Z9" s="20">
        <v>-20.03</v>
      </c>
      <c r="AA9" s="21">
        <v>2588000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-55785807</v>
      </c>
      <c r="D12" s="17"/>
      <c r="E12" s="18">
        <v>-70005269</v>
      </c>
      <c r="F12" s="19">
        <v>-70005269</v>
      </c>
      <c r="G12" s="19">
        <v>-4074574</v>
      </c>
      <c r="H12" s="19">
        <v>-3950030</v>
      </c>
      <c r="I12" s="19">
        <v>-2747493</v>
      </c>
      <c r="J12" s="19">
        <v>-10772097</v>
      </c>
      <c r="K12" s="19">
        <v>-4533447</v>
      </c>
      <c r="L12" s="19"/>
      <c r="M12" s="19"/>
      <c r="N12" s="19">
        <v>-4533447</v>
      </c>
      <c r="O12" s="19"/>
      <c r="P12" s="19"/>
      <c r="Q12" s="19"/>
      <c r="R12" s="19"/>
      <c r="S12" s="19"/>
      <c r="T12" s="19"/>
      <c r="U12" s="19"/>
      <c r="V12" s="19"/>
      <c r="W12" s="19">
        <v>-15305544</v>
      </c>
      <c r="X12" s="19">
        <v>-35003122</v>
      </c>
      <c r="Y12" s="19">
        <v>19697578</v>
      </c>
      <c r="Z12" s="20">
        <v>-56.27</v>
      </c>
      <c r="AA12" s="21">
        <v>-70005269</v>
      </c>
    </row>
    <row r="13" spans="1:27" ht="13.5">
      <c r="A13" s="22" t="s">
        <v>40</v>
      </c>
      <c r="B13" s="16"/>
      <c r="C13" s="17">
        <v>-900353</v>
      </c>
      <c r="D13" s="17"/>
      <c r="E13" s="18">
        <v>-769468</v>
      </c>
      <c r="F13" s="19">
        <v>-769468</v>
      </c>
      <c r="G13" s="19">
        <v>-57341</v>
      </c>
      <c r="H13" s="19">
        <v>-31481</v>
      </c>
      <c r="I13" s="19">
        <v>-26178</v>
      </c>
      <c r="J13" s="19">
        <v>-115000</v>
      </c>
      <c r="K13" s="19">
        <v>-27566</v>
      </c>
      <c r="L13" s="19"/>
      <c r="M13" s="19"/>
      <c r="N13" s="19">
        <v>-27566</v>
      </c>
      <c r="O13" s="19"/>
      <c r="P13" s="19"/>
      <c r="Q13" s="19"/>
      <c r="R13" s="19"/>
      <c r="S13" s="19"/>
      <c r="T13" s="19"/>
      <c r="U13" s="19"/>
      <c r="V13" s="19"/>
      <c r="W13" s="19">
        <v>-142566</v>
      </c>
      <c r="X13" s="19">
        <v>-384732</v>
      </c>
      <c r="Y13" s="19">
        <v>242166</v>
      </c>
      <c r="Z13" s="20">
        <v>-62.94</v>
      </c>
      <c r="AA13" s="21">
        <v>-769468</v>
      </c>
    </row>
    <row r="14" spans="1:27" ht="13.5">
      <c r="A14" s="22" t="s">
        <v>41</v>
      </c>
      <c r="B14" s="16"/>
      <c r="C14" s="17">
        <v>-6849946</v>
      </c>
      <c r="D14" s="17"/>
      <c r="E14" s="18">
        <v>-4028839</v>
      </c>
      <c r="F14" s="19">
        <v>-4028839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>
        <v>-2014416</v>
      </c>
      <c r="Y14" s="19">
        <v>2014416</v>
      </c>
      <c r="Z14" s="20">
        <v>-100</v>
      </c>
      <c r="AA14" s="21">
        <v>-4028839</v>
      </c>
    </row>
    <row r="15" spans="1:27" ht="13.5">
      <c r="A15" s="23" t="s">
        <v>42</v>
      </c>
      <c r="B15" s="24"/>
      <c r="C15" s="25">
        <f aca="true" t="shared" si="0" ref="C15:Y15">SUM(C6:C14)</f>
        <v>12179771</v>
      </c>
      <c r="D15" s="25">
        <f>SUM(D6:D14)</f>
        <v>0</v>
      </c>
      <c r="E15" s="26">
        <f t="shared" si="0"/>
        <v>18119588</v>
      </c>
      <c r="F15" s="27">
        <f t="shared" si="0"/>
        <v>18119588</v>
      </c>
      <c r="G15" s="27">
        <f t="shared" si="0"/>
        <v>10564937</v>
      </c>
      <c r="H15" s="27">
        <f t="shared" si="0"/>
        <v>-1786803</v>
      </c>
      <c r="I15" s="27">
        <f t="shared" si="0"/>
        <v>-611835</v>
      </c>
      <c r="J15" s="27">
        <f t="shared" si="0"/>
        <v>8166299</v>
      </c>
      <c r="K15" s="27">
        <f t="shared" si="0"/>
        <v>16013</v>
      </c>
      <c r="L15" s="27">
        <f t="shared" si="0"/>
        <v>0</v>
      </c>
      <c r="M15" s="27">
        <f t="shared" si="0"/>
        <v>0</v>
      </c>
      <c r="N15" s="27">
        <f t="shared" si="0"/>
        <v>16013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8182312</v>
      </c>
      <c r="X15" s="27">
        <f t="shared" si="0"/>
        <v>13131312</v>
      </c>
      <c r="Y15" s="27">
        <f t="shared" si="0"/>
        <v>-4949000</v>
      </c>
      <c r="Z15" s="28">
        <f>+IF(X15&lt;&gt;0,+(Y15/X15)*100,0)</f>
        <v>-37.688541708551284</v>
      </c>
      <c r="AA15" s="29">
        <f>SUM(AA6:AA14)</f>
        <v>18119588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204207</v>
      </c>
      <c r="D19" s="17"/>
      <c r="E19" s="18">
        <v>45000</v>
      </c>
      <c r="F19" s="19">
        <v>45000</v>
      </c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>
        <v>22500</v>
      </c>
      <c r="Y19" s="36">
        <v>-22500</v>
      </c>
      <c r="Z19" s="37">
        <v>-100</v>
      </c>
      <c r="AA19" s="38">
        <v>45000</v>
      </c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>
        <v>-274304</v>
      </c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-87938</v>
      </c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-12196104</v>
      </c>
      <c r="D24" s="17"/>
      <c r="E24" s="18">
        <v>-11155000</v>
      </c>
      <c r="F24" s="19">
        <v>-11155000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-7469000</v>
      </c>
      <c r="Y24" s="19">
        <v>7469000</v>
      </c>
      <c r="Z24" s="20">
        <v>-100</v>
      </c>
      <c r="AA24" s="21">
        <v>-11155000</v>
      </c>
    </row>
    <row r="25" spans="1:27" ht="13.5">
      <c r="A25" s="23" t="s">
        <v>49</v>
      </c>
      <c r="B25" s="24"/>
      <c r="C25" s="25">
        <f aca="true" t="shared" si="1" ref="C25:Y25">SUM(C19:C24)</f>
        <v>-12354139</v>
      </c>
      <c r="D25" s="25">
        <f>SUM(D19:D24)</f>
        <v>0</v>
      </c>
      <c r="E25" s="26">
        <f t="shared" si="1"/>
        <v>-11110000</v>
      </c>
      <c r="F25" s="27">
        <f t="shared" si="1"/>
        <v>-11110000</v>
      </c>
      <c r="G25" s="27">
        <f t="shared" si="1"/>
        <v>0</v>
      </c>
      <c r="H25" s="27">
        <f t="shared" si="1"/>
        <v>0</v>
      </c>
      <c r="I25" s="27">
        <f t="shared" si="1"/>
        <v>0</v>
      </c>
      <c r="J25" s="27">
        <f t="shared" si="1"/>
        <v>0</v>
      </c>
      <c r="K25" s="27">
        <f t="shared" si="1"/>
        <v>0</v>
      </c>
      <c r="L25" s="27">
        <f t="shared" si="1"/>
        <v>0</v>
      </c>
      <c r="M25" s="27">
        <f t="shared" si="1"/>
        <v>0</v>
      </c>
      <c r="N25" s="27">
        <f t="shared" si="1"/>
        <v>0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0</v>
      </c>
      <c r="X25" s="27">
        <f t="shared" si="1"/>
        <v>-7446500</v>
      </c>
      <c r="Y25" s="27">
        <f t="shared" si="1"/>
        <v>7446500</v>
      </c>
      <c r="Z25" s="28">
        <f>+IF(X25&lt;&gt;0,+(Y25/X25)*100,0)</f>
        <v>-100</v>
      </c>
      <c r="AA25" s="29">
        <f>SUM(AA19:AA24)</f>
        <v>-11110000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>
        <v>867225</v>
      </c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14240</v>
      </c>
      <c r="D31" s="17"/>
      <c r="E31" s="18">
        <v>13000</v>
      </c>
      <c r="F31" s="19">
        <v>13000</v>
      </c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>
        <v>6000</v>
      </c>
      <c r="Y31" s="19">
        <v>-6000</v>
      </c>
      <c r="Z31" s="20">
        <v>-100</v>
      </c>
      <c r="AA31" s="21">
        <v>13000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-482256</v>
      </c>
      <c r="D33" s="17"/>
      <c r="E33" s="18">
        <v>-468347</v>
      </c>
      <c r="F33" s="19">
        <v>-468347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>
        <v>-234000</v>
      </c>
      <c r="Y33" s="19">
        <v>234000</v>
      </c>
      <c r="Z33" s="20">
        <v>-100</v>
      </c>
      <c r="AA33" s="21">
        <v>-468347</v>
      </c>
    </row>
    <row r="34" spans="1:27" ht="13.5">
      <c r="A34" s="23" t="s">
        <v>55</v>
      </c>
      <c r="B34" s="24"/>
      <c r="C34" s="25">
        <f aca="true" t="shared" si="2" ref="C34:Y34">SUM(C29:C33)</f>
        <v>399209</v>
      </c>
      <c r="D34" s="25">
        <f>SUM(D29:D33)</f>
        <v>0</v>
      </c>
      <c r="E34" s="26">
        <f t="shared" si="2"/>
        <v>-455347</v>
      </c>
      <c r="F34" s="27">
        <f t="shared" si="2"/>
        <v>-455347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-228000</v>
      </c>
      <c r="Y34" s="27">
        <f t="shared" si="2"/>
        <v>228000</v>
      </c>
      <c r="Z34" s="28">
        <f>+IF(X34&lt;&gt;0,+(Y34/X34)*100,0)</f>
        <v>-100</v>
      </c>
      <c r="AA34" s="29">
        <f>SUM(AA29:AA33)</f>
        <v>-455347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224841</v>
      </c>
      <c r="D36" s="31">
        <f>+D15+D25+D34</f>
        <v>0</v>
      </c>
      <c r="E36" s="32">
        <f t="shared" si="3"/>
        <v>6554241</v>
      </c>
      <c r="F36" s="33">
        <f t="shared" si="3"/>
        <v>6554241</v>
      </c>
      <c r="G36" s="33">
        <f t="shared" si="3"/>
        <v>10564937</v>
      </c>
      <c r="H36" s="33">
        <f t="shared" si="3"/>
        <v>-1786803</v>
      </c>
      <c r="I36" s="33">
        <f t="shared" si="3"/>
        <v>-611835</v>
      </c>
      <c r="J36" s="33">
        <f t="shared" si="3"/>
        <v>8166299</v>
      </c>
      <c r="K36" s="33">
        <f t="shared" si="3"/>
        <v>16013</v>
      </c>
      <c r="L36" s="33">
        <f t="shared" si="3"/>
        <v>0</v>
      </c>
      <c r="M36" s="33">
        <f t="shared" si="3"/>
        <v>0</v>
      </c>
      <c r="N36" s="33">
        <f t="shared" si="3"/>
        <v>16013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8182312</v>
      </c>
      <c r="X36" s="33">
        <f t="shared" si="3"/>
        <v>5456812</v>
      </c>
      <c r="Y36" s="33">
        <f t="shared" si="3"/>
        <v>2725500</v>
      </c>
      <c r="Z36" s="34">
        <f>+IF(X36&lt;&gt;0,+(Y36/X36)*100,0)</f>
        <v>49.94674546236887</v>
      </c>
      <c r="AA36" s="35">
        <f>+AA15+AA25+AA34</f>
        <v>6554241</v>
      </c>
    </row>
    <row r="37" spans="1:27" ht="13.5">
      <c r="A37" s="22" t="s">
        <v>57</v>
      </c>
      <c r="B37" s="16"/>
      <c r="C37" s="31">
        <v>-423224</v>
      </c>
      <c r="D37" s="31"/>
      <c r="E37" s="32">
        <v>3017000</v>
      </c>
      <c r="F37" s="33">
        <v>3017000</v>
      </c>
      <c r="G37" s="33"/>
      <c r="H37" s="33">
        <v>10564937</v>
      </c>
      <c r="I37" s="33">
        <v>8778134</v>
      </c>
      <c r="J37" s="33"/>
      <c r="K37" s="33">
        <v>8166299</v>
      </c>
      <c r="L37" s="33"/>
      <c r="M37" s="33"/>
      <c r="N37" s="33">
        <v>8166299</v>
      </c>
      <c r="O37" s="33"/>
      <c r="P37" s="33"/>
      <c r="Q37" s="33"/>
      <c r="R37" s="33"/>
      <c r="S37" s="33"/>
      <c r="T37" s="33"/>
      <c r="U37" s="33"/>
      <c r="V37" s="33"/>
      <c r="W37" s="33"/>
      <c r="X37" s="33">
        <v>3017000</v>
      </c>
      <c r="Y37" s="33">
        <v>-3017000</v>
      </c>
      <c r="Z37" s="34">
        <v>-100</v>
      </c>
      <c r="AA37" s="35">
        <v>3017000</v>
      </c>
    </row>
    <row r="38" spans="1:27" ht="13.5">
      <c r="A38" s="41" t="s">
        <v>58</v>
      </c>
      <c r="B38" s="42"/>
      <c r="C38" s="43">
        <v>-198383</v>
      </c>
      <c r="D38" s="43"/>
      <c r="E38" s="44">
        <v>9571241</v>
      </c>
      <c r="F38" s="45">
        <v>9571241</v>
      </c>
      <c r="G38" s="45">
        <v>10564937</v>
      </c>
      <c r="H38" s="45">
        <v>8778134</v>
      </c>
      <c r="I38" s="45">
        <v>8166299</v>
      </c>
      <c r="J38" s="45">
        <v>8166299</v>
      </c>
      <c r="K38" s="45">
        <v>8182312</v>
      </c>
      <c r="L38" s="45"/>
      <c r="M38" s="45"/>
      <c r="N38" s="45">
        <v>8182312</v>
      </c>
      <c r="O38" s="45"/>
      <c r="P38" s="45"/>
      <c r="Q38" s="45"/>
      <c r="R38" s="45"/>
      <c r="S38" s="45"/>
      <c r="T38" s="45"/>
      <c r="U38" s="45"/>
      <c r="V38" s="45"/>
      <c r="W38" s="45">
        <v>8182312</v>
      </c>
      <c r="X38" s="45">
        <v>8473812</v>
      </c>
      <c r="Y38" s="45">
        <v>-291500</v>
      </c>
      <c r="Z38" s="46">
        <v>-3.44</v>
      </c>
      <c r="AA38" s="47">
        <v>9571241</v>
      </c>
    </row>
    <row r="39" spans="1:27" ht="13.5">
      <c r="A39" s="48" t="s">
        <v>91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55287865</v>
      </c>
      <c r="D6" s="17"/>
      <c r="E6" s="18">
        <v>59479874</v>
      </c>
      <c r="F6" s="19">
        <v>59479874</v>
      </c>
      <c r="G6" s="19">
        <v>4467938</v>
      </c>
      <c r="H6" s="19">
        <v>4162617</v>
      </c>
      <c r="I6" s="19">
        <v>4003064</v>
      </c>
      <c r="J6" s="19">
        <v>12633619</v>
      </c>
      <c r="K6" s="19">
        <v>4102123</v>
      </c>
      <c r="L6" s="19">
        <v>18535004</v>
      </c>
      <c r="M6" s="19">
        <v>3297287</v>
      </c>
      <c r="N6" s="19">
        <v>25934414</v>
      </c>
      <c r="O6" s="19"/>
      <c r="P6" s="19"/>
      <c r="Q6" s="19"/>
      <c r="R6" s="19"/>
      <c r="S6" s="19"/>
      <c r="T6" s="19"/>
      <c r="U6" s="19"/>
      <c r="V6" s="19"/>
      <c r="W6" s="19">
        <v>38568033</v>
      </c>
      <c r="X6" s="19">
        <v>30328616</v>
      </c>
      <c r="Y6" s="19">
        <v>8239417</v>
      </c>
      <c r="Z6" s="20">
        <v>27.17</v>
      </c>
      <c r="AA6" s="21">
        <v>59479874</v>
      </c>
    </row>
    <row r="7" spans="1:27" ht="13.5">
      <c r="A7" s="22" t="s">
        <v>34</v>
      </c>
      <c r="B7" s="16"/>
      <c r="C7" s="17">
        <v>28059223</v>
      </c>
      <c r="D7" s="17"/>
      <c r="E7" s="18">
        <v>36664400</v>
      </c>
      <c r="F7" s="19">
        <v>36664400</v>
      </c>
      <c r="G7" s="19">
        <v>14617000</v>
      </c>
      <c r="H7" s="19">
        <v>934000</v>
      </c>
      <c r="I7" s="19">
        <v>495500</v>
      </c>
      <c r="J7" s="19">
        <v>16046500</v>
      </c>
      <c r="K7" s="19"/>
      <c r="L7" s="19">
        <v>10067000</v>
      </c>
      <c r="M7" s="19"/>
      <c r="N7" s="19">
        <v>10067000</v>
      </c>
      <c r="O7" s="19"/>
      <c r="P7" s="19"/>
      <c r="Q7" s="19"/>
      <c r="R7" s="19"/>
      <c r="S7" s="19"/>
      <c r="T7" s="19"/>
      <c r="U7" s="19"/>
      <c r="V7" s="19"/>
      <c r="W7" s="19">
        <v>26113500</v>
      </c>
      <c r="X7" s="19">
        <v>20453000</v>
      </c>
      <c r="Y7" s="19">
        <v>5660500</v>
      </c>
      <c r="Z7" s="20">
        <v>27.68</v>
      </c>
      <c r="AA7" s="21">
        <v>36664400</v>
      </c>
    </row>
    <row r="8" spans="1:27" ht="13.5">
      <c r="A8" s="22" t="s">
        <v>35</v>
      </c>
      <c r="B8" s="16"/>
      <c r="C8" s="17">
        <v>45384763</v>
      </c>
      <c r="D8" s="17"/>
      <c r="E8" s="18">
        <v>43090600</v>
      </c>
      <c r="F8" s="19">
        <v>43090600</v>
      </c>
      <c r="G8" s="19">
        <v>8132891</v>
      </c>
      <c r="H8" s="19">
        <v>1413347</v>
      </c>
      <c r="I8" s="19">
        <v>565519</v>
      </c>
      <c r="J8" s="19">
        <v>10111757</v>
      </c>
      <c r="K8" s="19">
        <v>1760118</v>
      </c>
      <c r="L8" s="19">
        <v>300000</v>
      </c>
      <c r="M8" s="19">
        <v>5713356</v>
      </c>
      <c r="N8" s="19">
        <v>7773474</v>
      </c>
      <c r="O8" s="19"/>
      <c r="P8" s="19"/>
      <c r="Q8" s="19"/>
      <c r="R8" s="19"/>
      <c r="S8" s="19"/>
      <c r="T8" s="19"/>
      <c r="U8" s="19"/>
      <c r="V8" s="19"/>
      <c r="W8" s="19">
        <v>17885231</v>
      </c>
      <c r="X8" s="19">
        <v>29080677</v>
      </c>
      <c r="Y8" s="19">
        <v>-11195446</v>
      </c>
      <c r="Z8" s="20">
        <v>-38.5</v>
      </c>
      <c r="AA8" s="21">
        <v>43090600</v>
      </c>
    </row>
    <row r="9" spans="1:27" ht="13.5">
      <c r="A9" s="22" t="s">
        <v>36</v>
      </c>
      <c r="B9" s="16"/>
      <c r="C9" s="17">
        <v>692873</v>
      </c>
      <c r="D9" s="17"/>
      <c r="E9" s="18">
        <v>1738994</v>
      </c>
      <c r="F9" s="19">
        <v>1738994</v>
      </c>
      <c r="G9" s="19">
        <v>6749</v>
      </c>
      <c r="H9" s="19">
        <v>57249</v>
      </c>
      <c r="I9" s="19">
        <v>116781</v>
      </c>
      <c r="J9" s="19">
        <v>180779</v>
      </c>
      <c r="K9" s="19">
        <v>4980</v>
      </c>
      <c r="L9" s="19">
        <v>57242</v>
      </c>
      <c r="M9" s="19">
        <v>5198</v>
      </c>
      <c r="N9" s="19">
        <v>67420</v>
      </c>
      <c r="O9" s="19"/>
      <c r="P9" s="19"/>
      <c r="Q9" s="19"/>
      <c r="R9" s="19"/>
      <c r="S9" s="19"/>
      <c r="T9" s="19"/>
      <c r="U9" s="19"/>
      <c r="V9" s="19"/>
      <c r="W9" s="19">
        <v>248199</v>
      </c>
      <c r="X9" s="19">
        <v>156000</v>
      </c>
      <c r="Y9" s="19">
        <v>92199</v>
      </c>
      <c r="Z9" s="20">
        <v>59.1</v>
      </c>
      <c r="AA9" s="21">
        <v>1738994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-92662868</v>
      </c>
      <c r="D12" s="17"/>
      <c r="E12" s="18">
        <v>-88439153</v>
      </c>
      <c r="F12" s="19">
        <v>-88439153</v>
      </c>
      <c r="G12" s="19">
        <v>-15595088</v>
      </c>
      <c r="H12" s="19">
        <v>-10527596</v>
      </c>
      <c r="I12" s="19">
        <v>-9218306</v>
      </c>
      <c r="J12" s="19">
        <v>-35340990</v>
      </c>
      <c r="K12" s="19">
        <v>-4948280</v>
      </c>
      <c r="L12" s="19">
        <v>-22181931</v>
      </c>
      <c r="M12" s="19">
        <v>-13556879</v>
      </c>
      <c r="N12" s="19">
        <v>-40687090</v>
      </c>
      <c r="O12" s="19"/>
      <c r="P12" s="19"/>
      <c r="Q12" s="19"/>
      <c r="R12" s="19"/>
      <c r="S12" s="19"/>
      <c r="T12" s="19"/>
      <c r="U12" s="19"/>
      <c r="V12" s="19"/>
      <c r="W12" s="19">
        <v>-76028080</v>
      </c>
      <c r="X12" s="19">
        <v>-56766712</v>
      </c>
      <c r="Y12" s="19">
        <v>-19261368</v>
      </c>
      <c r="Z12" s="20">
        <v>33.93</v>
      </c>
      <c r="AA12" s="21">
        <v>-88439153</v>
      </c>
    </row>
    <row r="13" spans="1:27" ht="13.5">
      <c r="A13" s="22" t="s">
        <v>40</v>
      </c>
      <c r="B13" s="16"/>
      <c r="C13" s="17">
        <v>-465601</v>
      </c>
      <c r="D13" s="17"/>
      <c r="E13" s="18">
        <v>-354146</v>
      </c>
      <c r="F13" s="19">
        <v>-354146</v>
      </c>
      <c r="G13" s="19">
        <v>-33623</v>
      </c>
      <c r="H13" s="19">
        <v>-34232</v>
      </c>
      <c r="I13" s="19">
        <v>-34416</v>
      </c>
      <c r="J13" s="19">
        <v>-102271</v>
      </c>
      <c r="K13" s="19">
        <v>-34416</v>
      </c>
      <c r="L13" s="19">
        <v>-30965</v>
      </c>
      <c r="M13" s="19">
        <v>-31296</v>
      </c>
      <c r="N13" s="19">
        <v>-96677</v>
      </c>
      <c r="O13" s="19"/>
      <c r="P13" s="19"/>
      <c r="Q13" s="19"/>
      <c r="R13" s="19"/>
      <c r="S13" s="19"/>
      <c r="T13" s="19"/>
      <c r="U13" s="19"/>
      <c r="V13" s="19"/>
      <c r="W13" s="19">
        <v>-198948</v>
      </c>
      <c r="X13" s="19">
        <v>-2619030</v>
      </c>
      <c r="Y13" s="19">
        <v>2420082</v>
      </c>
      <c r="Z13" s="20">
        <v>-92.4</v>
      </c>
      <c r="AA13" s="21">
        <v>-354146</v>
      </c>
    </row>
    <row r="14" spans="1:27" ht="13.5">
      <c r="A14" s="22" t="s">
        <v>41</v>
      </c>
      <c r="B14" s="16"/>
      <c r="C14" s="17"/>
      <c r="D14" s="17"/>
      <c r="E14" s="18">
        <v>-2</v>
      </c>
      <c r="F14" s="19">
        <v>-2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>
        <v>-2281182</v>
      </c>
      <c r="Y14" s="19">
        <v>2281182</v>
      </c>
      <c r="Z14" s="20">
        <v>-100</v>
      </c>
      <c r="AA14" s="21">
        <v>-2</v>
      </c>
    </row>
    <row r="15" spans="1:27" ht="13.5">
      <c r="A15" s="23" t="s">
        <v>42</v>
      </c>
      <c r="B15" s="24"/>
      <c r="C15" s="25">
        <f aca="true" t="shared" si="0" ref="C15:Y15">SUM(C6:C14)</f>
        <v>36296255</v>
      </c>
      <c r="D15" s="25">
        <f>SUM(D6:D14)</f>
        <v>0</v>
      </c>
      <c r="E15" s="26">
        <f t="shared" si="0"/>
        <v>52180567</v>
      </c>
      <c r="F15" s="27">
        <f t="shared" si="0"/>
        <v>52180567</v>
      </c>
      <c r="G15" s="27">
        <f t="shared" si="0"/>
        <v>11595867</v>
      </c>
      <c r="H15" s="27">
        <f t="shared" si="0"/>
        <v>-3994615</v>
      </c>
      <c r="I15" s="27">
        <f t="shared" si="0"/>
        <v>-4071858</v>
      </c>
      <c r="J15" s="27">
        <f t="shared" si="0"/>
        <v>3529394</v>
      </c>
      <c r="K15" s="27">
        <f t="shared" si="0"/>
        <v>884525</v>
      </c>
      <c r="L15" s="27">
        <f t="shared" si="0"/>
        <v>6746350</v>
      </c>
      <c r="M15" s="27">
        <f t="shared" si="0"/>
        <v>-4572334</v>
      </c>
      <c r="N15" s="27">
        <f t="shared" si="0"/>
        <v>3058541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6587935</v>
      </c>
      <c r="X15" s="27">
        <f t="shared" si="0"/>
        <v>18351369</v>
      </c>
      <c r="Y15" s="27">
        <f t="shared" si="0"/>
        <v>-11763434</v>
      </c>
      <c r="Z15" s="28">
        <f>+IF(X15&lt;&gt;0,+(Y15/X15)*100,0)</f>
        <v>-64.10112509862344</v>
      </c>
      <c r="AA15" s="29">
        <f>SUM(AA6:AA14)</f>
        <v>52180567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-50429060</v>
      </c>
      <c r="D24" s="17"/>
      <c r="E24" s="18">
        <v>-47898000</v>
      </c>
      <c r="F24" s="19">
        <v>-47898000</v>
      </c>
      <c r="G24" s="19">
        <v>-604095</v>
      </c>
      <c r="H24" s="19">
        <v>-875994</v>
      </c>
      <c r="I24" s="19">
        <v>-1337521</v>
      </c>
      <c r="J24" s="19">
        <v>-2817610</v>
      </c>
      <c r="K24" s="19">
        <v>-4145762</v>
      </c>
      <c r="L24" s="19">
        <v>-672496</v>
      </c>
      <c r="M24" s="19">
        <v>-6258491</v>
      </c>
      <c r="N24" s="19">
        <v>-11076749</v>
      </c>
      <c r="O24" s="19"/>
      <c r="P24" s="19"/>
      <c r="Q24" s="19"/>
      <c r="R24" s="19"/>
      <c r="S24" s="19"/>
      <c r="T24" s="19"/>
      <c r="U24" s="19"/>
      <c r="V24" s="19"/>
      <c r="W24" s="19">
        <v>-13894359</v>
      </c>
      <c r="X24" s="19">
        <v>-16500000</v>
      </c>
      <c r="Y24" s="19">
        <v>2605641</v>
      </c>
      <c r="Z24" s="20">
        <v>-15.79</v>
      </c>
      <c r="AA24" s="21">
        <v>-47898000</v>
      </c>
    </row>
    <row r="25" spans="1:27" ht="13.5">
      <c r="A25" s="23" t="s">
        <v>49</v>
      </c>
      <c r="B25" s="24"/>
      <c r="C25" s="25">
        <f aca="true" t="shared" si="1" ref="C25:Y25">SUM(C19:C24)</f>
        <v>-50429060</v>
      </c>
      <c r="D25" s="25">
        <f>SUM(D19:D24)</f>
        <v>0</v>
      </c>
      <c r="E25" s="26">
        <f t="shared" si="1"/>
        <v>-47898000</v>
      </c>
      <c r="F25" s="27">
        <f t="shared" si="1"/>
        <v>-47898000</v>
      </c>
      <c r="G25" s="27">
        <f t="shared" si="1"/>
        <v>-604095</v>
      </c>
      <c r="H25" s="27">
        <f t="shared" si="1"/>
        <v>-875994</v>
      </c>
      <c r="I25" s="27">
        <f t="shared" si="1"/>
        <v>-1337521</v>
      </c>
      <c r="J25" s="27">
        <f t="shared" si="1"/>
        <v>-2817610</v>
      </c>
      <c r="K25" s="27">
        <f t="shared" si="1"/>
        <v>-4145762</v>
      </c>
      <c r="L25" s="27">
        <f t="shared" si="1"/>
        <v>-672496</v>
      </c>
      <c r="M25" s="27">
        <f t="shared" si="1"/>
        <v>-6258491</v>
      </c>
      <c r="N25" s="27">
        <f t="shared" si="1"/>
        <v>-11076749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-13894359</v>
      </c>
      <c r="X25" s="27">
        <f t="shared" si="1"/>
        <v>-16500000</v>
      </c>
      <c r="Y25" s="27">
        <f t="shared" si="1"/>
        <v>2605641</v>
      </c>
      <c r="Z25" s="28">
        <f>+IF(X25&lt;&gt;0,+(Y25/X25)*100,0)</f>
        <v>-15.791763636363637</v>
      </c>
      <c r="AA25" s="29">
        <f>SUM(AA19:AA24)</f>
        <v>-47898000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>
        <v>16213</v>
      </c>
      <c r="H31" s="36">
        <v>8983</v>
      </c>
      <c r="I31" s="36">
        <v>14896</v>
      </c>
      <c r="J31" s="36">
        <v>40092</v>
      </c>
      <c r="K31" s="19">
        <v>14765</v>
      </c>
      <c r="L31" s="19">
        <v>9342</v>
      </c>
      <c r="M31" s="19">
        <v>5740</v>
      </c>
      <c r="N31" s="19">
        <v>29847</v>
      </c>
      <c r="O31" s="36"/>
      <c r="P31" s="36"/>
      <c r="Q31" s="36"/>
      <c r="R31" s="19"/>
      <c r="S31" s="19"/>
      <c r="T31" s="19"/>
      <c r="U31" s="19"/>
      <c r="V31" s="36"/>
      <c r="W31" s="36">
        <v>69939</v>
      </c>
      <c r="X31" s="36"/>
      <c r="Y31" s="19">
        <v>69939</v>
      </c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-330371</v>
      </c>
      <c r="D33" s="17"/>
      <c r="E33" s="18">
        <v>-727920</v>
      </c>
      <c r="F33" s="19">
        <v>-727920</v>
      </c>
      <c r="G33" s="19">
        <v>-73036</v>
      </c>
      <c r="H33" s="19">
        <v>-72493</v>
      </c>
      <c r="I33" s="19">
        <v>-72724</v>
      </c>
      <c r="J33" s="19">
        <v>-218253</v>
      </c>
      <c r="K33" s="19">
        <v>-72724</v>
      </c>
      <c r="L33" s="19">
        <v>-60888</v>
      </c>
      <c r="M33" s="19">
        <v>-75844</v>
      </c>
      <c r="N33" s="19">
        <v>-209456</v>
      </c>
      <c r="O33" s="19"/>
      <c r="P33" s="19"/>
      <c r="Q33" s="19"/>
      <c r="R33" s="19"/>
      <c r="S33" s="19"/>
      <c r="T33" s="19"/>
      <c r="U33" s="19"/>
      <c r="V33" s="19"/>
      <c r="W33" s="19">
        <v>-427709</v>
      </c>
      <c r="X33" s="19">
        <v>-363960</v>
      </c>
      <c r="Y33" s="19">
        <v>-63749</v>
      </c>
      <c r="Z33" s="20">
        <v>17.52</v>
      </c>
      <c r="AA33" s="21">
        <v>-727920</v>
      </c>
    </row>
    <row r="34" spans="1:27" ht="13.5">
      <c r="A34" s="23" t="s">
        <v>55</v>
      </c>
      <c r="B34" s="24"/>
      <c r="C34" s="25">
        <f aca="true" t="shared" si="2" ref="C34:Y34">SUM(C29:C33)</f>
        <v>-330371</v>
      </c>
      <c r="D34" s="25">
        <f>SUM(D29:D33)</f>
        <v>0</v>
      </c>
      <c r="E34" s="26">
        <f t="shared" si="2"/>
        <v>-727920</v>
      </c>
      <c r="F34" s="27">
        <f t="shared" si="2"/>
        <v>-727920</v>
      </c>
      <c r="G34" s="27">
        <f t="shared" si="2"/>
        <v>-56823</v>
      </c>
      <c r="H34" s="27">
        <f t="shared" si="2"/>
        <v>-63510</v>
      </c>
      <c r="I34" s="27">
        <f t="shared" si="2"/>
        <v>-57828</v>
      </c>
      <c r="J34" s="27">
        <f t="shared" si="2"/>
        <v>-178161</v>
      </c>
      <c r="K34" s="27">
        <f t="shared" si="2"/>
        <v>-57959</v>
      </c>
      <c r="L34" s="27">
        <f t="shared" si="2"/>
        <v>-51546</v>
      </c>
      <c r="M34" s="27">
        <f t="shared" si="2"/>
        <v>-70104</v>
      </c>
      <c r="N34" s="27">
        <f t="shared" si="2"/>
        <v>-179609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-357770</v>
      </c>
      <c r="X34" s="27">
        <f t="shared" si="2"/>
        <v>-363960</v>
      </c>
      <c r="Y34" s="27">
        <f t="shared" si="2"/>
        <v>6190</v>
      </c>
      <c r="Z34" s="28">
        <f>+IF(X34&lt;&gt;0,+(Y34/X34)*100,0)</f>
        <v>-1.7007363446532586</v>
      </c>
      <c r="AA34" s="29">
        <f>SUM(AA29:AA33)</f>
        <v>-727920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-14463176</v>
      </c>
      <c r="D36" s="31">
        <f>+D15+D25+D34</f>
        <v>0</v>
      </c>
      <c r="E36" s="32">
        <f t="shared" si="3"/>
        <v>3554647</v>
      </c>
      <c r="F36" s="33">
        <f t="shared" si="3"/>
        <v>3554647</v>
      </c>
      <c r="G36" s="33">
        <f t="shared" si="3"/>
        <v>10934949</v>
      </c>
      <c r="H36" s="33">
        <f t="shared" si="3"/>
        <v>-4934119</v>
      </c>
      <c r="I36" s="33">
        <f t="shared" si="3"/>
        <v>-5467207</v>
      </c>
      <c r="J36" s="33">
        <f t="shared" si="3"/>
        <v>533623</v>
      </c>
      <c r="K36" s="33">
        <f t="shared" si="3"/>
        <v>-3319196</v>
      </c>
      <c r="L36" s="33">
        <f t="shared" si="3"/>
        <v>6022308</v>
      </c>
      <c r="M36" s="33">
        <f t="shared" si="3"/>
        <v>-10900929</v>
      </c>
      <c r="N36" s="33">
        <f t="shared" si="3"/>
        <v>-8197817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-7664194</v>
      </c>
      <c r="X36" s="33">
        <f t="shared" si="3"/>
        <v>1487409</v>
      </c>
      <c r="Y36" s="33">
        <f t="shared" si="3"/>
        <v>-9151603</v>
      </c>
      <c r="Z36" s="34">
        <f>+IF(X36&lt;&gt;0,+(Y36/X36)*100,0)</f>
        <v>-615.271455262137</v>
      </c>
      <c r="AA36" s="35">
        <f>+AA15+AA25+AA34</f>
        <v>3554647</v>
      </c>
    </row>
    <row r="37" spans="1:27" ht="13.5">
      <c r="A37" s="22" t="s">
        <v>57</v>
      </c>
      <c r="B37" s="16"/>
      <c r="C37" s="31">
        <v>34409897</v>
      </c>
      <c r="D37" s="31"/>
      <c r="E37" s="32">
        <v>15612433</v>
      </c>
      <c r="F37" s="33">
        <v>15612433</v>
      </c>
      <c r="G37" s="33">
        <v>19990726</v>
      </c>
      <c r="H37" s="33">
        <v>30925675</v>
      </c>
      <c r="I37" s="33">
        <v>25991556</v>
      </c>
      <c r="J37" s="33">
        <v>19990726</v>
      </c>
      <c r="K37" s="33">
        <v>20524349</v>
      </c>
      <c r="L37" s="33">
        <v>17205153</v>
      </c>
      <c r="M37" s="33">
        <v>23227461</v>
      </c>
      <c r="N37" s="33">
        <v>20524349</v>
      </c>
      <c r="O37" s="33"/>
      <c r="P37" s="33"/>
      <c r="Q37" s="33"/>
      <c r="R37" s="33"/>
      <c r="S37" s="33"/>
      <c r="T37" s="33"/>
      <c r="U37" s="33"/>
      <c r="V37" s="33"/>
      <c r="W37" s="33">
        <v>19990726</v>
      </c>
      <c r="X37" s="33">
        <v>15612433</v>
      </c>
      <c r="Y37" s="33">
        <v>4378293</v>
      </c>
      <c r="Z37" s="34">
        <v>28.04</v>
      </c>
      <c r="AA37" s="35">
        <v>15612433</v>
      </c>
    </row>
    <row r="38" spans="1:27" ht="13.5">
      <c r="A38" s="41" t="s">
        <v>58</v>
      </c>
      <c r="B38" s="42"/>
      <c r="C38" s="43">
        <v>19946721</v>
      </c>
      <c r="D38" s="43"/>
      <c r="E38" s="44">
        <v>19167080</v>
      </c>
      <c r="F38" s="45">
        <v>19167080</v>
      </c>
      <c r="G38" s="45">
        <v>30925675</v>
      </c>
      <c r="H38" s="45">
        <v>25991556</v>
      </c>
      <c r="I38" s="45">
        <v>20524349</v>
      </c>
      <c r="J38" s="45">
        <v>20524349</v>
      </c>
      <c r="K38" s="45">
        <v>17205153</v>
      </c>
      <c r="L38" s="45">
        <v>23227461</v>
      </c>
      <c r="M38" s="45">
        <v>12326532</v>
      </c>
      <c r="N38" s="45">
        <v>12326532</v>
      </c>
      <c r="O38" s="45"/>
      <c r="P38" s="45"/>
      <c r="Q38" s="45"/>
      <c r="R38" s="45"/>
      <c r="S38" s="45"/>
      <c r="T38" s="45"/>
      <c r="U38" s="45"/>
      <c r="V38" s="45"/>
      <c r="W38" s="45">
        <v>12326532</v>
      </c>
      <c r="X38" s="45">
        <v>17099842</v>
      </c>
      <c r="Y38" s="45">
        <v>-4773310</v>
      </c>
      <c r="Z38" s="46">
        <v>-27.91</v>
      </c>
      <c r="AA38" s="47">
        <v>19167080</v>
      </c>
    </row>
    <row r="39" spans="1:27" ht="13.5">
      <c r="A39" s="48" t="s">
        <v>91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101123177</v>
      </c>
      <c r="D6" s="17"/>
      <c r="E6" s="18">
        <v>153089785</v>
      </c>
      <c r="F6" s="19">
        <v>153089785</v>
      </c>
      <c r="G6" s="19">
        <v>9735549</v>
      </c>
      <c r="H6" s="19">
        <v>11237311</v>
      </c>
      <c r="I6" s="19">
        <v>8519418</v>
      </c>
      <c r="J6" s="19">
        <v>29492278</v>
      </c>
      <c r="K6" s="19">
        <v>13195343</v>
      </c>
      <c r="L6" s="19">
        <v>10848451</v>
      </c>
      <c r="M6" s="19">
        <v>8866865</v>
      </c>
      <c r="N6" s="19">
        <v>32910659</v>
      </c>
      <c r="O6" s="19"/>
      <c r="P6" s="19"/>
      <c r="Q6" s="19"/>
      <c r="R6" s="19"/>
      <c r="S6" s="19"/>
      <c r="T6" s="19"/>
      <c r="U6" s="19"/>
      <c r="V6" s="19"/>
      <c r="W6" s="19">
        <v>62402937</v>
      </c>
      <c r="X6" s="19">
        <v>85117604</v>
      </c>
      <c r="Y6" s="19">
        <v>-22714667</v>
      </c>
      <c r="Z6" s="20">
        <v>-26.69</v>
      </c>
      <c r="AA6" s="21">
        <v>153089785</v>
      </c>
    </row>
    <row r="7" spans="1:27" ht="13.5">
      <c r="A7" s="22" t="s">
        <v>34</v>
      </c>
      <c r="B7" s="16"/>
      <c r="C7" s="17">
        <v>38677586</v>
      </c>
      <c r="D7" s="17"/>
      <c r="E7" s="18">
        <v>39633000</v>
      </c>
      <c r="F7" s="19">
        <v>39633000</v>
      </c>
      <c r="G7" s="19">
        <v>15589000</v>
      </c>
      <c r="H7" s="19">
        <v>1334000</v>
      </c>
      <c r="I7" s="19"/>
      <c r="J7" s="19">
        <v>16923000</v>
      </c>
      <c r="K7" s="19">
        <v>378500</v>
      </c>
      <c r="L7" s="19">
        <v>12081000</v>
      </c>
      <c r="M7" s="19"/>
      <c r="N7" s="19">
        <v>12459500</v>
      </c>
      <c r="O7" s="19"/>
      <c r="P7" s="19"/>
      <c r="Q7" s="19"/>
      <c r="R7" s="19"/>
      <c r="S7" s="19"/>
      <c r="T7" s="19"/>
      <c r="U7" s="19"/>
      <c r="V7" s="19"/>
      <c r="W7" s="19">
        <v>29382500</v>
      </c>
      <c r="X7" s="19">
        <v>29040500</v>
      </c>
      <c r="Y7" s="19">
        <v>342000</v>
      </c>
      <c r="Z7" s="20">
        <v>1.18</v>
      </c>
      <c r="AA7" s="21">
        <v>39633000</v>
      </c>
    </row>
    <row r="8" spans="1:27" ht="13.5">
      <c r="A8" s="22" t="s">
        <v>35</v>
      </c>
      <c r="B8" s="16"/>
      <c r="C8" s="17">
        <v>15152027</v>
      </c>
      <c r="D8" s="17"/>
      <c r="E8" s="18">
        <v>29248000</v>
      </c>
      <c r="F8" s="19">
        <v>29248000</v>
      </c>
      <c r="G8" s="19">
        <v>3000000</v>
      </c>
      <c r="H8" s="19"/>
      <c r="I8" s="19"/>
      <c r="J8" s="19">
        <v>3000000</v>
      </c>
      <c r="K8" s="19"/>
      <c r="L8" s="19">
        <v>4000000</v>
      </c>
      <c r="M8" s="19"/>
      <c r="N8" s="19">
        <v>4000000</v>
      </c>
      <c r="O8" s="19"/>
      <c r="P8" s="19"/>
      <c r="Q8" s="19"/>
      <c r="R8" s="19"/>
      <c r="S8" s="19"/>
      <c r="T8" s="19"/>
      <c r="U8" s="19"/>
      <c r="V8" s="19"/>
      <c r="W8" s="19">
        <v>7000000</v>
      </c>
      <c r="X8" s="19">
        <v>21140960</v>
      </c>
      <c r="Y8" s="19">
        <v>-14140960</v>
      </c>
      <c r="Z8" s="20">
        <v>-66.89</v>
      </c>
      <c r="AA8" s="21">
        <v>29248000</v>
      </c>
    </row>
    <row r="9" spans="1:27" ht="13.5">
      <c r="A9" s="22" t="s">
        <v>36</v>
      </c>
      <c r="B9" s="16"/>
      <c r="C9" s="17">
        <v>1030475</v>
      </c>
      <c r="D9" s="17"/>
      <c r="E9" s="18">
        <v>940000</v>
      </c>
      <c r="F9" s="19">
        <v>940000</v>
      </c>
      <c r="G9" s="19">
        <v>17929</v>
      </c>
      <c r="H9" s="19">
        <v>19777</v>
      </c>
      <c r="I9" s="19"/>
      <c r="J9" s="19">
        <v>37706</v>
      </c>
      <c r="K9" s="19">
        <v>9698</v>
      </c>
      <c r="L9" s="19">
        <v>3510</v>
      </c>
      <c r="M9" s="19"/>
      <c r="N9" s="19">
        <v>13208</v>
      </c>
      <c r="O9" s="19"/>
      <c r="P9" s="19"/>
      <c r="Q9" s="19"/>
      <c r="R9" s="19"/>
      <c r="S9" s="19"/>
      <c r="T9" s="19"/>
      <c r="U9" s="19"/>
      <c r="V9" s="19"/>
      <c r="W9" s="19">
        <v>50914</v>
      </c>
      <c r="X9" s="19">
        <v>483560</v>
      </c>
      <c r="Y9" s="19">
        <v>-432646</v>
      </c>
      <c r="Z9" s="20">
        <v>-89.47</v>
      </c>
      <c r="AA9" s="21">
        <v>940000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-140583079</v>
      </c>
      <c r="D12" s="17"/>
      <c r="E12" s="18">
        <v>-163869681</v>
      </c>
      <c r="F12" s="19">
        <v>-163869681</v>
      </c>
      <c r="G12" s="19">
        <v>-14597146</v>
      </c>
      <c r="H12" s="19">
        <v>-14349671</v>
      </c>
      <c r="I12" s="19">
        <v>-12400105</v>
      </c>
      <c r="J12" s="19">
        <v>-41346922</v>
      </c>
      <c r="K12" s="19">
        <v>-12651416</v>
      </c>
      <c r="L12" s="19">
        <v>-11334510</v>
      </c>
      <c r="M12" s="19">
        <v>-11555245</v>
      </c>
      <c r="N12" s="19">
        <v>-35541171</v>
      </c>
      <c r="O12" s="19"/>
      <c r="P12" s="19"/>
      <c r="Q12" s="19"/>
      <c r="R12" s="19"/>
      <c r="S12" s="19"/>
      <c r="T12" s="19"/>
      <c r="U12" s="19"/>
      <c r="V12" s="19"/>
      <c r="W12" s="19">
        <v>-76888093</v>
      </c>
      <c r="X12" s="19">
        <v>-83270993</v>
      </c>
      <c r="Y12" s="19">
        <v>6382900</v>
      </c>
      <c r="Z12" s="20">
        <v>-7.67</v>
      </c>
      <c r="AA12" s="21">
        <v>-163869681</v>
      </c>
    </row>
    <row r="13" spans="1:27" ht="13.5">
      <c r="A13" s="22" t="s">
        <v>40</v>
      </c>
      <c r="B13" s="16"/>
      <c r="C13" s="17">
        <v>-1607928</v>
      </c>
      <c r="D13" s="17"/>
      <c r="E13" s="18">
        <v>-1700309</v>
      </c>
      <c r="F13" s="19">
        <v>-1700309</v>
      </c>
      <c r="G13" s="19">
        <v>-34055</v>
      </c>
      <c r="H13" s="19">
        <v>-32618</v>
      </c>
      <c r="I13" s="19">
        <v>-161518</v>
      </c>
      <c r="J13" s="19">
        <v>-228191</v>
      </c>
      <c r="K13" s="19">
        <v>-32524</v>
      </c>
      <c r="L13" s="19">
        <v>-29208</v>
      </c>
      <c r="M13" s="19"/>
      <c r="N13" s="19">
        <v>-61732</v>
      </c>
      <c r="O13" s="19"/>
      <c r="P13" s="19"/>
      <c r="Q13" s="19"/>
      <c r="R13" s="19"/>
      <c r="S13" s="19"/>
      <c r="T13" s="19"/>
      <c r="U13" s="19"/>
      <c r="V13" s="19"/>
      <c r="W13" s="19">
        <v>-289923</v>
      </c>
      <c r="X13" s="19">
        <v>-857833</v>
      </c>
      <c r="Y13" s="19">
        <v>567910</v>
      </c>
      <c r="Z13" s="20">
        <v>-66.2</v>
      </c>
      <c r="AA13" s="21">
        <v>-1700309</v>
      </c>
    </row>
    <row r="14" spans="1:27" ht="13.5">
      <c r="A14" s="22" t="s">
        <v>41</v>
      </c>
      <c r="B14" s="16"/>
      <c r="C14" s="17">
        <v>-750004</v>
      </c>
      <c r="D14" s="17"/>
      <c r="E14" s="18">
        <v>-13669128</v>
      </c>
      <c r="F14" s="19">
        <v>-13669128</v>
      </c>
      <c r="G14" s="19">
        <v>-1462837</v>
      </c>
      <c r="H14" s="19">
        <v>-903984</v>
      </c>
      <c r="I14" s="19">
        <v>-533860</v>
      </c>
      <c r="J14" s="19">
        <v>-2900681</v>
      </c>
      <c r="K14" s="19">
        <v>-437382</v>
      </c>
      <c r="L14" s="19">
        <v>-1424112</v>
      </c>
      <c r="M14" s="19">
        <v>-1030772</v>
      </c>
      <c r="N14" s="19">
        <v>-2892266</v>
      </c>
      <c r="O14" s="19"/>
      <c r="P14" s="19"/>
      <c r="Q14" s="19"/>
      <c r="R14" s="19"/>
      <c r="S14" s="19"/>
      <c r="T14" s="19"/>
      <c r="U14" s="19"/>
      <c r="V14" s="19"/>
      <c r="W14" s="19">
        <v>-5792947</v>
      </c>
      <c r="X14" s="19">
        <v>-6834564</v>
      </c>
      <c r="Y14" s="19">
        <v>1041617</v>
      </c>
      <c r="Z14" s="20">
        <v>-15.24</v>
      </c>
      <c r="AA14" s="21">
        <v>-13669128</v>
      </c>
    </row>
    <row r="15" spans="1:27" ht="13.5">
      <c r="A15" s="23" t="s">
        <v>42</v>
      </c>
      <c r="B15" s="24"/>
      <c r="C15" s="25">
        <f aca="true" t="shared" si="0" ref="C15:Y15">SUM(C6:C14)</f>
        <v>13042254</v>
      </c>
      <c r="D15" s="25">
        <f>SUM(D6:D14)</f>
        <v>0</v>
      </c>
      <c r="E15" s="26">
        <f t="shared" si="0"/>
        <v>43671667</v>
      </c>
      <c r="F15" s="27">
        <f t="shared" si="0"/>
        <v>43671667</v>
      </c>
      <c r="G15" s="27">
        <f t="shared" si="0"/>
        <v>12248440</v>
      </c>
      <c r="H15" s="27">
        <f t="shared" si="0"/>
        <v>-2695185</v>
      </c>
      <c r="I15" s="27">
        <f t="shared" si="0"/>
        <v>-4576065</v>
      </c>
      <c r="J15" s="27">
        <f t="shared" si="0"/>
        <v>4977190</v>
      </c>
      <c r="K15" s="27">
        <f t="shared" si="0"/>
        <v>462219</v>
      </c>
      <c r="L15" s="27">
        <f t="shared" si="0"/>
        <v>14145131</v>
      </c>
      <c r="M15" s="27">
        <f t="shared" si="0"/>
        <v>-3719152</v>
      </c>
      <c r="N15" s="27">
        <f t="shared" si="0"/>
        <v>10888198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15865388</v>
      </c>
      <c r="X15" s="27">
        <f t="shared" si="0"/>
        <v>44819234</v>
      </c>
      <c r="Y15" s="27">
        <f t="shared" si="0"/>
        <v>-28953846</v>
      </c>
      <c r="Z15" s="28">
        <f>+IF(X15&lt;&gt;0,+(Y15/X15)*100,0)</f>
        <v>-64.60138519993447</v>
      </c>
      <c r="AA15" s="29">
        <f>SUM(AA6:AA14)</f>
        <v>43671667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631755</v>
      </c>
      <c r="D19" s="17"/>
      <c r="E19" s="18">
        <v>120000</v>
      </c>
      <c r="F19" s="19">
        <v>120000</v>
      </c>
      <c r="G19" s="36">
        <v>2575</v>
      </c>
      <c r="H19" s="36">
        <v>7481</v>
      </c>
      <c r="I19" s="36">
        <v>1035182</v>
      </c>
      <c r="J19" s="19">
        <v>1045238</v>
      </c>
      <c r="K19" s="36">
        <v>-27037</v>
      </c>
      <c r="L19" s="36">
        <v>53432</v>
      </c>
      <c r="M19" s="19">
        <v>1</v>
      </c>
      <c r="N19" s="36">
        <v>26396</v>
      </c>
      <c r="O19" s="36"/>
      <c r="P19" s="36"/>
      <c r="Q19" s="19"/>
      <c r="R19" s="36"/>
      <c r="S19" s="36"/>
      <c r="T19" s="19"/>
      <c r="U19" s="36"/>
      <c r="V19" s="36"/>
      <c r="W19" s="36">
        <v>1071634</v>
      </c>
      <c r="X19" s="19">
        <v>60000</v>
      </c>
      <c r="Y19" s="36">
        <v>1011634</v>
      </c>
      <c r="Z19" s="37">
        <v>1686.06</v>
      </c>
      <c r="AA19" s="38">
        <v>120000</v>
      </c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>
        <v>25602</v>
      </c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-21550288</v>
      </c>
      <c r="D24" s="17"/>
      <c r="E24" s="18">
        <v>-40589000</v>
      </c>
      <c r="F24" s="19">
        <v>-40589000</v>
      </c>
      <c r="G24" s="19">
        <v>-816425</v>
      </c>
      <c r="H24" s="19">
        <v>-561485</v>
      </c>
      <c r="I24" s="19">
        <v>-1968025</v>
      </c>
      <c r="J24" s="19">
        <v>-3345935</v>
      </c>
      <c r="K24" s="19">
        <v>-1651740</v>
      </c>
      <c r="L24" s="19">
        <v>-332764</v>
      </c>
      <c r="M24" s="19">
        <v>-1137539</v>
      </c>
      <c r="N24" s="19">
        <v>-3122043</v>
      </c>
      <c r="O24" s="19"/>
      <c r="P24" s="19"/>
      <c r="Q24" s="19"/>
      <c r="R24" s="19"/>
      <c r="S24" s="19"/>
      <c r="T24" s="19"/>
      <c r="U24" s="19"/>
      <c r="V24" s="19"/>
      <c r="W24" s="19">
        <v>-6467978</v>
      </c>
      <c r="X24" s="19">
        <v>-23518017</v>
      </c>
      <c r="Y24" s="19">
        <v>17050039</v>
      </c>
      <c r="Z24" s="20">
        <v>-72.5</v>
      </c>
      <c r="AA24" s="21">
        <v>-40589000</v>
      </c>
    </row>
    <row r="25" spans="1:27" ht="13.5">
      <c r="A25" s="23" t="s">
        <v>49</v>
      </c>
      <c r="B25" s="24"/>
      <c r="C25" s="25">
        <f aca="true" t="shared" si="1" ref="C25:Y25">SUM(C19:C24)</f>
        <v>-20892931</v>
      </c>
      <c r="D25" s="25">
        <f>SUM(D19:D24)</f>
        <v>0</v>
      </c>
      <c r="E25" s="26">
        <f t="shared" si="1"/>
        <v>-40469000</v>
      </c>
      <c r="F25" s="27">
        <f t="shared" si="1"/>
        <v>-40469000</v>
      </c>
      <c r="G25" s="27">
        <f t="shared" si="1"/>
        <v>-813850</v>
      </c>
      <c r="H25" s="27">
        <f t="shared" si="1"/>
        <v>-554004</v>
      </c>
      <c r="I25" s="27">
        <f t="shared" si="1"/>
        <v>-932843</v>
      </c>
      <c r="J25" s="27">
        <f t="shared" si="1"/>
        <v>-2300697</v>
      </c>
      <c r="K25" s="27">
        <f t="shared" si="1"/>
        <v>-1678777</v>
      </c>
      <c r="L25" s="27">
        <f t="shared" si="1"/>
        <v>-279332</v>
      </c>
      <c r="M25" s="27">
        <f t="shared" si="1"/>
        <v>-1137538</v>
      </c>
      <c r="N25" s="27">
        <f t="shared" si="1"/>
        <v>-3095647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-5396344</v>
      </c>
      <c r="X25" s="27">
        <f t="shared" si="1"/>
        <v>-23458017</v>
      </c>
      <c r="Y25" s="27">
        <f t="shared" si="1"/>
        <v>18061673</v>
      </c>
      <c r="Z25" s="28">
        <f>+IF(X25&lt;&gt;0,+(Y25/X25)*100,0)</f>
        <v>-76.99573668140832</v>
      </c>
      <c r="AA25" s="29">
        <f>SUM(AA19:AA24)</f>
        <v>-40469000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>
        <v>6000000</v>
      </c>
      <c r="F29" s="19">
        <v>6000000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>
        <v>6000000</v>
      </c>
      <c r="Y29" s="19">
        <v>-6000000</v>
      </c>
      <c r="Z29" s="20">
        <v>-100</v>
      </c>
      <c r="AA29" s="21">
        <v>6000000</v>
      </c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>
        <v>135000</v>
      </c>
      <c r="F31" s="19">
        <v>135000</v>
      </c>
      <c r="G31" s="19">
        <v>13760</v>
      </c>
      <c r="H31" s="36">
        <v>19803</v>
      </c>
      <c r="I31" s="36">
        <v>850</v>
      </c>
      <c r="J31" s="36">
        <v>34413</v>
      </c>
      <c r="K31" s="19">
        <v>11211</v>
      </c>
      <c r="L31" s="19">
        <v>1443</v>
      </c>
      <c r="M31" s="19">
        <v>12543</v>
      </c>
      <c r="N31" s="19">
        <v>25197</v>
      </c>
      <c r="O31" s="36"/>
      <c r="P31" s="36"/>
      <c r="Q31" s="36"/>
      <c r="R31" s="19"/>
      <c r="S31" s="19"/>
      <c r="T31" s="19"/>
      <c r="U31" s="19"/>
      <c r="V31" s="36"/>
      <c r="W31" s="36">
        <v>59610</v>
      </c>
      <c r="X31" s="36"/>
      <c r="Y31" s="19">
        <v>59610</v>
      </c>
      <c r="Z31" s="20"/>
      <c r="AA31" s="21">
        <v>135000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-2503720</v>
      </c>
      <c r="D33" s="17"/>
      <c r="E33" s="18">
        <v>-3384000</v>
      </c>
      <c r="F33" s="19">
        <v>-3384000</v>
      </c>
      <c r="G33" s="19">
        <v>-160524</v>
      </c>
      <c r="H33" s="19">
        <v>-161914</v>
      </c>
      <c r="I33" s="19">
        <v>-519700</v>
      </c>
      <c r="J33" s="19">
        <v>-842138</v>
      </c>
      <c r="K33" s="19">
        <v>-164740</v>
      </c>
      <c r="L33" s="19">
        <v>-167015</v>
      </c>
      <c r="M33" s="19">
        <v>-167614</v>
      </c>
      <c r="N33" s="19">
        <v>-499369</v>
      </c>
      <c r="O33" s="19"/>
      <c r="P33" s="19"/>
      <c r="Q33" s="19"/>
      <c r="R33" s="19"/>
      <c r="S33" s="19"/>
      <c r="T33" s="19"/>
      <c r="U33" s="19"/>
      <c r="V33" s="19"/>
      <c r="W33" s="19">
        <v>-1341507</v>
      </c>
      <c r="X33" s="19">
        <v>-1692000</v>
      </c>
      <c r="Y33" s="19">
        <v>350493</v>
      </c>
      <c r="Z33" s="20">
        <v>-20.71</v>
      </c>
      <c r="AA33" s="21">
        <v>-3384000</v>
      </c>
    </row>
    <row r="34" spans="1:27" ht="13.5">
      <c r="A34" s="23" t="s">
        <v>55</v>
      </c>
      <c r="B34" s="24"/>
      <c r="C34" s="25">
        <f aca="true" t="shared" si="2" ref="C34:Y34">SUM(C29:C33)</f>
        <v>-2503720</v>
      </c>
      <c r="D34" s="25">
        <f>SUM(D29:D33)</f>
        <v>0</v>
      </c>
      <c r="E34" s="26">
        <f t="shared" si="2"/>
        <v>2751000</v>
      </c>
      <c r="F34" s="27">
        <f t="shared" si="2"/>
        <v>2751000</v>
      </c>
      <c r="G34" s="27">
        <f t="shared" si="2"/>
        <v>-146764</v>
      </c>
      <c r="H34" s="27">
        <f t="shared" si="2"/>
        <v>-142111</v>
      </c>
      <c r="I34" s="27">
        <f t="shared" si="2"/>
        <v>-518850</v>
      </c>
      <c r="J34" s="27">
        <f t="shared" si="2"/>
        <v>-807725</v>
      </c>
      <c r="K34" s="27">
        <f t="shared" si="2"/>
        <v>-153529</v>
      </c>
      <c r="L34" s="27">
        <f t="shared" si="2"/>
        <v>-165572</v>
      </c>
      <c r="M34" s="27">
        <f t="shared" si="2"/>
        <v>-155071</v>
      </c>
      <c r="N34" s="27">
        <f t="shared" si="2"/>
        <v>-474172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-1281897</v>
      </c>
      <c r="X34" s="27">
        <f t="shared" si="2"/>
        <v>4308000</v>
      </c>
      <c r="Y34" s="27">
        <f t="shared" si="2"/>
        <v>-5589897</v>
      </c>
      <c r="Z34" s="28">
        <f>+IF(X34&lt;&gt;0,+(Y34/X34)*100,0)</f>
        <v>-129.75619777158772</v>
      </c>
      <c r="AA34" s="29">
        <f>SUM(AA29:AA33)</f>
        <v>2751000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-10354397</v>
      </c>
      <c r="D36" s="31">
        <f>+D15+D25+D34</f>
        <v>0</v>
      </c>
      <c r="E36" s="32">
        <f t="shared" si="3"/>
        <v>5953667</v>
      </c>
      <c r="F36" s="33">
        <f t="shared" si="3"/>
        <v>5953667</v>
      </c>
      <c r="G36" s="33">
        <f t="shared" si="3"/>
        <v>11287826</v>
      </c>
      <c r="H36" s="33">
        <f t="shared" si="3"/>
        <v>-3391300</v>
      </c>
      <c r="I36" s="33">
        <f t="shared" si="3"/>
        <v>-6027758</v>
      </c>
      <c r="J36" s="33">
        <f t="shared" si="3"/>
        <v>1868768</v>
      </c>
      <c r="K36" s="33">
        <f t="shared" si="3"/>
        <v>-1370087</v>
      </c>
      <c r="L36" s="33">
        <f t="shared" si="3"/>
        <v>13700227</v>
      </c>
      <c r="M36" s="33">
        <f t="shared" si="3"/>
        <v>-5011761</v>
      </c>
      <c r="N36" s="33">
        <f t="shared" si="3"/>
        <v>7318379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9187147</v>
      </c>
      <c r="X36" s="33">
        <f t="shared" si="3"/>
        <v>25669217</v>
      </c>
      <c r="Y36" s="33">
        <f t="shared" si="3"/>
        <v>-16482070</v>
      </c>
      <c r="Z36" s="34">
        <f>+IF(X36&lt;&gt;0,+(Y36/X36)*100,0)</f>
        <v>-64.20947705572789</v>
      </c>
      <c r="AA36" s="35">
        <f>+AA15+AA25+AA34</f>
        <v>5953667</v>
      </c>
    </row>
    <row r="37" spans="1:27" ht="13.5">
      <c r="A37" s="22" t="s">
        <v>57</v>
      </c>
      <c r="B37" s="16"/>
      <c r="C37" s="31">
        <v>10639847</v>
      </c>
      <c r="D37" s="31"/>
      <c r="E37" s="32">
        <v>-2629466</v>
      </c>
      <c r="F37" s="33">
        <v>-2629466</v>
      </c>
      <c r="G37" s="33">
        <v>-2629466</v>
      </c>
      <c r="H37" s="33">
        <v>8658360</v>
      </c>
      <c r="I37" s="33">
        <v>5267060</v>
      </c>
      <c r="J37" s="33">
        <v>-2629466</v>
      </c>
      <c r="K37" s="33">
        <v>-760698</v>
      </c>
      <c r="L37" s="33">
        <v>-2130785</v>
      </c>
      <c r="M37" s="33">
        <v>11569442</v>
      </c>
      <c r="N37" s="33">
        <v>-760698</v>
      </c>
      <c r="O37" s="33"/>
      <c r="P37" s="33"/>
      <c r="Q37" s="33"/>
      <c r="R37" s="33"/>
      <c r="S37" s="33"/>
      <c r="T37" s="33"/>
      <c r="U37" s="33"/>
      <c r="V37" s="33"/>
      <c r="W37" s="33">
        <v>-2629466</v>
      </c>
      <c r="X37" s="33">
        <v>-2629466</v>
      </c>
      <c r="Y37" s="33"/>
      <c r="Z37" s="34"/>
      <c r="AA37" s="35">
        <v>-2629466</v>
      </c>
    </row>
    <row r="38" spans="1:27" ht="13.5">
      <c r="A38" s="41" t="s">
        <v>58</v>
      </c>
      <c r="B38" s="42"/>
      <c r="C38" s="43">
        <v>285450</v>
      </c>
      <c r="D38" s="43"/>
      <c r="E38" s="44">
        <v>3324201</v>
      </c>
      <c r="F38" s="45">
        <v>3324201</v>
      </c>
      <c r="G38" s="45">
        <v>8658360</v>
      </c>
      <c r="H38" s="45">
        <v>5267060</v>
      </c>
      <c r="I38" s="45">
        <v>-760698</v>
      </c>
      <c r="J38" s="45">
        <v>-760698</v>
      </c>
      <c r="K38" s="45">
        <v>-2130785</v>
      </c>
      <c r="L38" s="45">
        <v>11569442</v>
      </c>
      <c r="M38" s="45">
        <v>6557681</v>
      </c>
      <c r="N38" s="45">
        <v>6557681</v>
      </c>
      <c r="O38" s="45"/>
      <c r="P38" s="45"/>
      <c r="Q38" s="45"/>
      <c r="R38" s="45"/>
      <c r="S38" s="45"/>
      <c r="T38" s="45"/>
      <c r="U38" s="45"/>
      <c r="V38" s="45"/>
      <c r="W38" s="45">
        <v>6557681</v>
      </c>
      <c r="X38" s="45">
        <v>23039751</v>
      </c>
      <c r="Y38" s="45">
        <v>-16482070</v>
      </c>
      <c r="Z38" s="46">
        <v>-71.54</v>
      </c>
      <c r="AA38" s="47">
        <v>3324201</v>
      </c>
    </row>
    <row r="39" spans="1:27" ht="13.5">
      <c r="A39" s="48" t="s">
        <v>91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15745070</v>
      </c>
      <c r="D6" s="17"/>
      <c r="E6" s="18">
        <v>27850200</v>
      </c>
      <c r="F6" s="19">
        <v>27850200</v>
      </c>
      <c r="G6" s="19">
        <v>973869</v>
      </c>
      <c r="H6" s="19">
        <v>1867723</v>
      </c>
      <c r="I6" s="19">
        <v>1969250</v>
      </c>
      <c r="J6" s="19">
        <v>4810842</v>
      </c>
      <c r="K6" s="19">
        <v>1467408</v>
      </c>
      <c r="L6" s="19">
        <v>1500527</v>
      </c>
      <c r="M6" s="19">
        <v>1469098</v>
      </c>
      <c r="N6" s="19">
        <v>4437033</v>
      </c>
      <c r="O6" s="19"/>
      <c r="P6" s="19"/>
      <c r="Q6" s="19"/>
      <c r="R6" s="19"/>
      <c r="S6" s="19"/>
      <c r="T6" s="19"/>
      <c r="U6" s="19"/>
      <c r="V6" s="19"/>
      <c r="W6" s="19">
        <v>9247875</v>
      </c>
      <c r="X6" s="19">
        <v>11575321</v>
      </c>
      <c r="Y6" s="19">
        <v>-2327446</v>
      </c>
      <c r="Z6" s="20">
        <v>-20.11</v>
      </c>
      <c r="AA6" s="21">
        <v>27850200</v>
      </c>
    </row>
    <row r="7" spans="1:27" ht="13.5">
      <c r="A7" s="22" t="s">
        <v>34</v>
      </c>
      <c r="B7" s="16"/>
      <c r="C7" s="17">
        <v>19396095</v>
      </c>
      <c r="D7" s="17"/>
      <c r="E7" s="18">
        <v>20489000</v>
      </c>
      <c r="F7" s="19">
        <v>20489000</v>
      </c>
      <c r="G7" s="19">
        <v>5976000</v>
      </c>
      <c r="H7" s="19"/>
      <c r="I7" s="19"/>
      <c r="J7" s="19">
        <v>5976000</v>
      </c>
      <c r="K7" s="19"/>
      <c r="L7" s="19"/>
      <c r="M7" s="19">
        <v>5031000</v>
      </c>
      <c r="N7" s="19">
        <v>5031000</v>
      </c>
      <c r="O7" s="19"/>
      <c r="P7" s="19"/>
      <c r="Q7" s="19"/>
      <c r="R7" s="19"/>
      <c r="S7" s="19"/>
      <c r="T7" s="19"/>
      <c r="U7" s="19"/>
      <c r="V7" s="19"/>
      <c r="W7" s="19">
        <v>11007000</v>
      </c>
      <c r="X7" s="19">
        <v>14475000</v>
      </c>
      <c r="Y7" s="19">
        <v>-3468000</v>
      </c>
      <c r="Z7" s="20">
        <v>-23.96</v>
      </c>
      <c r="AA7" s="21">
        <v>20489000</v>
      </c>
    </row>
    <row r="8" spans="1:27" ht="13.5">
      <c r="A8" s="22" t="s">
        <v>35</v>
      </c>
      <c r="B8" s="16"/>
      <c r="C8" s="17">
        <v>7089000</v>
      </c>
      <c r="D8" s="17"/>
      <c r="E8" s="18">
        <v>19848000</v>
      </c>
      <c r="F8" s="19">
        <v>19848000</v>
      </c>
      <c r="G8" s="19">
        <v>3848000</v>
      </c>
      <c r="H8" s="19"/>
      <c r="I8" s="19"/>
      <c r="J8" s="19">
        <v>3848000</v>
      </c>
      <c r="K8" s="19"/>
      <c r="L8" s="19">
        <v>4000000</v>
      </c>
      <c r="M8" s="19"/>
      <c r="N8" s="19">
        <v>4000000</v>
      </c>
      <c r="O8" s="19"/>
      <c r="P8" s="19"/>
      <c r="Q8" s="19"/>
      <c r="R8" s="19"/>
      <c r="S8" s="19"/>
      <c r="T8" s="19"/>
      <c r="U8" s="19"/>
      <c r="V8" s="19"/>
      <c r="W8" s="19">
        <v>7848000</v>
      </c>
      <c r="X8" s="19">
        <v>15700000</v>
      </c>
      <c r="Y8" s="19">
        <v>-7852000</v>
      </c>
      <c r="Z8" s="20">
        <v>-50.01</v>
      </c>
      <c r="AA8" s="21">
        <v>19848000</v>
      </c>
    </row>
    <row r="9" spans="1:27" ht="13.5">
      <c r="A9" s="22" t="s">
        <v>36</v>
      </c>
      <c r="B9" s="16"/>
      <c r="C9" s="17">
        <v>1338198</v>
      </c>
      <c r="D9" s="17"/>
      <c r="E9" s="18">
        <v>1170600</v>
      </c>
      <c r="F9" s="19">
        <v>1170600</v>
      </c>
      <c r="G9" s="19">
        <v>17328</v>
      </c>
      <c r="H9" s="19">
        <v>65626</v>
      </c>
      <c r="I9" s="19">
        <v>173744</v>
      </c>
      <c r="J9" s="19">
        <v>256698</v>
      </c>
      <c r="K9" s="19">
        <v>124369</v>
      </c>
      <c r="L9" s="19">
        <v>86558</v>
      </c>
      <c r="M9" s="19">
        <v>172595</v>
      </c>
      <c r="N9" s="19">
        <v>383522</v>
      </c>
      <c r="O9" s="19"/>
      <c r="P9" s="19"/>
      <c r="Q9" s="19"/>
      <c r="R9" s="19"/>
      <c r="S9" s="19"/>
      <c r="T9" s="19"/>
      <c r="U9" s="19"/>
      <c r="V9" s="19"/>
      <c r="W9" s="19">
        <v>640220</v>
      </c>
      <c r="X9" s="19">
        <v>466770</v>
      </c>
      <c r="Y9" s="19">
        <v>173450</v>
      </c>
      <c r="Z9" s="20">
        <v>37.16</v>
      </c>
      <c r="AA9" s="21">
        <v>1170600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-65838444</v>
      </c>
      <c r="D12" s="17"/>
      <c r="E12" s="18">
        <v>-38935023</v>
      </c>
      <c r="F12" s="19">
        <v>-38935023</v>
      </c>
      <c r="G12" s="19">
        <v>-13605666</v>
      </c>
      <c r="H12" s="19">
        <v>-8437215</v>
      </c>
      <c r="I12" s="19">
        <v>-1788140</v>
      </c>
      <c r="J12" s="19">
        <v>-23831021</v>
      </c>
      <c r="K12" s="19">
        <v>-4574181</v>
      </c>
      <c r="L12" s="19">
        <v>-13800853</v>
      </c>
      <c r="M12" s="19">
        <v>-2177388</v>
      </c>
      <c r="N12" s="19">
        <v>-20552422</v>
      </c>
      <c r="O12" s="19"/>
      <c r="P12" s="19"/>
      <c r="Q12" s="19"/>
      <c r="R12" s="19"/>
      <c r="S12" s="19"/>
      <c r="T12" s="19"/>
      <c r="U12" s="19"/>
      <c r="V12" s="19"/>
      <c r="W12" s="19">
        <v>-44383443</v>
      </c>
      <c r="X12" s="19">
        <v>-14406252</v>
      </c>
      <c r="Y12" s="19">
        <v>-29977191</v>
      </c>
      <c r="Z12" s="20">
        <v>208.08</v>
      </c>
      <c r="AA12" s="21">
        <v>-38935023</v>
      </c>
    </row>
    <row r="13" spans="1:27" ht="13.5">
      <c r="A13" s="22" t="s">
        <v>40</v>
      </c>
      <c r="B13" s="16"/>
      <c r="C13" s="17">
        <v>-811725</v>
      </c>
      <c r="D13" s="17"/>
      <c r="E13" s="18">
        <v>-531013</v>
      </c>
      <c r="F13" s="19">
        <v>-531013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>
        <v>-531013</v>
      </c>
    </row>
    <row r="14" spans="1:27" ht="13.5">
      <c r="A14" s="22" t="s">
        <v>41</v>
      </c>
      <c r="B14" s="16"/>
      <c r="C14" s="17">
        <v>-7536185</v>
      </c>
      <c r="D14" s="17"/>
      <c r="E14" s="18">
        <v>-8302311</v>
      </c>
      <c r="F14" s="19">
        <v>-8302311</v>
      </c>
      <c r="G14" s="19">
        <v>-3711438</v>
      </c>
      <c r="H14" s="19"/>
      <c r="I14" s="19"/>
      <c r="J14" s="19">
        <v>-3711438</v>
      </c>
      <c r="K14" s="19"/>
      <c r="L14" s="19"/>
      <c r="M14" s="19">
        <v>-2766438</v>
      </c>
      <c r="N14" s="19">
        <v>-2766438</v>
      </c>
      <c r="O14" s="19"/>
      <c r="P14" s="19"/>
      <c r="Q14" s="19"/>
      <c r="R14" s="19"/>
      <c r="S14" s="19"/>
      <c r="T14" s="19"/>
      <c r="U14" s="19"/>
      <c r="V14" s="19"/>
      <c r="W14" s="19">
        <v>-6477876</v>
      </c>
      <c r="X14" s="19">
        <v>-5534874</v>
      </c>
      <c r="Y14" s="19">
        <v>-943002</v>
      </c>
      <c r="Z14" s="20">
        <v>17.04</v>
      </c>
      <c r="AA14" s="21">
        <v>-8302311</v>
      </c>
    </row>
    <row r="15" spans="1:27" ht="13.5">
      <c r="A15" s="23" t="s">
        <v>42</v>
      </c>
      <c r="B15" s="24"/>
      <c r="C15" s="25">
        <f aca="true" t="shared" si="0" ref="C15:Y15">SUM(C6:C14)</f>
        <v>-30617991</v>
      </c>
      <c r="D15" s="25">
        <f>SUM(D6:D14)</f>
        <v>0</v>
      </c>
      <c r="E15" s="26">
        <f t="shared" si="0"/>
        <v>21589453</v>
      </c>
      <c r="F15" s="27">
        <f t="shared" si="0"/>
        <v>21589453</v>
      </c>
      <c r="G15" s="27">
        <f t="shared" si="0"/>
        <v>-6501907</v>
      </c>
      <c r="H15" s="27">
        <f t="shared" si="0"/>
        <v>-6503866</v>
      </c>
      <c r="I15" s="27">
        <f t="shared" si="0"/>
        <v>354854</v>
      </c>
      <c r="J15" s="27">
        <f t="shared" si="0"/>
        <v>-12650919</v>
      </c>
      <c r="K15" s="27">
        <f t="shared" si="0"/>
        <v>-2982404</v>
      </c>
      <c r="L15" s="27">
        <f t="shared" si="0"/>
        <v>-8213768</v>
      </c>
      <c r="M15" s="27">
        <f t="shared" si="0"/>
        <v>1728867</v>
      </c>
      <c r="N15" s="27">
        <f t="shared" si="0"/>
        <v>-9467305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-22118224</v>
      </c>
      <c r="X15" s="27">
        <f t="shared" si="0"/>
        <v>22275965</v>
      </c>
      <c r="Y15" s="27">
        <f t="shared" si="0"/>
        <v>-44394189</v>
      </c>
      <c r="Z15" s="28">
        <f>+IF(X15&lt;&gt;0,+(Y15/X15)*100,0)</f>
        <v>-199.29187803985147</v>
      </c>
      <c r="AA15" s="29">
        <f>SUM(AA6:AA14)</f>
        <v>21589453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>
        <v>9382</v>
      </c>
      <c r="D20" s="17"/>
      <c r="E20" s="39">
        <v>9045</v>
      </c>
      <c r="F20" s="36">
        <v>9045</v>
      </c>
      <c r="G20" s="19">
        <v>802</v>
      </c>
      <c r="H20" s="19">
        <v>804</v>
      </c>
      <c r="I20" s="19">
        <v>807</v>
      </c>
      <c r="J20" s="19">
        <v>2413</v>
      </c>
      <c r="K20" s="19"/>
      <c r="L20" s="19">
        <v>1622</v>
      </c>
      <c r="M20" s="36">
        <v>815</v>
      </c>
      <c r="N20" s="19">
        <v>2437</v>
      </c>
      <c r="O20" s="19"/>
      <c r="P20" s="19"/>
      <c r="Q20" s="19"/>
      <c r="R20" s="19"/>
      <c r="S20" s="19"/>
      <c r="T20" s="36"/>
      <c r="U20" s="19"/>
      <c r="V20" s="19"/>
      <c r="W20" s="19">
        <v>4850</v>
      </c>
      <c r="X20" s="19">
        <v>4477</v>
      </c>
      <c r="Y20" s="19">
        <v>373</v>
      </c>
      <c r="Z20" s="20">
        <v>8.33</v>
      </c>
      <c r="AA20" s="21">
        <v>9045</v>
      </c>
    </row>
    <row r="21" spans="1:27" ht="13.5">
      <c r="A21" s="22" t="s">
        <v>46</v>
      </c>
      <c r="B21" s="16"/>
      <c r="C21" s="40">
        <v>38125378</v>
      </c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>
        <v>6715802</v>
      </c>
      <c r="H22" s="19">
        <v>6502293</v>
      </c>
      <c r="I22" s="19">
        <v>3359474</v>
      </c>
      <c r="J22" s="19">
        <v>16577569</v>
      </c>
      <c r="K22" s="19">
        <v>2146447</v>
      </c>
      <c r="L22" s="19">
        <v>4097350</v>
      </c>
      <c r="M22" s="19">
        <v>3652771</v>
      </c>
      <c r="N22" s="19">
        <v>9896568</v>
      </c>
      <c r="O22" s="19"/>
      <c r="P22" s="19"/>
      <c r="Q22" s="19"/>
      <c r="R22" s="19"/>
      <c r="S22" s="19"/>
      <c r="T22" s="19"/>
      <c r="U22" s="19"/>
      <c r="V22" s="19"/>
      <c r="W22" s="19">
        <v>26474137</v>
      </c>
      <c r="X22" s="19"/>
      <c r="Y22" s="19">
        <v>26474137</v>
      </c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-7661161</v>
      </c>
      <c r="D24" s="17"/>
      <c r="E24" s="18">
        <v>-19848000</v>
      </c>
      <c r="F24" s="19">
        <v>-19848000</v>
      </c>
      <c r="G24" s="19">
        <v>-1155</v>
      </c>
      <c r="H24" s="19">
        <v>-1190</v>
      </c>
      <c r="I24" s="19">
        <v>-3300695</v>
      </c>
      <c r="J24" s="19">
        <v>-3303040</v>
      </c>
      <c r="K24" s="19"/>
      <c r="L24" s="19"/>
      <c r="M24" s="19">
        <v>-692791</v>
      </c>
      <c r="N24" s="19">
        <v>-692791</v>
      </c>
      <c r="O24" s="19"/>
      <c r="P24" s="19"/>
      <c r="Q24" s="19"/>
      <c r="R24" s="19"/>
      <c r="S24" s="19"/>
      <c r="T24" s="19"/>
      <c r="U24" s="19"/>
      <c r="V24" s="19"/>
      <c r="W24" s="19">
        <v>-3995831</v>
      </c>
      <c r="X24" s="19">
        <v>-14700000</v>
      </c>
      <c r="Y24" s="19">
        <v>10704169</v>
      </c>
      <c r="Z24" s="20">
        <v>-72.82</v>
      </c>
      <c r="AA24" s="21">
        <v>-19848000</v>
      </c>
    </row>
    <row r="25" spans="1:27" ht="13.5">
      <c r="A25" s="23" t="s">
        <v>49</v>
      </c>
      <c r="B25" s="24"/>
      <c r="C25" s="25">
        <f aca="true" t="shared" si="1" ref="C25:Y25">SUM(C19:C24)</f>
        <v>30473599</v>
      </c>
      <c r="D25" s="25">
        <f>SUM(D19:D24)</f>
        <v>0</v>
      </c>
      <c r="E25" s="26">
        <f t="shared" si="1"/>
        <v>-19838955</v>
      </c>
      <c r="F25" s="27">
        <f t="shared" si="1"/>
        <v>-19838955</v>
      </c>
      <c r="G25" s="27">
        <f t="shared" si="1"/>
        <v>6715449</v>
      </c>
      <c r="H25" s="27">
        <f t="shared" si="1"/>
        <v>6501907</v>
      </c>
      <c r="I25" s="27">
        <f t="shared" si="1"/>
        <v>59586</v>
      </c>
      <c r="J25" s="27">
        <f t="shared" si="1"/>
        <v>13276942</v>
      </c>
      <c r="K25" s="27">
        <f t="shared" si="1"/>
        <v>2146447</v>
      </c>
      <c r="L25" s="27">
        <f t="shared" si="1"/>
        <v>4098972</v>
      </c>
      <c r="M25" s="27">
        <f t="shared" si="1"/>
        <v>2960795</v>
      </c>
      <c r="N25" s="27">
        <f t="shared" si="1"/>
        <v>9206214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22483156</v>
      </c>
      <c r="X25" s="27">
        <f t="shared" si="1"/>
        <v>-14695523</v>
      </c>
      <c r="Y25" s="27">
        <f t="shared" si="1"/>
        <v>37178679</v>
      </c>
      <c r="Z25" s="28">
        <f>+IF(X25&lt;&gt;0,+(Y25/X25)*100,0)</f>
        <v>-252.99323474230894</v>
      </c>
      <c r="AA25" s="29">
        <f>SUM(AA19:AA24)</f>
        <v>-19838955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29129</v>
      </c>
      <c r="D31" s="17"/>
      <c r="E31" s="18">
        <v>29000</v>
      </c>
      <c r="F31" s="19">
        <v>29000</v>
      </c>
      <c r="G31" s="19">
        <v>1000</v>
      </c>
      <c r="H31" s="36">
        <v>3000</v>
      </c>
      <c r="I31" s="36">
        <v>4000</v>
      </c>
      <c r="J31" s="36">
        <v>8000</v>
      </c>
      <c r="K31" s="19">
        <v>2000</v>
      </c>
      <c r="L31" s="19">
        <v>7000</v>
      </c>
      <c r="M31" s="19"/>
      <c r="N31" s="19">
        <v>9000</v>
      </c>
      <c r="O31" s="36"/>
      <c r="P31" s="36"/>
      <c r="Q31" s="36"/>
      <c r="R31" s="19"/>
      <c r="S31" s="19"/>
      <c r="T31" s="19"/>
      <c r="U31" s="19"/>
      <c r="V31" s="36"/>
      <c r="W31" s="36">
        <v>17000</v>
      </c>
      <c r="X31" s="36">
        <v>14441</v>
      </c>
      <c r="Y31" s="19">
        <v>2559</v>
      </c>
      <c r="Z31" s="20">
        <v>17.72</v>
      </c>
      <c r="AA31" s="21">
        <v>29000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29129</v>
      </c>
      <c r="D34" s="25">
        <f>SUM(D29:D33)</f>
        <v>0</v>
      </c>
      <c r="E34" s="26">
        <f t="shared" si="2"/>
        <v>29000</v>
      </c>
      <c r="F34" s="27">
        <f t="shared" si="2"/>
        <v>29000</v>
      </c>
      <c r="G34" s="27">
        <f t="shared" si="2"/>
        <v>1000</v>
      </c>
      <c r="H34" s="27">
        <f t="shared" si="2"/>
        <v>3000</v>
      </c>
      <c r="I34" s="27">
        <f t="shared" si="2"/>
        <v>4000</v>
      </c>
      <c r="J34" s="27">
        <f t="shared" si="2"/>
        <v>8000</v>
      </c>
      <c r="K34" s="27">
        <f t="shared" si="2"/>
        <v>2000</v>
      </c>
      <c r="L34" s="27">
        <f t="shared" si="2"/>
        <v>7000</v>
      </c>
      <c r="M34" s="27">
        <f t="shared" si="2"/>
        <v>0</v>
      </c>
      <c r="N34" s="27">
        <f t="shared" si="2"/>
        <v>9000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17000</v>
      </c>
      <c r="X34" s="27">
        <f t="shared" si="2"/>
        <v>14441</v>
      </c>
      <c r="Y34" s="27">
        <f t="shared" si="2"/>
        <v>2559</v>
      </c>
      <c r="Z34" s="28">
        <f>+IF(X34&lt;&gt;0,+(Y34/X34)*100,0)</f>
        <v>17.720379475105602</v>
      </c>
      <c r="AA34" s="29">
        <f>SUM(AA29:AA33)</f>
        <v>29000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-115263</v>
      </c>
      <c r="D36" s="31">
        <f>+D15+D25+D34</f>
        <v>0</v>
      </c>
      <c r="E36" s="32">
        <f t="shared" si="3"/>
        <v>1779498</v>
      </c>
      <c r="F36" s="33">
        <f t="shared" si="3"/>
        <v>1779498</v>
      </c>
      <c r="G36" s="33">
        <f t="shared" si="3"/>
        <v>214542</v>
      </c>
      <c r="H36" s="33">
        <f t="shared" si="3"/>
        <v>1041</v>
      </c>
      <c r="I36" s="33">
        <f t="shared" si="3"/>
        <v>418440</v>
      </c>
      <c r="J36" s="33">
        <f t="shared" si="3"/>
        <v>634023</v>
      </c>
      <c r="K36" s="33">
        <f t="shared" si="3"/>
        <v>-833957</v>
      </c>
      <c r="L36" s="33">
        <f t="shared" si="3"/>
        <v>-4107796</v>
      </c>
      <c r="M36" s="33">
        <f t="shared" si="3"/>
        <v>4689662</v>
      </c>
      <c r="N36" s="33">
        <f t="shared" si="3"/>
        <v>-252091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381932</v>
      </c>
      <c r="X36" s="33">
        <f t="shared" si="3"/>
        <v>7594883</v>
      </c>
      <c r="Y36" s="33">
        <f t="shared" si="3"/>
        <v>-7212951</v>
      </c>
      <c r="Z36" s="34">
        <f>+IF(X36&lt;&gt;0,+(Y36/X36)*100,0)</f>
        <v>-94.97119310462057</v>
      </c>
      <c r="AA36" s="35">
        <f>+AA15+AA25+AA34</f>
        <v>1779498</v>
      </c>
    </row>
    <row r="37" spans="1:27" ht="13.5">
      <c r="A37" s="22" t="s">
        <v>57</v>
      </c>
      <c r="B37" s="16"/>
      <c r="C37" s="31">
        <v>23203491</v>
      </c>
      <c r="D37" s="31"/>
      <c r="E37" s="32">
        <v>21089392</v>
      </c>
      <c r="F37" s="33">
        <v>21089392</v>
      </c>
      <c r="G37" s="33">
        <v>21089392</v>
      </c>
      <c r="H37" s="33">
        <v>21303934</v>
      </c>
      <c r="I37" s="33">
        <v>21304975</v>
      </c>
      <c r="J37" s="33">
        <v>21089392</v>
      </c>
      <c r="K37" s="33">
        <v>21723415</v>
      </c>
      <c r="L37" s="33">
        <v>20889458</v>
      </c>
      <c r="M37" s="33">
        <v>16781662</v>
      </c>
      <c r="N37" s="33">
        <v>21723415</v>
      </c>
      <c r="O37" s="33"/>
      <c r="P37" s="33"/>
      <c r="Q37" s="33"/>
      <c r="R37" s="33"/>
      <c r="S37" s="33"/>
      <c r="T37" s="33"/>
      <c r="U37" s="33"/>
      <c r="V37" s="33"/>
      <c r="W37" s="33">
        <v>21089392</v>
      </c>
      <c r="X37" s="33">
        <v>21089392</v>
      </c>
      <c r="Y37" s="33"/>
      <c r="Z37" s="34"/>
      <c r="AA37" s="35">
        <v>21089392</v>
      </c>
    </row>
    <row r="38" spans="1:27" ht="13.5">
      <c r="A38" s="41" t="s">
        <v>58</v>
      </c>
      <c r="B38" s="42"/>
      <c r="C38" s="43">
        <v>23088228</v>
      </c>
      <c r="D38" s="43"/>
      <c r="E38" s="44">
        <v>22868890</v>
      </c>
      <c r="F38" s="45">
        <v>22868890</v>
      </c>
      <c r="G38" s="45">
        <v>21303934</v>
      </c>
      <c r="H38" s="45">
        <v>21304975</v>
      </c>
      <c r="I38" s="45">
        <v>21723415</v>
      </c>
      <c r="J38" s="45">
        <v>21723415</v>
      </c>
      <c r="K38" s="45">
        <v>20889458</v>
      </c>
      <c r="L38" s="45">
        <v>16781662</v>
      </c>
      <c r="M38" s="45">
        <v>21471324</v>
      </c>
      <c r="N38" s="45">
        <v>21471324</v>
      </c>
      <c r="O38" s="45"/>
      <c r="P38" s="45"/>
      <c r="Q38" s="45"/>
      <c r="R38" s="45"/>
      <c r="S38" s="45"/>
      <c r="T38" s="45"/>
      <c r="U38" s="45"/>
      <c r="V38" s="45"/>
      <c r="W38" s="45">
        <v>21471324</v>
      </c>
      <c r="X38" s="45">
        <v>28684275</v>
      </c>
      <c r="Y38" s="45">
        <v>-7212951</v>
      </c>
      <c r="Z38" s="46">
        <v>-25.15</v>
      </c>
      <c r="AA38" s="47">
        <v>22868890</v>
      </c>
    </row>
    <row r="39" spans="1:27" ht="13.5">
      <c r="A39" s="48" t="s">
        <v>91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22083000</v>
      </c>
      <c r="F6" s="19">
        <v>22083000</v>
      </c>
      <c r="G6" s="19">
        <v>1387739</v>
      </c>
      <c r="H6" s="19">
        <v>688633</v>
      </c>
      <c r="I6" s="19">
        <v>745590</v>
      </c>
      <c r="J6" s="19">
        <v>2821962</v>
      </c>
      <c r="K6" s="19">
        <v>666333</v>
      </c>
      <c r="L6" s="19"/>
      <c r="M6" s="19"/>
      <c r="N6" s="19">
        <v>666333</v>
      </c>
      <c r="O6" s="19"/>
      <c r="P6" s="19"/>
      <c r="Q6" s="19"/>
      <c r="R6" s="19"/>
      <c r="S6" s="19"/>
      <c r="T6" s="19"/>
      <c r="U6" s="19"/>
      <c r="V6" s="19"/>
      <c r="W6" s="19">
        <v>3488295</v>
      </c>
      <c r="X6" s="19">
        <v>11407500</v>
      </c>
      <c r="Y6" s="19">
        <v>-7919205</v>
      </c>
      <c r="Z6" s="20">
        <v>-69.42</v>
      </c>
      <c r="AA6" s="21">
        <v>22083000</v>
      </c>
    </row>
    <row r="7" spans="1:27" ht="13.5">
      <c r="A7" s="22" t="s">
        <v>34</v>
      </c>
      <c r="B7" s="16"/>
      <c r="C7" s="17"/>
      <c r="D7" s="17"/>
      <c r="E7" s="18">
        <v>19766000</v>
      </c>
      <c r="F7" s="19">
        <v>19766000</v>
      </c>
      <c r="G7" s="19">
        <v>8339000</v>
      </c>
      <c r="H7" s="19">
        <v>1334000</v>
      </c>
      <c r="I7" s="19"/>
      <c r="J7" s="19">
        <v>9673000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9673000</v>
      </c>
      <c r="X7" s="19">
        <v>15658000</v>
      </c>
      <c r="Y7" s="19">
        <v>-5985000</v>
      </c>
      <c r="Z7" s="20">
        <v>-38.22</v>
      </c>
      <c r="AA7" s="21">
        <v>19766000</v>
      </c>
    </row>
    <row r="8" spans="1:27" ht="13.5">
      <c r="A8" s="22" t="s">
        <v>35</v>
      </c>
      <c r="B8" s="16"/>
      <c r="C8" s="17"/>
      <c r="D8" s="17"/>
      <c r="E8" s="18"/>
      <c r="F8" s="19"/>
      <c r="G8" s="19">
        <v>7741000</v>
      </c>
      <c r="H8" s="19"/>
      <c r="I8" s="19"/>
      <c r="J8" s="19">
        <v>7741000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7741000</v>
      </c>
      <c r="X8" s="19"/>
      <c r="Y8" s="19">
        <v>7741000</v>
      </c>
      <c r="Z8" s="20"/>
      <c r="AA8" s="21"/>
    </row>
    <row r="9" spans="1:27" ht="13.5">
      <c r="A9" s="22" t="s">
        <v>36</v>
      </c>
      <c r="B9" s="16"/>
      <c r="C9" s="17"/>
      <c r="D9" s="17"/>
      <c r="E9" s="18">
        <v>350000</v>
      </c>
      <c r="F9" s="19">
        <v>350000</v>
      </c>
      <c r="G9" s="19">
        <v>29166</v>
      </c>
      <c r="H9" s="19">
        <v>25446</v>
      </c>
      <c r="I9" s="19">
        <v>22400</v>
      </c>
      <c r="J9" s="19">
        <v>77012</v>
      </c>
      <c r="K9" s="19">
        <v>14200</v>
      </c>
      <c r="L9" s="19">
        <v>2556</v>
      </c>
      <c r="M9" s="19"/>
      <c r="N9" s="19">
        <v>16756</v>
      </c>
      <c r="O9" s="19"/>
      <c r="P9" s="19"/>
      <c r="Q9" s="19"/>
      <c r="R9" s="19"/>
      <c r="S9" s="19"/>
      <c r="T9" s="19"/>
      <c r="U9" s="19"/>
      <c r="V9" s="19"/>
      <c r="W9" s="19">
        <v>93768</v>
      </c>
      <c r="X9" s="19">
        <v>194000</v>
      </c>
      <c r="Y9" s="19">
        <v>-100232</v>
      </c>
      <c r="Z9" s="20">
        <v>-51.67</v>
      </c>
      <c r="AA9" s="21">
        <v>350000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/>
      <c r="D12" s="17"/>
      <c r="E12" s="18">
        <v>-40334000</v>
      </c>
      <c r="F12" s="19">
        <v>-40334000</v>
      </c>
      <c r="G12" s="19">
        <v>-2724967</v>
      </c>
      <c r="H12" s="19">
        <v>-2268854</v>
      </c>
      <c r="I12" s="19">
        <v>-2195468</v>
      </c>
      <c r="J12" s="19">
        <v>-7189289</v>
      </c>
      <c r="K12" s="19">
        <v>-3018175</v>
      </c>
      <c r="L12" s="19">
        <v>-2635601</v>
      </c>
      <c r="M12" s="19"/>
      <c r="N12" s="19">
        <v>-5653776</v>
      </c>
      <c r="O12" s="19"/>
      <c r="P12" s="19"/>
      <c r="Q12" s="19"/>
      <c r="R12" s="19"/>
      <c r="S12" s="19"/>
      <c r="T12" s="19"/>
      <c r="U12" s="19"/>
      <c r="V12" s="19"/>
      <c r="W12" s="19">
        <v>-12843065</v>
      </c>
      <c r="X12" s="19">
        <v>-20025000</v>
      </c>
      <c r="Y12" s="19">
        <v>7181935</v>
      </c>
      <c r="Z12" s="20">
        <v>-35.86</v>
      </c>
      <c r="AA12" s="21">
        <v>-40334000</v>
      </c>
    </row>
    <row r="13" spans="1:27" ht="13.5">
      <c r="A13" s="22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0</v>
      </c>
      <c r="D15" s="25">
        <f>SUM(D6:D14)</f>
        <v>0</v>
      </c>
      <c r="E15" s="26">
        <f t="shared" si="0"/>
        <v>1865000</v>
      </c>
      <c r="F15" s="27">
        <f t="shared" si="0"/>
        <v>1865000</v>
      </c>
      <c r="G15" s="27">
        <f t="shared" si="0"/>
        <v>14771938</v>
      </c>
      <c r="H15" s="27">
        <f t="shared" si="0"/>
        <v>-220775</v>
      </c>
      <c r="I15" s="27">
        <f t="shared" si="0"/>
        <v>-1427478</v>
      </c>
      <c r="J15" s="27">
        <f t="shared" si="0"/>
        <v>13123685</v>
      </c>
      <c r="K15" s="27">
        <f t="shared" si="0"/>
        <v>-2337642</v>
      </c>
      <c r="L15" s="27">
        <f t="shared" si="0"/>
        <v>-2633045</v>
      </c>
      <c r="M15" s="27">
        <f t="shared" si="0"/>
        <v>0</v>
      </c>
      <c r="N15" s="27">
        <f t="shared" si="0"/>
        <v>-4970687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8152998</v>
      </c>
      <c r="X15" s="27">
        <f t="shared" si="0"/>
        <v>7234500</v>
      </c>
      <c r="Y15" s="27">
        <f t="shared" si="0"/>
        <v>918498</v>
      </c>
      <c r="Z15" s="28">
        <f>+IF(X15&lt;&gt;0,+(Y15/X15)*100,0)</f>
        <v>12.696081277213352</v>
      </c>
      <c r="AA15" s="29">
        <f>SUM(AA6:AA14)</f>
        <v>1865000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>
        <v>4550000</v>
      </c>
      <c r="F19" s="19">
        <v>4550000</v>
      </c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>
        <v>2275004</v>
      </c>
      <c r="Y19" s="36">
        <v>-2275004</v>
      </c>
      <c r="Z19" s="37">
        <v>-100</v>
      </c>
      <c r="AA19" s="38">
        <v>4550000</v>
      </c>
    </row>
    <row r="20" spans="1:27" ht="13.5">
      <c r="A20" s="22" t="s">
        <v>45</v>
      </c>
      <c r="B20" s="16"/>
      <c r="C20" s="17"/>
      <c r="D20" s="17"/>
      <c r="E20" s="39">
        <v>16494996</v>
      </c>
      <c r="F20" s="36">
        <v>16494996</v>
      </c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>
        <v>8247498</v>
      </c>
      <c r="Y20" s="19">
        <v>-8247498</v>
      </c>
      <c r="Z20" s="20">
        <v>-100</v>
      </c>
      <c r="AA20" s="21">
        <v>16494996</v>
      </c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/>
      <c r="D24" s="17"/>
      <c r="E24" s="18">
        <v>-7740996</v>
      </c>
      <c r="F24" s="19">
        <v>-7740996</v>
      </c>
      <c r="G24" s="19"/>
      <c r="H24" s="19">
        <v>-3377796</v>
      </c>
      <c r="I24" s="19">
        <v>-2050584</v>
      </c>
      <c r="J24" s="19">
        <v>-5428380</v>
      </c>
      <c r="K24" s="19">
        <v>-2190280</v>
      </c>
      <c r="L24" s="19">
        <v>-1647538</v>
      </c>
      <c r="M24" s="19"/>
      <c r="N24" s="19">
        <v>-3837818</v>
      </c>
      <c r="O24" s="19"/>
      <c r="P24" s="19"/>
      <c r="Q24" s="19"/>
      <c r="R24" s="19"/>
      <c r="S24" s="19"/>
      <c r="T24" s="19"/>
      <c r="U24" s="19"/>
      <c r="V24" s="19"/>
      <c r="W24" s="19">
        <v>-9266198</v>
      </c>
      <c r="X24" s="19">
        <v>-3870498</v>
      </c>
      <c r="Y24" s="19">
        <v>-5395700</v>
      </c>
      <c r="Z24" s="20">
        <v>139.41</v>
      </c>
      <c r="AA24" s="21">
        <v>-7740996</v>
      </c>
    </row>
    <row r="25" spans="1:27" ht="13.5">
      <c r="A25" s="23" t="s">
        <v>49</v>
      </c>
      <c r="B25" s="24"/>
      <c r="C25" s="25">
        <f aca="true" t="shared" si="1" ref="C25:Y25">SUM(C19:C24)</f>
        <v>0</v>
      </c>
      <c r="D25" s="25">
        <f>SUM(D19:D24)</f>
        <v>0</v>
      </c>
      <c r="E25" s="26">
        <f t="shared" si="1"/>
        <v>13304000</v>
      </c>
      <c r="F25" s="27">
        <f t="shared" si="1"/>
        <v>13304000</v>
      </c>
      <c r="G25" s="27">
        <f t="shared" si="1"/>
        <v>0</v>
      </c>
      <c r="H25" s="27">
        <f t="shared" si="1"/>
        <v>-3377796</v>
      </c>
      <c r="I25" s="27">
        <f t="shared" si="1"/>
        <v>-2050584</v>
      </c>
      <c r="J25" s="27">
        <f t="shared" si="1"/>
        <v>-5428380</v>
      </c>
      <c r="K25" s="27">
        <f t="shared" si="1"/>
        <v>-2190280</v>
      </c>
      <c r="L25" s="27">
        <f t="shared" si="1"/>
        <v>-1647538</v>
      </c>
      <c r="M25" s="27">
        <f t="shared" si="1"/>
        <v>0</v>
      </c>
      <c r="N25" s="27">
        <f t="shared" si="1"/>
        <v>-3837818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-9266198</v>
      </c>
      <c r="X25" s="27">
        <f t="shared" si="1"/>
        <v>6652004</v>
      </c>
      <c r="Y25" s="27">
        <f t="shared" si="1"/>
        <v>-15918202</v>
      </c>
      <c r="Z25" s="28">
        <f>+IF(X25&lt;&gt;0,+(Y25/X25)*100,0)</f>
        <v>-239.2993449793476</v>
      </c>
      <c r="AA25" s="29">
        <f>SUM(AA19:AA24)</f>
        <v>13304000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>
        <v>5000</v>
      </c>
      <c r="F31" s="19">
        <v>5000</v>
      </c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>
        <v>2496</v>
      </c>
      <c r="Y31" s="19">
        <v>-2496</v>
      </c>
      <c r="Z31" s="20">
        <v>-100</v>
      </c>
      <c r="AA31" s="21">
        <v>5000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5000</v>
      </c>
      <c r="F34" s="27">
        <f t="shared" si="2"/>
        <v>5000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2496</v>
      </c>
      <c r="Y34" s="27">
        <f t="shared" si="2"/>
        <v>-2496</v>
      </c>
      <c r="Z34" s="28">
        <f>+IF(X34&lt;&gt;0,+(Y34/X34)*100,0)</f>
        <v>-100</v>
      </c>
      <c r="AA34" s="29">
        <f>SUM(AA29:AA33)</f>
        <v>5000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0</v>
      </c>
      <c r="D36" s="31">
        <f>+D15+D25+D34</f>
        <v>0</v>
      </c>
      <c r="E36" s="32">
        <f t="shared" si="3"/>
        <v>15174000</v>
      </c>
      <c r="F36" s="33">
        <f t="shared" si="3"/>
        <v>15174000</v>
      </c>
      <c r="G36" s="33">
        <f t="shared" si="3"/>
        <v>14771938</v>
      </c>
      <c r="H36" s="33">
        <f t="shared" si="3"/>
        <v>-3598571</v>
      </c>
      <c r="I36" s="33">
        <f t="shared" si="3"/>
        <v>-3478062</v>
      </c>
      <c r="J36" s="33">
        <f t="shared" si="3"/>
        <v>7695305</v>
      </c>
      <c r="K36" s="33">
        <f t="shared" si="3"/>
        <v>-4527922</v>
      </c>
      <c r="L36" s="33">
        <f t="shared" si="3"/>
        <v>-4280583</v>
      </c>
      <c r="M36" s="33">
        <f t="shared" si="3"/>
        <v>0</v>
      </c>
      <c r="N36" s="33">
        <f t="shared" si="3"/>
        <v>-8808505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-1113200</v>
      </c>
      <c r="X36" s="33">
        <f t="shared" si="3"/>
        <v>13889000</v>
      </c>
      <c r="Y36" s="33">
        <f t="shared" si="3"/>
        <v>-15002200</v>
      </c>
      <c r="Z36" s="34">
        <f>+IF(X36&lt;&gt;0,+(Y36/X36)*100,0)</f>
        <v>-108.01497588019295</v>
      </c>
      <c r="AA36" s="35">
        <f>+AA15+AA25+AA34</f>
        <v>15174000</v>
      </c>
    </row>
    <row r="37" spans="1:27" ht="13.5">
      <c r="A37" s="22" t="s">
        <v>57</v>
      </c>
      <c r="B37" s="16"/>
      <c r="C37" s="31"/>
      <c r="D37" s="31"/>
      <c r="E37" s="32">
        <v>1000000</v>
      </c>
      <c r="F37" s="33">
        <v>1000000</v>
      </c>
      <c r="G37" s="33">
        <v>294309</v>
      </c>
      <c r="H37" s="33">
        <v>15066247</v>
      </c>
      <c r="I37" s="33">
        <v>11467676</v>
      </c>
      <c r="J37" s="33">
        <v>294309</v>
      </c>
      <c r="K37" s="33">
        <v>7989614</v>
      </c>
      <c r="L37" s="33">
        <v>3461692</v>
      </c>
      <c r="M37" s="33"/>
      <c r="N37" s="33">
        <v>7989614</v>
      </c>
      <c r="O37" s="33"/>
      <c r="P37" s="33"/>
      <c r="Q37" s="33"/>
      <c r="R37" s="33"/>
      <c r="S37" s="33"/>
      <c r="T37" s="33"/>
      <c r="U37" s="33"/>
      <c r="V37" s="33"/>
      <c r="W37" s="33">
        <v>294309</v>
      </c>
      <c r="X37" s="33">
        <v>1000000</v>
      </c>
      <c r="Y37" s="33">
        <v>-705691</v>
      </c>
      <c r="Z37" s="34">
        <v>-70.57</v>
      </c>
      <c r="AA37" s="35">
        <v>1000000</v>
      </c>
    </row>
    <row r="38" spans="1:27" ht="13.5">
      <c r="A38" s="41" t="s">
        <v>58</v>
      </c>
      <c r="B38" s="42"/>
      <c r="C38" s="43"/>
      <c r="D38" s="43"/>
      <c r="E38" s="44">
        <v>16174000</v>
      </c>
      <c r="F38" s="45">
        <v>16174000</v>
      </c>
      <c r="G38" s="45">
        <v>15066247</v>
      </c>
      <c r="H38" s="45">
        <v>11467676</v>
      </c>
      <c r="I38" s="45">
        <v>7989614</v>
      </c>
      <c r="J38" s="45">
        <v>7989614</v>
      </c>
      <c r="K38" s="45">
        <v>3461692</v>
      </c>
      <c r="L38" s="45">
        <v>-818891</v>
      </c>
      <c r="M38" s="45"/>
      <c r="N38" s="45">
        <v>-818891</v>
      </c>
      <c r="O38" s="45"/>
      <c r="P38" s="45"/>
      <c r="Q38" s="45"/>
      <c r="R38" s="45"/>
      <c r="S38" s="45"/>
      <c r="T38" s="45"/>
      <c r="U38" s="45"/>
      <c r="V38" s="45"/>
      <c r="W38" s="45">
        <v>-818891</v>
      </c>
      <c r="X38" s="45">
        <v>14889000</v>
      </c>
      <c r="Y38" s="45">
        <v>-15707891</v>
      </c>
      <c r="Z38" s="46">
        <v>-105.5</v>
      </c>
      <c r="AA38" s="47">
        <v>16174000</v>
      </c>
    </row>
    <row r="39" spans="1:27" ht="13.5">
      <c r="A39" s="48" t="s">
        <v>91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21065523</v>
      </c>
      <c r="F6" s="19">
        <v>21065523</v>
      </c>
      <c r="G6" s="19">
        <v>2882178</v>
      </c>
      <c r="H6" s="19">
        <v>1810487</v>
      </c>
      <c r="I6" s="19">
        <v>3318651</v>
      </c>
      <c r="J6" s="19">
        <v>8011316</v>
      </c>
      <c r="K6" s="19">
        <v>1510933</v>
      </c>
      <c r="L6" s="19">
        <v>1990184</v>
      </c>
      <c r="M6" s="19">
        <v>1965584</v>
      </c>
      <c r="N6" s="19">
        <v>5466701</v>
      </c>
      <c r="O6" s="19"/>
      <c r="P6" s="19"/>
      <c r="Q6" s="19"/>
      <c r="R6" s="19"/>
      <c r="S6" s="19"/>
      <c r="T6" s="19"/>
      <c r="U6" s="19"/>
      <c r="V6" s="19"/>
      <c r="W6" s="19">
        <v>13478017</v>
      </c>
      <c r="X6" s="19">
        <v>11387114</v>
      </c>
      <c r="Y6" s="19">
        <v>2090903</v>
      </c>
      <c r="Z6" s="20">
        <v>18.36</v>
      </c>
      <c r="AA6" s="21">
        <v>21065523</v>
      </c>
    </row>
    <row r="7" spans="1:27" ht="13.5">
      <c r="A7" s="22" t="s">
        <v>34</v>
      </c>
      <c r="B7" s="16"/>
      <c r="C7" s="17"/>
      <c r="D7" s="17"/>
      <c r="E7" s="18">
        <v>21601900</v>
      </c>
      <c r="F7" s="19">
        <v>21601900</v>
      </c>
      <c r="G7" s="19">
        <v>8423000</v>
      </c>
      <c r="H7" s="19">
        <v>1334000</v>
      </c>
      <c r="I7" s="19"/>
      <c r="J7" s="19">
        <v>9757000</v>
      </c>
      <c r="K7" s="19">
        <v>1300000</v>
      </c>
      <c r="L7" s="19">
        <v>3045510</v>
      </c>
      <c r="M7" s="19">
        <v>3002000</v>
      </c>
      <c r="N7" s="19">
        <v>7347510</v>
      </c>
      <c r="O7" s="19"/>
      <c r="P7" s="19"/>
      <c r="Q7" s="19"/>
      <c r="R7" s="19"/>
      <c r="S7" s="19"/>
      <c r="T7" s="19"/>
      <c r="U7" s="19"/>
      <c r="V7" s="19"/>
      <c r="W7" s="19">
        <v>17104510</v>
      </c>
      <c r="X7" s="19">
        <v>14307439</v>
      </c>
      <c r="Y7" s="19">
        <v>2797071</v>
      </c>
      <c r="Z7" s="20">
        <v>19.55</v>
      </c>
      <c r="AA7" s="21">
        <v>21601900</v>
      </c>
    </row>
    <row r="8" spans="1:27" ht="13.5">
      <c r="A8" s="22" t="s">
        <v>35</v>
      </c>
      <c r="B8" s="16"/>
      <c r="C8" s="17"/>
      <c r="D8" s="17"/>
      <c r="E8" s="18">
        <v>21088100</v>
      </c>
      <c r="F8" s="19">
        <v>21088100</v>
      </c>
      <c r="G8" s="19">
        <v>462572</v>
      </c>
      <c r="H8" s="19">
        <v>4272336</v>
      </c>
      <c r="I8" s="19"/>
      <c r="J8" s="19">
        <v>4734908</v>
      </c>
      <c r="K8" s="19">
        <v>281375</v>
      </c>
      <c r="L8" s="19"/>
      <c r="M8" s="19">
        <v>3063297</v>
      </c>
      <c r="N8" s="19">
        <v>3344672</v>
      </c>
      <c r="O8" s="19"/>
      <c r="P8" s="19"/>
      <c r="Q8" s="19"/>
      <c r="R8" s="19"/>
      <c r="S8" s="19"/>
      <c r="T8" s="19"/>
      <c r="U8" s="19"/>
      <c r="V8" s="19"/>
      <c r="W8" s="19">
        <v>8079580</v>
      </c>
      <c r="X8" s="19">
        <v>17112820</v>
      </c>
      <c r="Y8" s="19">
        <v>-9033240</v>
      </c>
      <c r="Z8" s="20">
        <v>-52.79</v>
      </c>
      <c r="AA8" s="21">
        <v>21088100</v>
      </c>
    </row>
    <row r="9" spans="1:27" ht="13.5">
      <c r="A9" s="22" t="s">
        <v>36</v>
      </c>
      <c r="B9" s="16"/>
      <c r="C9" s="17"/>
      <c r="D9" s="17"/>
      <c r="E9" s="18">
        <v>1713416</v>
      </c>
      <c r="F9" s="19">
        <v>1713416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20"/>
      <c r="AA9" s="21">
        <v>1713416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/>
      <c r="D12" s="17"/>
      <c r="E12" s="18">
        <v>-41921201</v>
      </c>
      <c r="F12" s="19">
        <v>-41921201</v>
      </c>
      <c r="G12" s="19">
        <v>-9844602</v>
      </c>
      <c r="H12" s="19">
        <v>-4648206</v>
      </c>
      <c r="I12" s="19">
        <v>-6269924</v>
      </c>
      <c r="J12" s="19">
        <v>-20762732</v>
      </c>
      <c r="K12" s="19">
        <v>-3476171</v>
      </c>
      <c r="L12" s="19">
        <v>-3755095</v>
      </c>
      <c r="M12" s="19">
        <v>-3256382</v>
      </c>
      <c r="N12" s="19">
        <v>-10487648</v>
      </c>
      <c r="O12" s="19"/>
      <c r="P12" s="19"/>
      <c r="Q12" s="19"/>
      <c r="R12" s="19"/>
      <c r="S12" s="19"/>
      <c r="T12" s="19"/>
      <c r="U12" s="19"/>
      <c r="V12" s="19"/>
      <c r="W12" s="19">
        <v>-31250380</v>
      </c>
      <c r="X12" s="19">
        <v>-19137669</v>
      </c>
      <c r="Y12" s="19">
        <v>-12112711</v>
      </c>
      <c r="Z12" s="20">
        <v>63.29</v>
      </c>
      <c r="AA12" s="21">
        <v>-41921201</v>
      </c>
    </row>
    <row r="13" spans="1:27" ht="13.5">
      <c r="A13" s="22" t="s">
        <v>40</v>
      </c>
      <c r="B13" s="16"/>
      <c r="C13" s="17"/>
      <c r="D13" s="17"/>
      <c r="E13" s="18">
        <v>-393000</v>
      </c>
      <c r="F13" s="19">
        <v>-393000</v>
      </c>
      <c r="G13" s="19">
        <v>-38138</v>
      </c>
      <c r="H13" s="19">
        <v>-62914</v>
      </c>
      <c r="I13" s="19">
        <v>-96221</v>
      </c>
      <c r="J13" s="19">
        <v>-197273</v>
      </c>
      <c r="K13" s="19">
        <v>-160213</v>
      </c>
      <c r="L13" s="19">
        <v>-99660</v>
      </c>
      <c r="M13" s="19">
        <v>-60931</v>
      </c>
      <c r="N13" s="19">
        <v>-320804</v>
      </c>
      <c r="O13" s="19"/>
      <c r="P13" s="19"/>
      <c r="Q13" s="19"/>
      <c r="R13" s="19"/>
      <c r="S13" s="19"/>
      <c r="T13" s="19"/>
      <c r="U13" s="19"/>
      <c r="V13" s="19"/>
      <c r="W13" s="19">
        <v>-518077</v>
      </c>
      <c r="X13" s="19"/>
      <c r="Y13" s="19">
        <v>-518077</v>
      </c>
      <c r="Z13" s="20"/>
      <c r="AA13" s="21">
        <v>-393000</v>
      </c>
    </row>
    <row r="14" spans="1:27" ht="13.5">
      <c r="A14" s="22" t="s">
        <v>41</v>
      </c>
      <c r="B14" s="16"/>
      <c r="C14" s="17"/>
      <c r="D14" s="17"/>
      <c r="E14" s="18">
        <v>-1312846</v>
      </c>
      <c r="F14" s="19">
        <v>-1312846</v>
      </c>
      <c r="G14" s="19">
        <v>-35460</v>
      </c>
      <c r="H14" s="19">
        <v>-57561</v>
      </c>
      <c r="I14" s="19">
        <v>-87859</v>
      </c>
      <c r="J14" s="19">
        <v>-180880</v>
      </c>
      <c r="K14" s="19">
        <v>-91666</v>
      </c>
      <c r="L14" s="19">
        <v>-226843</v>
      </c>
      <c r="M14" s="19">
        <v>-92157</v>
      </c>
      <c r="N14" s="19">
        <v>-410666</v>
      </c>
      <c r="O14" s="19"/>
      <c r="P14" s="19"/>
      <c r="Q14" s="19"/>
      <c r="R14" s="19"/>
      <c r="S14" s="19"/>
      <c r="T14" s="19"/>
      <c r="U14" s="19"/>
      <c r="V14" s="19"/>
      <c r="W14" s="19">
        <v>-591546</v>
      </c>
      <c r="X14" s="19">
        <v>-537000</v>
      </c>
      <c r="Y14" s="19">
        <v>-54546</v>
      </c>
      <c r="Z14" s="20">
        <v>10.16</v>
      </c>
      <c r="AA14" s="21">
        <v>-1312846</v>
      </c>
    </row>
    <row r="15" spans="1:27" ht="13.5">
      <c r="A15" s="23" t="s">
        <v>42</v>
      </c>
      <c r="B15" s="24"/>
      <c r="C15" s="25">
        <f aca="true" t="shared" si="0" ref="C15:Y15">SUM(C6:C14)</f>
        <v>0</v>
      </c>
      <c r="D15" s="25">
        <f>SUM(D6:D14)</f>
        <v>0</v>
      </c>
      <c r="E15" s="26">
        <f t="shared" si="0"/>
        <v>21841892</v>
      </c>
      <c r="F15" s="27">
        <f t="shared" si="0"/>
        <v>21841892</v>
      </c>
      <c r="G15" s="27">
        <f t="shared" si="0"/>
        <v>1849550</v>
      </c>
      <c r="H15" s="27">
        <f t="shared" si="0"/>
        <v>2648142</v>
      </c>
      <c r="I15" s="27">
        <f t="shared" si="0"/>
        <v>-3135353</v>
      </c>
      <c r="J15" s="27">
        <f t="shared" si="0"/>
        <v>1362339</v>
      </c>
      <c r="K15" s="27">
        <f t="shared" si="0"/>
        <v>-635742</v>
      </c>
      <c r="L15" s="27">
        <f t="shared" si="0"/>
        <v>954096</v>
      </c>
      <c r="M15" s="27">
        <f t="shared" si="0"/>
        <v>4621411</v>
      </c>
      <c r="N15" s="27">
        <f t="shared" si="0"/>
        <v>4939765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6302104</v>
      </c>
      <c r="X15" s="27">
        <f t="shared" si="0"/>
        <v>23132704</v>
      </c>
      <c r="Y15" s="27">
        <f t="shared" si="0"/>
        <v>-16830600</v>
      </c>
      <c r="Z15" s="28">
        <f>+IF(X15&lt;&gt;0,+(Y15/X15)*100,0)</f>
        <v>-72.75673436188005</v>
      </c>
      <c r="AA15" s="29">
        <f>SUM(AA6:AA14)</f>
        <v>21841892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>
        <v>19639</v>
      </c>
      <c r="H20" s="19">
        <v>11375</v>
      </c>
      <c r="I20" s="19">
        <v>9605</v>
      </c>
      <c r="J20" s="19">
        <v>40619</v>
      </c>
      <c r="K20" s="19">
        <v>11325</v>
      </c>
      <c r="L20" s="19">
        <v>23498</v>
      </c>
      <c r="M20" s="36">
        <v>15664</v>
      </c>
      <c r="N20" s="19">
        <v>50487</v>
      </c>
      <c r="O20" s="19"/>
      <c r="P20" s="19"/>
      <c r="Q20" s="19"/>
      <c r="R20" s="19"/>
      <c r="S20" s="19"/>
      <c r="T20" s="36"/>
      <c r="U20" s="19"/>
      <c r="V20" s="19"/>
      <c r="W20" s="19">
        <v>91106</v>
      </c>
      <c r="X20" s="19"/>
      <c r="Y20" s="19">
        <v>91106</v>
      </c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/>
      <c r="D24" s="17"/>
      <c r="E24" s="18">
        <v>-18370390</v>
      </c>
      <c r="F24" s="19">
        <v>-18370390</v>
      </c>
      <c r="G24" s="19">
        <v>-485306</v>
      </c>
      <c r="H24" s="19">
        <v>-112849</v>
      </c>
      <c r="I24" s="19">
        <v>-986009</v>
      </c>
      <c r="J24" s="19">
        <v>-1584164</v>
      </c>
      <c r="K24" s="19">
        <v>-4394749</v>
      </c>
      <c r="L24" s="19">
        <v>-349995</v>
      </c>
      <c r="M24" s="19">
        <v>-2627765</v>
      </c>
      <c r="N24" s="19">
        <v>-7372509</v>
      </c>
      <c r="O24" s="19"/>
      <c r="P24" s="19"/>
      <c r="Q24" s="19"/>
      <c r="R24" s="19"/>
      <c r="S24" s="19"/>
      <c r="T24" s="19"/>
      <c r="U24" s="19"/>
      <c r="V24" s="19"/>
      <c r="W24" s="19">
        <v>-8956673</v>
      </c>
      <c r="X24" s="19">
        <v>-15395110</v>
      </c>
      <c r="Y24" s="19">
        <v>6438437</v>
      </c>
      <c r="Z24" s="20">
        <v>-41.82</v>
      </c>
      <c r="AA24" s="21">
        <v>-18370390</v>
      </c>
    </row>
    <row r="25" spans="1:27" ht="13.5">
      <c r="A25" s="23" t="s">
        <v>49</v>
      </c>
      <c r="B25" s="24"/>
      <c r="C25" s="25">
        <f aca="true" t="shared" si="1" ref="C25:Y25">SUM(C19:C24)</f>
        <v>0</v>
      </c>
      <c r="D25" s="25">
        <f>SUM(D19:D24)</f>
        <v>0</v>
      </c>
      <c r="E25" s="26">
        <f t="shared" si="1"/>
        <v>-18370390</v>
      </c>
      <c r="F25" s="27">
        <f t="shared" si="1"/>
        <v>-18370390</v>
      </c>
      <c r="G25" s="27">
        <f t="shared" si="1"/>
        <v>-465667</v>
      </c>
      <c r="H25" s="27">
        <f t="shared" si="1"/>
        <v>-101474</v>
      </c>
      <c r="I25" s="27">
        <f t="shared" si="1"/>
        <v>-976404</v>
      </c>
      <c r="J25" s="27">
        <f t="shared" si="1"/>
        <v>-1543545</v>
      </c>
      <c r="K25" s="27">
        <f t="shared" si="1"/>
        <v>-4383424</v>
      </c>
      <c r="L25" s="27">
        <f t="shared" si="1"/>
        <v>-326497</v>
      </c>
      <c r="M25" s="27">
        <f t="shared" si="1"/>
        <v>-2612101</v>
      </c>
      <c r="N25" s="27">
        <f t="shared" si="1"/>
        <v>-7322022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-8865567</v>
      </c>
      <c r="X25" s="27">
        <f t="shared" si="1"/>
        <v>-15395110</v>
      </c>
      <c r="Y25" s="27">
        <f t="shared" si="1"/>
        <v>6529543</v>
      </c>
      <c r="Z25" s="28">
        <f>+IF(X25&lt;&gt;0,+(Y25/X25)*100,0)</f>
        <v>-42.413097405604766</v>
      </c>
      <c r="AA25" s="29">
        <f>SUM(AA19:AA24)</f>
        <v>-18370390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>
        <v>47308</v>
      </c>
      <c r="F31" s="19">
        <v>47308</v>
      </c>
      <c r="G31" s="19">
        <v>11992</v>
      </c>
      <c r="H31" s="36">
        <v>22824</v>
      </c>
      <c r="I31" s="36">
        <v>18256</v>
      </c>
      <c r="J31" s="36">
        <v>53072</v>
      </c>
      <c r="K31" s="19">
        <v>21602</v>
      </c>
      <c r="L31" s="19">
        <v>6637</v>
      </c>
      <c r="M31" s="19">
        <v>9330</v>
      </c>
      <c r="N31" s="19">
        <v>37569</v>
      </c>
      <c r="O31" s="36"/>
      <c r="P31" s="36"/>
      <c r="Q31" s="36"/>
      <c r="R31" s="19"/>
      <c r="S31" s="19"/>
      <c r="T31" s="19"/>
      <c r="U31" s="19"/>
      <c r="V31" s="36"/>
      <c r="W31" s="36">
        <v>90641</v>
      </c>
      <c r="X31" s="36"/>
      <c r="Y31" s="19">
        <v>90641</v>
      </c>
      <c r="Z31" s="20"/>
      <c r="AA31" s="21">
        <v>47308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>
        <v>-80000</v>
      </c>
      <c r="F33" s="19">
        <v>-80000</v>
      </c>
      <c r="G33" s="19">
        <v>-10800</v>
      </c>
      <c r="H33" s="19"/>
      <c r="I33" s="19">
        <v>-97901</v>
      </c>
      <c r="J33" s="19">
        <v>-108701</v>
      </c>
      <c r="K33" s="19"/>
      <c r="L33" s="19">
        <v>-21600</v>
      </c>
      <c r="M33" s="19"/>
      <c r="N33" s="19">
        <v>-21600</v>
      </c>
      <c r="O33" s="19"/>
      <c r="P33" s="19"/>
      <c r="Q33" s="19"/>
      <c r="R33" s="19"/>
      <c r="S33" s="19"/>
      <c r="T33" s="19"/>
      <c r="U33" s="19"/>
      <c r="V33" s="19"/>
      <c r="W33" s="19">
        <v>-130301</v>
      </c>
      <c r="X33" s="19"/>
      <c r="Y33" s="19">
        <v>-130301</v>
      </c>
      <c r="Z33" s="20"/>
      <c r="AA33" s="21">
        <v>-80000</v>
      </c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-32692</v>
      </c>
      <c r="F34" s="27">
        <f t="shared" si="2"/>
        <v>-32692</v>
      </c>
      <c r="G34" s="27">
        <f t="shared" si="2"/>
        <v>1192</v>
      </c>
      <c r="H34" s="27">
        <f t="shared" si="2"/>
        <v>22824</v>
      </c>
      <c r="I34" s="27">
        <f t="shared" si="2"/>
        <v>-79645</v>
      </c>
      <c r="J34" s="27">
        <f t="shared" si="2"/>
        <v>-55629</v>
      </c>
      <c r="K34" s="27">
        <f t="shared" si="2"/>
        <v>21602</v>
      </c>
      <c r="L34" s="27">
        <f t="shared" si="2"/>
        <v>-14963</v>
      </c>
      <c r="M34" s="27">
        <f t="shared" si="2"/>
        <v>9330</v>
      </c>
      <c r="N34" s="27">
        <f t="shared" si="2"/>
        <v>15969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-39660</v>
      </c>
      <c r="X34" s="27">
        <f t="shared" si="2"/>
        <v>0</v>
      </c>
      <c r="Y34" s="27">
        <f t="shared" si="2"/>
        <v>-39660</v>
      </c>
      <c r="Z34" s="28">
        <f>+IF(X34&lt;&gt;0,+(Y34/X34)*100,0)</f>
        <v>0</v>
      </c>
      <c r="AA34" s="29">
        <f>SUM(AA29:AA33)</f>
        <v>-32692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0</v>
      </c>
      <c r="D36" s="31">
        <f>+D15+D25+D34</f>
        <v>0</v>
      </c>
      <c r="E36" s="32">
        <f t="shared" si="3"/>
        <v>3438810</v>
      </c>
      <c r="F36" s="33">
        <f t="shared" si="3"/>
        <v>3438810</v>
      </c>
      <c r="G36" s="33">
        <f t="shared" si="3"/>
        <v>1385075</v>
      </c>
      <c r="H36" s="33">
        <f t="shared" si="3"/>
        <v>2569492</v>
      </c>
      <c r="I36" s="33">
        <f t="shared" si="3"/>
        <v>-4191402</v>
      </c>
      <c r="J36" s="33">
        <f t="shared" si="3"/>
        <v>-236835</v>
      </c>
      <c r="K36" s="33">
        <f t="shared" si="3"/>
        <v>-4997564</v>
      </c>
      <c r="L36" s="33">
        <f t="shared" si="3"/>
        <v>612636</v>
      </c>
      <c r="M36" s="33">
        <f t="shared" si="3"/>
        <v>2018640</v>
      </c>
      <c r="N36" s="33">
        <f t="shared" si="3"/>
        <v>-2366288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-2603123</v>
      </c>
      <c r="X36" s="33">
        <f t="shared" si="3"/>
        <v>7737594</v>
      </c>
      <c r="Y36" s="33">
        <f t="shared" si="3"/>
        <v>-10340717</v>
      </c>
      <c r="Z36" s="34">
        <f>+IF(X36&lt;&gt;0,+(Y36/X36)*100,0)</f>
        <v>-133.6425379775677</v>
      </c>
      <c r="AA36" s="35">
        <f>+AA15+AA25+AA34</f>
        <v>3438810</v>
      </c>
    </row>
    <row r="37" spans="1:27" ht="13.5">
      <c r="A37" s="22" t="s">
        <v>57</v>
      </c>
      <c r="B37" s="16"/>
      <c r="C37" s="31"/>
      <c r="D37" s="31"/>
      <c r="E37" s="32">
        <v>4473610</v>
      </c>
      <c r="F37" s="33">
        <v>4473610</v>
      </c>
      <c r="G37" s="33">
        <v>3573939</v>
      </c>
      <c r="H37" s="33">
        <v>4959014</v>
      </c>
      <c r="I37" s="33">
        <v>7528506</v>
      </c>
      <c r="J37" s="33">
        <v>3573939</v>
      </c>
      <c r="K37" s="33">
        <v>3337104</v>
      </c>
      <c r="L37" s="33">
        <v>-1660460</v>
      </c>
      <c r="M37" s="33">
        <v>-1047824</v>
      </c>
      <c r="N37" s="33">
        <v>3337104</v>
      </c>
      <c r="O37" s="33"/>
      <c r="P37" s="33"/>
      <c r="Q37" s="33"/>
      <c r="R37" s="33"/>
      <c r="S37" s="33"/>
      <c r="T37" s="33"/>
      <c r="U37" s="33"/>
      <c r="V37" s="33"/>
      <c r="W37" s="33">
        <v>3573939</v>
      </c>
      <c r="X37" s="33">
        <v>4473610</v>
      </c>
      <c r="Y37" s="33">
        <v>-899671</v>
      </c>
      <c r="Z37" s="34">
        <v>-20.11</v>
      </c>
      <c r="AA37" s="35">
        <v>4473610</v>
      </c>
    </row>
    <row r="38" spans="1:27" ht="13.5">
      <c r="A38" s="41" t="s">
        <v>58</v>
      </c>
      <c r="B38" s="42"/>
      <c r="C38" s="43"/>
      <c r="D38" s="43"/>
      <c r="E38" s="44">
        <v>7912420</v>
      </c>
      <c r="F38" s="45">
        <v>7912420</v>
      </c>
      <c r="G38" s="45">
        <v>4959014</v>
      </c>
      <c r="H38" s="45">
        <v>7528506</v>
      </c>
      <c r="I38" s="45">
        <v>3337104</v>
      </c>
      <c r="J38" s="45">
        <v>3337104</v>
      </c>
      <c r="K38" s="45">
        <v>-1660460</v>
      </c>
      <c r="L38" s="45">
        <v>-1047824</v>
      </c>
      <c r="M38" s="45">
        <v>970816</v>
      </c>
      <c r="N38" s="45">
        <v>970816</v>
      </c>
      <c r="O38" s="45"/>
      <c r="P38" s="45"/>
      <c r="Q38" s="45"/>
      <c r="R38" s="45"/>
      <c r="S38" s="45"/>
      <c r="T38" s="45"/>
      <c r="U38" s="45"/>
      <c r="V38" s="45"/>
      <c r="W38" s="45">
        <v>970816</v>
      </c>
      <c r="X38" s="45">
        <v>12211204</v>
      </c>
      <c r="Y38" s="45">
        <v>-11240388</v>
      </c>
      <c r="Z38" s="46">
        <v>-92.05</v>
      </c>
      <c r="AA38" s="47">
        <v>7912420</v>
      </c>
    </row>
    <row r="39" spans="1:27" ht="13.5">
      <c r="A39" s="48" t="s">
        <v>91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50820000</v>
      </c>
      <c r="F6" s="19">
        <v>50820000</v>
      </c>
      <c r="G6" s="19">
        <v>3290319</v>
      </c>
      <c r="H6" s="19">
        <v>11763765</v>
      </c>
      <c r="I6" s="19">
        <v>2785526</v>
      </c>
      <c r="J6" s="19">
        <v>17839610</v>
      </c>
      <c r="K6" s="19"/>
      <c r="L6" s="19">
        <v>3283550</v>
      </c>
      <c r="M6" s="19">
        <v>3069005</v>
      </c>
      <c r="N6" s="19">
        <v>6352555</v>
      </c>
      <c r="O6" s="19"/>
      <c r="P6" s="19"/>
      <c r="Q6" s="19"/>
      <c r="R6" s="19"/>
      <c r="S6" s="19"/>
      <c r="T6" s="19"/>
      <c r="U6" s="19"/>
      <c r="V6" s="19"/>
      <c r="W6" s="19">
        <v>24192165</v>
      </c>
      <c r="X6" s="19">
        <v>25410000</v>
      </c>
      <c r="Y6" s="19">
        <v>-1217835</v>
      </c>
      <c r="Z6" s="20">
        <v>-4.79</v>
      </c>
      <c r="AA6" s="21">
        <v>50820000</v>
      </c>
    </row>
    <row r="7" spans="1:27" ht="13.5">
      <c r="A7" s="22" t="s">
        <v>34</v>
      </c>
      <c r="B7" s="16"/>
      <c r="C7" s="17"/>
      <c r="D7" s="17"/>
      <c r="E7" s="18">
        <v>22428000</v>
      </c>
      <c r="F7" s="19">
        <v>22428000</v>
      </c>
      <c r="G7" s="19">
        <v>1800000</v>
      </c>
      <c r="H7" s="19">
        <v>11287</v>
      </c>
      <c r="I7" s="19">
        <v>-623</v>
      </c>
      <c r="J7" s="19">
        <v>1810664</v>
      </c>
      <c r="K7" s="19"/>
      <c r="L7" s="19">
        <v>11511</v>
      </c>
      <c r="M7" s="19"/>
      <c r="N7" s="19">
        <v>11511</v>
      </c>
      <c r="O7" s="19"/>
      <c r="P7" s="19"/>
      <c r="Q7" s="19"/>
      <c r="R7" s="19"/>
      <c r="S7" s="19"/>
      <c r="T7" s="19"/>
      <c r="U7" s="19"/>
      <c r="V7" s="19"/>
      <c r="W7" s="19">
        <v>1822175</v>
      </c>
      <c r="X7" s="19">
        <v>11214000</v>
      </c>
      <c r="Y7" s="19">
        <v>-9391825</v>
      </c>
      <c r="Z7" s="20">
        <v>-83.75</v>
      </c>
      <c r="AA7" s="21">
        <v>22428000</v>
      </c>
    </row>
    <row r="8" spans="1:27" ht="13.5">
      <c r="A8" s="22" t="s">
        <v>35</v>
      </c>
      <c r="B8" s="16"/>
      <c r="C8" s="17"/>
      <c r="D8" s="17"/>
      <c r="E8" s="18">
        <v>17280000</v>
      </c>
      <c r="F8" s="19">
        <v>17280000</v>
      </c>
      <c r="G8" s="19">
        <v>8840639</v>
      </c>
      <c r="H8" s="19"/>
      <c r="I8" s="19"/>
      <c r="J8" s="19">
        <v>8840639</v>
      </c>
      <c r="K8" s="19"/>
      <c r="L8" s="19">
        <v>7067000</v>
      </c>
      <c r="M8" s="19"/>
      <c r="N8" s="19">
        <v>7067000</v>
      </c>
      <c r="O8" s="19"/>
      <c r="P8" s="19"/>
      <c r="Q8" s="19"/>
      <c r="R8" s="19"/>
      <c r="S8" s="19"/>
      <c r="T8" s="19"/>
      <c r="U8" s="19"/>
      <c r="V8" s="19"/>
      <c r="W8" s="19">
        <v>15907639</v>
      </c>
      <c r="X8" s="19">
        <v>8640000</v>
      </c>
      <c r="Y8" s="19">
        <v>7267639</v>
      </c>
      <c r="Z8" s="20">
        <v>84.12</v>
      </c>
      <c r="AA8" s="21">
        <v>17280000</v>
      </c>
    </row>
    <row r="9" spans="1:27" ht="13.5">
      <c r="A9" s="22" t="s">
        <v>36</v>
      </c>
      <c r="B9" s="16"/>
      <c r="C9" s="17"/>
      <c r="D9" s="17"/>
      <c r="E9" s="18">
        <v>744000</v>
      </c>
      <c r="F9" s="19">
        <v>744000</v>
      </c>
      <c r="G9" s="19">
        <v>60094</v>
      </c>
      <c r="H9" s="19">
        <v>75484</v>
      </c>
      <c r="I9" s="19">
        <v>411174</v>
      </c>
      <c r="J9" s="19">
        <v>546752</v>
      </c>
      <c r="K9" s="19"/>
      <c r="L9" s="19">
        <v>76145</v>
      </c>
      <c r="M9" s="19">
        <v>80248</v>
      </c>
      <c r="N9" s="19">
        <v>156393</v>
      </c>
      <c r="O9" s="19"/>
      <c r="P9" s="19"/>
      <c r="Q9" s="19"/>
      <c r="R9" s="19"/>
      <c r="S9" s="19"/>
      <c r="T9" s="19"/>
      <c r="U9" s="19"/>
      <c r="V9" s="19"/>
      <c r="W9" s="19">
        <v>703145</v>
      </c>
      <c r="X9" s="19">
        <v>372000</v>
      </c>
      <c r="Y9" s="19">
        <v>331145</v>
      </c>
      <c r="Z9" s="20">
        <v>89.02</v>
      </c>
      <c r="AA9" s="21">
        <v>744000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/>
      <c r="D12" s="17"/>
      <c r="E12" s="18">
        <v>-66528000</v>
      </c>
      <c r="F12" s="19">
        <v>-66528000</v>
      </c>
      <c r="G12" s="19">
        <v>-5078313</v>
      </c>
      <c r="H12" s="19">
        <v>-4993196</v>
      </c>
      <c r="I12" s="19">
        <v>-3298582</v>
      </c>
      <c r="J12" s="19">
        <v>-13370091</v>
      </c>
      <c r="K12" s="19"/>
      <c r="L12" s="19">
        <v>-3898830</v>
      </c>
      <c r="M12" s="19">
        <v>-5447781</v>
      </c>
      <c r="N12" s="19">
        <v>-9346611</v>
      </c>
      <c r="O12" s="19"/>
      <c r="P12" s="19"/>
      <c r="Q12" s="19"/>
      <c r="R12" s="19"/>
      <c r="S12" s="19"/>
      <c r="T12" s="19"/>
      <c r="U12" s="19"/>
      <c r="V12" s="19"/>
      <c r="W12" s="19">
        <v>-22716702</v>
      </c>
      <c r="X12" s="19">
        <v>-33264000</v>
      </c>
      <c r="Y12" s="19">
        <v>10547298</v>
      </c>
      <c r="Z12" s="20">
        <v>-31.71</v>
      </c>
      <c r="AA12" s="21">
        <v>-66528000</v>
      </c>
    </row>
    <row r="13" spans="1:27" ht="13.5">
      <c r="A13" s="22" t="s">
        <v>40</v>
      </c>
      <c r="B13" s="16"/>
      <c r="C13" s="17"/>
      <c r="D13" s="17"/>
      <c r="E13" s="18">
        <v>-792000</v>
      </c>
      <c r="F13" s="19">
        <v>-792000</v>
      </c>
      <c r="G13" s="19">
        <v>-1358</v>
      </c>
      <c r="H13" s="19">
        <v>-286</v>
      </c>
      <c r="I13" s="19">
        <v>-6688</v>
      </c>
      <c r="J13" s="19">
        <v>-8332</v>
      </c>
      <c r="K13" s="19"/>
      <c r="L13" s="19">
        <v>-2145</v>
      </c>
      <c r="M13" s="19">
        <v>-5742</v>
      </c>
      <c r="N13" s="19">
        <v>-7887</v>
      </c>
      <c r="O13" s="19"/>
      <c r="P13" s="19"/>
      <c r="Q13" s="19"/>
      <c r="R13" s="19"/>
      <c r="S13" s="19"/>
      <c r="T13" s="19"/>
      <c r="U13" s="19"/>
      <c r="V13" s="19"/>
      <c r="W13" s="19">
        <v>-16219</v>
      </c>
      <c r="X13" s="19">
        <v>-396000</v>
      </c>
      <c r="Y13" s="19">
        <v>379781</v>
      </c>
      <c r="Z13" s="20">
        <v>-95.9</v>
      </c>
      <c r="AA13" s="21">
        <v>-792000</v>
      </c>
    </row>
    <row r="14" spans="1:27" ht="13.5">
      <c r="A14" s="22" t="s">
        <v>41</v>
      </c>
      <c r="B14" s="16"/>
      <c r="C14" s="17"/>
      <c r="D14" s="17"/>
      <c r="E14" s="18"/>
      <c r="F14" s="19"/>
      <c r="G14" s="19">
        <v>-1677472</v>
      </c>
      <c r="H14" s="19">
        <v>-731026</v>
      </c>
      <c r="I14" s="19">
        <v>-760093</v>
      </c>
      <c r="J14" s="19">
        <v>-3168591</v>
      </c>
      <c r="K14" s="19"/>
      <c r="L14" s="19">
        <v>-755350</v>
      </c>
      <c r="M14" s="19">
        <v>-911149</v>
      </c>
      <c r="N14" s="19">
        <v>-1666499</v>
      </c>
      <c r="O14" s="19"/>
      <c r="P14" s="19"/>
      <c r="Q14" s="19"/>
      <c r="R14" s="19"/>
      <c r="S14" s="19"/>
      <c r="T14" s="19"/>
      <c r="U14" s="19"/>
      <c r="V14" s="19"/>
      <c r="W14" s="19">
        <v>-4835090</v>
      </c>
      <c r="X14" s="19"/>
      <c r="Y14" s="19">
        <v>-4835090</v>
      </c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0</v>
      </c>
      <c r="D15" s="25">
        <f>SUM(D6:D14)</f>
        <v>0</v>
      </c>
      <c r="E15" s="26">
        <f t="shared" si="0"/>
        <v>23952000</v>
      </c>
      <c r="F15" s="27">
        <f t="shared" si="0"/>
        <v>23952000</v>
      </c>
      <c r="G15" s="27">
        <f t="shared" si="0"/>
        <v>7233909</v>
      </c>
      <c r="H15" s="27">
        <f t="shared" si="0"/>
        <v>6126028</v>
      </c>
      <c r="I15" s="27">
        <f t="shared" si="0"/>
        <v>-869286</v>
      </c>
      <c r="J15" s="27">
        <f t="shared" si="0"/>
        <v>12490651</v>
      </c>
      <c r="K15" s="27">
        <f t="shared" si="0"/>
        <v>0</v>
      </c>
      <c r="L15" s="27">
        <f t="shared" si="0"/>
        <v>5781881</v>
      </c>
      <c r="M15" s="27">
        <f t="shared" si="0"/>
        <v>-3215419</v>
      </c>
      <c r="N15" s="27">
        <f t="shared" si="0"/>
        <v>2566462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15057113</v>
      </c>
      <c r="X15" s="27">
        <f t="shared" si="0"/>
        <v>11976000</v>
      </c>
      <c r="Y15" s="27">
        <f t="shared" si="0"/>
        <v>3081113</v>
      </c>
      <c r="Z15" s="28">
        <f>+IF(X15&lt;&gt;0,+(Y15/X15)*100,0)</f>
        <v>25.72739645958584</v>
      </c>
      <c r="AA15" s="29">
        <f>SUM(AA6:AA14)</f>
        <v>23952000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>
        <v>3000</v>
      </c>
      <c r="F21" s="19">
        <v>3000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3000</v>
      </c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/>
      <c r="D24" s="17"/>
      <c r="E24" s="18">
        <v>-23045000</v>
      </c>
      <c r="F24" s="19">
        <v>-23045000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-11520000</v>
      </c>
      <c r="Y24" s="19">
        <v>11520000</v>
      </c>
      <c r="Z24" s="20">
        <v>-100</v>
      </c>
      <c r="AA24" s="21">
        <v>-23045000</v>
      </c>
    </row>
    <row r="25" spans="1:27" ht="13.5">
      <c r="A25" s="23" t="s">
        <v>49</v>
      </c>
      <c r="B25" s="24"/>
      <c r="C25" s="25">
        <f aca="true" t="shared" si="1" ref="C25:Y25">SUM(C19:C24)</f>
        <v>0</v>
      </c>
      <c r="D25" s="25">
        <f>SUM(D19:D24)</f>
        <v>0</v>
      </c>
      <c r="E25" s="26">
        <f t="shared" si="1"/>
        <v>-23042000</v>
      </c>
      <c r="F25" s="27">
        <f t="shared" si="1"/>
        <v>-23042000</v>
      </c>
      <c r="G25" s="27">
        <f t="shared" si="1"/>
        <v>0</v>
      </c>
      <c r="H25" s="27">
        <f t="shared" si="1"/>
        <v>0</v>
      </c>
      <c r="I25" s="27">
        <f t="shared" si="1"/>
        <v>0</v>
      </c>
      <c r="J25" s="27">
        <f t="shared" si="1"/>
        <v>0</v>
      </c>
      <c r="K25" s="27">
        <f t="shared" si="1"/>
        <v>0</v>
      </c>
      <c r="L25" s="27">
        <f t="shared" si="1"/>
        <v>0</v>
      </c>
      <c r="M25" s="27">
        <f t="shared" si="1"/>
        <v>0</v>
      </c>
      <c r="N25" s="27">
        <f t="shared" si="1"/>
        <v>0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0</v>
      </c>
      <c r="X25" s="27">
        <f t="shared" si="1"/>
        <v>-11520000</v>
      </c>
      <c r="Y25" s="27">
        <f t="shared" si="1"/>
        <v>11520000</v>
      </c>
      <c r="Z25" s="28">
        <f>+IF(X25&lt;&gt;0,+(Y25/X25)*100,0)</f>
        <v>-100</v>
      </c>
      <c r="AA25" s="29">
        <f>SUM(AA19:AA24)</f>
        <v>-23042000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>
        <v>-361000</v>
      </c>
      <c r="F33" s="19">
        <v>-361000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>
        <v>-180000</v>
      </c>
      <c r="Y33" s="19">
        <v>180000</v>
      </c>
      <c r="Z33" s="20">
        <v>-100</v>
      </c>
      <c r="AA33" s="21">
        <v>-361000</v>
      </c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-361000</v>
      </c>
      <c r="F34" s="27">
        <f t="shared" si="2"/>
        <v>-361000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-180000</v>
      </c>
      <c r="Y34" s="27">
        <f t="shared" si="2"/>
        <v>180000</v>
      </c>
      <c r="Z34" s="28">
        <f>+IF(X34&lt;&gt;0,+(Y34/X34)*100,0)</f>
        <v>-100</v>
      </c>
      <c r="AA34" s="29">
        <f>SUM(AA29:AA33)</f>
        <v>-361000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0</v>
      </c>
      <c r="D36" s="31">
        <f>+D15+D25+D34</f>
        <v>0</v>
      </c>
      <c r="E36" s="32">
        <f t="shared" si="3"/>
        <v>549000</v>
      </c>
      <c r="F36" s="33">
        <f t="shared" si="3"/>
        <v>549000</v>
      </c>
      <c r="G36" s="33">
        <f t="shared" si="3"/>
        <v>7233909</v>
      </c>
      <c r="H36" s="33">
        <f t="shared" si="3"/>
        <v>6126028</v>
      </c>
      <c r="I36" s="33">
        <f t="shared" si="3"/>
        <v>-869286</v>
      </c>
      <c r="J36" s="33">
        <f t="shared" si="3"/>
        <v>12490651</v>
      </c>
      <c r="K36" s="33">
        <f t="shared" si="3"/>
        <v>0</v>
      </c>
      <c r="L36" s="33">
        <f t="shared" si="3"/>
        <v>5781881</v>
      </c>
      <c r="M36" s="33">
        <f t="shared" si="3"/>
        <v>-3215419</v>
      </c>
      <c r="N36" s="33">
        <f t="shared" si="3"/>
        <v>2566462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15057113</v>
      </c>
      <c r="X36" s="33">
        <f t="shared" si="3"/>
        <v>276000</v>
      </c>
      <c r="Y36" s="33">
        <f t="shared" si="3"/>
        <v>14781113</v>
      </c>
      <c r="Z36" s="34">
        <f>+IF(X36&lt;&gt;0,+(Y36/X36)*100,0)</f>
        <v>5355.475724637681</v>
      </c>
      <c r="AA36" s="35">
        <f>+AA15+AA25+AA34</f>
        <v>549000</v>
      </c>
    </row>
    <row r="37" spans="1:27" ht="13.5">
      <c r="A37" s="22" t="s">
        <v>57</v>
      </c>
      <c r="B37" s="16"/>
      <c r="C37" s="31"/>
      <c r="D37" s="31"/>
      <c r="E37" s="32">
        <v>1000000</v>
      </c>
      <c r="F37" s="33">
        <v>1000000</v>
      </c>
      <c r="G37" s="33">
        <v>-147531</v>
      </c>
      <c r="H37" s="33">
        <v>7086378</v>
      </c>
      <c r="I37" s="33">
        <v>13212406</v>
      </c>
      <c r="J37" s="33">
        <v>-147531</v>
      </c>
      <c r="K37" s="33">
        <v>12343120</v>
      </c>
      <c r="L37" s="33">
        <v>12343120</v>
      </c>
      <c r="M37" s="33">
        <v>18125001</v>
      </c>
      <c r="N37" s="33">
        <v>12343120</v>
      </c>
      <c r="O37" s="33"/>
      <c r="P37" s="33"/>
      <c r="Q37" s="33"/>
      <c r="R37" s="33"/>
      <c r="S37" s="33"/>
      <c r="T37" s="33"/>
      <c r="U37" s="33"/>
      <c r="V37" s="33"/>
      <c r="W37" s="33">
        <v>-147531</v>
      </c>
      <c r="X37" s="33">
        <v>1000000</v>
      </c>
      <c r="Y37" s="33">
        <v>-1147531</v>
      </c>
      <c r="Z37" s="34">
        <v>-114.75</v>
      </c>
      <c r="AA37" s="35">
        <v>1000000</v>
      </c>
    </row>
    <row r="38" spans="1:27" ht="13.5">
      <c r="A38" s="41" t="s">
        <v>58</v>
      </c>
      <c r="B38" s="42"/>
      <c r="C38" s="43"/>
      <c r="D38" s="43"/>
      <c r="E38" s="44">
        <v>1549000</v>
      </c>
      <c r="F38" s="45">
        <v>1549000</v>
      </c>
      <c r="G38" s="45">
        <v>7086378</v>
      </c>
      <c r="H38" s="45">
        <v>13212406</v>
      </c>
      <c r="I38" s="45">
        <v>12343120</v>
      </c>
      <c r="J38" s="45">
        <v>12343120</v>
      </c>
      <c r="K38" s="45">
        <v>12343120</v>
      </c>
      <c r="L38" s="45">
        <v>18125001</v>
      </c>
      <c r="M38" s="45">
        <v>14909582</v>
      </c>
      <c r="N38" s="45">
        <v>14909582</v>
      </c>
      <c r="O38" s="45"/>
      <c r="P38" s="45"/>
      <c r="Q38" s="45"/>
      <c r="R38" s="45"/>
      <c r="S38" s="45"/>
      <c r="T38" s="45"/>
      <c r="U38" s="45"/>
      <c r="V38" s="45"/>
      <c r="W38" s="45">
        <v>14909582</v>
      </c>
      <c r="X38" s="45">
        <v>1276000</v>
      </c>
      <c r="Y38" s="45">
        <v>13633582</v>
      </c>
      <c r="Z38" s="46">
        <v>1068.46</v>
      </c>
      <c r="AA38" s="47">
        <v>1549000</v>
      </c>
    </row>
    <row r="39" spans="1:27" ht="13.5">
      <c r="A39" s="48" t="s">
        <v>91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29158440</v>
      </c>
      <c r="D6" s="17"/>
      <c r="E6" s="18">
        <v>25102709</v>
      </c>
      <c r="F6" s="19">
        <v>25102709</v>
      </c>
      <c r="G6" s="19">
        <v>691710</v>
      </c>
      <c r="H6" s="19">
        <v>1590986</v>
      </c>
      <c r="I6" s="19">
        <v>13852996</v>
      </c>
      <c r="J6" s="19">
        <v>16135692</v>
      </c>
      <c r="K6" s="19">
        <v>1639118</v>
      </c>
      <c r="L6" s="19">
        <v>433922</v>
      </c>
      <c r="M6" s="19">
        <v>1095254</v>
      </c>
      <c r="N6" s="19">
        <v>3168294</v>
      </c>
      <c r="O6" s="19"/>
      <c r="P6" s="19"/>
      <c r="Q6" s="19"/>
      <c r="R6" s="19"/>
      <c r="S6" s="19"/>
      <c r="T6" s="19"/>
      <c r="U6" s="19"/>
      <c r="V6" s="19"/>
      <c r="W6" s="19">
        <v>19303986</v>
      </c>
      <c r="X6" s="19">
        <v>11106504</v>
      </c>
      <c r="Y6" s="19">
        <v>8197482</v>
      </c>
      <c r="Z6" s="20">
        <v>73.81</v>
      </c>
      <c r="AA6" s="21">
        <v>25102709</v>
      </c>
    </row>
    <row r="7" spans="1:27" ht="13.5">
      <c r="A7" s="22" t="s">
        <v>34</v>
      </c>
      <c r="B7" s="16"/>
      <c r="C7" s="17">
        <v>86441465</v>
      </c>
      <c r="D7" s="17"/>
      <c r="E7" s="18">
        <v>111579900</v>
      </c>
      <c r="F7" s="19">
        <v>111579900</v>
      </c>
      <c r="G7" s="19">
        <v>41517978</v>
      </c>
      <c r="H7" s="19">
        <v>2549792</v>
      </c>
      <c r="I7" s="19">
        <v>377152</v>
      </c>
      <c r="J7" s="19">
        <v>44444922</v>
      </c>
      <c r="K7" s="19">
        <v>5000000</v>
      </c>
      <c r="L7" s="19">
        <v>32130735</v>
      </c>
      <c r="M7" s="19">
        <v>725506</v>
      </c>
      <c r="N7" s="19">
        <v>37856241</v>
      </c>
      <c r="O7" s="19"/>
      <c r="P7" s="19"/>
      <c r="Q7" s="19"/>
      <c r="R7" s="19"/>
      <c r="S7" s="19"/>
      <c r="T7" s="19"/>
      <c r="U7" s="19"/>
      <c r="V7" s="19"/>
      <c r="W7" s="19">
        <v>82301163</v>
      </c>
      <c r="X7" s="19">
        <v>84190950</v>
      </c>
      <c r="Y7" s="19">
        <v>-1889787</v>
      </c>
      <c r="Z7" s="20">
        <v>-2.24</v>
      </c>
      <c r="AA7" s="21">
        <v>111579900</v>
      </c>
    </row>
    <row r="8" spans="1:27" ht="13.5">
      <c r="A8" s="22" t="s">
        <v>35</v>
      </c>
      <c r="B8" s="16"/>
      <c r="C8" s="17">
        <v>106832607</v>
      </c>
      <c r="D8" s="17"/>
      <c r="E8" s="18">
        <v>104205100</v>
      </c>
      <c r="F8" s="19">
        <v>104205100</v>
      </c>
      <c r="G8" s="19">
        <v>32606783</v>
      </c>
      <c r="H8" s="19">
        <v>3527242</v>
      </c>
      <c r="I8" s="19">
        <v>221296</v>
      </c>
      <c r="J8" s="19">
        <v>36355321</v>
      </c>
      <c r="K8" s="19">
        <v>27696158</v>
      </c>
      <c r="L8" s="19">
        <v>22939856</v>
      </c>
      <c r="M8" s="19">
        <v>3984897</v>
      </c>
      <c r="N8" s="19">
        <v>54620911</v>
      </c>
      <c r="O8" s="19"/>
      <c r="P8" s="19"/>
      <c r="Q8" s="19"/>
      <c r="R8" s="19"/>
      <c r="S8" s="19"/>
      <c r="T8" s="19"/>
      <c r="U8" s="19"/>
      <c r="V8" s="19"/>
      <c r="W8" s="19">
        <v>90976232</v>
      </c>
      <c r="X8" s="19">
        <v>77440600</v>
      </c>
      <c r="Y8" s="19">
        <v>13535632</v>
      </c>
      <c r="Z8" s="20">
        <v>17.48</v>
      </c>
      <c r="AA8" s="21">
        <v>104205100</v>
      </c>
    </row>
    <row r="9" spans="1:27" ht="13.5">
      <c r="A9" s="22" t="s">
        <v>36</v>
      </c>
      <c r="B9" s="16"/>
      <c r="C9" s="17">
        <v>577450</v>
      </c>
      <c r="D9" s="17"/>
      <c r="E9" s="18">
        <v>40000</v>
      </c>
      <c r="F9" s="19">
        <v>40000</v>
      </c>
      <c r="G9" s="19">
        <v>1388</v>
      </c>
      <c r="H9" s="19">
        <v>8736</v>
      </c>
      <c r="I9" s="19">
        <v>17669</v>
      </c>
      <c r="J9" s="19">
        <v>27793</v>
      </c>
      <c r="K9" s="19">
        <v>3986</v>
      </c>
      <c r="L9" s="19">
        <v>8582</v>
      </c>
      <c r="M9" s="19">
        <v>16224</v>
      </c>
      <c r="N9" s="19">
        <v>28792</v>
      </c>
      <c r="O9" s="19"/>
      <c r="P9" s="19"/>
      <c r="Q9" s="19"/>
      <c r="R9" s="19"/>
      <c r="S9" s="19"/>
      <c r="T9" s="19"/>
      <c r="U9" s="19"/>
      <c r="V9" s="19"/>
      <c r="W9" s="19">
        <v>56585</v>
      </c>
      <c r="X9" s="19">
        <v>19998</v>
      </c>
      <c r="Y9" s="19">
        <v>36587</v>
      </c>
      <c r="Z9" s="20">
        <v>182.95</v>
      </c>
      <c r="AA9" s="21">
        <v>40000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-114825866</v>
      </c>
      <c r="D12" s="17"/>
      <c r="E12" s="18">
        <v>-103935432</v>
      </c>
      <c r="F12" s="19">
        <v>-103935432</v>
      </c>
      <c r="G12" s="19">
        <v>-8065833</v>
      </c>
      <c r="H12" s="19">
        <v>-11689988</v>
      </c>
      <c r="I12" s="19">
        <v>-1733763</v>
      </c>
      <c r="J12" s="19">
        <v>-21489584</v>
      </c>
      <c r="K12" s="19">
        <v>-15028013</v>
      </c>
      <c r="L12" s="19">
        <v>-10438910</v>
      </c>
      <c r="M12" s="19">
        <v>-5056145</v>
      </c>
      <c r="N12" s="19">
        <v>-30523068</v>
      </c>
      <c r="O12" s="19"/>
      <c r="P12" s="19"/>
      <c r="Q12" s="19"/>
      <c r="R12" s="19"/>
      <c r="S12" s="19"/>
      <c r="T12" s="19"/>
      <c r="U12" s="19"/>
      <c r="V12" s="19"/>
      <c r="W12" s="19">
        <v>-52012652</v>
      </c>
      <c r="X12" s="19">
        <v>-53621735</v>
      </c>
      <c r="Y12" s="19">
        <v>1609083</v>
      </c>
      <c r="Z12" s="20">
        <v>-3</v>
      </c>
      <c r="AA12" s="21">
        <v>-103935432</v>
      </c>
    </row>
    <row r="13" spans="1:27" ht="13.5">
      <c r="A13" s="22" t="s">
        <v>40</v>
      </c>
      <c r="B13" s="16"/>
      <c r="C13" s="17">
        <v>-784572</v>
      </c>
      <c r="D13" s="17"/>
      <c r="E13" s="18">
        <v>-100000</v>
      </c>
      <c r="F13" s="19">
        <v>-100000</v>
      </c>
      <c r="G13" s="19">
        <v>-16765</v>
      </c>
      <c r="H13" s="19">
        <v>-9672</v>
      </c>
      <c r="I13" s="19">
        <v>-11588</v>
      </c>
      <c r="J13" s="19">
        <v>-38025</v>
      </c>
      <c r="K13" s="19">
        <v>-11126</v>
      </c>
      <c r="L13" s="19">
        <v>-11385</v>
      </c>
      <c r="M13" s="19">
        <v>-14272</v>
      </c>
      <c r="N13" s="19">
        <v>-36783</v>
      </c>
      <c r="O13" s="19"/>
      <c r="P13" s="19"/>
      <c r="Q13" s="19"/>
      <c r="R13" s="19"/>
      <c r="S13" s="19"/>
      <c r="T13" s="19"/>
      <c r="U13" s="19"/>
      <c r="V13" s="19"/>
      <c r="W13" s="19">
        <v>-74808</v>
      </c>
      <c r="X13" s="19">
        <v>-49998</v>
      </c>
      <c r="Y13" s="19">
        <v>-24810</v>
      </c>
      <c r="Z13" s="20">
        <v>49.62</v>
      </c>
      <c r="AA13" s="21">
        <v>-100000</v>
      </c>
    </row>
    <row r="14" spans="1:27" ht="13.5">
      <c r="A14" s="22" t="s">
        <v>41</v>
      </c>
      <c r="B14" s="16"/>
      <c r="C14" s="17"/>
      <c r="D14" s="17"/>
      <c r="E14" s="18"/>
      <c r="F14" s="19"/>
      <c r="G14" s="19">
        <v>-256461</v>
      </c>
      <c r="H14" s="19"/>
      <c r="I14" s="19">
        <v>-335695</v>
      </c>
      <c r="J14" s="19">
        <v>-592156</v>
      </c>
      <c r="K14" s="19">
        <v>-275664</v>
      </c>
      <c r="L14" s="19">
        <v>-541150</v>
      </c>
      <c r="M14" s="19"/>
      <c r="N14" s="19">
        <v>-816814</v>
      </c>
      <c r="O14" s="19"/>
      <c r="P14" s="19"/>
      <c r="Q14" s="19"/>
      <c r="R14" s="19"/>
      <c r="S14" s="19"/>
      <c r="T14" s="19"/>
      <c r="U14" s="19"/>
      <c r="V14" s="19"/>
      <c r="W14" s="19">
        <v>-1408970</v>
      </c>
      <c r="X14" s="19"/>
      <c r="Y14" s="19">
        <v>-1408970</v>
      </c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107399524</v>
      </c>
      <c r="D15" s="25">
        <f>SUM(D6:D14)</f>
        <v>0</v>
      </c>
      <c r="E15" s="26">
        <f t="shared" si="0"/>
        <v>136892277</v>
      </c>
      <c r="F15" s="27">
        <f t="shared" si="0"/>
        <v>136892277</v>
      </c>
      <c r="G15" s="27">
        <f t="shared" si="0"/>
        <v>66478800</v>
      </c>
      <c r="H15" s="27">
        <f t="shared" si="0"/>
        <v>-4022904</v>
      </c>
      <c r="I15" s="27">
        <f t="shared" si="0"/>
        <v>12388067</v>
      </c>
      <c r="J15" s="27">
        <f t="shared" si="0"/>
        <v>74843963</v>
      </c>
      <c r="K15" s="27">
        <f t="shared" si="0"/>
        <v>19024459</v>
      </c>
      <c r="L15" s="27">
        <f t="shared" si="0"/>
        <v>44521650</v>
      </c>
      <c r="M15" s="27">
        <f t="shared" si="0"/>
        <v>751464</v>
      </c>
      <c r="N15" s="27">
        <f t="shared" si="0"/>
        <v>64297573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139141536</v>
      </c>
      <c r="X15" s="27">
        <f t="shared" si="0"/>
        <v>119086319</v>
      </c>
      <c r="Y15" s="27">
        <f t="shared" si="0"/>
        <v>20055217</v>
      </c>
      <c r="Z15" s="28">
        <f>+IF(X15&lt;&gt;0,+(Y15/X15)*100,0)</f>
        <v>16.840907644479298</v>
      </c>
      <c r="AA15" s="29">
        <f>SUM(AA6:AA14)</f>
        <v>136892277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755840</v>
      </c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-107847488</v>
      </c>
      <c r="D24" s="17"/>
      <c r="E24" s="18">
        <v>-133073314</v>
      </c>
      <c r="F24" s="19">
        <v>-133073314</v>
      </c>
      <c r="G24" s="19">
        <v>-16586499</v>
      </c>
      <c r="H24" s="19">
        <v>-13906247</v>
      </c>
      <c r="I24" s="19">
        <v>-8338524</v>
      </c>
      <c r="J24" s="19">
        <v>-38831270</v>
      </c>
      <c r="K24" s="19">
        <v>-23068396</v>
      </c>
      <c r="L24" s="19">
        <v>-7996408</v>
      </c>
      <c r="M24" s="19">
        <v>-16422277</v>
      </c>
      <c r="N24" s="19">
        <v>-47487081</v>
      </c>
      <c r="O24" s="19"/>
      <c r="P24" s="19"/>
      <c r="Q24" s="19"/>
      <c r="R24" s="19"/>
      <c r="S24" s="19"/>
      <c r="T24" s="19"/>
      <c r="U24" s="19"/>
      <c r="V24" s="19"/>
      <c r="W24" s="19">
        <v>-86318351</v>
      </c>
      <c r="X24" s="19">
        <v>-66536658</v>
      </c>
      <c r="Y24" s="19">
        <v>-19781693</v>
      </c>
      <c r="Z24" s="20">
        <v>29.73</v>
      </c>
      <c r="AA24" s="21">
        <v>-133073314</v>
      </c>
    </row>
    <row r="25" spans="1:27" ht="13.5">
      <c r="A25" s="23" t="s">
        <v>49</v>
      </c>
      <c r="B25" s="24"/>
      <c r="C25" s="25">
        <f aca="true" t="shared" si="1" ref="C25:Y25">SUM(C19:C24)</f>
        <v>-107091648</v>
      </c>
      <c r="D25" s="25">
        <f>SUM(D19:D24)</f>
        <v>0</v>
      </c>
      <c r="E25" s="26">
        <f t="shared" si="1"/>
        <v>-133073314</v>
      </c>
      <c r="F25" s="27">
        <f t="shared" si="1"/>
        <v>-133073314</v>
      </c>
      <c r="G25" s="27">
        <f t="shared" si="1"/>
        <v>-16586499</v>
      </c>
      <c r="H25" s="27">
        <f t="shared" si="1"/>
        <v>-13906247</v>
      </c>
      <c r="I25" s="27">
        <f t="shared" si="1"/>
        <v>-8338524</v>
      </c>
      <c r="J25" s="27">
        <f t="shared" si="1"/>
        <v>-38831270</v>
      </c>
      <c r="K25" s="27">
        <f t="shared" si="1"/>
        <v>-23068396</v>
      </c>
      <c r="L25" s="27">
        <f t="shared" si="1"/>
        <v>-7996408</v>
      </c>
      <c r="M25" s="27">
        <f t="shared" si="1"/>
        <v>-16422277</v>
      </c>
      <c r="N25" s="27">
        <f t="shared" si="1"/>
        <v>-47487081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-86318351</v>
      </c>
      <c r="X25" s="27">
        <f t="shared" si="1"/>
        <v>-66536658</v>
      </c>
      <c r="Y25" s="27">
        <f t="shared" si="1"/>
        <v>-19781693</v>
      </c>
      <c r="Z25" s="28">
        <f>+IF(X25&lt;&gt;0,+(Y25/X25)*100,0)</f>
        <v>29.73051787482323</v>
      </c>
      <c r="AA25" s="29">
        <f>SUM(AA19:AA24)</f>
        <v>-133073314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784572</v>
      </c>
      <c r="D33" s="17"/>
      <c r="E33" s="18">
        <v>-784402</v>
      </c>
      <c r="F33" s="19">
        <v>-784402</v>
      </c>
      <c r="G33" s="19"/>
      <c r="H33" s="19"/>
      <c r="I33" s="19"/>
      <c r="J33" s="19"/>
      <c r="K33" s="19"/>
      <c r="L33" s="19"/>
      <c r="M33" s="19">
        <v>-392307</v>
      </c>
      <c r="N33" s="19">
        <v>-392307</v>
      </c>
      <c r="O33" s="19"/>
      <c r="P33" s="19"/>
      <c r="Q33" s="19"/>
      <c r="R33" s="19"/>
      <c r="S33" s="19"/>
      <c r="T33" s="19"/>
      <c r="U33" s="19"/>
      <c r="V33" s="19"/>
      <c r="W33" s="19">
        <v>-392307</v>
      </c>
      <c r="X33" s="19">
        <v>-392201</v>
      </c>
      <c r="Y33" s="19">
        <v>-106</v>
      </c>
      <c r="Z33" s="20">
        <v>0.03</v>
      </c>
      <c r="AA33" s="21">
        <v>-784402</v>
      </c>
    </row>
    <row r="34" spans="1:27" ht="13.5">
      <c r="A34" s="23" t="s">
        <v>55</v>
      </c>
      <c r="B34" s="24"/>
      <c r="C34" s="25">
        <f aca="true" t="shared" si="2" ref="C34:Y34">SUM(C29:C33)</f>
        <v>784572</v>
      </c>
      <c r="D34" s="25">
        <f>SUM(D29:D33)</f>
        <v>0</v>
      </c>
      <c r="E34" s="26">
        <f t="shared" si="2"/>
        <v>-784402</v>
      </c>
      <c r="F34" s="27">
        <f t="shared" si="2"/>
        <v>-784402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-392307</v>
      </c>
      <c r="N34" s="27">
        <f t="shared" si="2"/>
        <v>-392307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-392307</v>
      </c>
      <c r="X34" s="27">
        <f t="shared" si="2"/>
        <v>-392201</v>
      </c>
      <c r="Y34" s="27">
        <f t="shared" si="2"/>
        <v>-106</v>
      </c>
      <c r="Z34" s="28">
        <f>+IF(X34&lt;&gt;0,+(Y34/X34)*100,0)</f>
        <v>0.027026958115864058</v>
      </c>
      <c r="AA34" s="29">
        <f>SUM(AA29:AA33)</f>
        <v>-784402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1092448</v>
      </c>
      <c r="D36" s="31">
        <f>+D15+D25+D34</f>
        <v>0</v>
      </c>
      <c r="E36" s="32">
        <f t="shared" si="3"/>
        <v>3034561</v>
      </c>
      <c r="F36" s="33">
        <f t="shared" si="3"/>
        <v>3034561</v>
      </c>
      <c r="G36" s="33">
        <f t="shared" si="3"/>
        <v>49892301</v>
      </c>
      <c r="H36" s="33">
        <f t="shared" si="3"/>
        <v>-17929151</v>
      </c>
      <c r="I36" s="33">
        <f t="shared" si="3"/>
        <v>4049543</v>
      </c>
      <c r="J36" s="33">
        <f t="shared" si="3"/>
        <v>36012693</v>
      </c>
      <c r="K36" s="33">
        <f t="shared" si="3"/>
        <v>-4043937</v>
      </c>
      <c r="L36" s="33">
        <f t="shared" si="3"/>
        <v>36525242</v>
      </c>
      <c r="M36" s="33">
        <f t="shared" si="3"/>
        <v>-16063120</v>
      </c>
      <c r="N36" s="33">
        <f t="shared" si="3"/>
        <v>16418185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52430878</v>
      </c>
      <c r="X36" s="33">
        <f t="shared" si="3"/>
        <v>52157460</v>
      </c>
      <c r="Y36" s="33">
        <f t="shared" si="3"/>
        <v>273418</v>
      </c>
      <c r="Z36" s="34">
        <f>+IF(X36&lt;&gt;0,+(Y36/X36)*100,0)</f>
        <v>0.524216478333109</v>
      </c>
      <c r="AA36" s="35">
        <f>+AA15+AA25+AA34</f>
        <v>3034561</v>
      </c>
    </row>
    <row r="37" spans="1:27" ht="13.5">
      <c r="A37" s="22" t="s">
        <v>57</v>
      </c>
      <c r="B37" s="16"/>
      <c r="C37" s="31">
        <v>2008111</v>
      </c>
      <c r="D37" s="31"/>
      <c r="E37" s="32">
        <v>3013000</v>
      </c>
      <c r="F37" s="33">
        <v>3013000</v>
      </c>
      <c r="G37" s="33">
        <v>3098047</v>
      </c>
      <c r="H37" s="33">
        <v>52990348</v>
      </c>
      <c r="I37" s="33">
        <v>35061197</v>
      </c>
      <c r="J37" s="33">
        <v>3098047</v>
      </c>
      <c r="K37" s="33">
        <v>39110740</v>
      </c>
      <c r="L37" s="33">
        <v>35066803</v>
      </c>
      <c r="M37" s="33">
        <v>71592045</v>
      </c>
      <c r="N37" s="33">
        <v>39110740</v>
      </c>
      <c r="O37" s="33"/>
      <c r="P37" s="33"/>
      <c r="Q37" s="33"/>
      <c r="R37" s="33"/>
      <c r="S37" s="33"/>
      <c r="T37" s="33"/>
      <c r="U37" s="33"/>
      <c r="V37" s="33"/>
      <c r="W37" s="33">
        <v>3098047</v>
      </c>
      <c r="X37" s="33">
        <v>3013000</v>
      </c>
      <c r="Y37" s="33">
        <v>85047</v>
      </c>
      <c r="Z37" s="34">
        <v>2.82</v>
      </c>
      <c r="AA37" s="35">
        <v>3013000</v>
      </c>
    </row>
    <row r="38" spans="1:27" ht="13.5">
      <c r="A38" s="41" t="s">
        <v>58</v>
      </c>
      <c r="B38" s="42"/>
      <c r="C38" s="43">
        <v>3100558</v>
      </c>
      <c r="D38" s="43"/>
      <c r="E38" s="44">
        <v>6047561</v>
      </c>
      <c r="F38" s="45">
        <v>6047561</v>
      </c>
      <c r="G38" s="45">
        <v>52990348</v>
      </c>
      <c r="H38" s="45">
        <v>35061197</v>
      </c>
      <c r="I38" s="45">
        <v>39110740</v>
      </c>
      <c r="J38" s="45">
        <v>39110740</v>
      </c>
      <c r="K38" s="45">
        <v>35066803</v>
      </c>
      <c r="L38" s="45">
        <v>71592045</v>
      </c>
      <c r="M38" s="45">
        <v>55528925</v>
      </c>
      <c r="N38" s="45">
        <v>55528925</v>
      </c>
      <c r="O38" s="45"/>
      <c r="P38" s="45"/>
      <c r="Q38" s="45"/>
      <c r="R38" s="45"/>
      <c r="S38" s="45"/>
      <c r="T38" s="45"/>
      <c r="U38" s="45"/>
      <c r="V38" s="45"/>
      <c r="W38" s="45">
        <v>55528925</v>
      </c>
      <c r="X38" s="45">
        <v>55170460</v>
      </c>
      <c r="Y38" s="45">
        <v>358465</v>
      </c>
      <c r="Z38" s="46">
        <v>0.65</v>
      </c>
      <c r="AA38" s="47">
        <v>6047561</v>
      </c>
    </row>
    <row r="39" spans="1:27" ht="13.5">
      <c r="A39" s="48" t="s">
        <v>91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59718079</v>
      </c>
      <c r="D6" s="17"/>
      <c r="E6" s="18">
        <v>83950932</v>
      </c>
      <c r="F6" s="19">
        <v>83950932</v>
      </c>
      <c r="G6" s="19">
        <v>2583258</v>
      </c>
      <c r="H6" s="19">
        <v>4001819</v>
      </c>
      <c r="I6" s="19">
        <v>5431427</v>
      </c>
      <c r="J6" s="19">
        <v>12016504</v>
      </c>
      <c r="K6" s="19">
        <v>3444146</v>
      </c>
      <c r="L6" s="19">
        <v>4864874</v>
      </c>
      <c r="M6" s="19">
        <v>4014337</v>
      </c>
      <c r="N6" s="19">
        <v>12323357</v>
      </c>
      <c r="O6" s="19"/>
      <c r="P6" s="19"/>
      <c r="Q6" s="19"/>
      <c r="R6" s="19"/>
      <c r="S6" s="19"/>
      <c r="T6" s="19"/>
      <c r="U6" s="19"/>
      <c r="V6" s="19"/>
      <c r="W6" s="19">
        <v>24339861</v>
      </c>
      <c r="X6" s="19">
        <v>41975466</v>
      </c>
      <c r="Y6" s="19">
        <v>-17635605</v>
      </c>
      <c r="Z6" s="20">
        <v>-42.01</v>
      </c>
      <c r="AA6" s="21">
        <v>83950932</v>
      </c>
    </row>
    <row r="7" spans="1:27" ht="13.5">
      <c r="A7" s="22" t="s">
        <v>34</v>
      </c>
      <c r="B7" s="16"/>
      <c r="C7" s="17">
        <v>42690668</v>
      </c>
      <c r="D7" s="17"/>
      <c r="E7" s="18">
        <v>48642660</v>
      </c>
      <c r="F7" s="19">
        <v>48642660</v>
      </c>
      <c r="G7" s="19">
        <v>10270976</v>
      </c>
      <c r="H7" s="19">
        <v>1290000</v>
      </c>
      <c r="I7" s="19">
        <v>-654691</v>
      </c>
      <c r="J7" s="19">
        <v>10906285</v>
      </c>
      <c r="K7" s="19">
        <v>-669273</v>
      </c>
      <c r="L7" s="19">
        <v>5941791</v>
      </c>
      <c r="M7" s="19">
        <v>-689538</v>
      </c>
      <c r="N7" s="19">
        <v>4582980</v>
      </c>
      <c r="O7" s="19"/>
      <c r="P7" s="19"/>
      <c r="Q7" s="19"/>
      <c r="R7" s="19"/>
      <c r="S7" s="19"/>
      <c r="T7" s="19"/>
      <c r="U7" s="19"/>
      <c r="V7" s="19"/>
      <c r="W7" s="19">
        <v>15489265</v>
      </c>
      <c r="X7" s="19">
        <v>25071330</v>
      </c>
      <c r="Y7" s="19">
        <v>-9582065</v>
      </c>
      <c r="Z7" s="20">
        <v>-38.22</v>
      </c>
      <c r="AA7" s="21">
        <v>48642660</v>
      </c>
    </row>
    <row r="8" spans="1:27" ht="13.5">
      <c r="A8" s="22" t="s">
        <v>35</v>
      </c>
      <c r="B8" s="16"/>
      <c r="C8" s="17">
        <v>24191703</v>
      </c>
      <c r="D8" s="17"/>
      <c r="E8" s="18">
        <v>24522996</v>
      </c>
      <c r="F8" s="19">
        <v>24522996</v>
      </c>
      <c r="G8" s="19">
        <v>7427000</v>
      </c>
      <c r="H8" s="19">
        <v>-157982</v>
      </c>
      <c r="I8" s="19">
        <v>-17064</v>
      </c>
      <c r="J8" s="19">
        <v>7251954</v>
      </c>
      <c r="K8" s="19"/>
      <c r="L8" s="19">
        <v>2845805</v>
      </c>
      <c r="M8" s="19"/>
      <c r="N8" s="19">
        <v>2845805</v>
      </c>
      <c r="O8" s="19"/>
      <c r="P8" s="19"/>
      <c r="Q8" s="19"/>
      <c r="R8" s="19"/>
      <c r="S8" s="19"/>
      <c r="T8" s="19"/>
      <c r="U8" s="19"/>
      <c r="V8" s="19"/>
      <c r="W8" s="19">
        <v>10097759</v>
      </c>
      <c r="X8" s="19">
        <v>12261498</v>
      </c>
      <c r="Y8" s="19">
        <v>-2163739</v>
      </c>
      <c r="Z8" s="20">
        <v>-17.65</v>
      </c>
      <c r="AA8" s="21">
        <v>24522996</v>
      </c>
    </row>
    <row r="9" spans="1:27" ht="13.5">
      <c r="A9" s="22" t="s">
        <v>36</v>
      </c>
      <c r="B9" s="16"/>
      <c r="C9" s="17">
        <v>937226</v>
      </c>
      <c r="D9" s="17"/>
      <c r="E9" s="18">
        <v>889000</v>
      </c>
      <c r="F9" s="19">
        <v>889000</v>
      </c>
      <c r="G9" s="19">
        <v>35437</v>
      </c>
      <c r="H9" s="19">
        <v>51113</v>
      </c>
      <c r="I9" s="19">
        <v>55615</v>
      </c>
      <c r="J9" s="19">
        <v>142165</v>
      </c>
      <c r="K9" s="19">
        <v>195550</v>
      </c>
      <c r="L9" s="19">
        <v>118369</v>
      </c>
      <c r="M9" s="19">
        <v>61208</v>
      </c>
      <c r="N9" s="19">
        <v>375127</v>
      </c>
      <c r="O9" s="19"/>
      <c r="P9" s="19"/>
      <c r="Q9" s="19"/>
      <c r="R9" s="19"/>
      <c r="S9" s="19"/>
      <c r="T9" s="19"/>
      <c r="U9" s="19"/>
      <c r="V9" s="19"/>
      <c r="W9" s="19">
        <v>517292</v>
      </c>
      <c r="X9" s="19">
        <v>425500</v>
      </c>
      <c r="Y9" s="19">
        <v>91792</v>
      </c>
      <c r="Z9" s="20">
        <v>21.57</v>
      </c>
      <c r="AA9" s="21">
        <v>889000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-97003105</v>
      </c>
      <c r="D12" s="17"/>
      <c r="E12" s="18">
        <v>-115437360</v>
      </c>
      <c r="F12" s="19">
        <v>-115437360</v>
      </c>
      <c r="G12" s="19">
        <v>-17512133</v>
      </c>
      <c r="H12" s="19">
        <v>-11879859</v>
      </c>
      <c r="I12" s="19">
        <v>-5081687</v>
      </c>
      <c r="J12" s="19">
        <v>-34473679</v>
      </c>
      <c r="K12" s="19">
        <v>-5365861</v>
      </c>
      <c r="L12" s="19">
        <v>-10997188</v>
      </c>
      <c r="M12" s="19">
        <v>-4847523</v>
      </c>
      <c r="N12" s="19">
        <v>-21210572</v>
      </c>
      <c r="O12" s="19"/>
      <c r="P12" s="19"/>
      <c r="Q12" s="19"/>
      <c r="R12" s="19"/>
      <c r="S12" s="19"/>
      <c r="T12" s="19"/>
      <c r="U12" s="19"/>
      <c r="V12" s="19"/>
      <c r="W12" s="19">
        <v>-55684251</v>
      </c>
      <c r="X12" s="19">
        <v>-57718680</v>
      </c>
      <c r="Y12" s="19">
        <v>2034429</v>
      </c>
      <c r="Z12" s="20">
        <v>-3.52</v>
      </c>
      <c r="AA12" s="21">
        <v>-115437360</v>
      </c>
    </row>
    <row r="13" spans="1:27" ht="13.5">
      <c r="A13" s="22" t="s">
        <v>40</v>
      </c>
      <c r="B13" s="16"/>
      <c r="C13" s="17">
        <v>-1673644</v>
      </c>
      <c r="D13" s="17"/>
      <c r="E13" s="18">
        <v>-413676</v>
      </c>
      <c r="F13" s="19">
        <v>-413676</v>
      </c>
      <c r="G13" s="19">
        <v>-4113</v>
      </c>
      <c r="H13" s="19">
        <v>-30537</v>
      </c>
      <c r="I13" s="19">
        <v>-19724</v>
      </c>
      <c r="J13" s="19">
        <v>-54374</v>
      </c>
      <c r="K13" s="19">
        <v>-18633</v>
      </c>
      <c r="L13" s="19">
        <v>-25546</v>
      </c>
      <c r="M13" s="19">
        <v>-17545</v>
      </c>
      <c r="N13" s="19">
        <v>-61724</v>
      </c>
      <c r="O13" s="19"/>
      <c r="P13" s="19"/>
      <c r="Q13" s="19"/>
      <c r="R13" s="19"/>
      <c r="S13" s="19"/>
      <c r="T13" s="19"/>
      <c r="U13" s="19"/>
      <c r="V13" s="19"/>
      <c r="W13" s="19">
        <v>-116098</v>
      </c>
      <c r="X13" s="19">
        <v>-206838</v>
      </c>
      <c r="Y13" s="19">
        <v>90740</v>
      </c>
      <c r="Z13" s="20">
        <v>-43.87</v>
      </c>
      <c r="AA13" s="21">
        <v>-413676</v>
      </c>
    </row>
    <row r="14" spans="1:27" ht="13.5">
      <c r="A14" s="22" t="s">
        <v>41</v>
      </c>
      <c r="B14" s="16"/>
      <c r="C14" s="17">
        <v>-2546254</v>
      </c>
      <c r="D14" s="17"/>
      <c r="E14" s="18">
        <v>-18083028</v>
      </c>
      <c r="F14" s="19">
        <v>-18083028</v>
      </c>
      <c r="G14" s="19">
        <v>-1323317</v>
      </c>
      <c r="H14" s="19">
        <v>-1134059</v>
      </c>
      <c r="I14" s="19">
        <v>-245017</v>
      </c>
      <c r="J14" s="19">
        <v>-2702393</v>
      </c>
      <c r="K14" s="19">
        <v>-55611</v>
      </c>
      <c r="L14" s="19">
        <v>-139813</v>
      </c>
      <c r="M14" s="19">
        <v>-65325</v>
      </c>
      <c r="N14" s="19">
        <v>-260749</v>
      </c>
      <c r="O14" s="19"/>
      <c r="P14" s="19"/>
      <c r="Q14" s="19"/>
      <c r="R14" s="19"/>
      <c r="S14" s="19"/>
      <c r="T14" s="19"/>
      <c r="U14" s="19"/>
      <c r="V14" s="19"/>
      <c r="W14" s="19">
        <v>-2963142</v>
      </c>
      <c r="X14" s="19">
        <v>-9041514</v>
      </c>
      <c r="Y14" s="19">
        <v>6078372</v>
      </c>
      <c r="Z14" s="20">
        <v>-67.23</v>
      </c>
      <c r="AA14" s="21">
        <v>-18083028</v>
      </c>
    </row>
    <row r="15" spans="1:27" ht="13.5">
      <c r="A15" s="23" t="s">
        <v>42</v>
      </c>
      <c r="B15" s="24"/>
      <c r="C15" s="25">
        <f aca="true" t="shared" si="0" ref="C15:Y15">SUM(C6:C14)</f>
        <v>26314673</v>
      </c>
      <c r="D15" s="25">
        <f>SUM(D6:D14)</f>
        <v>0</v>
      </c>
      <c r="E15" s="26">
        <f t="shared" si="0"/>
        <v>24071524</v>
      </c>
      <c r="F15" s="27">
        <f t="shared" si="0"/>
        <v>24071524</v>
      </c>
      <c r="G15" s="27">
        <f t="shared" si="0"/>
        <v>1477108</v>
      </c>
      <c r="H15" s="27">
        <f t="shared" si="0"/>
        <v>-7859505</v>
      </c>
      <c r="I15" s="27">
        <f t="shared" si="0"/>
        <v>-531141</v>
      </c>
      <c r="J15" s="27">
        <f t="shared" si="0"/>
        <v>-6913538</v>
      </c>
      <c r="K15" s="27">
        <f t="shared" si="0"/>
        <v>-2469682</v>
      </c>
      <c r="L15" s="27">
        <f t="shared" si="0"/>
        <v>2608292</v>
      </c>
      <c r="M15" s="27">
        <f t="shared" si="0"/>
        <v>-1544386</v>
      </c>
      <c r="N15" s="27">
        <f t="shared" si="0"/>
        <v>-1405776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-8319314</v>
      </c>
      <c r="X15" s="27">
        <f t="shared" si="0"/>
        <v>12766762</v>
      </c>
      <c r="Y15" s="27">
        <f t="shared" si="0"/>
        <v>-21086076</v>
      </c>
      <c r="Z15" s="28">
        <f>+IF(X15&lt;&gt;0,+(Y15/X15)*100,0)</f>
        <v>-165.1638528234489</v>
      </c>
      <c r="AA15" s="29">
        <f>SUM(AA6:AA14)</f>
        <v>24071524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330709</v>
      </c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>
        <v>31585000</v>
      </c>
      <c r="F20" s="36">
        <v>31585000</v>
      </c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>
        <v>15793000</v>
      </c>
      <c r="Y20" s="19">
        <v>-15793000</v>
      </c>
      <c r="Z20" s="20">
        <v>-100</v>
      </c>
      <c r="AA20" s="21">
        <v>31585000</v>
      </c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-21714936</v>
      </c>
      <c r="D24" s="17"/>
      <c r="E24" s="18"/>
      <c r="F24" s="19"/>
      <c r="G24" s="19">
        <v>-3517857</v>
      </c>
      <c r="H24" s="19">
        <v>-906624</v>
      </c>
      <c r="I24" s="19">
        <v>-512548</v>
      </c>
      <c r="J24" s="19">
        <v>-4937029</v>
      </c>
      <c r="K24" s="19">
        <v>-266681</v>
      </c>
      <c r="L24" s="19">
        <v>-3942087</v>
      </c>
      <c r="M24" s="19">
        <v>-3488608</v>
      </c>
      <c r="N24" s="19">
        <v>-7697376</v>
      </c>
      <c r="O24" s="19"/>
      <c r="P24" s="19"/>
      <c r="Q24" s="19"/>
      <c r="R24" s="19"/>
      <c r="S24" s="19"/>
      <c r="T24" s="19"/>
      <c r="U24" s="19"/>
      <c r="V24" s="19"/>
      <c r="W24" s="19">
        <v>-12634405</v>
      </c>
      <c r="X24" s="19"/>
      <c r="Y24" s="19">
        <v>-12634405</v>
      </c>
      <c r="Z24" s="20"/>
      <c r="AA24" s="21"/>
    </row>
    <row r="25" spans="1:27" ht="13.5">
      <c r="A25" s="23" t="s">
        <v>49</v>
      </c>
      <c r="B25" s="24"/>
      <c r="C25" s="25">
        <f aca="true" t="shared" si="1" ref="C25:Y25">SUM(C19:C24)</f>
        <v>-21384227</v>
      </c>
      <c r="D25" s="25">
        <f>SUM(D19:D24)</f>
        <v>0</v>
      </c>
      <c r="E25" s="26">
        <f t="shared" si="1"/>
        <v>31585000</v>
      </c>
      <c r="F25" s="27">
        <f t="shared" si="1"/>
        <v>31585000</v>
      </c>
      <c r="G25" s="27">
        <f t="shared" si="1"/>
        <v>-3517857</v>
      </c>
      <c r="H25" s="27">
        <f t="shared" si="1"/>
        <v>-906624</v>
      </c>
      <c r="I25" s="27">
        <f t="shared" si="1"/>
        <v>-512548</v>
      </c>
      <c r="J25" s="27">
        <f t="shared" si="1"/>
        <v>-4937029</v>
      </c>
      <c r="K25" s="27">
        <f t="shared" si="1"/>
        <v>-266681</v>
      </c>
      <c r="L25" s="27">
        <f t="shared" si="1"/>
        <v>-3942087</v>
      </c>
      <c r="M25" s="27">
        <f t="shared" si="1"/>
        <v>-3488608</v>
      </c>
      <c r="N25" s="27">
        <f t="shared" si="1"/>
        <v>-7697376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-12634405</v>
      </c>
      <c r="X25" s="27">
        <f t="shared" si="1"/>
        <v>15793000</v>
      </c>
      <c r="Y25" s="27">
        <f t="shared" si="1"/>
        <v>-28427405</v>
      </c>
      <c r="Z25" s="28">
        <f>+IF(X25&lt;&gt;0,+(Y25/X25)*100,0)</f>
        <v>-180.000031659596</v>
      </c>
      <c r="AA25" s="29">
        <f>SUM(AA19:AA24)</f>
        <v>31585000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-22771</v>
      </c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-2635158</v>
      </c>
      <c r="D33" s="17"/>
      <c r="E33" s="18">
        <v>-654000</v>
      </c>
      <c r="F33" s="19">
        <v>-654000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>
        <v>-327000</v>
      </c>
      <c r="Y33" s="19">
        <v>327000</v>
      </c>
      <c r="Z33" s="20">
        <v>-100</v>
      </c>
      <c r="AA33" s="21">
        <v>-654000</v>
      </c>
    </row>
    <row r="34" spans="1:27" ht="13.5">
      <c r="A34" s="23" t="s">
        <v>55</v>
      </c>
      <c r="B34" s="24"/>
      <c r="C34" s="25">
        <f aca="true" t="shared" si="2" ref="C34:Y34">SUM(C29:C33)</f>
        <v>-2657929</v>
      </c>
      <c r="D34" s="25">
        <f>SUM(D29:D33)</f>
        <v>0</v>
      </c>
      <c r="E34" s="26">
        <f t="shared" si="2"/>
        <v>-654000</v>
      </c>
      <c r="F34" s="27">
        <f t="shared" si="2"/>
        <v>-654000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-327000</v>
      </c>
      <c r="Y34" s="27">
        <f t="shared" si="2"/>
        <v>327000</v>
      </c>
      <c r="Z34" s="28">
        <f>+IF(X34&lt;&gt;0,+(Y34/X34)*100,0)</f>
        <v>-100</v>
      </c>
      <c r="AA34" s="29">
        <f>SUM(AA29:AA33)</f>
        <v>-654000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2272517</v>
      </c>
      <c r="D36" s="31">
        <f>+D15+D25+D34</f>
        <v>0</v>
      </c>
      <c r="E36" s="32">
        <f t="shared" si="3"/>
        <v>55002524</v>
      </c>
      <c r="F36" s="33">
        <f t="shared" si="3"/>
        <v>55002524</v>
      </c>
      <c r="G36" s="33">
        <f t="shared" si="3"/>
        <v>-2040749</v>
      </c>
      <c r="H36" s="33">
        <f t="shared" si="3"/>
        <v>-8766129</v>
      </c>
      <c r="I36" s="33">
        <f t="shared" si="3"/>
        <v>-1043689</v>
      </c>
      <c r="J36" s="33">
        <f t="shared" si="3"/>
        <v>-11850567</v>
      </c>
      <c r="K36" s="33">
        <f t="shared" si="3"/>
        <v>-2736363</v>
      </c>
      <c r="L36" s="33">
        <f t="shared" si="3"/>
        <v>-1333795</v>
      </c>
      <c r="M36" s="33">
        <f t="shared" si="3"/>
        <v>-5032994</v>
      </c>
      <c r="N36" s="33">
        <f t="shared" si="3"/>
        <v>-9103152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-20953719</v>
      </c>
      <c r="X36" s="33">
        <f t="shared" si="3"/>
        <v>28232762</v>
      </c>
      <c r="Y36" s="33">
        <f t="shared" si="3"/>
        <v>-49186481</v>
      </c>
      <c r="Z36" s="34">
        <f>+IF(X36&lt;&gt;0,+(Y36/X36)*100,0)</f>
        <v>-174.21774391042578</v>
      </c>
      <c r="AA36" s="35">
        <f>+AA15+AA25+AA34</f>
        <v>55002524</v>
      </c>
    </row>
    <row r="37" spans="1:27" ht="13.5">
      <c r="A37" s="22" t="s">
        <v>57</v>
      </c>
      <c r="B37" s="16"/>
      <c r="C37" s="31">
        <v>7185754</v>
      </c>
      <c r="D37" s="31"/>
      <c r="E37" s="32"/>
      <c r="F37" s="33"/>
      <c r="G37" s="33"/>
      <c r="H37" s="33">
        <v>-2040749</v>
      </c>
      <c r="I37" s="33">
        <v>-10806878</v>
      </c>
      <c r="J37" s="33"/>
      <c r="K37" s="33">
        <v>-11850567</v>
      </c>
      <c r="L37" s="33">
        <v>-14586930</v>
      </c>
      <c r="M37" s="33">
        <v>-15920725</v>
      </c>
      <c r="N37" s="33">
        <v>-11850567</v>
      </c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4"/>
      <c r="AA37" s="35"/>
    </row>
    <row r="38" spans="1:27" ht="13.5">
      <c r="A38" s="41" t="s">
        <v>58</v>
      </c>
      <c r="B38" s="42"/>
      <c r="C38" s="43">
        <v>9458271</v>
      </c>
      <c r="D38" s="43"/>
      <c r="E38" s="44">
        <v>55002525</v>
      </c>
      <c r="F38" s="45">
        <v>55002525</v>
      </c>
      <c r="G38" s="45">
        <v>-2040749</v>
      </c>
      <c r="H38" s="45">
        <v>-10806878</v>
      </c>
      <c r="I38" s="45">
        <v>-11850567</v>
      </c>
      <c r="J38" s="45">
        <v>-11850567</v>
      </c>
      <c r="K38" s="45">
        <v>-14586930</v>
      </c>
      <c r="L38" s="45">
        <v>-15920725</v>
      </c>
      <c r="M38" s="45">
        <v>-20953719</v>
      </c>
      <c r="N38" s="45">
        <v>-20953719</v>
      </c>
      <c r="O38" s="45"/>
      <c r="P38" s="45"/>
      <c r="Q38" s="45"/>
      <c r="R38" s="45"/>
      <c r="S38" s="45"/>
      <c r="T38" s="45"/>
      <c r="U38" s="45"/>
      <c r="V38" s="45"/>
      <c r="W38" s="45">
        <v>-20953719</v>
      </c>
      <c r="X38" s="45">
        <v>28232763</v>
      </c>
      <c r="Y38" s="45">
        <v>-49186482</v>
      </c>
      <c r="Z38" s="46">
        <v>-174.22</v>
      </c>
      <c r="AA38" s="47">
        <v>55002525</v>
      </c>
    </row>
    <row r="39" spans="1:27" ht="13.5">
      <c r="A39" s="48" t="s">
        <v>91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4079380</v>
      </c>
      <c r="D6" s="17"/>
      <c r="E6" s="18">
        <v>3830004</v>
      </c>
      <c r="F6" s="19">
        <v>3830004</v>
      </c>
      <c r="G6" s="19">
        <v>13577</v>
      </c>
      <c r="H6" s="19">
        <v>207521</v>
      </c>
      <c r="I6" s="19">
        <v>217720</v>
      </c>
      <c r="J6" s="19">
        <v>438818</v>
      </c>
      <c r="K6" s="19">
        <v>252244</v>
      </c>
      <c r="L6" s="19">
        <v>90084</v>
      </c>
      <c r="M6" s="19">
        <v>12060</v>
      </c>
      <c r="N6" s="19">
        <v>354388</v>
      </c>
      <c r="O6" s="19"/>
      <c r="P6" s="19"/>
      <c r="Q6" s="19"/>
      <c r="R6" s="19"/>
      <c r="S6" s="19"/>
      <c r="T6" s="19"/>
      <c r="U6" s="19"/>
      <c r="V6" s="19"/>
      <c r="W6" s="19">
        <v>793206</v>
      </c>
      <c r="X6" s="19">
        <v>1915002</v>
      </c>
      <c r="Y6" s="19">
        <v>-1121796</v>
      </c>
      <c r="Z6" s="20">
        <v>-58.58</v>
      </c>
      <c r="AA6" s="21">
        <v>3830004</v>
      </c>
    </row>
    <row r="7" spans="1:27" ht="13.5">
      <c r="A7" s="22" t="s">
        <v>34</v>
      </c>
      <c r="B7" s="16"/>
      <c r="C7" s="17">
        <v>41154075</v>
      </c>
      <c r="D7" s="17"/>
      <c r="E7" s="18">
        <v>36735996</v>
      </c>
      <c r="F7" s="19">
        <v>36735996</v>
      </c>
      <c r="G7" s="19">
        <v>2852935</v>
      </c>
      <c r="H7" s="19">
        <v>2977393</v>
      </c>
      <c r="I7" s="19">
        <v>2883576</v>
      </c>
      <c r="J7" s="19">
        <v>8713904</v>
      </c>
      <c r="K7" s="19">
        <v>6176981</v>
      </c>
      <c r="L7" s="19">
        <v>2853852</v>
      </c>
      <c r="M7" s="19">
        <v>3028083</v>
      </c>
      <c r="N7" s="19">
        <v>12058916</v>
      </c>
      <c r="O7" s="19"/>
      <c r="P7" s="19"/>
      <c r="Q7" s="19"/>
      <c r="R7" s="19"/>
      <c r="S7" s="19"/>
      <c r="T7" s="19"/>
      <c r="U7" s="19"/>
      <c r="V7" s="19"/>
      <c r="W7" s="19">
        <v>20772820</v>
      </c>
      <c r="X7" s="19">
        <v>18367998</v>
      </c>
      <c r="Y7" s="19">
        <v>2404822</v>
      </c>
      <c r="Z7" s="20">
        <v>13.09</v>
      </c>
      <c r="AA7" s="21">
        <v>36735996</v>
      </c>
    </row>
    <row r="8" spans="1:27" ht="13.5">
      <c r="A8" s="22" t="s">
        <v>35</v>
      </c>
      <c r="B8" s="16"/>
      <c r="C8" s="17"/>
      <c r="D8" s="17"/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/>
      <c r="AA8" s="21"/>
    </row>
    <row r="9" spans="1:27" ht="13.5">
      <c r="A9" s="22" t="s">
        <v>36</v>
      </c>
      <c r="B9" s="16"/>
      <c r="C9" s="17">
        <v>586194</v>
      </c>
      <c r="D9" s="17"/>
      <c r="E9" s="18">
        <v>155004</v>
      </c>
      <c r="F9" s="19">
        <v>155004</v>
      </c>
      <c r="G9" s="19">
        <v>2918</v>
      </c>
      <c r="H9" s="19">
        <v>63878</v>
      </c>
      <c r="I9" s="19">
        <v>40595</v>
      </c>
      <c r="J9" s="19">
        <v>107391</v>
      </c>
      <c r="K9" s="19">
        <v>33103</v>
      </c>
      <c r="L9" s="19">
        <v>1055</v>
      </c>
      <c r="M9" s="19">
        <v>3540</v>
      </c>
      <c r="N9" s="19">
        <v>37698</v>
      </c>
      <c r="O9" s="19"/>
      <c r="P9" s="19"/>
      <c r="Q9" s="19"/>
      <c r="R9" s="19"/>
      <c r="S9" s="19"/>
      <c r="T9" s="19"/>
      <c r="U9" s="19"/>
      <c r="V9" s="19"/>
      <c r="W9" s="19">
        <v>145089</v>
      </c>
      <c r="X9" s="19">
        <v>77502</v>
      </c>
      <c r="Y9" s="19">
        <v>67587</v>
      </c>
      <c r="Z9" s="20">
        <v>87.21</v>
      </c>
      <c r="AA9" s="21">
        <v>155004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-54069026</v>
      </c>
      <c r="D12" s="17"/>
      <c r="E12" s="18">
        <v>-40455528</v>
      </c>
      <c r="F12" s="19">
        <v>-40455528</v>
      </c>
      <c r="G12" s="19">
        <v>-20271359</v>
      </c>
      <c r="H12" s="19">
        <v>-6475254</v>
      </c>
      <c r="I12" s="19">
        <v>-4314333</v>
      </c>
      <c r="J12" s="19">
        <v>-31060946</v>
      </c>
      <c r="K12" s="19">
        <v>-18833802</v>
      </c>
      <c r="L12" s="19">
        <v>-6218072</v>
      </c>
      <c r="M12" s="19">
        <v>-17055880</v>
      </c>
      <c r="N12" s="19">
        <v>-42107754</v>
      </c>
      <c r="O12" s="19"/>
      <c r="P12" s="19"/>
      <c r="Q12" s="19"/>
      <c r="R12" s="19"/>
      <c r="S12" s="19"/>
      <c r="T12" s="19"/>
      <c r="U12" s="19"/>
      <c r="V12" s="19"/>
      <c r="W12" s="19">
        <v>-73168700</v>
      </c>
      <c r="X12" s="19">
        <v>-20227764</v>
      </c>
      <c r="Y12" s="19">
        <v>-52940936</v>
      </c>
      <c r="Z12" s="20">
        <v>261.72</v>
      </c>
      <c r="AA12" s="21">
        <v>-40455528</v>
      </c>
    </row>
    <row r="13" spans="1:27" ht="13.5">
      <c r="A13" s="22" t="s">
        <v>40</v>
      </c>
      <c r="B13" s="16"/>
      <c r="C13" s="17">
        <v>-1282866</v>
      </c>
      <c r="D13" s="17"/>
      <c r="E13" s="18">
        <v>-218448</v>
      </c>
      <c r="F13" s="19">
        <v>-218448</v>
      </c>
      <c r="G13" s="19">
        <v>-20630</v>
      </c>
      <c r="H13" s="19">
        <v>-20252</v>
      </c>
      <c r="I13" s="19">
        <v>-19248</v>
      </c>
      <c r="J13" s="19">
        <v>-60130</v>
      </c>
      <c r="K13" s="19">
        <v>-19482</v>
      </c>
      <c r="L13" s="19">
        <v>-18479</v>
      </c>
      <c r="M13" s="19">
        <v>-18717</v>
      </c>
      <c r="N13" s="19">
        <v>-56678</v>
      </c>
      <c r="O13" s="19"/>
      <c r="P13" s="19"/>
      <c r="Q13" s="19"/>
      <c r="R13" s="19"/>
      <c r="S13" s="19"/>
      <c r="T13" s="19"/>
      <c r="U13" s="19"/>
      <c r="V13" s="19"/>
      <c r="W13" s="19">
        <v>-116808</v>
      </c>
      <c r="X13" s="19">
        <v>-109224</v>
      </c>
      <c r="Y13" s="19">
        <v>-7584</v>
      </c>
      <c r="Z13" s="20">
        <v>6.94</v>
      </c>
      <c r="AA13" s="21">
        <v>-218448</v>
      </c>
    </row>
    <row r="14" spans="1:27" ht="13.5">
      <c r="A14" s="22" t="s">
        <v>41</v>
      </c>
      <c r="B14" s="16"/>
      <c r="C14" s="17"/>
      <c r="D14" s="17"/>
      <c r="E14" s="18">
        <v>-230004</v>
      </c>
      <c r="F14" s="19">
        <v>-230004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>
        <v>-115002</v>
      </c>
      <c r="Y14" s="19">
        <v>115002</v>
      </c>
      <c r="Z14" s="20">
        <v>-100</v>
      </c>
      <c r="AA14" s="21">
        <v>-230004</v>
      </c>
    </row>
    <row r="15" spans="1:27" ht="13.5">
      <c r="A15" s="23" t="s">
        <v>42</v>
      </c>
      <c r="B15" s="24"/>
      <c r="C15" s="25">
        <f aca="true" t="shared" si="0" ref="C15:Y15">SUM(C6:C14)</f>
        <v>-9532243</v>
      </c>
      <c r="D15" s="25">
        <f>SUM(D6:D14)</f>
        <v>0</v>
      </c>
      <c r="E15" s="26">
        <f t="shared" si="0"/>
        <v>-182976</v>
      </c>
      <c r="F15" s="27">
        <f t="shared" si="0"/>
        <v>-182976</v>
      </c>
      <c r="G15" s="27">
        <f t="shared" si="0"/>
        <v>-17422559</v>
      </c>
      <c r="H15" s="27">
        <f t="shared" si="0"/>
        <v>-3246714</v>
      </c>
      <c r="I15" s="27">
        <f t="shared" si="0"/>
        <v>-1191690</v>
      </c>
      <c r="J15" s="27">
        <f t="shared" si="0"/>
        <v>-21860963</v>
      </c>
      <c r="K15" s="27">
        <f t="shared" si="0"/>
        <v>-12390956</v>
      </c>
      <c r="L15" s="27">
        <f t="shared" si="0"/>
        <v>-3291560</v>
      </c>
      <c r="M15" s="27">
        <f t="shared" si="0"/>
        <v>-14030914</v>
      </c>
      <c r="N15" s="27">
        <f t="shared" si="0"/>
        <v>-29713430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-51574393</v>
      </c>
      <c r="X15" s="27">
        <f t="shared" si="0"/>
        <v>-91488</v>
      </c>
      <c r="Y15" s="27">
        <f t="shared" si="0"/>
        <v>-51482905</v>
      </c>
      <c r="Z15" s="28">
        <f>+IF(X15&lt;&gt;0,+(Y15/X15)*100,0)</f>
        <v>56272.84999125568</v>
      </c>
      <c r="AA15" s="29">
        <f>SUM(AA6:AA14)</f>
        <v>-182976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>
        <v>3000000</v>
      </c>
      <c r="F19" s="19">
        <v>3000000</v>
      </c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>
        <v>3000000</v>
      </c>
      <c r="Y19" s="36">
        <v>-3000000</v>
      </c>
      <c r="Z19" s="37">
        <v>-100</v>
      </c>
      <c r="AA19" s="38">
        <v>3000000</v>
      </c>
    </row>
    <row r="20" spans="1:27" ht="13.5">
      <c r="A20" s="22" t="s">
        <v>45</v>
      </c>
      <c r="B20" s="16"/>
      <c r="C20" s="17"/>
      <c r="D20" s="17"/>
      <c r="E20" s="39"/>
      <c r="F20" s="36"/>
      <c r="G20" s="19">
        <v>697833</v>
      </c>
      <c r="H20" s="19">
        <v>938401</v>
      </c>
      <c r="I20" s="19">
        <v>1152263</v>
      </c>
      <c r="J20" s="19">
        <v>2788497</v>
      </c>
      <c r="K20" s="19">
        <v>1044207</v>
      </c>
      <c r="L20" s="19">
        <v>999069</v>
      </c>
      <c r="M20" s="36">
        <v>365434</v>
      </c>
      <c r="N20" s="19">
        <v>2408710</v>
      </c>
      <c r="O20" s="19"/>
      <c r="P20" s="19"/>
      <c r="Q20" s="19"/>
      <c r="R20" s="19"/>
      <c r="S20" s="19"/>
      <c r="T20" s="36"/>
      <c r="U20" s="19"/>
      <c r="V20" s="19"/>
      <c r="W20" s="19">
        <v>5197207</v>
      </c>
      <c r="X20" s="19"/>
      <c r="Y20" s="19">
        <v>5197207</v>
      </c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>
        <v>6766893</v>
      </c>
      <c r="H21" s="36">
        <v>5224558</v>
      </c>
      <c r="I21" s="36">
        <v>2548740</v>
      </c>
      <c r="J21" s="19">
        <v>14540191</v>
      </c>
      <c r="K21" s="36">
        <v>15559672</v>
      </c>
      <c r="L21" s="36">
        <v>14269042</v>
      </c>
      <c r="M21" s="19">
        <v>4947853</v>
      </c>
      <c r="N21" s="36">
        <v>34776567</v>
      </c>
      <c r="O21" s="36"/>
      <c r="P21" s="36"/>
      <c r="Q21" s="19"/>
      <c r="R21" s="36"/>
      <c r="S21" s="36"/>
      <c r="T21" s="19"/>
      <c r="U21" s="36"/>
      <c r="V21" s="36"/>
      <c r="W21" s="36">
        <v>49316758</v>
      </c>
      <c r="X21" s="19"/>
      <c r="Y21" s="36">
        <v>49316758</v>
      </c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>
        <v>10068000</v>
      </c>
      <c r="H22" s="19">
        <v>-2833026</v>
      </c>
      <c r="I22" s="19">
        <v>-2907733</v>
      </c>
      <c r="J22" s="19">
        <v>4327241</v>
      </c>
      <c r="K22" s="19">
        <v>-3285795</v>
      </c>
      <c r="L22" s="19">
        <v>-2029517</v>
      </c>
      <c r="M22" s="19">
        <v>-2029517</v>
      </c>
      <c r="N22" s="19">
        <v>-7344829</v>
      </c>
      <c r="O22" s="19"/>
      <c r="P22" s="19"/>
      <c r="Q22" s="19"/>
      <c r="R22" s="19"/>
      <c r="S22" s="19"/>
      <c r="T22" s="19"/>
      <c r="U22" s="19"/>
      <c r="V22" s="19"/>
      <c r="W22" s="19">
        <v>-3017588</v>
      </c>
      <c r="X22" s="19"/>
      <c r="Y22" s="19">
        <v>-3017588</v>
      </c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-1345371</v>
      </c>
      <c r="D24" s="17"/>
      <c r="E24" s="18">
        <v>-364000</v>
      </c>
      <c r="F24" s="19">
        <v>-364000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-182000</v>
      </c>
      <c r="Y24" s="19">
        <v>182000</v>
      </c>
      <c r="Z24" s="20">
        <v>-100</v>
      </c>
      <c r="AA24" s="21">
        <v>-364000</v>
      </c>
    </row>
    <row r="25" spans="1:27" ht="13.5">
      <c r="A25" s="23" t="s">
        <v>49</v>
      </c>
      <c r="B25" s="24"/>
      <c r="C25" s="25">
        <f aca="true" t="shared" si="1" ref="C25:Y25">SUM(C19:C24)</f>
        <v>-1345371</v>
      </c>
      <c r="D25" s="25">
        <f>SUM(D19:D24)</f>
        <v>0</v>
      </c>
      <c r="E25" s="26">
        <f t="shared" si="1"/>
        <v>2636000</v>
      </c>
      <c r="F25" s="27">
        <f t="shared" si="1"/>
        <v>2636000</v>
      </c>
      <c r="G25" s="27">
        <f t="shared" si="1"/>
        <v>17532726</v>
      </c>
      <c r="H25" s="27">
        <f t="shared" si="1"/>
        <v>3329933</v>
      </c>
      <c r="I25" s="27">
        <f t="shared" si="1"/>
        <v>793270</v>
      </c>
      <c r="J25" s="27">
        <f t="shared" si="1"/>
        <v>21655929</v>
      </c>
      <c r="K25" s="27">
        <f t="shared" si="1"/>
        <v>13318084</v>
      </c>
      <c r="L25" s="27">
        <f t="shared" si="1"/>
        <v>13238594</v>
      </c>
      <c r="M25" s="27">
        <f t="shared" si="1"/>
        <v>3283770</v>
      </c>
      <c r="N25" s="27">
        <f t="shared" si="1"/>
        <v>29840448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51496377</v>
      </c>
      <c r="X25" s="27">
        <f t="shared" si="1"/>
        <v>2818000</v>
      </c>
      <c r="Y25" s="27">
        <f t="shared" si="1"/>
        <v>48678377</v>
      </c>
      <c r="Z25" s="28">
        <f>+IF(X25&lt;&gt;0,+(Y25/X25)*100,0)</f>
        <v>1727.4086941092974</v>
      </c>
      <c r="AA25" s="29">
        <f>SUM(AA19:AA24)</f>
        <v>2636000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-1022291</v>
      </c>
      <c r="D33" s="17"/>
      <c r="E33" s="18">
        <v>-570264</v>
      </c>
      <c r="F33" s="19">
        <v>-570264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>
        <v>-285132</v>
      </c>
      <c r="Y33" s="19">
        <v>285132</v>
      </c>
      <c r="Z33" s="20">
        <v>-100</v>
      </c>
      <c r="AA33" s="21">
        <v>-570264</v>
      </c>
    </row>
    <row r="34" spans="1:27" ht="13.5">
      <c r="A34" s="23" t="s">
        <v>55</v>
      </c>
      <c r="B34" s="24"/>
      <c r="C34" s="25">
        <f aca="true" t="shared" si="2" ref="C34:Y34">SUM(C29:C33)</f>
        <v>-1022291</v>
      </c>
      <c r="D34" s="25">
        <f>SUM(D29:D33)</f>
        <v>0</v>
      </c>
      <c r="E34" s="26">
        <f t="shared" si="2"/>
        <v>-570264</v>
      </c>
      <c r="F34" s="27">
        <f t="shared" si="2"/>
        <v>-570264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-285132</v>
      </c>
      <c r="Y34" s="27">
        <f t="shared" si="2"/>
        <v>285132</v>
      </c>
      <c r="Z34" s="28">
        <f>+IF(X34&lt;&gt;0,+(Y34/X34)*100,0)</f>
        <v>-100</v>
      </c>
      <c r="AA34" s="29">
        <f>SUM(AA29:AA33)</f>
        <v>-570264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-11899905</v>
      </c>
      <c r="D36" s="31">
        <f>+D15+D25+D34</f>
        <v>0</v>
      </c>
      <c r="E36" s="32">
        <f t="shared" si="3"/>
        <v>1882760</v>
      </c>
      <c r="F36" s="33">
        <f t="shared" si="3"/>
        <v>1882760</v>
      </c>
      <c r="G36" s="33">
        <f t="shared" si="3"/>
        <v>110167</v>
      </c>
      <c r="H36" s="33">
        <f t="shared" si="3"/>
        <v>83219</v>
      </c>
      <c r="I36" s="33">
        <f t="shared" si="3"/>
        <v>-398420</v>
      </c>
      <c r="J36" s="33">
        <f t="shared" si="3"/>
        <v>-205034</v>
      </c>
      <c r="K36" s="33">
        <f t="shared" si="3"/>
        <v>927128</v>
      </c>
      <c r="L36" s="33">
        <f t="shared" si="3"/>
        <v>9947034</v>
      </c>
      <c r="M36" s="33">
        <f t="shared" si="3"/>
        <v>-10747144</v>
      </c>
      <c r="N36" s="33">
        <f t="shared" si="3"/>
        <v>127018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-78016</v>
      </c>
      <c r="X36" s="33">
        <f t="shared" si="3"/>
        <v>2441380</v>
      </c>
      <c r="Y36" s="33">
        <f t="shared" si="3"/>
        <v>-2519396</v>
      </c>
      <c r="Z36" s="34">
        <f>+IF(X36&lt;&gt;0,+(Y36/X36)*100,0)</f>
        <v>-103.19556971876563</v>
      </c>
      <c r="AA36" s="35">
        <f>+AA15+AA25+AA34</f>
        <v>1882760</v>
      </c>
    </row>
    <row r="37" spans="1:27" ht="13.5">
      <c r="A37" s="22" t="s">
        <v>57</v>
      </c>
      <c r="B37" s="16"/>
      <c r="C37" s="31">
        <v>15483779</v>
      </c>
      <c r="D37" s="31"/>
      <c r="E37" s="32">
        <v>8358892</v>
      </c>
      <c r="F37" s="33">
        <v>8358892</v>
      </c>
      <c r="G37" s="33">
        <v>313244</v>
      </c>
      <c r="H37" s="33">
        <v>423411</v>
      </c>
      <c r="I37" s="33">
        <v>506630</v>
      </c>
      <c r="J37" s="33">
        <v>313244</v>
      </c>
      <c r="K37" s="33">
        <v>108210</v>
      </c>
      <c r="L37" s="33">
        <v>1035338</v>
      </c>
      <c r="M37" s="33">
        <v>10982372</v>
      </c>
      <c r="N37" s="33">
        <v>108210</v>
      </c>
      <c r="O37" s="33"/>
      <c r="P37" s="33"/>
      <c r="Q37" s="33"/>
      <c r="R37" s="33"/>
      <c r="S37" s="33"/>
      <c r="T37" s="33"/>
      <c r="U37" s="33"/>
      <c r="V37" s="33"/>
      <c r="W37" s="33">
        <v>313244</v>
      </c>
      <c r="X37" s="33">
        <v>8358892</v>
      </c>
      <c r="Y37" s="33">
        <v>-8045648</v>
      </c>
      <c r="Z37" s="34">
        <v>-96.25</v>
      </c>
      <c r="AA37" s="35">
        <v>8358892</v>
      </c>
    </row>
    <row r="38" spans="1:27" ht="13.5">
      <c r="A38" s="41" t="s">
        <v>58</v>
      </c>
      <c r="B38" s="42"/>
      <c r="C38" s="43">
        <v>3583874</v>
      </c>
      <c r="D38" s="43"/>
      <c r="E38" s="44">
        <v>10241652</v>
      </c>
      <c r="F38" s="45">
        <v>10241652</v>
      </c>
      <c r="G38" s="45">
        <v>423411</v>
      </c>
      <c r="H38" s="45">
        <v>506630</v>
      </c>
      <c r="I38" s="45">
        <v>108210</v>
      </c>
      <c r="J38" s="45">
        <v>108210</v>
      </c>
      <c r="K38" s="45">
        <v>1035338</v>
      </c>
      <c r="L38" s="45">
        <v>10982372</v>
      </c>
      <c r="M38" s="45">
        <v>235228</v>
      </c>
      <c r="N38" s="45">
        <v>235228</v>
      </c>
      <c r="O38" s="45"/>
      <c r="P38" s="45"/>
      <c r="Q38" s="45"/>
      <c r="R38" s="45"/>
      <c r="S38" s="45"/>
      <c r="T38" s="45"/>
      <c r="U38" s="45"/>
      <c r="V38" s="45"/>
      <c r="W38" s="45">
        <v>235228</v>
      </c>
      <c r="X38" s="45">
        <v>10800272</v>
      </c>
      <c r="Y38" s="45">
        <v>-10565044</v>
      </c>
      <c r="Z38" s="46">
        <v>-97.82</v>
      </c>
      <c r="AA38" s="47">
        <v>10241652</v>
      </c>
    </row>
    <row r="39" spans="1:27" ht="13.5">
      <c r="A39" s="48" t="s">
        <v>91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6458834</v>
      </c>
      <c r="D6" s="17"/>
      <c r="E6" s="18">
        <v>3811488</v>
      </c>
      <c r="F6" s="19">
        <v>3811488</v>
      </c>
      <c r="G6" s="19">
        <v>229472</v>
      </c>
      <c r="H6" s="19">
        <v>1174224</v>
      </c>
      <c r="I6" s="19">
        <v>138447</v>
      </c>
      <c r="J6" s="19">
        <v>1542143</v>
      </c>
      <c r="K6" s="19">
        <v>156051</v>
      </c>
      <c r="L6" s="19">
        <v>796066</v>
      </c>
      <c r="M6" s="19"/>
      <c r="N6" s="19">
        <v>952117</v>
      </c>
      <c r="O6" s="19"/>
      <c r="P6" s="19"/>
      <c r="Q6" s="19"/>
      <c r="R6" s="19"/>
      <c r="S6" s="19"/>
      <c r="T6" s="19"/>
      <c r="U6" s="19"/>
      <c r="V6" s="19"/>
      <c r="W6" s="19">
        <v>2494260</v>
      </c>
      <c r="X6" s="19">
        <v>1905744</v>
      </c>
      <c r="Y6" s="19">
        <v>588516</v>
      </c>
      <c r="Z6" s="20">
        <v>30.88</v>
      </c>
      <c r="AA6" s="21">
        <v>3811488</v>
      </c>
    </row>
    <row r="7" spans="1:27" ht="13.5">
      <c r="A7" s="22" t="s">
        <v>34</v>
      </c>
      <c r="B7" s="16"/>
      <c r="C7" s="17">
        <v>19108829</v>
      </c>
      <c r="D7" s="17"/>
      <c r="E7" s="18">
        <v>16544001</v>
      </c>
      <c r="F7" s="19">
        <v>16544001</v>
      </c>
      <c r="G7" s="19">
        <v>7557625</v>
      </c>
      <c r="H7" s="19">
        <v>-8531</v>
      </c>
      <c r="I7" s="19">
        <v>244500</v>
      </c>
      <c r="J7" s="19">
        <v>7793594</v>
      </c>
      <c r="K7" s="19">
        <v>48010</v>
      </c>
      <c r="L7" s="19">
        <v>4107000</v>
      </c>
      <c r="M7" s="19"/>
      <c r="N7" s="19">
        <v>4155010</v>
      </c>
      <c r="O7" s="19"/>
      <c r="P7" s="19"/>
      <c r="Q7" s="19"/>
      <c r="R7" s="19"/>
      <c r="S7" s="19"/>
      <c r="T7" s="19"/>
      <c r="U7" s="19"/>
      <c r="V7" s="19"/>
      <c r="W7" s="19">
        <v>11948604</v>
      </c>
      <c r="X7" s="19">
        <v>11029334</v>
      </c>
      <c r="Y7" s="19">
        <v>919270</v>
      </c>
      <c r="Z7" s="20">
        <v>8.33</v>
      </c>
      <c r="AA7" s="21">
        <v>16544001</v>
      </c>
    </row>
    <row r="8" spans="1:27" ht="13.5">
      <c r="A8" s="22" t="s">
        <v>35</v>
      </c>
      <c r="B8" s="16"/>
      <c r="C8" s="17">
        <v>8067058</v>
      </c>
      <c r="D8" s="17"/>
      <c r="E8" s="18">
        <v>9492000</v>
      </c>
      <c r="F8" s="19">
        <v>9492000</v>
      </c>
      <c r="G8" s="19">
        <v>3336714</v>
      </c>
      <c r="H8" s="19"/>
      <c r="I8" s="19"/>
      <c r="J8" s="19">
        <v>3336714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3336714</v>
      </c>
      <c r="X8" s="19">
        <v>7910000</v>
      </c>
      <c r="Y8" s="19">
        <v>-4573286</v>
      </c>
      <c r="Z8" s="20">
        <v>-57.82</v>
      </c>
      <c r="AA8" s="21">
        <v>9492000</v>
      </c>
    </row>
    <row r="9" spans="1:27" ht="13.5">
      <c r="A9" s="22" t="s">
        <v>36</v>
      </c>
      <c r="B9" s="16"/>
      <c r="C9" s="17">
        <v>450562</v>
      </c>
      <c r="D9" s="17"/>
      <c r="E9" s="18">
        <v>399996</v>
      </c>
      <c r="F9" s="19">
        <v>399996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>
        <v>199998</v>
      </c>
      <c r="Y9" s="19">
        <v>-199998</v>
      </c>
      <c r="Z9" s="20">
        <v>-100</v>
      </c>
      <c r="AA9" s="21">
        <v>399996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-22383448</v>
      </c>
      <c r="D12" s="17"/>
      <c r="E12" s="18">
        <v>-17837988</v>
      </c>
      <c r="F12" s="19">
        <v>-17837988</v>
      </c>
      <c r="G12" s="19">
        <v>-2006083</v>
      </c>
      <c r="H12" s="19">
        <v>-1216379</v>
      </c>
      <c r="I12" s="19">
        <v>-1411685</v>
      </c>
      <c r="J12" s="19">
        <v>-4634147</v>
      </c>
      <c r="K12" s="19">
        <v>-2173231</v>
      </c>
      <c r="L12" s="19">
        <v>-1762429</v>
      </c>
      <c r="M12" s="19"/>
      <c r="N12" s="19">
        <v>-3935660</v>
      </c>
      <c r="O12" s="19"/>
      <c r="P12" s="19"/>
      <c r="Q12" s="19"/>
      <c r="R12" s="19"/>
      <c r="S12" s="19"/>
      <c r="T12" s="19"/>
      <c r="U12" s="19"/>
      <c r="V12" s="19"/>
      <c r="W12" s="19">
        <v>-8569807</v>
      </c>
      <c r="X12" s="19">
        <v>-8918994</v>
      </c>
      <c r="Y12" s="19">
        <v>349187</v>
      </c>
      <c r="Z12" s="20">
        <v>-3.92</v>
      </c>
      <c r="AA12" s="21">
        <v>-17837988</v>
      </c>
    </row>
    <row r="13" spans="1:27" ht="13.5">
      <c r="A13" s="22" t="s">
        <v>40</v>
      </c>
      <c r="B13" s="16"/>
      <c r="C13" s="17">
        <v>-67917</v>
      </c>
      <c r="D13" s="17"/>
      <c r="E13" s="18">
        <v>-75000</v>
      </c>
      <c r="F13" s="19">
        <v>-75000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>
        <v>-50000</v>
      </c>
      <c r="Y13" s="19">
        <v>50000</v>
      </c>
      <c r="Z13" s="20">
        <v>-100</v>
      </c>
      <c r="AA13" s="21">
        <v>-75000</v>
      </c>
    </row>
    <row r="14" spans="1:27" ht="13.5">
      <c r="A14" s="22" t="s">
        <v>41</v>
      </c>
      <c r="B14" s="16"/>
      <c r="C14" s="17"/>
      <c r="D14" s="17"/>
      <c r="E14" s="18">
        <v>-215400</v>
      </c>
      <c r="F14" s="19">
        <v>-215400</v>
      </c>
      <c r="G14" s="19">
        <v>-20203</v>
      </c>
      <c r="H14" s="19">
        <v>-26710</v>
      </c>
      <c r="I14" s="19">
        <v>-18219</v>
      </c>
      <c r="J14" s="19">
        <v>-65132</v>
      </c>
      <c r="K14" s="19">
        <v>-40387</v>
      </c>
      <c r="L14" s="19"/>
      <c r="M14" s="19"/>
      <c r="N14" s="19">
        <v>-40387</v>
      </c>
      <c r="O14" s="19"/>
      <c r="P14" s="19"/>
      <c r="Q14" s="19"/>
      <c r="R14" s="19"/>
      <c r="S14" s="19"/>
      <c r="T14" s="19"/>
      <c r="U14" s="19"/>
      <c r="V14" s="19"/>
      <c r="W14" s="19">
        <v>-105519</v>
      </c>
      <c r="X14" s="19">
        <v>-107700</v>
      </c>
      <c r="Y14" s="19">
        <v>2181</v>
      </c>
      <c r="Z14" s="20">
        <v>-2.03</v>
      </c>
      <c r="AA14" s="21">
        <v>-215400</v>
      </c>
    </row>
    <row r="15" spans="1:27" ht="13.5">
      <c r="A15" s="23" t="s">
        <v>42</v>
      </c>
      <c r="B15" s="24"/>
      <c r="C15" s="25">
        <f aca="true" t="shared" si="0" ref="C15:Y15">SUM(C6:C14)</f>
        <v>11633918</v>
      </c>
      <c r="D15" s="25">
        <f>SUM(D6:D14)</f>
        <v>0</v>
      </c>
      <c r="E15" s="26">
        <f t="shared" si="0"/>
        <v>12119097</v>
      </c>
      <c r="F15" s="27">
        <f t="shared" si="0"/>
        <v>12119097</v>
      </c>
      <c r="G15" s="27">
        <f t="shared" si="0"/>
        <v>9097525</v>
      </c>
      <c r="H15" s="27">
        <f t="shared" si="0"/>
        <v>-77396</v>
      </c>
      <c r="I15" s="27">
        <f t="shared" si="0"/>
        <v>-1046957</v>
      </c>
      <c r="J15" s="27">
        <f t="shared" si="0"/>
        <v>7973172</v>
      </c>
      <c r="K15" s="27">
        <f t="shared" si="0"/>
        <v>-2009557</v>
      </c>
      <c r="L15" s="27">
        <f t="shared" si="0"/>
        <v>3140637</v>
      </c>
      <c r="M15" s="27">
        <f t="shared" si="0"/>
        <v>0</v>
      </c>
      <c r="N15" s="27">
        <f t="shared" si="0"/>
        <v>1131080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9104252</v>
      </c>
      <c r="X15" s="27">
        <f t="shared" si="0"/>
        <v>11968382</v>
      </c>
      <c r="Y15" s="27">
        <f t="shared" si="0"/>
        <v>-2864130</v>
      </c>
      <c r="Z15" s="28">
        <f>+IF(X15&lt;&gt;0,+(Y15/X15)*100,0)</f>
        <v>-23.930803679227488</v>
      </c>
      <c r="AA15" s="29">
        <f>SUM(AA6:AA14)</f>
        <v>12119097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54</v>
      </c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>
        <v>-8304000</v>
      </c>
      <c r="H22" s="19">
        <v>1845474</v>
      </c>
      <c r="I22" s="19">
        <v>1993024</v>
      </c>
      <c r="J22" s="19">
        <v>-4465502</v>
      </c>
      <c r="K22" s="19">
        <v>2810000</v>
      </c>
      <c r="L22" s="19">
        <v>1060000</v>
      </c>
      <c r="M22" s="19"/>
      <c r="N22" s="19">
        <v>3870000</v>
      </c>
      <c r="O22" s="19"/>
      <c r="P22" s="19"/>
      <c r="Q22" s="19"/>
      <c r="R22" s="19"/>
      <c r="S22" s="19"/>
      <c r="T22" s="19"/>
      <c r="U22" s="19"/>
      <c r="V22" s="19"/>
      <c r="W22" s="19">
        <v>-595502</v>
      </c>
      <c r="X22" s="19"/>
      <c r="Y22" s="19">
        <v>-595502</v>
      </c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-9044100</v>
      </c>
      <c r="D24" s="17"/>
      <c r="E24" s="18">
        <v>-9492000</v>
      </c>
      <c r="F24" s="19">
        <v>-9492000</v>
      </c>
      <c r="G24" s="19">
        <v>-731256</v>
      </c>
      <c r="H24" s="19">
        <v>-1597442</v>
      </c>
      <c r="I24" s="19">
        <v>-915320</v>
      </c>
      <c r="J24" s="19">
        <v>-3244018</v>
      </c>
      <c r="K24" s="19">
        <v>-995237</v>
      </c>
      <c r="L24" s="19"/>
      <c r="M24" s="19"/>
      <c r="N24" s="19">
        <v>-995237</v>
      </c>
      <c r="O24" s="19"/>
      <c r="P24" s="19"/>
      <c r="Q24" s="19"/>
      <c r="R24" s="19"/>
      <c r="S24" s="19"/>
      <c r="T24" s="19"/>
      <c r="U24" s="19"/>
      <c r="V24" s="19"/>
      <c r="W24" s="19">
        <v>-4239255</v>
      </c>
      <c r="X24" s="19">
        <v>-4746000</v>
      </c>
      <c r="Y24" s="19">
        <v>506745</v>
      </c>
      <c r="Z24" s="20">
        <v>-10.68</v>
      </c>
      <c r="AA24" s="21">
        <v>-9492000</v>
      </c>
    </row>
    <row r="25" spans="1:27" ht="13.5">
      <c r="A25" s="23" t="s">
        <v>49</v>
      </c>
      <c r="B25" s="24"/>
      <c r="C25" s="25">
        <f aca="true" t="shared" si="1" ref="C25:Y25">SUM(C19:C24)</f>
        <v>-9044046</v>
      </c>
      <c r="D25" s="25">
        <f>SUM(D19:D24)</f>
        <v>0</v>
      </c>
      <c r="E25" s="26">
        <f t="shared" si="1"/>
        <v>-9492000</v>
      </c>
      <c r="F25" s="27">
        <f t="shared" si="1"/>
        <v>-9492000</v>
      </c>
      <c r="G25" s="27">
        <f t="shared" si="1"/>
        <v>-9035256</v>
      </c>
      <c r="H25" s="27">
        <f t="shared" si="1"/>
        <v>248032</v>
      </c>
      <c r="I25" s="27">
        <f t="shared" si="1"/>
        <v>1077704</v>
      </c>
      <c r="J25" s="27">
        <f t="shared" si="1"/>
        <v>-7709520</v>
      </c>
      <c r="K25" s="27">
        <f t="shared" si="1"/>
        <v>1814763</v>
      </c>
      <c r="L25" s="27">
        <f t="shared" si="1"/>
        <v>1060000</v>
      </c>
      <c r="M25" s="27">
        <f t="shared" si="1"/>
        <v>0</v>
      </c>
      <c r="N25" s="27">
        <f t="shared" si="1"/>
        <v>2874763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-4834757</v>
      </c>
      <c r="X25" s="27">
        <f t="shared" si="1"/>
        <v>-4746000</v>
      </c>
      <c r="Y25" s="27">
        <f t="shared" si="1"/>
        <v>-88757</v>
      </c>
      <c r="Z25" s="28">
        <f>+IF(X25&lt;&gt;0,+(Y25/X25)*100,0)</f>
        <v>1.8701432785503582</v>
      </c>
      <c r="AA25" s="29">
        <f>SUM(AA19:AA24)</f>
        <v>-9492000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>
        <v>-500001</v>
      </c>
      <c r="F33" s="19">
        <v>-500001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>
        <v>-333334</v>
      </c>
      <c r="Y33" s="19">
        <v>333334</v>
      </c>
      <c r="Z33" s="20">
        <v>-100</v>
      </c>
      <c r="AA33" s="21">
        <v>-500001</v>
      </c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-500001</v>
      </c>
      <c r="F34" s="27">
        <f t="shared" si="2"/>
        <v>-500001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-333334</v>
      </c>
      <c r="Y34" s="27">
        <f t="shared" si="2"/>
        <v>333334</v>
      </c>
      <c r="Z34" s="28">
        <f>+IF(X34&lt;&gt;0,+(Y34/X34)*100,0)</f>
        <v>-100</v>
      </c>
      <c r="AA34" s="29">
        <f>SUM(AA29:AA33)</f>
        <v>-500001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2589872</v>
      </c>
      <c r="D36" s="31">
        <f>+D15+D25+D34</f>
        <v>0</v>
      </c>
      <c r="E36" s="32">
        <f t="shared" si="3"/>
        <v>2127096</v>
      </c>
      <c r="F36" s="33">
        <f t="shared" si="3"/>
        <v>2127096</v>
      </c>
      <c r="G36" s="33">
        <f t="shared" si="3"/>
        <v>62269</v>
      </c>
      <c r="H36" s="33">
        <f t="shared" si="3"/>
        <v>170636</v>
      </c>
      <c r="I36" s="33">
        <f t="shared" si="3"/>
        <v>30747</v>
      </c>
      <c r="J36" s="33">
        <f t="shared" si="3"/>
        <v>263652</v>
      </c>
      <c r="K36" s="33">
        <f t="shared" si="3"/>
        <v>-194794</v>
      </c>
      <c r="L36" s="33">
        <f t="shared" si="3"/>
        <v>4200637</v>
      </c>
      <c r="M36" s="33">
        <f t="shared" si="3"/>
        <v>0</v>
      </c>
      <c r="N36" s="33">
        <f t="shared" si="3"/>
        <v>4005843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4269495</v>
      </c>
      <c r="X36" s="33">
        <f t="shared" si="3"/>
        <v>6889048</v>
      </c>
      <c r="Y36" s="33">
        <f t="shared" si="3"/>
        <v>-2619553</v>
      </c>
      <c r="Z36" s="34">
        <f>+IF(X36&lt;&gt;0,+(Y36/X36)*100,0)</f>
        <v>-38.02489110251518</v>
      </c>
      <c r="AA36" s="35">
        <f>+AA15+AA25+AA34</f>
        <v>2127096</v>
      </c>
    </row>
    <row r="37" spans="1:27" ht="13.5">
      <c r="A37" s="22" t="s">
        <v>57</v>
      </c>
      <c r="B37" s="16"/>
      <c r="C37" s="31">
        <v>4930646</v>
      </c>
      <c r="D37" s="31"/>
      <c r="E37" s="32"/>
      <c r="F37" s="33"/>
      <c r="G37" s="33">
        <v>221185</v>
      </c>
      <c r="H37" s="33">
        <v>283454</v>
      </c>
      <c r="I37" s="33">
        <v>454090</v>
      </c>
      <c r="J37" s="33">
        <v>221185</v>
      </c>
      <c r="K37" s="33">
        <v>484837</v>
      </c>
      <c r="L37" s="33">
        <v>290043</v>
      </c>
      <c r="M37" s="33"/>
      <c r="N37" s="33">
        <v>484837</v>
      </c>
      <c r="O37" s="33"/>
      <c r="P37" s="33"/>
      <c r="Q37" s="33"/>
      <c r="R37" s="33"/>
      <c r="S37" s="33"/>
      <c r="T37" s="33"/>
      <c r="U37" s="33"/>
      <c r="V37" s="33"/>
      <c r="W37" s="33">
        <v>221185</v>
      </c>
      <c r="X37" s="33"/>
      <c r="Y37" s="33">
        <v>221185</v>
      </c>
      <c r="Z37" s="34"/>
      <c r="AA37" s="35"/>
    </row>
    <row r="38" spans="1:27" ht="13.5">
      <c r="A38" s="41" t="s">
        <v>58</v>
      </c>
      <c r="B38" s="42"/>
      <c r="C38" s="43">
        <v>7520518</v>
      </c>
      <c r="D38" s="43"/>
      <c r="E38" s="44">
        <v>2127096</v>
      </c>
      <c r="F38" s="45">
        <v>2127096</v>
      </c>
      <c r="G38" s="45">
        <v>283454</v>
      </c>
      <c r="H38" s="45">
        <v>454090</v>
      </c>
      <c r="I38" s="45">
        <v>484837</v>
      </c>
      <c r="J38" s="45">
        <v>484837</v>
      </c>
      <c r="K38" s="45">
        <v>290043</v>
      </c>
      <c r="L38" s="45">
        <v>4490680</v>
      </c>
      <c r="M38" s="45"/>
      <c r="N38" s="45">
        <v>4490680</v>
      </c>
      <c r="O38" s="45"/>
      <c r="P38" s="45"/>
      <c r="Q38" s="45"/>
      <c r="R38" s="45"/>
      <c r="S38" s="45"/>
      <c r="T38" s="45"/>
      <c r="U38" s="45"/>
      <c r="V38" s="45"/>
      <c r="W38" s="45">
        <v>4490680</v>
      </c>
      <c r="X38" s="45">
        <v>6889048</v>
      </c>
      <c r="Y38" s="45">
        <v>-2398368</v>
      </c>
      <c r="Z38" s="46">
        <v>-34.81</v>
      </c>
      <c r="AA38" s="47">
        <v>2127096</v>
      </c>
    </row>
    <row r="39" spans="1:27" ht="13.5">
      <c r="A39" s="48" t="s">
        <v>91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91152510</v>
      </c>
      <c r="D6" s="17"/>
      <c r="E6" s="18">
        <v>123155616</v>
      </c>
      <c r="F6" s="19">
        <v>123155616</v>
      </c>
      <c r="G6" s="19">
        <v>5935387</v>
      </c>
      <c r="H6" s="19">
        <v>2666968</v>
      </c>
      <c r="I6" s="19">
        <v>6492672</v>
      </c>
      <c r="J6" s="19">
        <v>15095027</v>
      </c>
      <c r="K6" s="19">
        <v>3228270</v>
      </c>
      <c r="L6" s="19">
        <v>2903420</v>
      </c>
      <c r="M6" s="19">
        <v>6545835</v>
      </c>
      <c r="N6" s="19">
        <v>12677525</v>
      </c>
      <c r="O6" s="19"/>
      <c r="P6" s="19"/>
      <c r="Q6" s="19"/>
      <c r="R6" s="19"/>
      <c r="S6" s="19"/>
      <c r="T6" s="19"/>
      <c r="U6" s="19"/>
      <c r="V6" s="19"/>
      <c r="W6" s="19">
        <v>27772552</v>
      </c>
      <c r="X6" s="19">
        <v>61577808</v>
      </c>
      <c r="Y6" s="19">
        <v>-33805256</v>
      </c>
      <c r="Z6" s="20">
        <v>-54.9</v>
      </c>
      <c r="AA6" s="21">
        <v>123155616</v>
      </c>
    </row>
    <row r="7" spans="1:27" ht="13.5">
      <c r="A7" s="22" t="s">
        <v>34</v>
      </c>
      <c r="B7" s="16"/>
      <c r="C7" s="17">
        <v>48844173</v>
      </c>
      <c r="D7" s="17"/>
      <c r="E7" s="18">
        <v>54401000</v>
      </c>
      <c r="F7" s="19">
        <v>54401000</v>
      </c>
      <c r="G7" s="19">
        <v>19906828</v>
      </c>
      <c r="H7" s="19">
        <v>3286022</v>
      </c>
      <c r="I7" s="19">
        <v>524</v>
      </c>
      <c r="J7" s="19">
        <v>23193374</v>
      </c>
      <c r="K7" s="19">
        <v>1024</v>
      </c>
      <c r="L7" s="19">
        <v>16764000</v>
      </c>
      <c r="M7" s="19"/>
      <c r="N7" s="19">
        <v>16765024</v>
      </c>
      <c r="O7" s="19"/>
      <c r="P7" s="19"/>
      <c r="Q7" s="19"/>
      <c r="R7" s="19"/>
      <c r="S7" s="19"/>
      <c r="T7" s="19"/>
      <c r="U7" s="19"/>
      <c r="V7" s="19"/>
      <c r="W7" s="19">
        <v>39958398</v>
      </c>
      <c r="X7" s="19">
        <v>40800750</v>
      </c>
      <c r="Y7" s="19">
        <v>-842352</v>
      </c>
      <c r="Z7" s="20">
        <v>-2.06</v>
      </c>
      <c r="AA7" s="21">
        <v>54401000</v>
      </c>
    </row>
    <row r="8" spans="1:27" ht="13.5">
      <c r="A8" s="22" t="s">
        <v>35</v>
      </c>
      <c r="B8" s="16"/>
      <c r="C8" s="17">
        <v>29336176</v>
      </c>
      <c r="D8" s="17"/>
      <c r="E8" s="18">
        <v>21178000</v>
      </c>
      <c r="F8" s="19">
        <v>21178000</v>
      </c>
      <c r="G8" s="19"/>
      <c r="H8" s="19">
        <v>17503000</v>
      </c>
      <c r="I8" s="19"/>
      <c r="J8" s="19">
        <v>17503000</v>
      </c>
      <c r="K8" s="19"/>
      <c r="L8" s="19">
        <v>3000000</v>
      </c>
      <c r="M8" s="19"/>
      <c r="N8" s="19">
        <v>3000000</v>
      </c>
      <c r="O8" s="19"/>
      <c r="P8" s="19"/>
      <c r="Q8" s="19"/>
      <c r="R8" s="19"/>
      <c r="S8" s="19"/>
      <c r="T8" s="19"/>
      <c r="U8" s="19"/>
      <c r="V8" s="19"/>
      <c r="W8" s="19">
        <v>20503000</v>
      </c>
      <c r="X8" s="19">
        <v>15883500</v>
      </c>
      <c r="Y8" s="19">
        <v>4619500</v>
      </c>
      <c r="Z8" s="20">
        <v>29.08</v>
      </c>
      <c r="AA8" s="21">
        <v>21178000</v>
      </c>
    </row>
    <row r="9" spans="1:27" ht="13.5">
      <c r="A9" s="22" t="s">
        <v>36</v>
      </c>
      <c r="B9" s="16"/>
      <c r="C9" s="17">
        <v>8092998</v>
      </c>
      <c r="D9" s="17"/>
      <c r="E9" s="18">
        <v>8515752</v>
      </c>
      <c r="F9" s="19">
        <v>8515752</v>
      </c>
      <c r="G9" s="19">
        <v>754769</v>
      </c>
      <c r="H9" s="19">
        <v>777652</v>
      </c>
      <c r="I9" s="19">
        <v>737432</v>
      </c>
      <c r="J9" s="19">
        <v>2269853</v>
      </c>
      <c r="K9" s="19">
        <v>792254</v>
      </c>
      <c r="L9" s="19">
        <v>599996</v>
      </c>
      <c r="M9" s="19">
        <v>805799</v>
      </c>
      <c r="N9" s="19">
        <v>2198049</v>
      </c>
      <c r="O9" s="19"/>
      <c r="P9" s="19"/>
      <c r="Q9" s="19"/>
      <c r="R9" s="19"/>
      <c r="S9" s="19"/>
      <c r="T9" s="19"/>
      <c r="U9" s="19"/>
      <c r="V9" s="19"/>
      <c r="W9" s="19">
        <v>4467902</v>
      </c>
      <c r="X9" s="19">
        <v>4257876</v>
      </c>
      <c r="Y9" s="19">
        <v>210026</v>
      </c>
      <c r="Z9" s="20">
        <v>4.93</v>
      </c>
      <c r="AA9" s="21">
        <v>8515752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-155128001</v>
      </c>
      <c r="D12" s="17"/>
      <c r="E12" s="18">
        <v>-155026752</v>
      </c>
      <c r="F12" s="19">
        <v>-155026752</v>
      </c>
      <c r="G12" s="19">
        <v>-11064362</v>
      </c>
      <c r="H12" s="19">
        <v>-8299666</v>
      </c>
      <c r="I12" s="19">
        <v>-7649482</v>
      </c>
      <c r="J12" s="19">
        <v>-27013510</v>
      </c>
      <c r="K12" s="19">
        <v>-23911295</v>
      </c>
      <c r="L12" s="19">
        <v>-15417563</v>
      </c>
      <c r="M12" s="19">
        <v>-13436998</v>
      </c>
      <c r="N12" s="19">
        <v>-52765856</v>
      </c>
      <c r="O12" s="19"/>
      <c r="P12" s="19"/>
      <c r="Q12" s="19"/>
      <c r="R12" s="19"/>
      <c r="S12" s="19"/>
      <c r="T12" s="19"/>
      <c r="U12" s="19"/>
      <c r="V12" s="19"/>
      <c r="W12" s="19">
        <v>-79779366</v>
      </c>
      <c r="X12" s="19">
        <v>-77513376</v>
      </c>
      <c r="Y12" s="19">
        <v>-2265990</v>
      </c>
      <c r="Z12" s="20">
        <v>2.92</v>
      </c>
      <c r="AA12" s="21">
        <v>-155026752</v>
      </c>
    </row>
    <row r="13" spans="1:27" ht="13.5">
      <c r="A13" s="22" t="s">
        <v>40</v>
      </c>
      <c r="B13" s="16"/>
      <c r="C13" s="17">
        <v>-2319927</v>
      </c>
      <c r="D13" s="17"/>
      <c r="E13" s="18">
        <v>-1011000</v>
      </c>
      <c r="F13" s="19">
        <v>-1011000</v>
      </c>
      <c r="G13" s="19"/>
      <c r="H13" s="19">
        <v>-419</v>
      </c>
      <c r="I13" s="19"/>
      <c r="J13" s="19">
        <v>-419</v>
      </c>
      <c r="K13" s="19"/>
      <c r="L13" s="19">
        <v>-615</v>
      </c>
      <c r="M13" s="19"/>
      <c r="N13" s="19">
        <v>-615</v>
      </c>
      <c r="O13" s="19"/>
      <c r="P13" s="19"/>
      <c r="Q13" s="19"/>
      <c r="R13" s="19"/>
      <c r="S13" s="19"/>
      <c r="T13" s="19"/>
      <c r="U13" s="19"/>
      <c r="V13" s="19"/>
      <c r="W13" s="19">
        <v>-1034</v>
      </c>
      <c r="X13" s="19">
        <v>-505500</v>
      </c>
      <c r="Y13" s="19">
        <v>504466</v>
      </c>
      <c r="Z13" s="20">
        <v>-99.8</v>
      </c>
      <c r="AA13" s="21">
        <v>-1011000</v>
      </c>
    </row>
    <row r="14" spans="1:27" ht="13.5">
      <c r="A14" s="22" t="s">
        <v>41</v>
      </c>
      <c r="B14" s="16"/>
      <c r="C14" s="17">
        <v>-20498556</v>
      </c>
      <c r="D14" s="17"/>
      <c r="E14" s="18">
        <v>-4158000</v>
      </c>
      <c r="F14" s="19">
        <v>-4158000</v>
      </c>
      <c r="G14" s="19">
        <v>-657979</v>
      </c>
      <c r="H14" s="19">
        <v>-944939</v>
      </c>
      <c r="I14" s="19">
        <v>-668384</v>
      </c>
      <c r="J14" s="19">
        <v>-2271302</v>
      </c>
      <c r="K14" s="19">
        <v>-883671</v>
      </c>
      <c r="L14" s="19">
        <v>-741019</v>
      </c>
      <c r="M14" s="19">
        <v>-742753</v>
      </c>
      <c r="N14" s="19">
        <v>-2367443</v>
      </c>
      <c r="O14" s="19"/>
      <c r="P14" s="19"/>
      <c r="Q14" s="19"/>
      <c r="R14" s="19"/>
      <c r="S14" s="19"/>
      <c r="T14" s="19"/>
      <c r="U14" s="19"/>
      <c r="V14" s="19"/>
      <c r="W14" s="19">
        <v>-4638745</v>
      </c>
      <c r="X14" s="19">
        <v>-2079000</v>
      </c>
      <c r="Y14" s="19">
        <v>-2559745</v>
      </c>
      <c r="Z14" s="20">
        <v>123.12</v>
      </c>
      <c r="AA14" s="21">
        <v>-4158000</v>
      </c>
    </row>
    <row r="15" spans="1:27" ht="13.5">
      <c r="A15" s="23" t="s">
        <v>42</v>
      </c>
      <c r="B15" s="24"/>
      <c r="C15" s="25">
        <f aca="true" t="shared" si="0" ref="C15:Y15">SUM(C6:C14)</f>
        <v>-520627</v>
      </c>
      <c r="D15" s="25">
        <f>SUM(D6:D14)</f>
        <v>0</v>
      </c>
      <c r="E15" s="26">
        <f t="shared" si="0"/>
        <v>47054616</v>
      </c>
      <c r="F15" s="27">
        <f t="shared" si="0"/>
        <v>47054616</v>
      </c>
      <c r="G15" s="27">
        <f t="shared" si="0"/>
        <v>14874643</v>
      </c>
      <c r="H15" s="27">
        <f t="shared" si="0"/>
        <v>14988618</v>
      </c>
      <c r="I15" s="27">
        <f t="shared" si="0"/>
        <v>-1087238</v>
      </c>
      <c r="J15" s="27">
        <f t="shared" si="0"/>
        <v>28776023</v>
      </c>
      <c r="K15" s="27">
        <f t="shared" si="0"/>
        <v>-20773418</v>
      </c>
      <c r="L15" s="27">
        <f t="shared" si="0"/>
        <v>7108219</v>
      </c>
      <c r="M15" s="27">
        <f t="shared" si="0"/>
        <v>-6828117</v>
      </c>
      <c r="N15" s="27">
        <f t="shared" si="0"/>
        <v>-20493316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8282707</v>
      </c>
      <c r="X15" s="27">
        <f t="shared" si="0"/>
        <v>42422058</v>
      </c>
      <c r="Y15" s="27">
        <f t="shared" si="0"/>
        <v>-34139351</v>
      </c>
      <c r="Z15" s="28">
        <f>+IF(X15&lt;&gt;0,+(Y15/X15)*100,0)</f>
        <v>-80.47547103914667</v>
      </c>
      <c r="AA15" s="29">
        <f>SUM(AA6:AA14)</f>
        <v>47054616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>
        <v>53178</v>
      </c>
      <c r="H20" s="19">
        <v>13688</v>
      </c>
      <c r="I20" s="19">
        <v>44519</v>
      </c>
      <c r="J20" s="19">
        <v>111385</v>
      </c>
      <c r="K20" s="19">
        <v>13367</v>
      </c>
      <c r="L20" s="19">
        <v>13069</v>
      </c>
      <c r="M20" s="36">
        <v>50256</v>
      </c>
      <c r="N20" s="19">
        <v>76692</v>
      </c>
      <c r="O20" s="19"/>
      <c r="P20" s="19"/>
      <c r="Q20" s="19"/>
      <c r="R20" s="19"/>
      <c r="S20" s="19"/>
      <c r="T20" s="36"/>
      <c r="U20" s="19"/>
      <c r="V20" s="19"/>
      <c r="W20" s="19">
        <v>188077</v>
      </c>
      <c r="X20" s="19"/>
      <c r="Y20" s="19">
        <v>188077</v>
      </c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-48965738</v>
      </c>
      <c r="D24" s="17"/>
      <c r="E24" s="18">
        <v>-26593000</v>
      </c>
      <c r="F24" s="19">
        <v>-26593000</v>
      </c>
      <c r="G24" s="19">
        <v>-2899027</v>
      </c>
      <c r="H24" s="19">
        <v>-8077669</v>
      </c>
      <c r="I24" s="19">
        <v>-2107727</v>
      </c>
      <c r="J24" s="19">
        <v>-13084423</v>
      </c>
      <c r="K24" s="19">
        <v>-1738507</v>
      </c>
      <c r="L24" s="19">
        <v>-2949312</v>
      </c>
      <c r="M24" s="19">
        <v>-1049586</v>
      </c>
      <c r="N24" s="19">
        <v>-5737405</v>
      </c>
      <c r="O24" s="19"/>
      <c r="P24" s="19"/>
      <c r="Q24" s="19"/>
      <c r="R24" s="19"/>
      <c r="S24" s="19"/>
      <c r="T24" s="19"/>
      <c r="U24" s="19"/>
      <c r="V24" s="19"/>
      <c r="W24" s="19">
        <v>-18821828</v>
      </c>
      <c r="X24" s="19">
        <v>-15000000</v>
      </c>
      <c r="Y24" s="19">
        <v>-3821828</v>
      </c>
      <c r="Z24" s="20">
        <v>25.48</v>
      </c>
      <c r="AA24" s="21">
        <v>-26593000</v>
      </c>
    </row>
    <row r="25" spans="1:27" ht="13.5">
      <c r="A25" s="23" t="s">
        <v>49</v>
      </c>
      <c r="B25" s="24"/>
      <c r="C25" s="25">
        <f aca="true" t="shared" si="1" ref="C25:Y25">SUM(C19:C24)</f>
        <v>-48965738</v>
      </c>
      <c r="D25" s="25">
        <f>SUM(D19:D24)</f>
        <v>0</v>
      </c>
      <c r="E25" s="26">
        <f t="shared" si="1"/>
        <v>-26593000</v>
      </c>
      <c r="F25" s="27">
        <f t="shared" si="1"/>
        <v>-26593000</v>
      </c>
      <c r="G25" s="27">
        <f t="shared" si="1"/>
        <v>-2845849</v>
      </c>
      <c r="H25" s="27">
        <f t="shared" si="1"/>
        <v>-8063981</v>
      </c>
      <c r="I25" s="27">
        <f t="shared" si="1"/>
        <v>-2063208</v>
      </c>
      <c r="J25" s="27">
        <f t="shared" si="1"/>
        <v>-12973038</v>
      </c>
      <c r="K25" s="27">
        <f t="shared" si="1"/>
        <v>-1725140</v>
      </c>
      <c r="L25" s="27">
        <f t="shared" si="1"/>
        <v>-2936243</v>
      </c>
      <c r="M25" s="27">
        <f t="shared" si="1"/>
        <v>-999330</v>
      </c>
      <c r="N25" s="27">
        <f t="shared" si="1"/>
        <v>-5660713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-18633751</v>
      </c>
      <c r="X25" s="27">
        <f t="shared" si="1"/>
        <v>-15000000</v>
      </c>
      <c r="Y25" s="27">
        <f t="shared" si="1"/>
        <v>-3633751</v>
      </c>
      <c r="Z25" s="28">
        <f>+IF(X25&lt;&gt;0,+(Y25/X25)*100,0)</f>
        <v>24.22500666666667</v>
      </c>
      <c r="AA25" s="29">
        <f>SUM(AA19:AA24)</f>
        <v>-26593000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-2815412</v>
      </c>
      <c r="D33" s="17"/>
      <c r="E33" s="18"/>
      <c r="F33" s="19"/>
      <c r="G33" s="19">
        <v>-52797</v>
      </c>
      <c r="H33" s="19">
        <v>-223707</v>
      </c>
      <c r="I33" s="19">
        <v>-58076</v>
      </c>
      <c r="J33" s="19">
        <v>-334580</v>
      </c>
      <c r="K33" s="19">
        <v>-40914</v>
      </c>
      <c r="L33" s="19">
        <v>-28868</v>
      </c>
      <c r="M33" s="19">
        <v>-17917</v>
      </c>
      <c r="N33" s="19">
        <v>-87699</v>
      </c>
      <c r="O33" s="19"/>
      <c r="P33" s="19"/>
      <c r="Q33" s="19"/>
      <c r="R33" s="19"/>
      <c r="S33" s="19"/>
      <c r="T33" s="19"/>
      <c r="U33" s="19"/>
      <c r="V33" s="19"/>
      <c r="W33" s="19">
        <v>-422279</v>
      </c>
      <c r="X33" s="19"/>
      <c r="Y33" s="19">
        <v>-422279</v>
      </c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-2815412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-52797</v>
      </c>
      <c r="H34" s="27">
        <f t="shared" si="2"/>
        <v>-223707</v>
      </c>
      <c r="I34" s="27">
        <f t="shared" si="2"/>
        <v>-58076</v>
      </c>
      <c r="J34" s="27">
        <f t="shared" si="2"/>
        <v>-334580</v>
      </c>
      <c r="K34" s="27">
        <f t="shared" si="2"/>
        <v>-40914</v>
      </c>
      <c r="L34" s="27">
        <f t="shared" si="2"/>
        <v>-28868</v>
      </c>
      <c r="M34" s="27">
        <f t="shared" si="2"/>
        <v>-17917</v>
      </c>
      <c r="N34" s="27">
        <f t="shared" si="2"/>
        <v>-87699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-422279</v>
      </c>
      <c r="X34" s="27">
        <f t="shared" si="2"/>
        <v>0</v>
      </c>
      <c r="Y34" s="27">
        <f t="shared" si="2"/>
        <v>-422279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-52301777</v>
      </c>
      <c r="D36" s="31">
        <f>+D15+D25+D34</f>
        <v>0</v>
      </c>
      <c r="E36" s="32">
        <f t="shared" si="3"/>
        <v>20461616</v>
      </c>
      <c r="F36" s="33">
        <f t="shared" si="3"/>
        <v>20461616</v>
      </c>
      <c r="G36" s="33">
        <f t="shared" si="3"/>
        <v>11975997</v>
      </c>
      <c r="H36" s="33">
        <f t="shared" si="3"/>
        <v>6700930</v>
      </c>
      <c r="I36" s="33">
        <f t="shared" si="3"/>
        <v>-3208522</v>
      </c>
      <c r="J36" s="33">
        <f t="shared" si="3"/>
        <v>15468405</v>
      </c>
      <c r="K36" s="33">
        <f t="shared" si="3"/>
        <v>-22539472</v>
      </c>
      <c r="L36" s="33">
        <f t="shared" si="3"/>
        <v>4143108</v>
      </c>
      <c r="M36" s="33">
        <f t="shared" si="3"/>
        <v>-7845364</v>
      </c>
      <c r="N36" s="33">
        <f t="shared" si="3"/>
        <v>-26241728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-10773323</v>
      </c>
      <c r="X36" s="33">
        <f t="shared" si="3"/>
        <v>27422058</v>
      </c>
      <c r="Y36" s="33">
        <f t="shared" si="3"/>
        <v>-38195381</v>
      </c>
      <c r="Z36" s="34">
        <f>+IF(X36&lt;&gt;0,+(Y36/X36)*100,0)</f>
        <v>-139.28706955546517</v>
      </c>
      <c r="AA36" s="35">
        <f>+AA15+AA25+AA34</f>
        <v>20461616</v>
      </c>
    </row>
    <row r="37" spans="1:27" ht="13.5">
      <c r="A37" s="22" t="s">
        <v>57</v>
      </c>
      <c r="B37" s="16"/>
      <c r="C37" s="31">
        <v>14558960</v>
      </c>
      <c r="D37" s="31"/>
      <c r="E37" s="32"/>
      <c r="F37" s="33"/>
      <c r="G37" s="33"/>
      <c r="H37" s="33">
        <v>11975997</v>
      </c>
      <c r="I37" s="33">
        <v>18676927</v>
      </c>
      <c r="J37" s="33"/>
      <c r="K37" s="33">
        <v>15468405</v>
      </c>
      <c r="L37" s="33">
        <v>-7071067</v>
      </c>
      <c r="M37" s="33">
        <v>-2927959</v>
      </c>
      <c r="N37" s="33">
        <v>15468405</v>
      </c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4"/>
      <c r="AA37" s="35"/>
    </row>
    <row r="38" spans="1:27" ht="13.5">
      <c r="A38" s="41" t="s">
        <v>58</v>
      </c>
      <c r="B38" s="42"/>
      <c r="C38" s="43">
        <v>-37742817</v>
      </c>
      <c r="D38" s="43"/>
      <c r="E38" s="44">
        <v>20461614</v>
      </c>
      <c r="F38" s="45">
        <v>20461614</v>
      </c>
      <c r="G38" s="45">
        <v>11975997</v>
      </c>
      <c r="H38" s="45">
        <v>18676927</v>
      </c>
      <c r="I38" s="45">
        <v>15468405</v>
      </c>
      <c r="J38" s="45">
        <v>15468405</v>
      </c>
      <c r="K38" s="45">
        <v>-7071067</v>
      </c>
      <c r="L38" s="45">
        <v>-2927959</v>
      </c>
      <c r="M38" s="45">
        <v>-10773323</v>
      </c>
      <c r="N38" s="45">
        <v>-10773323</v>
      </c>
      <c r="O38" s="45"/>
      <c r="P38" s="45"/>
      <c r="Q38" s="45"/>
      <c r="R38" s="45"/>
      <c r="S38" s="45"/>
      <c r="T38" s="45"/>
      <c r="U38" s="45"/>
      <c r="V38" s="45"/>
      <c r="W38" s="45">
        <v>-10773323</v>
      </c>
      <c r="X38" s="45">
        <v>27422056</v>
      </c>
      <c r="Y38" s="45">
        <v>-38195379</v>
      </c>
      <c r="Z38" s="46">
        <v>-139.29</v>
      </c>
      <c r="AA38" s="47">
        <v>20461614</v>
      </c>
    </row>
    <row r="39" spans="1:27" ht="13.5">
      <c r="A39" s="48" t="s">
        <v>91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375043777</v>
      </c>
      <c r="D6" s="17"/>
      <c r="E6" s="18">
        <v>416940216</v>
      </c>
      <c r="F6" s="19">
        <v>416940216</v>
      </c>
      <c r="G6" s="19">
        <v>26477886</v>
      </c>
      <c r="H6" s="19">
        <v>34749643</v>
      </c>
      <c r="I6" s="19">
        <v>33897961</v>
      </c>
      <c r="J6" s="19">
        <v>95125490</v>
      </c>
      <c r="K6" s="19">
        <v>36548241</v>
      </c>
      <c r="L6" s="19">
        <v>35199711</v>
      </c>
      <c r="M6" s="19">
        <v>36786403</v>
      </c>
      <c r="N6" s="19">
        <v>108534355</v>
      </c>
      <c r="O6" s="19"/>
      <c r="P6" s="19"/>
      <c r="Q6" s="19"/>
      <c r="R6" s="19"/>
      <c r="S6" s="19"/>
      <c r="T6" s="19"/>
      <c r="U6" s="19"/>
      <c r="V6" s="19"/>
      <c r="W6" s="19">
        <v>203659845</v>
      </c>
      <c r="X6" s="19">
        <v>208470108</v>
      </c>
      <c r="Y6" s="19">
        <v>-4810263</v>
      </c>
      <c r="Z6" s="20">
        <v>-2.31</v>
      </c>
      <c r="AA6" s="21">
        <v>416940216</v>
      </c>
    </row>
    <row r="7" spans="1:27" ht="13.5">
      <c r="A7" s="22" t="s">
        <v>34</v>
      </c>
      <c r="B7" s="16"/>
      <c r="C7" s="17">
        <v>69642640</v>
      </c>
      <c r="D7" s="17"/>
      <c r="E7" s="18">
        <v>64572072</v>
      </c>
      <c r="F7" s="19">
        <v>64572072</v>
      </c>
      <c r="G7" s="19">
        <v>22221545</v>
      </c>
      <c r="H7" s="19">
        <v>76231</v>
      </c>
      <c r="I7" s="19">
        <v>1171150</v>
      </c>
      <c r="J7" s="19">
        <v>23468926</v>
      </c>
      <c r="K7" s="19">
        <v>1064629</v>
      </c>
      <c r="L7" s="19">
        <v>836161</v>
      </c>
      <c r="M7" s="19">
        <v>11862354</v>
      </c>
      <c r="N7" s="19">
        <v>13763144</v>
      </c>
      <c r="O7" s="19"/>
      <c r="P7" s="19"/>
      <c r="Q7" s="19"/>
      <c r="R7" s="19"/>
      <c r="S7" s="19"/>
      <c r="T7" s="19"/>
      <c r="U7" s="19"/>
      <c r="V7" s="19"/>
      <c r="W7" s="19">
        <v>37232070</v>
      </c>
      <c r="X7" s="19">
        <v>32286036</v>
      </c>
      <c r="Y7" s="19">
        <v>4946034</v>
      </c>
      <c r="Z7" s="20">
        <v>15.32</v>
      </c>
      <c r="AA7" s="21">
        <v>64572072</v>
      </c>
    </row>
    <row r="8" spans="1:27" ht="13.5">
      <c r="A8" s="22" t="s">
        <v>35</v>
      </c>
      <c r="B8" s="16"/>
      <c r="C8" s="17">
        <v>52910396</v>
      </c>
      <c r="D8" s="17"/>
      <c r="E8" s="18">
        <v>22508244</v>
      </c>
      <c r="F8" s="19">
        <v>22508244</v>
      </c>
      <c r="G8" s="19"/>
      <c r="H8" s="19"/>
      <c r="I8" s="19">
        <v>1595966</v>
      </c>
      <c r="J8" s="19">
        <v>1595966</v>
      </c>
      <c r="K8" s="19">
        <v>5789876</v>
      </c>
      <c r="L8" s="19">
        <v>2410174</v>
      </c>
      <c r="M8" s="19">
        <v>2987253</v>
      </c>
      <c r="N8" s="19">
        <v>11187303</v>
      </c>
      <c r="O8" s="19"/>
      <c r="P8" s="19"/>
      <c r="Q8" s="19"/>
      <c r="R8" s="19"/>
      <c r="S8" s="19"/>
      <c r="T8" s="19"/>
      <c r="U8" s="19"/>
      <c r="V8" s="19"/>
      <c r="W8" s="19">
        <v>12783269</v>
      </c>
      <c r="X8" s="19">
        <v>11254122</v>
      </c>
      <c r="Y8" s="19">
        <v>1529147</v>
      </c>
      <c r="Z8" s="20">
        <v>13.59</v>
      </c>
      <c r="AA8" s="21">
        <v>22508244</v>
      </c>
    </row>
    <row r="9" spans="1:27" ht="13.5">
      <c r="A9" s="22" t="s">
        <v>36</v>
      </c>
      <c r="B9" s="16"/>
      <c r="C9" s="17">
        <v>3161327</v>
      </c>
      <c r="D9" s="17"/>
      <c r="E9" s="18">
        <v>3208380</v>
      </c>
      <c r="F9" s="19">
        <v>3208380</v>
      </c>
      <c r="G9" s="19">
        <v>215891</v>
      </c>
      <c r="H9" s="19">
        <v>217944</v>
      </c>
      <c r="I9" s="19">
        <v>269082</v>
      </c>
      <c r="J9" s="19">
        <v>702917</v>
      </c>
      <c r="K9" s="19">
        <v>230717</v>
      </c>
      <c r="L9" s="19">
        <v>310220</v>
      </c>
      <c r="M9" s="19">
        <v>290425</v>
      </c>
      <c r="N9" s="19">
        <v>831362</v>
      </c>
      <c r="O9" s="19"/>
      <c r="P9" s="19"/>
      <c r="Q9" s="19"/>
      <c r="R9" s="19"/>
      <c r="S9" s="19"/>
      <c r="T9" s="19"/>
      <c r="U9" s="19"/>
      <c r="V9" s="19"/>
      <c r="W9" s="19">
        <v>1534279</v>
      </c>
      <c r="X9" s="19">
        <v>1604190</v>
      </c>
      <c r="Y9" s="19">
        <v>-69911</v>
      </c>
      <c r="Z9" s="20">
        <v>-4.36</v>
      </c>
      <c r="AA9" s="21">
        <v>3208380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-362339681</v>
      </c>
      <c r="D12" s="17"/>
      <c r="E12" s="18">
        <v>-444376991</v>
      </c>
      <c r="F12" s="19">
        <v>-444376991</v>
      </c>
      <c r="G12" s="19">
        <v>-39648358</v>
      </c>
      <c r="H12" s="19">
        <v>-31121176</v>
      </c>
      <c r="I12" s="19">
        <v>-38486124</v>
      </c>
      <c r="J12" s="19">
        <v>-109255658</v>
      </c>
      <c r="K12" s="19">
        <v>-30927074</v>
      </c>
      <c r="L12" s="19">
        <v>-26845346</v>
      </c>
      <c r="M12" s="19">
        <v>-42817802</v>
      </c>
      <c r="N12" s="19">
        <v>-100590222</v>
      </c>
      <c r="O12" s="19"/>
      <c r="P12" s="19"/>
      <c r="Q12" s="19"/>
      <c r="R12" s="19"/>
      <c r="S12" s="19"/>
      <c r="T12" s="19"/>
      <c r="U12" s="19"/>
      <c r="V12" s="19"/>
      <c r="W12" s="19">
        <v>-209845880</v>
      </c>
      <c r="X12" s="19">
        <v>-230332985</v>
      </c>
      <c r="Y12" s="19">
        <v>20487105</v>
      </c>
      <c r="Z12" s="20">
        <v>-8.89</v>
      </c>
      <c r="AA12" s="21">
        <v>-444376991</v>
      </c>
    </row>
    <row r="13" spans="1:27" ht="13.5">
      <c r="A13" s="22" t="s">
        <v>40</v>
      </c>
      <c r="B13" s="16"/>
      <c r="C13" s="17">
        <v>-19944458</v>
      </c>
      <c r="D13" s="17"/>
      <c r="E13" s="18">
        <v>-16658040</v>
      </c>
      <c r="F13" s="19">
        <v>-16658040</v>
      </c>
      <c r="G13" s="19">
        <v>-227510</v>
      </c>
      <c r="H13" s="19">
        <v>-211554</v>
      </c>
      <c r="I13" s="19">
        <v>-288585</v>
      </c>
      <c r="J13" s="19">
        <v>-727649</v>
      </c>
      <c r="K13" s="19">
        <v>-197832</v>
      </c>
      <c r="L13" s="19">
        <v>-127381</v>
      </c>
      <c r="M13" s="19">
        <v>-3968704</v>
      </c>
      <c r="N13" s="19">
        <v>-4293917</v>
      </c>
      <c r="O13" s="19"/>
      <c r="P13" s="19"/>
      <c r="Q13" s="19"/>
      <c r="R13" s="19"/>
      <c r="S13" s="19"/>
      <c r="T13" s="19"/>
      <c r="U13" s="19"/>
      <c r="V13" s="19"/>
      <c r="W13" s="19">
        <v>-5021566</v>
      </c>
      <c r="X13" s="19">
        <v>-8329020</v>
      </c>
      <c r="Y13" s="19">
        <v>3307454</v>
      </c>
      <c r="Z13" s="20">
        <v>-39.71</v>
      </c>
      <c r="AA13" s="21">
        <v>-16658040</v>
      </c>
    </row>
    <row r="14" spans="1:27" ht="13.5">
      <c r="A14" s="22" t="s">
        <v>41</v>
      </c>
      <c r="B14" s="16"/>
      <c r="C14" s="17">
        <v>-27209537</v>
      </c>
      <c r="D14" s="17"/>
      <c r="E14" s="18">
        <v>-25116996</v>
      </c>
      <c r="F14" s="19">
        <v>-25116996</v>
      </c>
      <c r="G14" s="19">
        <v>-874000</v>
      </c>
      <c r="H14" s="19">
        <v>-1998652</v>
      </c>
      <c r="I14" s="19">
        <v>-2228957</v>
      </c>
      <c r="J14" s="19">
        <v>-5101609</v>
      </c>
      <c r="K14" s="19">
        <v>-2268677</v>
      </c>
      <c r="L14" s="19">
        <v>-1238075</v>
      </c>
      <c r="M14" s="19">
        <v>-1198154</v>
      </c>
      <c r="N14" s="19">
        <v>-4704906</v>
      </c>
      <c r="O14" s="19"/>
      <c r="P14" s="19"/>
      <c r="Q14" s="19"/>
      <c r="R14" s="19"/>
      <c r="S14" s="19"/>
      <c r="T14" s="19"/>
      <c r="U14" s="19"/>
      <c r="V14" s="19"/>
      <c r="W14" s="19">
        <v>-9806515</v>
      </c>
      <c r="X14" s="19">
        <v>-12558498</v>
      </c>
      <c r="Y14" s="19">
        <v>2751983</v>
      </c>
      <c r="Z14" s="20">
        <v>-21.91</v>
      </c>
      <c r="AA14" s="21">
        <v>-25116996</v>
      </c>
    </row>
    <row r="15" spans="1:27" ht="13.5">
      <c r="A15" s="23" t="s">
        <v>42</v>
      </c>
      <c r="B15" s="24"/>
      <c r="C15" s="25">
        <f aca="true" t="shared" si="0" ref="C15:Y15">SUM(C6:C14)</f>
        <v>91264464</v>
      </c>
      <c r="D15" s="25">
        <f>SUM(D6:D14)</f>
        <v>0</v>
      </c>
      <c r="E15" s="26">
        <f t="shared" si="0"/>
        <v>21076885</v>
      </c>
      <c r="F15" s="27">
        <f t="shared" si="0"/>
        <v>21076885</v>
      </c>
      <c r="G15" s="27">
        <f t="shared" si="0"/>
        <v>8165454</v>
      </c>
      <c r="H15" s="27">
        <f t="shared" si="0"/>
        <v>1712436</v>
      </c>
      <c r="I15" s="27">
        <f t="shared" si="0"/>
        <v>-4069507</v>
      </c>
      <c r="J15" s="27">
        <f t="shared" si="0"/>
        <v>5808383</v>
      </c>
      <c r="K15" s="27">
        <f t="shared" si="0"/>
        <v>10239880</v>
      </c>
      <c r="L15" s="27">
        <f t="shared" si="0"/>
        <v>10545464</v>
      </c>
      <c r="M15" s="27">
        <f t="shared" si="0"/>
        <v>3941775</v>
      </c>
      <c r="N15" s="27">
        <f t="shared" si="0"/>
        <v>24727119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30535502</v>
      </c>
      <c r="X15" s="27">
        <f t="shared" si="0"/>
        <v>2393953</v>
      </c>
      <c r="Y15" s="27">
        <f t="shared" si="0"/>
        <v>28141549</v>
      </c>
      <c r="Z15" s="28">
        <f>+IF(X15&lt;&gt;0,+(Y15/X15)*100,0)</f>
        <v>1175.5263783374194</v>
      </c>
      <c r="AA15" s="29">
        <f>SUM(AA6:AA14)</f>
        <v>21076885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3076238</v>
      </c>
      <c r="D19" s="17"/>
      <c r="E19" s="18">
        <v>15200004</v>
      </c>
      <c r="F19" s="19">
        <v>15200004</v>
      </c>
      <c r="G19" s="36">
        <v>1</v>
      </c>
      <c r="H19" s="36">
        <v>15375</v>
      </c>
      <c r="I19" s="36"/>
      <c r="J19" s="19">
        <v>15376</v>
      </c>
      <c r="K19" s="36">
        <v>12249159</v>
      </c>
      <c r="L19" s="36"/>
      <c r="M19" s="19">
        <v>104669</v>
      </c>
      <c r="N19" s="36">
        <v>12353828</v>
      </c>
      <c r="O19" s="36"/>
      <c r="P19" s="36"/>
      <c r="Q19" s="19"/>
      <c r="R19" s="36"/>
      <c r="S19" s="36"/>
      <c r="T19" s="19"/>
      <c r="U19" s="36"/>
      <c r="V19" s="36"/>
      <c r="W19" s="36">
        <v>12369204</v>
      </c>
      <c r="X19" s="19">
        <v>7600002</v>
      </c>
      <c r="Y19" s="36">
        <v>4769202</v>
      </c>
      <c r="Z19" s="37">
        <v>62.75</v>
      </c>
      <c r="AA19" s="38">
        <v>15200004</v>
      </c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>
        <v>6762</v>
      </c>
      <c r="D21" s="40"/>
      <c r="E21" s="18">
        <v>6264</v>
      </c>
      <c r="F21" s="19">
        <v>6264</v>
      </c>
      <c r="G21" s="36">
        <v>200</v>
      </c>
      <c r="H21" s="36">
        <v>-1451</v>
      </c>
      <c r="I21" s="36">
        <v>740</v>
      </c>
      <c r="J21" s="19">
        <v>-511</v>
      </c>
      <c r="K21" s="36">
        <v>-515846</v>
      </c>
      <c r="L21" s="36">
        <v>4898</v>
      </c>
      <c r="M21" s="19">
        <v>-327</v>
      </c>
      <c r="N21" s="36">
        <v>-511275</v>
      </c>
      <c r="O21" s="36"/>
      <c r="P21" s="36"/>
      <c r="Q21" s="19"/>
      <c r="R21" s="36"/>
      <c r="S21" s="36"/>
      <c r="T21" s="19"/>
      <c r="U21" s="36"/>
      <c r="V21" s="36"/>
      <c r="W21" s="36">
        <v>-511786</v>
      </c>
      <c r="X21" s="19">
        <v>3132</v>
      </c>
      <c r="Y21" s="36">
        <v>-514918</v>
      </c>
      <c r="Z21" s="37">
        <v>-16440.55</v>
      </c>
      <c r="AA21" s="38">
        <v>6264</v>
      </c>
    </row>
    <row r="22" spans="1:27" ht="13.5">
      <c r="A22" s="22" t="s">
        <v>47</v>
      </c>
      <c r="B22" s="16"/>
      <c r="C22" s="17">
        <v>-34199</v>
      </c>
      <c r="D22" s="17"/>
      <c r="E22" s="18"/>
      <c r="F22" s="19"/>
      <c r="G22" s="19"/>
      <c r="H22" s="19">
        <v>-2122140</v>
      </c>
      <c r="I22" s="19">
        <v>-1519089</v>
      </c>
      <c r="J22" s="19">
        <v>-3641229</v>
      </c>
      <c r="K22" s="19">
        <v>-1799098</v>
      </c>
      <c r="L22" s="19">
        <v>-341430</v>
      </c>
      <c r="M22" s="19">
        <v>5525249</v>
      </c>
      <c r="N22" s="19">
        <v>3384721</v>
      </c>
      <c r="O22" s="19"/>
      <c r="P22" s="19"/>
      <c r="Q22" s="19"/>
      <c r="R22" s="19"/>
      <c r="S22" s="19"/>
      <c r="T22" s="19"/>
      <c r="U22" s="19"/>
      <c r="V22" s="19"/>
      <c r="W22" s="19">
        <v>-256508</v>
      </c>
      <c r="X22" s="19"/>
      <c r="Y22" s="19">
        <v>-256508</v>
      </c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-94690457</v>
      </c>
      <c r="D24" s="17"/>
      <c r="E24" s="18">
        <v>-43678956</v>
      </c>
      <c r="F24" s="19">
        <v>-43678956</v>
      </c>
      <c r="G24" s="19">
        <v>-2144801</v>
      </c>
      <c r="H24" s="19">
        <v>-1934178</v>
      </c>
      <c r="I24" s="19">
        <v>-5802373</v>
      </c>
      <c r="J24" s="19">
        <v>-9881352</v>
      </c>
      <c r="K24" s="19">
        <v>-4070559</v>
      </c>
      <c r="L24" s="19">
        <v>-4327974</v>
      </c>
      <c r="M24" s="19">
        <v>-3814008</v>
      </c>
      <c r="N24" s="19">
        <v>-12212541</v>
      </c>
      <c r="O24" s="19"/>
      <c r="P24" s="19"/>
      <c r="Q24" s="19"/>
      <c r="R24" s="19"/>
      <c r="S24" s="19"/>
      <c r="T24" s="19"/>
      <c r="U24" s="19"/>
      <c r="V24" s="19"/>
      <c r="W24" s="19">
        <v>-22093893</v>
      </c>
      <c r="X24" s="19">
        <v>-21839478</v>
      </c>
      <c r="Y24" s="19">
        <v>-254415</v>
      </c>
      <c r="Z24" s="20">
        <v>1.16</v>
      </c>
      <c r="AA24" s="21">
        <v>-43678956</v>
      </c>
    </row>
    <row r="25" spans="1:27" ht="13.5">
      <c r="A25" s="23" t="s">
        <v>49</v>
      </c>
      <c r="B25" s="24"/>
      <c r="C25" s="25">
        <f aca="true" t="shared" si="1" ref="C25:Y25">SUM(C19:C24)</f>
        <v>-91641656</v>
      </c>
      <c r="D25" s="25">
        <f>SUM(D19:D24)</f>
        <v>0</v>
      </c>
      <c r="E25" s="26">
        <f t="shared" si="1"/>
        <v>-28472688</v>
      </c>
      <c r="F25" s="27">
        <f t="shared" si="1"/>
        <v>-28472688</v>
      </c>
      <c r="G25" s="27">
        <f t="shared" si="1"/>
        <v>-2144600</v>
      </c>
      <c r="H25" s="27">
        <f t="shared" si="1"/>
        <v>-4042394</v>
      </c>
      <c r="I25" s="27">
        <f t="shared" si="1"/>
        <v>-7320722</v>
      </c>
      <c r="J25" s="27">
        <f t="shared" si="1"/>
        <v>-13507716</v>
      </c>
      <c r="K25" s="27">
        <f t="shared" si="1"/>
        <v>5863656</v>
      </c>
      <c r="L25" s="27">
        <f t="shared" si="1"/>
        <v>-4664506</v>
      </c>
      <c r="M25" s="27">
        <f t="shared" si="1"/>
        <v>1815583</v>
      </c>
      <c r="N25" s="27">
        <f t="shared" si="1"/>
        <v>3014733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-10492983</v>
      </c>
      <c r="X25" s="27">
        <f t="shared" si="1"/>
        <v>-14236344</v>
      </c>
      <c r="Y25" s="27">
        <f t="shared" si="1"/>
        <v>3743361</v>
      </c>
      <c r="Z25" s="28">
        <f>+IF(X25&lt;&gt;0,+(Y25/X25)*100,0)</f>
        <v>-26.294398337101153</v>
      </c>
      <c r="AA25" s="29">
        <f>SUM(AA19:AA24)</f>
        <v>-28472688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>
        <v>8540164</v>
      </c>
      <c r="D30" s="17"/>
      <c r="E30" s="18">
        <v>20170716</v>
      </c>
      <c r="F30" s="19">
        <v>20170716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>
        <v>10085358</v>
      </c>
      <c r="Y30" s="19">
        <v>-10085358</v>
      </c>
      <c r="Z30" s="20">
        <v>-100</v>
      </c>
      <c r="AA30" s="21">
        <v>20170716</v>
      </c>
    </row>
    <row r="31" spans="1:27" ht="13.5">
      <c r="A31" s="22" t="s">
        <v>53</v>
      </c>
      <c r="B31" s="16"/>
      <c r="C31" s="17">
        <v>708179</v>
      </c>
      <c r="D31" s="17"/>
      <c r="E31" s="18">
        <v>3000000</v>
      </c>
      <c r="F31" s="19">
        <v>3000000</v>
      </c>
      <c r="G31" s="19">
        <v>656697</v>
      </c>
      <c r="H31" s="36">
        <v>259245</v>
      </c>
      <c r="I31" s="36">
        <v>219827</v>
      </c>
      <c r="J31" s="36">
        <v>1135769</v>
      </c>
      <c r="K31" s="19">
        <v>88142</v>
      </c>
      <c r="L31" s="19">
        <v>191778</v>
      </c>
      <c r="M31" s="19">
        <v>250601</v>
      </c>
      <c r="N31" s="19">
        <v>530521</v>
      </c>
      <c r="O31" s="36"/>
      <c r="P31" s="36"/>
      <c r="Q31" s="36"/>
      <c r="R31" s="19"/>
      <c r="S31" s="19"/>
      <c r="T31" s="19"/>
      <c r="U31" s="19"/>
      <c r="V31" s="36"/>
      <c r="W31" s="36">
        <v>1666290</v>
      </c>
      <c r="X31" s="36">
        <v>1500000</v>
      </c>
      <c r="Y31" s="19">
        <v>166290</v>
      </c>
      <c r="Z31" s="20">
        <v>11.09</v>
      </c>
      <c r="AA31" s="21">
        <v>3000000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-12355283</v>
      </c>
      <c r="D33" s="17"/>
      <c r="E33" s="18">
        <v>-14774904</v>
      </c>
      <c r="F33" s="19">
        <v>-14774904</v>
      </c>
      <c r="G33" s="19">
        <v>-1253143</v>
      </c>
      <c r="H33" s="19">
        <v>-1189169</v>
      </c>
      <c r="I33" s="19">
        <v>-1783673</v>
      </c>
      <c r="J33" s="19">
        <v>-4225985</v>
      </c>
      <c r="K33" s="19">
        <v>-1282821</v>
      </c>
      <c r="L33" s="19">
        <v>-885103</v>
      </c>
      <c r="M33" s="19">
        <v>-4486215</v>
      </c>
      <c r="N33" s="19">
        <v>-6654139</v>
      </c>
      <c r="O33" s="19"/>
      <c r="P33" s="19"/>
      <c r="Q33" s="19"/>
      <c r="R33" s="19"/>
      <c r="S33" s="19"/>
      <c r="T33" s="19"/>
      <c r="U33" s="19"/>
      <c r="V33" s="19"/>
      <c r="W33" s="19">
        <v>-10880124</v>
      </c>
      <c r="X33" s="19">
        <v>-7387452</v>
      </c>
      <c r="Y33" s="19">
        <v>-3492672</v>
      </c>
      <c r="Z33" s="20">
        <v>47.28</v>
      </c>
      <c r="AA33" s="21">
        <v>-14774904</v>
      </c>
    </row>
    <row r="34" spans="1:27" ht="13.5">
      <c r="A34" s="23" t="s">
        <v>55</v>
      </c>
      <c r="B34" s="24"/>
      <c r="C34" s="25">
        <f aca="true" t="shared" si="2" ref="C34:Y34">SUM(C29:C33)</f>
        <v>-3106940</v>
      </c>
      <c r="D34" s="25">
        <f>SUM(D29:D33)</f>
        <v>0</v>
      </c>
      <c r="E34" s="26">
        <f t="shared" si="2"/>
        <v>8395812</v>
      </c>
      <c r="F34" s="27">
        <f t="shared" si="2"/>
        <v>8395812</v>
      </c>
      <c r="G34" s="27">
        <f t="shared" si="2"/>
        <v>-596446</v>
      </c>
      <c r="H34" s="27">
        <f t="shared" si="2"/>
        <v>-929924</v>
      </c>
      <c r="I34" s="27">
        <f t="shared" si="2"/>
        <v>-1563846</v>
      </c>
      <c r="J34" s="27">
        <f t="shared" si="2"/>
        <v>-3090216</v>
      </c>
      <c r="K34" s="27">
        <f t="shared" si="2"/>
        <v>-1194679</v>
      </c>
      <c r="L34" s="27">
        <f t="shared" si="2"/>
        <v>-693325</v>
      </c>
      <c r="M34" s="27">
        <f t="shared" si="2"/>
        <v>-4235614</v>
      </c>
      <c r="N34" s="27">
        <f t="shared" si="2"/>
        <v>-6123618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-9213834</v>
      </c>
      <c r="X34" s="27">
        <f t="shared" si="2"/>
        <v>4197906</v>
      </c>
      <c r="Y34" s="27">
        <f t="shared" si="2"/>
        <v>-13411740</v>
      </c>
      <c r="Z34" s="28">
        <f>+IF(X34&lt;&gt;0,+(Y34/X34)*100,0)</f>
        <v>-319.486429662789</v>
      </c>
      <c r="AA34" s="29">
        <f>SUM(AA29:AA33)</f>
        <v>8395812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-3484132</v>
      </c>
      <c r="D36" s="31">
        <f>+D15+D25+D34</f>
        <v>0</v>
      </c>
      <c r="E36" s="32">
        <f t="shared" si="3"/>
        <v>1000009</v>
      </c>
      <c r="F36" s="33">
        <f t="shared" si="3"/>
        <v>1000009</v>
      </c>
      <c r="G36" s="33">
        <f t="shared" si="3"/>
        <v>5424408</v>
      </c>
      <c r="H36" s="33">
        <f t="shared" si="3"/>
        <v>-3259882</v>
      </c>
      <c r="I36" s="33">
        <f t="shared" si="3"/>
        <v>-12954075</v>
      </c>
      <c r="J36" s="33">
        <f t="shared" si="3"/>
        <v>-10789549</v>
      </c>
      <c r="K36" s="33">
        <f t="shared" si="3"/>
        <v>14908857</v>
      </c>
      <c r="L36" s="33">
        <f t="shared" si="3"/>
        <v>5187633</v>
      </c>
      <c r="M36" s="33">
        <f t="shared" si="3"/>
        <v>1521744</v>
      </c>
      <c r="N36" s="33">
        <f t="shared" si="3"/>
        <v>21618234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10828685</v>
      </c>
      <c r="X36" s="33">
        <f t="shared" si="3"/>
        <v>-7644485</v>
      </c>
      <c r="Y36" s="33">
        <f t="shared" si="3"/>
        <v>18473170</v>
      </c>
      <c r="Z36" s="34">
        <f>+IF(X36&lt;&gt;0,+(Y36/X36)*100,0)</f>
        <v>-241.6535580879549</v>
      </c>
      <c r="AA36" s="35">
        <f>+AA15+AA25+AA34</f>
        <v>1000009</v>
      </c>
    </row>
    <row r="37" spans="1:27" ht="13.5">
      <c r="A37" s="22" t="s">
        <v>57</v>
      </c>
      <c r="B37" s="16"/>
      <c r="C37" s="31">
        <v>2362703</v>
      </c>
      <c r="D37" s="31"/>
      <c r="E37" s="32">
        <v>2005660</v>
      </c>
      <c r="F37" s="33">
        <v>2005660</v>
      </c>
      <c r="G37" s="33">
        <v>-1121430</v>
      </c>
      <c r="H37" s="33">
        <v>4302978</v>
      </c>
      <c r="I37" s="33">
        <v>1043096</v>
      </c>
      <c r="J37" s="33">
        <v>-1121430</v>
      </c>
      <c r="K37" s="33">
        <v>-11910979</v>
      </c>
      <c r="L37" s="33">
        <v>2997878</v>
      </c>
      <c r="M37" s="33">
        <v>8185511</v>
      </c>
      <c r="N37" s="33">
        <v>-11910979</v>
      </c>
      <c r="O37" s="33"/>
      <c r="P37" s="33"/>
      <c r="Q37" s="33"/>
      <c r="R37" s="33"/>
      <c r="S37" s="33"/>
      <c r="T37" s="33"/>
      <c r="U37" s="33"/>
      <c r="V37" s="33"/>
      <c r="W37" s="33">
        <v>-1121430</v>
      </c>
      <c r="X37" s="33">
        <v>2005660</v>
      </c>
      <c r="Y37" s="33">
        <v>-3127090</v>
      </c>
      <c r="Z37" s="34">
        <v>-155.91</v>
      </c>
      <c r="AA37" s="35">
        <v>2005660</v>
      </c>
    </row>
    <row r="38" spans="1:27" ht="13.5">
      <c r="A38" s="41" t="s">
        <v>58</v>
      </c>
      <c r="B38" s="42"/>
      <c r="C38" s="43">
        <v>-1121430</v>
      </c>
      <c r="D38" s="43"/>
      <c r="E38" s="44">
        <v>3005668</v>
      </c>
      <c r="F38" s="45">
        <v>3005668</v>
      </c>
      <c r="G38" s="45">
        <v>4302978</v>
      </c>
      <c r="H38" s="45">
        <v>1043096</v>
      </c>
      <c r="I38" s="45">
        <v>-11910979</v>
      </c>
      <c r="J38" s="45">
        <v>-11910979</v>
      </c>
      <c r="K38" s="45">
        <v>2997878</v>
      </c>
      <c r="L38" s="45">
        <v>8185511</v>
      </c>
      <c r="M38" s="45">
        <v>9707255</v>
      </c>
      <c r="N38" s="45">
        <v>9707255</v>
      </c>
      <c r="O38" s="45"/>
      <c r="P38" s="45"/>
      <c r="Q38" s="45"/>
      <c r="R38" s="45"/>
      <c r="S38" s="45"/>
      <c r="T38" s="45"/>
      <c r="U38" s="45"/>
      <c r="V38" s="45"/>
      <c r="W38" s="45">
        <v>9707255</v>
      </c>
      <c r="X38" s="45">
        <v>-5638826</v>
      </c>
      <c r="Y38" s="45">
        <v>15346081</v>
      </c>
      <c r="Z38" s="46">
        <v>-272.15</v>
      </c>
      <c r="AA38" s="47">
        <v>3005668</v>
      </c>
    </row>
    <row r="39" spans="1:27" ht="13.5">
      <c r="A39" s="48" t="s">
        <v>91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10628499</v>
      </c>
      <c r="D6" s="17"/>
      <c r="E6" s="18">
        <v>3165000</v>
      </c>
      <c r="F6" s="19">
        <v>3165000</v>
      </c>
      <c r="G6" s="19">
        <v>1277615</v>
      </c>
      <c r="H6" s="19">
        <v>888650</v>
      </c>
      <c r="I6" s="19">
        <v>858798</v>
      </c>
      <c r="J6" s="19">
        <v>3025063</v>
      </c>
      <c r="K6" s="19">
        <v>2352380</v>
      </c>
      <c r="L6" s="19">
        <v>2114171</v>
      </c>
      <c r="M6" s="19">
        <v>915459</v>
      </c>
      <c r="N6" s="19">
        <v>5382010</v>
      </c>
      <c r="O6" s="19"/>
      <c r="P6" s="19"/>
      <c r="Q6" s="19"/>
      <c r="R6" s="19"/>
      <c r="S6" s="19"/>
      <c r="T6" s="19"/>
      <c r="U6" s="19"/>
      <c r="V6" s="19"/>
      <c r="W6" s="19">
        <v>8407073</v>
      </c>
      <c r="X6" s="19">
        <v>1582500</v>
      </c>
      <c r="Y6" s="19">
        <v>6824573</v>
      </c>
      <c r="Z6" s="20">
        <v>431.25</v>
      </c>
      <c r="AA6" s="21">
        <v>3165000</v>
      </c>
    </row>
    <row r="7" spans="1:27" ht="13.5">
      <c r="A7" s="22" t="s">
        <v>34</v>
      </c>
      <c r="B7" s="16"/>
      <c r="C7" s="17">
        <v>19298848</v>
      </c>
      <c r="D7" s="17"/>
      <c r="E7" s="18">
        <v>21276996</v>
      </c>
      <c r="F7" s="19">
        <v>21276996</v>
      </c>
      <c r="G7" s="19">
        <v>8909000</v>
      </c>
      <c r="H7" s="19">
        <v>26365</v>
      </c>
      <c r="I7" s="19">
        <v>934000</v>
      </c>
      <c r="J7" s="19">
        <v>9869365</v>
      </c>
      <c r="K7" s="19">
        <v>290000</v>
      </c>
      <c r="L7" s="19">
        <v>3982980</v>
      </c>
      <c r="M7" s="19"/>
      <c r="N7" s="19">
        <v>4272980</v>
      </c>
      <c r="O7" s="19"/>
      <c r="P7" s="19"/>
      <c r="Q7" s="19"/>
      <c r="R7" s="19"/>
      <c r="S7" s="19"/>
      <c r="T7" s="19"/>
      <c r="U7" s="19"/>
      <c r="V7" s="19"/>
      <c r="W7" s="19">
        <v>14142345</v>
      </c>
      <c r="X7" s="19">
        <v>10638498</v>
      </c>
      <c r="Y7" s="19">
        <v>3503847</v>
      </c>
      <c r="Z7" s="20">
        <v>32.94</v>
      </c>
      <c r="AA7" s="21">
        <v>21276996</v>
      </c>
    </row>
    <row r="8" spans="1:27" ht="13.5">
      <c r="A8" s="22" t="s">
        <v>35</v>
      </c>
      <c r="B8" s="16"/>
      <c r="C8" s="17">
        <v>19678730</v>
      </c>
      <c r="D8" s="17"/>
      <c r="E8" s="18">
        <v>19560000</v>
      </c>
      <c r="F8" s="19">
        <v>19560000</v>
      </c>
      <c r="G8" s="19">
        <v>3834000</v>
      </c>
      <c r="H8" s="19"/>
      <c r="I8" s="19">
        <v>400000</v>
      </c>
      <c r="J8" s="19">
        <v>4234000</v>
      </c>
      <c r="K8" s="19"/>
      <c r="L8" s="19">
        <v>3300000</v>
      </c>
      <c r="M8" s="19"/>
      <c r="N8" s="19">
        <v>3300000</v>
      </c>
      <c r="O8" s="19"/>
      <c r="P8" s="19"/>
      <c r="Q8" s="19"/>
      <c r="R8" s="19"/>
      <c r="S8" s="19"/>
      <c r="T8" s="19"/>
      <c r="U8" s="19"/>
      <c r="V8" s="19"/>
      <c r="W8" s="19">
        <v>7534000</v>
      </c>
      <c r="X8" s="19">
        <v>9246666</v>
      </c>
      <c r="Y8" s="19">
        <v>-1712666</v>
      </c>
      <c r="Z8" s="20">
        <v>-18.52</v>
      </c>
      <c r="AA8" s="21">
        <v>19560000</v>
      </c>
    </row>
    <row r="9" spans="1:27" ht="13.5">
      <c r="A9" s="22" t="s">
        <v>36</v>
      </c>
      <c r="B9" s="16"/>
      <c r="C9" s="17">
        <v>140376</v>
      </c>
      <c r="D9" s="17"/>
      <c r="E9" s="18">
        <v>1748004</v>
      </c>
      <c r="F9" s="19">
        <v>1748004</v>
      </c>
      <c r="G9" s="19"/>
      <c r="H9" s="19"/>
      <c r="I9" s="19">
        <v>17241</v>
      </c>
      <c r="J9" s="19">
        <v>17241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17241</v>
      </c>
      <c r="X9" s="19">
        <v>874002</v>
      </c>
      <c r="Y9" s="19">
        <v>-856761</v>
      </c>
      <c r="Z9" s="20">
        <v>-98.03</v>
      </c>
      <c r="AA9" s="21">
        <v>1748004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-27566169</v>
      </c>
      <c r="D12" s="17"/>
      <c r="E12" s="18">
        <v>-31493004</v>
      </c>
      <c r="F12" s="19">
        <v>-31493004</v>
      </c>
      <c r="G12" s="19">
        <v>-7886857</v>
      </c>
      <c r="H12" s="19">
        <v>-2379555</v>
      </c>
      <c r="I12" s="19">
        <v>-3188045</v>
      </c>
      <c r="J12" s="19">
        <v>-13454457</v>
      </c>
      <c r="K12" s="19">
        <v>-2474497</v>
      </c>
      <c r="L12" s="19">
        <v>-3143495</v>
      </c>
      <c r="M12" s="19">
        <v>-2528446</v>
      </c>
      <c r="N12" s="19">
        <v>-8146438</v>
      </c>
      <c r="O12" s="19"/>
      <c r="P12" s="19"/>
      <c r="Q12" s="19"/>
      <c r="R12" s="19"/>
      <c r="S12" s="19"/>
      <c r="T12" s="19"/>
      <c r="U12" s="19"/>
      <c r="V12" s="19"/>
      <c r="W12" s="19">
        <v>-21600895</v>
      </c>
      <c r="X12" s="19">
        <v>-15746502</v>
      </c>
      <c r="Y12" s="19">
        <v>-5854393</v>
      </c>
      <c r="Z12" s="20">
        <v>37.18</v>
      </c>
      <c r="AA12" s="21">
        <v>-31493004</v>
      </c>
    </row>
    <row r="13" spans="1:27" ht="13.5">
      <c r="A13" s="22" t="s">
        <v>40</v>
      </c>
      <c r="B13" s="16"/>
      <c r="C13" s="17">
        <v>-319608</v>
      </c>
      <c r="D13" s="17"/>
      <c r="E13" s="18">
        <v>581000</v>
      </c>
      <c r="F13" s="19">
        <v>581000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>
        <v>290500</v>
      </c>
      <c r="Y13" s="19">
        <v>-290500</v>
      </c>
      <c r="Z13" s="20">
        <v>-100</v>
      </c>
      <c r="AA13" s="21">
        <v>581000</v>
      </c>
    </row>
    <row r="14" spans="1:27" ht="13.5">
      <c r="A14" s="22" t="s">
        <v>41</v>
      </c>
      <c r="B14" s="16"/>
      <c r="C14" s="17">
        <v>-4519802</v>
      </c>
      <c r="D14" s="17"/>
      <c r="E14" s="18">
        <v>1905000</v>
      </c>
      <c r="F14" s="19">
        <v>1905000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>
        <v>952500</v>
      </c>
      <c r="Y14" s="19">
        <v>-952500</v>
      </c>
      <c r="Z14" s="20">
        <v>-100</v>
      </c>
      <c r="AA14" s="21">
        <v>1905000</v>
      </c>
    </row>
    <row r="15" spans="1:27" ht="13.5">
      <c r="A15" s="23" t="s">
        <v>42</v>
      </c>
      <c r="B15" s="24"/>
      <c r="C15" s="25">
        <f aca="true" t="shared" si="0" ref="C15:Y15">SUM(C6:C14)</f>
        <v>17340874</v>
      </c>
      <c r="D15" s="25">
        <f>SUM(D6:D14)</f>
        <v>0</v>
      </c>
      <c r="E15" s="26">
        <f t="shared" si="0"/>
        <v>16742996</v>
      </c>
      <c r="F15" s="27">
        <f t="shared" si="0"/>
        <v>16742996</v>
      </c>
      <c r="G15" s="27">
        <f t="shared" si="0"/>
        <v>6133758</v>
      </c>
      <c r="H15" s="27">
        <f t="shared" si="0"/>
        <v>-1464540</v>
      </c>
      <c r="I15" s="27">
        <f t="shared" si="0"/>
        <v>-978006</v>
      </c>
      <c r="J15" s="27">
        <f t="shared" si="0"/>
        <v>3691212</v>
      </c>
      <c r="K15" s="27">
        <f t="shared" si="0"/>
        <v>167883</v>
      </c>
      <c r="L15" s="27">
        <f t="shared" si="0"/>
        <v>6253656</v>
      </c>
      <c r="M15" s="27">
        <f t="shared" si="0"/>
        <v>-1612987</v>
      </c>
      <c r="N15" s="27">
        <f t="shared" si="0"/>
        <v>4808552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8499764</v>
      </c>
      <c r="X15" s="27">
        <f t="shared" si="0"/>
        <v>7838164</v>
      </c>
      <c r="Y15" s="27">
        <f t="shared" si="0"/>
        <v>661600</v>
      </c>
      <c r="Z15" s="28">
        <f>+IF(X15&lt;&gt;0,+(Y15/X15)*100,0)</f>
        <v>8.440752196560316</v>
      </c>
      <c r="AA15" s="29">
        <f>SUM(AA6:AA14)</f>
        <v>16742996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-16319366</v>
      </c>
      <c r="D24" s="17"/>
      <c r="E24" s="18">
        <v>-19560000</v>
      </c>
      <c r="F24" s="19">
        <v>-19560000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-9780000</v>
      </c>
      <c r="Y24" s="19">
        <v>9780000</v>
      </c>
      <c r="Z24" s="20">
        <v>-100</v>
      </c>
      <c r="AA24" s="21">
        <v>-19560000</v>
      </c>
    </row>
    <row r="25" spans="1:27" ht="13.5">
      <c r="A25" s="23" t="s">
        <v>49</v>
      </c>
      <c r="B25" s="24"/>
      <c r="C25" s="25">
        <f aca="true" t="shared" si="1" ref="C25:Y25">SUM(C19:C24)</f>
        <v>-16319366</v>
      </c>
      <c r="D25" s="25">
        <f>SUM(D19:D24)</f>
        <v>0</v>
      </c>
      <c r="E25" s="26">
        <f t="shared" si="1"/>
        <v>-19560000</v>
      </c>
      <c r="F25" s="27">
        <f t="shared" si="1"/>
        <v>-19560000</v>
      </c>
      <c r="G25" s="27">
        <f t="shared" si="1"/>
        <v>0</v>
      </c>
      <c r="H25" s="27">
        <f t="shared" si="1"/>
        <v>0</v>
      </c>
      <c r="I25" s="27">
        <f t="shared" si="1"/>
        <v>0</v>
      </c>
      <c r="J25" s="27">
        <f t="shared" si="1"/>
        <v>0</v>
      </c>
      <c r="K25" s="27">
        <f t="shared" si="1"/>
        <v>0</v>
      </c>
      <c r="L25" s="27">
        <f t="shared" si="1"/>
        <v>0</v>
      </c>
      <c r="M25" s="27">
        <f t="shared" si="1"/>
        <v>0</v>
      </c>
      <c r="N25" s="27">
        <f t="shared" si="1"/>
        <v>0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0</v>
      </c>
      <c r="X25" s="27">
        <f t="shared" si="1"/>
        <v>-9780000</v>
      </c>
      <c r="Y25" s="27">
        <f t="shared" si="1"/>
        <v>9780000</v>
      </c>
      <c r="Z25" s="28">
        <f>+IF(X25&lt;&gt;0,+(Y25/X25)*100,0)</f>
        <v>-100</v>
      </c>
      <c r="AA25" s="29">
        <f>SUM(AA19:AA24)</f>
        <v>-19560000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>
        <v>7000</v>
      </c>
      <c r="F31" s="19">
        <v>7000</v>
      </c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>
        <v>7000</v>
      </c>
      <c r="Y31" s="19">
        <v>-7000</v>
      </c>
      <c r="Z31" s="20">
        <v>-100</v>
      </c>
      <c r="AA31" s="21">
        <v>7000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-727648</v>
      </c>
      <c r="D33" s="17"/>
      <c r="E33" s="18">
        <v>-553000</v>
      </c>
      <c r="F33" s="19">
        <v>-553000</v>
      </c>
      <c r="G33" s="19">
        <v>-182264</v>
      </c>
      <c r="H33" s="19"/>
      <c r="I33" s="19"/>
      <c r="J33" s="19">
        <v>-182264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>
        <v>-182264</v>
      </c>
      <c r="X33" s="19">
        <v>-276500</v>
      </c>
      <c r="Y33" s="19">
        <v>94236</v>
      </c>
      <c r="Z33" s="20">
        <v>-34.08</v>
      </c>
      <c r="AA33" s="21">
        <v>-553000</v>
      </c>
    </row>
    <row r="34" spans="1:27" ht="13.5">
      <c r="A34" s="23" t="s">
        <v>55</v>
      </c>
      <c r="B34" s="24"/>
      <c r="C34" s="25">
        <f aca="true" t="shared" si="2" ref="C34:Y34">SUM(C29:C33)</f>
        <v>-727648</v>
      </c>
      <c r="D34" s="25">
        <f>SUM(D29:D33)</f>
        <v>0</v>
      </c>
      <c r="E34" s="26">
        <f t="shared" si="2"/>
        <v>-546000</v>
      </c>
      <c r="F34" s="27">
        <f t="shared" si="2"/>
        <v>-546000</v>
      </c>
      <c r="G34" s="27">
        <f t="shared" si="2"/>
        <v>-182264</v>
      </c>
      <c r="H34" s="27">
        <f t="shared" si="2"/>
        <v>0</v>
      </c>
      <c r="I34" s="27">
        <f t="shared" si="2"/>
        <v>0</v>
      </c>
      <c r="J34" s="27">
        <f t="shared" si="2"/>
        <v>-182264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-182264</v>
      </c>
      <c r="X34" s="27">
        <f t="shared" si="2"/>
        <v>-269500</v>
      </c>
      <c r="Y34" s="27">
        <f t="shared" si="2"/>
        <v>87236</v>
      </c>
      <c r="Z34" s="28">
        <f>+IF(X34&lt;&gt;0,+(Y34/X34)*100,0)</f>
        <v>-32.369573283859</v>
      </c>
      <c r="AA34" s="29">
        <f>SUM(AA29:AA33)</f>
        <v>-546000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293860</v>
      </c>
      <c r="D36" s="31">
        <f>+D15+D25+D34</f>
        <v>0</v>
      </c>
      <c r="E36" s="32">
        <f t="shared" si="3"/>
        <v>-3363004</v>
      </c>
      <c r="F36" s="33">
        <f t="shared" si="3"/>
        <v>-3363004</v>
      </c>
      <c r="G36" s="33">
        <f t="shared" si="3"/>
        <v>5951494</v>
      </c>
      <c r="H36" s="33">
        <f t="shared" si="3"/>
        <v>-1464540</v>
      </c>
      <c r="I36" s="33">
        <f t="shared" si="3"/>
        <v>-978006</v>
      </c>
      <c r="J36" s="33">
        <f t="shared" si="3"/>
        <v>3508948</v>
      </c>
      <c r="K36" s="33">
        <f t="shared" si="3"/>
        <v>167883</v>
      </c>
      <c r="L36" s="33">
        <f t="shared" si="3"/>
        <v>6253656</v>
      </c>
      <c r="M36" s="33">
        <f t="shared" si="3"/>
        <v>-1612987</v>
      </c>
      <c r="N36" s="33">
        <f t="shared" si="3"/>
        <v>4808552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8317500</v>
      </c>
      <c r="X36" s="33">
        <f t="shared" si="3"/>
        <v>-2211336</v>
      </c>
      <c r="Y36" s="33">
        <f t="shared" si="3"/>
        <v>10528836</v>
      </c>
      <c r="Z36" s="34">
        <f>+IF(X36&lt;&gt;0,+(Y36/X36)*100,0)</f>
        <v>-476.13008606561823</v>
      </c>
      <c r="AA36" s="35">
        <f>+AA15+AA25+AA34</f>
        <v>-3363004</v>
      </c>
    </row>
    <row r="37" spans="1:27" ht="13.5">
      <c r="A37" s="22" t="s">
        <v>57</v>
      </c>
      <c r="B37" s="16"/>
      <c r="C37" s="31">
        <v>1640828</v>
      </c>
      <c r="D37" s="31"/>
      <c r="E37" s="32">
        <v>4460000</v>
      </c>
      <c r="F37" s="33">
        <v>4460000</v>
      </c>
      <c r="G37" s="33">
        <v>3139360</v>
      </c>
      <c r="H37" s="33">
        <v>9090854</v>
      </c>
      <c r="I37" s="33">
        <v>7626314</v>
      </c>
      <c r="J37" s="33">
        <v>3139360</v>
      </c>
      <c r="K37" s="33">
        <v>6648308</v>
      </c>
      <c r="L37" s="33">
        <v>6816191</v>
      </c>
      <c r="M37" s="33">
        <v>13069847</v>
      </c>
      <c r="N37" s="33">
        <v>6648308</v>
      </c>
      <c r="O37" s="33"/>
      <c r="P37" s="33"/>
      <c r="Q37" s="33"/>
      <c r="R37" s="33"/>
      <c r="S37" s="33"/>
      <c r="T37" s="33"/>
      <c r="U37" s="33"/>
      <c r="V37" s="33"/>
      <c r="W37" s="33">
        <v>3139360</v>
      </c>
      <c r="X37" s="33">
        <v>4460000</v>
      </c>
      <c r="Y37" s="33">
        <v>-1320640</v>
      </c>
      <c r="Z37" s="34">
        <v>-29.61</v>
      </c>
      <c r="AA37" s="35">
        <v>4460000</v>
      </c>
    </row>
    <row r="38" spans="1:27" ht="13.5">
      <c r="A38" s="41" t="s">
        <v>58</v>
      </c>
      <c r="B38" s="42"/>
      <c r="C38" s="43">
        <v>1934688</v>
      </c>
      <c r="D38" s="43"/>
      <c r="E38" s="44">
        <v>1096996</v>
      </c>
      <c r="F38" s="45">
        <v>1096996</v>
      </c>
      <c r="G38" s="45">
        <v>9090854</v>
      </c>
      <c r="H38" s="45">
        <v>7626314</v>
      </c>
      <c r="I38" s="45">
        <v>6648308</v>
      </c>
      <c r="J38" s="45">
        <v>6648308</v>
      </c>
      <c r="K38" s="45">
        <v>6816191</v>
      </c>
      <c r="L38" s="45">
        <v>13069847</v>
      </c>
      <c r="M38" s="45">
        <v>11456860</v>
      </c>
      <c r="N38" s="45">
        <v>11456860</v>
      </c>
      <c r="O38" s="45"/>
      <c r="P38" s="45"/>
      <c r="Q38" s="45"/>
      <c r="R38" s="45"/>
      <c r="S38" s="45"/>
      <c r="T38" s="45"/>
      <c r="U38" s="45"/>
      <c r="V38" s="45"/>
      <c r="W38" s="45">
        <v>11456860</v>
      </c>
      <c r="X38" s="45">
        <v>2248664</v>
      </c>
      <c r="Y38" s="45">
        <v>9208196</v>
      </c>
      <c r="Z38" s="46">
        <v>409.5</v>
      </c>
      <c r="AA38" s="47">
        <v>1096996</v>
      </c>
    </row>
    <row r="39" spans="1:27" ht="13.5">
      <c r="A39" s="48" t="s">
        <v>91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58485047</v>
      </c>
      <c r="D6" s="17"/>
      <c r="E6" s="18">
        <v>81731000</v>
      </c>
      <c r="F6" s="19">
        <v>81731000</v>
      </c>
      <c r="G6" s="19">
        <v>6352025</v>
      </c>
      <c r="H6" s="19">
        <v>224868624</v>
      </c>
      <c r="I6" s="19">
        <v>8682402</v>
      </c>
      <c r="J6" s="19">
        <v>239903051</v>
      </c>
      <c r="K6" s="19">
        <v>6891874</v>
      </c>
      <c r="L6" s="19">
        <v>10402521</v>
      </c>
      <c r="M6" s="19">
        <v>5385865</v>
      </c>
      <c r="N6" s="19">
        <v>22680260</v>
      </c>
      <c r="O6" s="19"/>
      <c r="P6" s="19"/>
      <c r="Q6" s="19"/>
      <c r="R6" s="19"/>
      <c r="S6" s="19"/>
      <c r="T6" s="19"/>
      <c r="U6" s="19"/>
      <c r="V6" s="19"/>
      <c r="W6" s="19">
        <v>262583311</v>
      </c>
      <c r="X6" s="19">
        <v>40769000</v>
      </c>
      <c r="Y6" s="19">
        <v>221814311</v>
      </c>
      <c r="Z6" s="20">
        <v>544.08</v>
      </c>
      <c r="AA6" s="21">
        <v>81731000</v>
      </c>
    </row>
    <row r="7" spans="1:27" ht="13.5">
      <c r="A7" s="22" t="s">
        <v>34</v>
      </c>
      <c r="B7" s="16"/>
      <c r="C7" s="17">
        <v>30529557</v>
      </c>
      <c r="D7" s="17"/>
      <c r="E7" s="18">
        <v>29740000</v>
      </c>
      <c r="F7" s="19">
        <v>29740000</v>
      </c>
      <c r="G7" s="19">
        <v>12516000</v>
      </c>
      <c r="H7" s="19">
        <v>1858000</v>
      </c>
      <c r="I7" s="19">
        <v>374</v>
      </c>
      <c r="J7" s="19">
        <v>14374374</v>
      </c>
      <c r="K7" s="19"/>
      <c r="L7" s="19"/>
      <c r="M7" s="19">
        <v>1928435</v>
      </c>
      <c r="N7" s="19">
        <v>1928435</v>
      </c>
      <c r="O7" s="19"/>
      <c r="P7" s="19"/>
      <c r="Q7" s="19"/>
      <c r="R7" s="19"/>
      <c r="S7" s="19"/>
      <c r="T7" s="19"/>
      <c r="U7" s="19"/>
      <c r="V7" s="19"/>
      <c r="W7" s="19">
        <v>16302809</v>
      </c>
      <c r="X7" s="19">
        <v>22453000</v>
      </c>
      <c r="Y7" s="19">
        <v>-6150191</v>
      </c>
      <c r="Z7" s="20">
        <v>-27.39</v>
      </c>
      <c r="AA7" s="21">
        <v>29740000</v>
      </c>
    </row>
    <row r="8" spans="1:27" ht="13.5">
      <c r="A8" s="22" t="s">
        <v>35</v>
      </c>
      <c r="B8" s="16"/>
      <c r="C8" s="17"/>
      <c r="D8" s="17"/>
      <c r="E8" s="18">
        <v>14700000</v>
      </c>
      <c r="F8" s="19">
        <v>14700000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>
        <v>9778000</v>
      </c>
      <c r="Y8" s="19">
        <v>-9778000</v>
      </c>
      <c r="Z8" s="20">
        <v>-100</v>
      </c>
      <c r="AA8" s="21">
        <v>14700000</v>
      </c>
    </row>
    <row r="9" spans="1:27" ht="13.5">
      <c r="A9" s="22" t="s">
        <v>36</v>
      </c>
      <c r="B9" s="16"/>
      <c r="C9" s="17">
        <v>880398</v>
      </c>
      <c r="D9" s="17"/>
      <c r="E9" s="18">
        <v>260000</v>
      </c>
      <c r="F9" s="19">
        <v>260000</v>
      </c>
      <c r="G9" s="19">
        <v>7682</v>
      </c>
      <c r="H9" s="19"/>
      <c r="I9" s="19">
        <v>3274</v>
      </c>
      <c r="J9" s="19">
        <v>10956</v>
      </c>
      <c r="K9" s="19">
        <v>10540</v>
      </c>
      <c r="L9" s="19">
        <v>10539</v>
      </c>
      <c r="M9" s="19">
        <v>17975</v>
      </c>
      <c r="N9" s="19">
        <v>39054</v>
      </c>
      <c r="O9" s="19"/>
      <c r="P9" s="19"/>
      <c r="Q9" s="19"/>
      <c r="R9" s="19"/>
      <c r="S9" s="19"/>
      <c r="T9" s="19"/>
      <c r="U9" s="19"/>
      <c r="V9" s="19"/>
      <c r="W9" s="19">
        <v>50010</v>
      </c>
      <c r="X9" s="19">
        <v>132000</v>
      </c>
      <c r="Y9" s="19">
        <v>-81990</v>
      </c>
      <c r="Z9" s="20">
        <v>-62.11</v>
      </c>
      <c r="AA9" s="21">
        <v>260000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-76325927</v>
      </c>
      <c r="D12" s="17"/>
      <c r="E12" s="18">
        <v>-132800000</v>
      </c>
      <c r="F12" s="19">
        <v>-132800000</v>
      </c>
      <c r="G12" s="19">
        <v>-38257967</v>
      </c>
      <c r="H12" s="19">
        <v>-14250324</v>
      </c>
      <c r="I12" s="19">
        <v>-14794895</v>
      </c>
      <c r="J12" s="19">
        <v>-67303186</v>
      </c>
      <c r="K12" s="19">
        <v>-26064859</v>
      </c>
      <c r="L12" s="19">
        <v>-13614071</v>
      </c>
      <c r="M12" s="19">
        <v>-6819984</v>
      </c>
      <c r="N12" s="19">
        <v>-46498914</v>
      </c>
      <c r="O12" s="19"/>
      <c r="P12" s="19"/>
      <c r="Q12" s="19"/>
      <c r="R12" s="19"/>
      <c r="S12" s="19"/>
      <c r="T12" s="19"/>
      <c r="U12" s="19"/>
      <c r="V12" s="19"/>
      <c r="W12" s="19">
        <v>-113802100</v>
      </c>
      <c r="X12" s="19">
        <v>-67581000</v>
      </c>
      <c r="Y12" s="19">
        <v>-46221100</v>
      </c>
      <c r="Z12" s="20">
        <v>68.39</v>
      </c>
      <c r="AA12" s="21">
        <v>-132800000</v>
      </c>
    </row>
    <row r="13" spans="1:27" ht="13.5">
      <c r="A13" s="22" t="s">
        <v>40</v>
      </c>
      <c r="B13" s="16"/>
      <c r="C13" s="17">
        <v>-5324694</v>
      </c>
      <c r="D13" s="17"/>
      <c r="E13" s="18">
        <v>-383000</v>
      </c>
      <c r="F13" s="19">
        <v>-383000</v>
      </c>
      <c r="G13" s="19">
        <v>-130948</v>
      </c>
      <c r="H13" s="19"/>
      <c r="I13" s="19">
        <v>-102563</v>
      </c>
      <c r="J13" s="19">
        <v>-233511</v>
      </c>
      <c r="K13" s="19">
        <v>-267419</v>
      </c>
      <c r="L13" s="19">
        <v>-269936</v>
      </c>
      <c r="M13" s="19">
        <v>-20936</v>
      </c>
      <c r="N13" s="19">
        <v>-558291</v>
      </c>
      <c r="O13" s="19"/>
      <c r="P13" s="19"/>
      <c r="Q13" s="19"/>
      <c r="R13" s="19"/>
      <c r="S13" s="19"/>
      <c r="T13" s="19"/>
      <c r="U13" s="19"/>
      <c r="V13" s="19"/>
      <c r="W13" s="19">
        <v>-791802</v>
      </c>
      <c r="X13" s="19">
        <v>-97000</v>
      </c>
      <c r="Y13" s="19">
        <v>-694802</v>
      </c>
      <c r="Z13" s="20">
        <v>716.29</v>
      </c>
      <c r="AA13" s="21">
        <v>-383000</v>
      </c>
    </row>
    <row r="14" spans="1:27" ht="13.5">
      <c r="A14" s="22" t="s">
        <v>41</v>
      </c>
      <c r="B14" s="16"/>
      <c r="C14" s="17"/>
      <c r="D14" s="17"/>
      <c r="E14" s="18"/>
      <c r="F14" s="19"/>
      <c r="G14" s="19">
        <v>-2131362</v>
      </c>
      <c r="H14" s="19"/>
      <c r="I14" s="19">
        <v>-1130679</v>
      </c>
      <c r="J14" s="19">
        <v>-3262041</v>
      </c>
      <c r="K14" s="19"/>
      <c r="L14" s="19"/>
      <c r="M14" s="19">
        <v>-401215</v>
      </c>
      <c r="N14" s="19">
        <v>-401215</v>
      </c>
      <c r="O14" s="19"/>
      <c r="P14" s="19"/>
      <c r="Q14" s="19"/>
      <c r="R14" s="19"/>
      <c r="S14" s="19"/>
      <c r="T14" s="19"/>
      <c r="U14" s="19"/>
      <c r="V14" s="19"/>
      <c r="W14" s="19">
        <v>-3663256</v>
      </c>
      <c r="X14" s="19"/>
      <c r="Y14" s="19">
        <v>-3663256</v>
      </c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8244381</v>
      </c>
      <c r="D15" s="25">
        <f>SUM(D6:D14)</f>
        <v>0</v>
      </c>
      <c r="E15" s="26">
        <f t="shared" si="0"/>
        <v>-6752000</v>
      </c>
      <c r="F15" s="27">
        <f t="shared" si="0"/>
        <v>-6752000</v>
      </c>
      <c r="G15" s="27">
        <f t="shared" si="0"/>
        <v>-21644570</v>
      </c>
      <c r="H15" s="27">
        <f t="shared" si="0"/>
        <v>212476300</v>
      </c>
      <c r="I15" s="27">
        <f t="shared" si="0"/>
        <v>-7342087</v>
      </c>
      <c r="J15" s="27">
        <f t="shared" si="0"/>
        <v>183489643</v>
      </c>
      <c r="K15" s="27">
        <f t="shared" si="0"/>
        <v>-19429864</v>
      </c>
      <c r="L15" s="27">
        <f t="shared" si="0"/>
        <v>-3470947</v>
      </c>
      <c r="M15" s="27">
        <f t="shared" si="0"/>
        <v>90140</v>
      </c>
      <c r="N15" s="27">
        <f t="shared" si="0"/>
        <v>-22810671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160678972</v>
      </c>
      <c r="X15" s="27">
        <f t="shared" si="0"/>
        <v>5454000</v>
      </c>
      <c r="Y15" s="27">
        <f t="shared" si="0"/>
        <v>155224972</v>
      </c>
      <c r="Z15" s="28">
        <f>+IF(X15&lt;&gt;0,+(Y15/X15)*100,0)</f>
        <v>2846.0757609094244</v>
      </c>
      <c r="AA15" s="29">
        <f>SUM(AA6:AA14)</f>
        <v>-6752000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>
        <v>29000000</v>
      </c>
      <c r="F19" s="19">
        <v>29000000</v>
      </c>
      <c r="G19" s="36">
        <v>17550600</v>
      </c>
      <c r="H19" s="36"/>
      <c r="I19" s="36"/>
      <c r="J19" s="19">
        <v>17550600</v>
      </c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>
        <v>17550600</v>
      </c>
      <c r="X19" s="19">
        <v>24000000</v>
      </c>
      <c r="Y19" s="36">
        <v>-6449400</v>
      </c>
      <c r="Z19" s="37">
        <v>-26.87</v>
      </c>
      <c r="AA19" s="38">
        <v>29000000</v>
      </c>
    </row>
    <row r="20" spans="1:27" ht="13.5">
      <c r="A20" s="22" t="s">
        <v>45</v>
      </c>
      <c r="B20" s="16"/>
      <c r="C20" s="17"/>
      <c r="D20" s="17"/>
      <c r="E20" s="39">
        <v>2300000</v>
      </c>
      <c r="F20" s="36">
        <v>2300000</v>
      </c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>
        <v>1152000</v>
      </c>
      <c r="Y20" s="19">
        <v>-1152000</v>
      </c>
      <c r="Z20" s="20">
        <v>-100</v>
      </c>
      <c r="AA20" s="21">
        <v>2300000</v>
      </c>
    </row>
    <row r="21" spans="1:27" ht="13.5">
      <c r="A21" s="22" t="s">
        <v>46</v>
      </c>
      <c r="B21" s="16"/>
      <c r="C21" s="40"/>
      <c r="D21" s="40"/>
      <c r="E21" s="18">
        <v>450000</v>
      </c>
      <c r="F21" s="19">
        <v>450000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228000</v>
      </c>
      <c r="Y21" s="36">
        <v>-228000</v>
      </c>
      <c r="Z21" s="37">
        <v>-100</v>
      </c>
      <c r="AA21" s="38">
        <v>450000</v>
      </c>
    </row>
    <row r="22" spans="1:27" ht="13.5">
      <c r="A22" s="22" t="s">
        <v>47</v>
      </c>
      <c r="B22" s="16"/>
      <c r="C22" s="17"/>
      <c r="D22" s="17"/>
      <c r="E22" s="18"/>
      <c r="F22" s="19"/>
      <c r="G22" s="19">
        <v>12999967</v>
      </c>
      <c r="H22" s="19"/>
      <c r="I22" s="19"/>
      <c r="J22" s="19">
        <v>12999967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>
        <v>12999967</v>
      </c>
      <c r="X22" s="19"/>
      <c r="Y22" s="19">
        <v>12999967</v>
      </c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-23531691</v>
      </c>
      <c r="D24" s="17"/>
      <c r="E24" s="18">
        <v>-31700000</v>
      </c>
      <c r="F24" s="19">
        <v>-31700000</v>
      </c>
      <c r="G24" s="19"/>
      <c r="H24" s="19">
        <v>-2262129</v>
      </c>
      <c r="I24" s="19"/>
      <c r="J24" s="19">
        <v>-2262129</v>
      </c>
      <c r="K24" s="19">
        <v>-122628</v>
      </c>
      <c r="L24" s="19"/>
      <c r="M24" s="19"/>
      <c r="N24" s="19">
        <v>-122628</v>
      </c>
      <c r="O24" s="19"/>
      <c r="P24" s="19"/>
      <c r="Q24" s="19"/>
      <c r="R24" s="19"/>
      <c r="S24" s="19"/>
      <c r="T24" s="19"/>
      <c r="U24" s="19"/>
      <c r="V24" s="19"/>
      <c r="W24" s="19">
        <v>-2384757</v>
      </c>
      <c r="X24" s="19">
        <v>-14820000</v>
      </c>
      <c r="Y24" s="19">
        <v>12435243</v>
      </c>
      <c r="Z24" s="20">
        <v>-83.91</v>
      </c>
      <c r="AA24" s="21">
        <v>-31700000</v>
      </c>
    </row>
    <row r="25" spans="1:27" ht="13.5">
      <c r="A25" s="23" t="s">
        <v>49</v>
      </c>
      <c r="B25" s="24"/>
      <c r="C25" s="25">
        <f aca="true" t="shared" si="1" ref="C25:Y25">SUM(C19:C24)</f>
        <v>-23531691</v>
      </c>
      <c r="D25" s="25">
        <f>SUM(D19:D24)</f>
        <v>0</v>
      </c>
      <c r="E25" s="26">
        <f t="shared" si="1"/>
        <v>50000</v>
      </c>
      <c r="F25" s="27">
        <f t="shared" si="1"/>
        <v>50000</v>
      </c>
      <c r="G25" s="27">
        <f t="shared" si="1"/>
        <v>30550567</v>
      </c>
      <c r="H25" s="27">
        <f t="shared" si="1"/>
        <v>-2262129</v>
      </c>
      <c r="I25" s="27">
        <f t="shared" si="1"/>
        <v>0</v>
      </c>
      <c r="J25" s="27">
        <f t="shared" si="1"/>
        <v>28288438</v>
      </c>
      <c r="K25" s="27">
        <f t="shared" si="1"/>
        <v>-122628</v>
      </c>
      <c r="L25" s="27">
        <f t="shared" si="1"/>
        <v>0</v>
      </c>
      <c r="M25" s="27">
        <f t="shared" si="1"/>
        <v>0</v>
      </c>
      <c r="N25" s="27">
        <f t="shared" si="1"/>
        <v>-122628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28165810</v>
      </c>
      <c r="X25" s="27">
        <f t="shared" si="1"/>
        <v>10560000</v>
      </c>
      <c r="Y25" s="27">
        <f t="shared" si="1"/>
        <v>17605810</v>
      </c>
      <c r="Z25" s="28">
        <f>+IF(X25&lt;&gt;0,+(Y25/X25)*100,0)</f>
        <v>166.7216856060606</v>
      </c>
      <c r="AA25" s="29">
        <f>SUM(AA19:AA24)</f>
        <v>50000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>
        <v>8400000</v>
      </c>
      <c r="F30" s="19">
        <v>8400000</v>
      </c>
      <c r="G30" s="19"/>
      <c r="H30" s="19"/>
      <c r="I30" s="19"/>
      <c r="J30" s="19"/>
      <c r="K30" s="19">
        <v>-711916</v>
      </c>
      <c r="L30" s="19"/>
      <c r="M30" s="19"/>
      <c r="N30" s="19">
        <v>-711916</v>
      </c>
      <c r="O30" s="19"/>
      <c r="P30" s="19"/>
      <c r="Q30" s="19"/>
      <c r="R30" s="19"/>
      <c r="S30" s="19"/>
      <c r="T30" s="19"/>
      <c r="U30" s="19"/>
      <c r="V30" s="19"/>
      <c r="W30" s="19">
        <v>-711916</v>
      </c>
      <c r="X30" s="19">
        <v>8400000</v>
      </c>
      <c r="Y30" s="19">
        <v>-9111916</v>
      </c>
      <c r="Z30" s="20">
        <v>-108.48</v>
      </c>
      <c r="AA30" s="21">
        <v>8400000</v>
      </c>
    </row>
    <row r="31" spans="1:27" ht="13.5">
      <c r="A31" s="22" t="s">
        <v>53</v>
      </c>
      <c r="B31" s="16"/>
      <c r="C31" s="17"/>
      <c r="D31" s="17"/>
      <c r="E31" s="18">
        <v>125000</v>
      </c>
      <c r="F31" s="19">
        <v>125000</v>
      </c>
      <c r="G31" s="19"/>
      <c r="H31" s="36"/>
      <c r="I31" s="36"/>
      <c r="J31" s="36"/>
      <c r="K31" s="19">
        <v>-1687271</v>
      </c>
      <c r="L31" s="19">
        <v>40993</v>
      </c>
      <c r="M31" s="19">
        <v>11689</v>
      </c>
      <c r="N31" s="19">
        <v>-1634589</v>
      </c>
      <c r="O31" s="36"/>
      <c r="P31" s="36"/>
      <c r="Q31" s="36"/>
      <c r="R31" s="19"/>
      <c r="S31" s="19"/>
      <c r="T31" s="19"/>
      <c r="U31" s="19"/>
      <c r="V31" s="36"/>
      <c r="W31" s="36">
        <v>-1634589</v>
      </c>
      <c r="X31" s="36">
        <v>60000</v>
      </c>
      <c r="Y31" s="19">
        <v>-1694589</v>
      </c>
      <c r="Z31" s="20">
        <v>-2824.32</v>
      </c>
      <c r="AA31" s="21">
        <v>125000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-1047656</v>
      </c>
      <c r="D33" s="17"/>
      <c r="E33" s="18">
        <v>-383000</v>
      </c>
      <c r="F33" s="19">
        <v>-383000</v>
      </c>
      <c r="G33" s="19"/>
      <c r="H33" s="19"/>
      <c r="I33" s="19"/>
      <c r="J33" s="19"/>
      <c r="K33" s="19">
        <v>-898099</v>
      </c>
      <c r="L33" s="19"/>
      <c r="M33" s="19"/>
      <c r="N33" s="19">
        <v>-898099</v>
      </c>
      <c r="O33" s="19"/>
      <c r="P33" s="19"/>
      <c r="Q33" s="19"/>
      <c r="R33" s="19"/>
      <c r="S33" s="19"/>
      <c r="T33" s="19"/>
      <c r="U33" s="19"/>
      <c r="V33" s="19"/>
      <c r="W33" s="19">
        <v>-898099</v>
      </c>
      <c r="X33" s="19">
        <v>-97000</v>
      </c>
      <c r="Y33" s="19">
        <v>-801099</v>
      </c>
      <c r="Z33" s="20">
        <v>825.88</v>
      </c>
      <c r="AA33" s="21">
        <v>-383000</v>
      </c>
    </row>
    <row r="34" spans="1:27" ht="13.5">
      <c r="A34" s="23" t="s">
        <v>55</v>
      </c>
      <c r="B34" s="24"/>
      <c r="C34" s="25">
        <f aca="true" t="shared" si="2" ref="C34:Y34">SUM(C29:C33)</f>
        <v>-1047656</v>
      </c>
      <c r="D34" s="25">
        <f>SUM(D29:D33)</f>
        <v>0</v>
      </c>
      <c r="E34" s="26">
        <f t="shared" si="2"/>
        <v>8142000</v>
      </c>
      <c r="F34" s="27">
        <f t="shared" si="2"/>
        <v>8142000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-3297286</v>
      </c>
      <c r="L34" s="27">
        <f t="shared" si="2"/>
        <v>40993</v>
      </c>
      <c r="M34" s="27">
        <f t="shared" si="2"/>
        <v>11689</v>
      </c>
      <c r="N34" s="27">
        <f t="shared" si="2"/>
        <v>-3244604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-3244604</v>
      </c>
      <c r="X34" s="27">
        <f t="shared" si="2"/>
        <v>8363000</v>
      </c>
      <c r="Y34" s="27">
        <f t="shared" si="2"/>
        <v>-11607604</v>
      </c>
      <c r="Z34" s="28">
        <f>+IF(X34&lt;&gt;0,+(Y34/X34)*100,0)</f>
        <v>-138.7971302164295</v>
      </c>
      <c r="AA34" s="29">
        <f>SUM(AA29:AA33)</f>
        <v>8142000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-16334966</v>
      </c>
      <c r="D36" s="31">
        <f>+D15+D25+D34</f>
        <v>0</v>
      </c>
      <c r="E36" s="32">
        <f t="shared" si="3"/>
        <v>1440000</v>
      </c>
      <c r="F36" s="33">
        <f t="shared" si="3"/>
        <v>1440000</v>
      </c>
      <c r="G36" s="33">
        <f t="shared" si="3"/>
        <v>8905997</v>
      </c>
      <c r="H36" s="33">
        <f t="shared" si="3"/>
        <v>210214171</v>
      </c>
      <c r="I36" s="33">
        <f t="shared" si="3"/>
        <v>-7342087</v>
      </c>
      <c r="J36" s="33">
        <f t="shared" si="3"/>
        <v>211778081</v>
      </c>
      <c r="K36" s="33">
        <f t="shared" si="3"/>
        <v>-22849778</v>
      </c>
      <c r="L36" s="33">
        <f t="shared" si="3"/>
        <v>-3429954</v>
      </c>
      <c r="M36" s="33">
        <f t="shared" si="3"/>
        <v>101829</v>
      </c>
      <c r="N36" s="33">
        <f t="shared" si="3"/>
        <v>-26177903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185600178</v>
      </c>
      <c r="X36" s="33">
        <f t="shared" si="3"/>
        <v>24377000</v>
      </c>
      <c r="Y36" s="33">
        <f t="shared" si="3"/>
        <v>161223178</v>
      </c>
      <c r="Z36" s="34">
        <f>+IF(X36&lt;&gt;0,+(Y36/X36)*100,0)</f>
        <v>661.3741559666898</v>
      </c>
      <c r="AA36" s="35">
        <f>+AA15+AA25+AA34</f>
        <v>1440000</v>
      </c>
    </row>
    <row r="37" spans="1:27" ht="13.5">
      <c r="A37" s="22" t="s">
        <v>57</v>
      </c>
      <c r="B37" s="16"/>
      <c r="C37" s="31">
        <v>11654037</v>
      </c>
      <c r="D37" s="31"/>
      <c r="E37" s="32">
        <v>409000</v>
      </c>
      <c r="F37" s="33">
        <v>409000</v>
      </c>
      <c r="G37" s="33">
        <v>16396176</v>
      </c>
      <c r="H37" s="33">
        <v>25302173</v>
      </c>
      <c r="I37" s="33">
        <v>235516344</v>
      </c>
      <c r="J37" s="33">
        <v>16396176</v>
      </c>
      <c r="K37" s="33">
        <v>228174257</v>
      </c>
      <c r="L37" s="33">
        <v>205324479</v>
      </c>
      <c r="M37" s="33">
        <v>201894525</v>
      </c>
      <c r="N37" s="33">
        <v>228174257</v>
      </c>
      <c r="O37" s="33"/>
      <c r="P37" s="33"/>
      <c r="Q37" s="33"/>
      <c r="R37" s="33"/>
      <c r="S37" s="33"/>
      <c r="T37" s="33"/>
      <c r="U37" s="33"/>
      <c r="V37" s="33"/>
      <c r="W37" s="33">
        <v>16396176</v>
      </c>
      <c r="X37" s="33">
        <v>409000</v>
      </c>
      <c r="Y37" s="33">
        <v>15987176</v>
      </c>
      <c r="Z37" s="34">
        <v>3908.84</v>
      </c>
      <c r="AA37" s="35">
        <v>409000</v>
      </c>
    </row>
    <row r="38" spans="1:27" ht="13.5">
      <c r="A38" s="41" t="s">
        <v>58</v>
      </c>
      <c r="B38" s="42"/>
      <c r="C38" s="43">
        <v>-4680929</v>
      </c>
      <c r="D38" s="43"/>
      <c r="E38" s="44">
        <v>1849000</v>
      </c>
      <c r="F38" s="45">
        <v>1849000</v>
      </c>
      <c r="G38" s="45">
        <v>25302173</v>
      </c>
      <c r="H38" s="45">
        <v>235516344</v>
      </c>
      <c r="I38" s="45">
        <v>228174257</v>
      </c>
      <c r="J38" s="45">
        <v>228174257</v>
      </c>
      <c r="K38" s="45">
        <v>205324479</v>
      </c>
      <c r="L38" s="45">
        <v>201894525</v>
      </c>
      <c r="M38" s="45">
        <v>201996354</v>
      </c>
      <c r="N38" s="45">
        <v>201996354</v>
      </c>
      <c r="O38" s="45"/>
      <c r="P38" s="45"/>
      <c r="Q38" s="45"/>
      <c r="R38" s="45"/>
      <c r="S38" s="45"/>
      <c r="T38" s="45"/>
      <c r="U38" s="45"/>
      <c r="V38" s="45"/>
      <c r="W38" s="45">
        <v>201996354</v>
      </c>
      <c r="X38" s="45">
        <v>24786000</v>
      </c>
      <c r="Y38" s="45">
        <v>177210354</v>
      </c>
      <c r="Z38" s="46">
        <v>714.96</v>
      </c>
      <c r="AA38" s="47">
        <v>1849000</v>
      </c>
    </row>
    <row r="39" spans="1:27" ht="13.5">
      <c r="A39" s="48" t="s">
        <v>91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28423684</v>
      </c>
      <c r="D6" s="17"/>
      <c r="E6" s="18">
        <v>43148999</v>
      </c>
      <c r="F6" s="19">
        <v>43148999</v>
      </c>
      <c r="G6" s="19">
        <v>5223434</v>
      </c>
      <c r="H6" s="19">
        <v>2731188</v>
      </c>
      <c r="I6" s="19">
        <v>1962139</v>
      </c>
      <c r="J6" s="19">
        <v>9916761</v>
      </c>
      <c r="K6" s="19">
        <v>1600683</v>
      </c>
      <c r="L6" s="19">
        <v>6625425</v>
      </c>
      <c r="M6" s="19">
        <v>3873005</v>
      </c>
      <c r="N6" s="19">
        <v>12099113</v>
      </c>
      <c r="O6" s="19"/>
      <c r="P6" s="19"/>
      <c r="Q6" s="19"/>
      <c r="R6" s="19"/>
      <c r="S6" s="19"/>
      <c r="T6" s="19"/>
      <c r="U6" s="19"/>
      <c r="V6" s="19"/>
      <c r="W6" s="19">
        <v>22015874</v>
      </c>
      <c r="X6" s="19">
        <v>21427656</v>
      </c>
      <c r="Y6" s="19">
        <v>588218</v>
      </c>
      <c r="Z6" s="20">
        <v>2.75</v>
      </c>
      <c r="AA6" s="21">
        <v>43148999</v>
      </c>
    </row>
    <row r="7" spans="1:27" ht="13.5">
      <c r="A7" s="22" t="s">
        <v>34</v>
      </c>
      <c r="B7" s="16"/>
      <c r="C7" s="17">
        <v>27973121</v>
      </c>
      <c r="D7" s="17"/>
      <c r="E7" s="18">
        <v>20828000</v>
      </c>
      <c r="F7" s="19">
        <v>20828000</v>
      </c>
      <c r="G7" s="19">
        <v>8170000</v>
      </c>
      <c r="H7" s="19">
        <v>1405057</v>
      </c>
      <c r="I7" s="19">
        <v>3023699</v>
      </c>
      <c r="J7" s="19">
        <v>12598756</v>
      </c>
      <c r="K7" s="19">
        <v>1187500</v>
      </c>
      <c r="L7" s="19">
        <v>-75377</v>
      </c>
      <c r="M7" s="19"/>
      <c r="N7" s="19">
        <v>1112123</v>
      </c>
      <c r="O7" s="19"/>
      <c r="P7" s="19"/>
      <c r="Q7" s="19"/>
      <c r="R7" s="19"/>
      <c r="S7" s="19"/>
      <c r="T7" s="19"/>
      <c r="U7" s="19"/>
      <c r="V7" s="19"/>
      <c r="W7" s="19">
        <v>13710879</v>
      </c>
      <c r="X7" s="19">
        <v>8043000</v>
      </c>
      <c r="Y7" s="19">
        <v>5667879</v>
      </c>
      <c r="Z7" s="20">
        <v>70.47</v>
      </c>
      <c r="AA7" s="21">
        <v>20828000</v>
      </c>
    </row>
    <row r="8" spans="1:27" ht="13.5">
      <c r="A8" s="22" t="s">
        <v>35</v>
      </c>
      <c r="B8" s="16"/>
      <c r="C8" s="17">
        <v>-10855850</v>
      </c>
      <c r="D8" s="17"/>
      <c r="E8" s="18">
        <v>7843000</v>
      </c>
      <c r="F8" s="19">
        <v>7843000</v>
      </c>
      <c r="G8" s="19">
        <v>5500000</v>
      </c>
      <c r="H8" s="19"/>
      <c r="I8" s="19"/>
      <c r="J8" s="19">
        <v>5500000</v>
      </c>
      <c r="K8" s="19"/>
      <c r="L8" s="19">
        <v>300000</v>
      </c>
      <c r="M8" s="19"/>
      <c r="N8" s="19">
        <v>300000</v>
      </c>
      <c r="O8" s="19"/>
      <c r="P8" s="19"/>
      <c r="Q8" s="19"/>
      <c r="R8" s="19"/>
      <c r="S8" s="19"/>
      <c r="T8" s="19"/>
      <c r="U8" s="19"/>
      <c r="V8" s="19"/>
      <c r="W8" s="19">
        <v>5800000</v>
      </c>
      <c r="X8" s="19">
        <v>3918000</v>
      </c>
      <c r="Y8" s="19">
        <v>1882000</v>
      </c>
      <c r="Z8" s="20">
        <v>48.03</v>
      </c>
      <c r="AA8" s="21">
        <v>7843000</v>
      </c>
    </row>
    <row r="9" spans="1:27" ht="13.5">
      <c r="A9" s="22" t="s">
        <v>36</v>
      </c>
      <c r="B9" s="16"/>
      <c r="C9" s="17"/>
      <c r="D9" s="17"/>
      <c r="E9" s="18">
        <v>27000</v>
      </c>
      <c r="F9" s="19">
        <v>27000</v>
      </c>
      <c r="G9" s="19">
        <v>13781</v>
      </c>
      <c r="H9" s="19">
        <v>7408</v>
      </c>
      <c r="I9" s="19"/>
      <c r="J9" s="19">
        <v>21189</v>
      </c>
      <c r="K9" s="19">
        <v>6087</v>
      </c>
      <c r="L9" s="19">
        <v>5351</v>
      </c>
      <c r="M9" s="19"/>
      <c r="N9" s="19">
        <v>11438</v>
      </c>
      <c r="O9" s="19"/>
      <c r="P9" s="19"/>
      <c r="Q9" s="19"/>
      <c r="R9" s="19"/>
      <c r="S9" s="19"/>
      <c r="T9" s="19"/>
      <c r="U9" s="19"/>
      <c r="V9" s="19"/>
      <c r="W9" s="19">
        <v>32627</v>
      </c>
      <c r="X9" s="19">
        <v>12000</v>
      </c>
      <c r="Y9" s="19">
        <v>20627</v>
      </c>
      <c r="Z9" s="20">
        <v>171.89</v>
      </c>
      <c r="AA9" s="21">
        <v>27000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-53050728</v>
      </c>
      <c r="D12" s="17"/>
      <c r="E12" s="18">
        <v>-50580000</v>
      </c>
      <c r="F12" s="19">
        <v>-50580000</v>
      </c>
      <c r="G12" s="19">
        <v>-14553924</v>
      </c>
      <c r="H12" s="19">
        <v>-2858793</v>
      </c>
      <c r="I12" s="19">
        <v>-5110318</v>
      </c>
      <c r="J12" s="19">
        <v>-22523035</v>
      </c>
      <c r="K12" s="19">
        <v>-3879283</v>
      </c>
      <c r="L12" s="19">
        <v>-5395639</v>
      </c>
      <c r="M12" s="19">
        <v>-4806871</v>
      </c>
      <c r="N12" s="19">
        <v>-14081793</v>
      </c>
      <c r="O12" s="19"/>
      <c r="P12" s="19"/>
      <c r="Q12" s="19"/>
      <c r="R12" s="19"/>
      <c r="S12" s="19"/>
      <c r="T12" s="19"/>
      <c r="U12" s="19"/>
      <c r="V12" s="19"/>
      <c r="W12" s="19">
        <v>-36604828</v>
      </c>
      <c r="X12" s="19">
        <v>-25624662</v>
      </c>
      <c r="Y12" s="19">
        <v>-10980166</v>
      </c>
      <c r="Z12" s="20">
        <v>42.85</v>
      </c>
      <c r="AA12" s="21">
        <v>-50580000</v>
      </c>
    </row>
    <row r="13" spans="1:27" ht="13.5">
      <c r="A13" s="22" t="s">
        <v>40</v>
      </c>
      <c r="B13" s="16"/>
      <c r="C13" s="17"/>
      <c r="D13" s="17"/>
      <c r="E13" s="18">
        <v>-584000</v>
      </c>
      <c r="F13" s="19">
        <v>-584000</v>
      </c>
      <c r="G13" s="19">
        <v>-107852</v>
      </c>
      <c r="H13" s="19">
        <v>-12482</v>
      </c>
      <c r="I13" s="19"/>
      <c r="J13" s="19">
        <v>-120334</v>
      </c>
      <c r="K13" s="19"/>
      <c r="L13" s="19">
        <v>-11669</v>
      </c>
      <c r="M13" s="19">
        <v>-21889</v>
      </c>
      <c r="N13" s="19">
        <v>-33558</v>
      </c>
      <c r="O13" s="19"/>
      <c r="P13" s="19"/>
      <c r="Q13" s="19"/>
      <c r="R13" s="19"/>
      <c r="S13" s="19"/>
      <c r="T13" s="19"/>
      <c r="U13" s="19"/>
      <c r="V13" s="19"/>
      <c r="W13" s="19">
        <v>-153892</v>
      </c>
      <c r="X13" s="19">
        <v>-288000</v>
      </c>
      <c r="Y13" s="19">
        <v>134108</v>
      </c>
      <c r="Z13" s="20">
        <v>-46.57</v>
      </c>
      <c r="AA13" s="21">
        <v>-584000</v>
      </c>
    </row>
    <row r="14" spans="1:27" ht="13.5">
      <c r="A14" s="22" t="s">
        <v>41</v>
      </c>
      <c r="B14" s="16"/>
      <c r="C14" s="17"/>
      <c r="D14" s="17"/>
      <c r="E14" s="18">
        <v>-7311000</v>
      </c>
      <c r="F14" s="19">
        <v>-7311000</v>
      </c>
      <c r="G14" s="19"/>
      <c r="H14" s="19">
        <v>-949191</v>
      </c>
      <c r="I14" s="19">
        <v>-2666948</v>
      </c>
      <c r="J14" s="19">
        <v>-3616139</v>
      </c>
      <c r="K14" s="19">
        <v>-520542</v>
      </c>
      <c r="L14" s="19">
        <v>-1516237</v>
      </c>
      <c r="M14" s="19">
        <v>-1564274</v>
      </c>
      <c r="N14" s="19">
        <v>-3601053</v>
      </c>
      <c r="O14" s="19"/>
      <c r="P14" s="19"/>
      <c r="Q14" s="19"/>
      <c r="R14" s="19"/>
      <c r="S14" s="19"/>
      <c r="T14" s="19"/>
      <c r="U14" s="19"/>
      <c r="V14" s="19"/>
      <c r="W14" s="19">
        <v>-7217192</v>
      </c>
      <c r="X14" s="19">
        <v>-4686000</v>
      </c>
      <c r="Y14" s="19">
        <v>-2531192</v>
      </c>
      <c r="Z14" s="20">
        <v>54.02</v>
      </c>
      <c r="AA14" s="21">
        <v>-7311000</v>
      </c>
    </row>
    <row r="15" spans="1:27" ht="13.5">
      <c r="A15" s="23" t="s">
        <v>42</v>
      </c>
      <c r="B15" s="24"/>
      <c r="C15" s="25">
        <f aca="true" t="shared" si="0" ref="C15:Y15">SUM(C6:C14)</f>
        <v>-7509773</v>
      </c>
      <c r="D15" s="25">
        <f>SUM(D6:D14)</f>
        <v>0</v>
      </c>
      <c r="E15" s="26">
        <f t="shared" si="0"/>
        <v>13371999</v>
      </c>
      <c r="F15" s="27">
        <f t="shared" si="0"/>
        <v>13371999</v>
      </c>
      <c r="G15" s="27">
        <f t="shared" si="0"/>
        <v>4245439</v>
      </c>
      <c r="H15" s="27">
        <f t="shared" si="0"/>
        <v>323187</v>
      </c>
      <c r="I15" s="27">
        <f t="shared" si="0"/>
        <v>-2791428</v>
      </c>
      <c r="J15" s="27">
        <f t="shared" si="0"/>
        <v>1777198</v>
      </c>
      <c r="K15" s="27">
        <f t="shared" si="0"/>
        <v>-1605555</v>
      </c>
      <c r="L15" s="27">
        <f t="shared" si="0"/>
        <v>-68146</v>
      </c>
      <c r="M15" s="27">
        <f t="shared" si="0"/>
        <v>-2520029</v>
      </c>
      <c r="N15" s="27">
        <f t="shared" si="0"/>
        <v>-4193730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-2416532</v>
      </c>
      <c r="X15" s="27">
        <f t="shared" si="0"/>
        <v>2801994</v>
      </c>
      <c r="Y15" s="27">
        <f t="shared" si="0"/>
        <v>-5218526</v>
      </c>
      <c r="Z15" s="28">
        <f>+IF(X15&lt;&gt;0,+(Y15/X15)*100,0)</f>
        <v>-186.2432967379659</v>
      </c>
      <c r="AA15" s="29">
        <f>SUM(AA6:AA14)</f>
        <v>13371999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-1002117</v>
      </c>
      <c r="D24" s="17"/>
      <c r="E24" s="18">
        <v>-7624000</v>
      </c>
      <c r="F24" s="19">
        <v>-7624000</v>
      </c>
      <c r="G24" s="19">
        <v>-2036130</v>
      </c>
      <c r="H24" s="19"/>
      <c r="I24" s="19"/>
      <c r="J24" s="19">
        <v>-2036130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-2036130</v>
      </c>
      <c r="X24" s="19">
        <v>-3810000</v>
      </c>
      <c r="Y24" s="19">
        <v>1773870</v>
      </c>
      <c r="Z24" s="20">
        <v>-46.56</v>
      </c>
      <c r="AA24" s="21">
        <v>-7624000</v>
      </c>
    </row>
    <row r="25" spans="1:27" ht="13.5">
      <c r="A25" s="23" t="s">
        <v>49</v>
      </c>
      <c r="B25" s="24"/>
      <c r="C25" s="25">
        <f aca="true" t="shared" si="1" ref="C25:Y25">SUM(C19:C24)</f>
        <v>-1002117</v>
      </c>
      <c r="D25" s="25">
        <f>SUM(D19:D24)</f>
        <v>0</v>
      </c>
      <c r="E25" s="26">
        <f t="shared" si="1"/>
        <v>-7624000</v>
      </c>
      <c r="F25" s="27">
        <f t="shared" si="1"/>
        <v>-7624000</v>
      </c>
      <c r="G25" s="27">
        <f t="shared" si="1"/>
        <v>-2036130</v>
      </c>
      <c r="H25" s="27">
        <f t="shared" si="1"/>
        <v>0</v>
      </c>
      <c r="I25" s="27">
        <f t="shared" si="1"/>
        <v>0</v>
      </c>
      <c r="J25" s="27">
        <f t="shared" si="1"/>
        <v>-2036130</v>
      </c>
      <c r="K25" s="27">
        <f t="shared" si="1"/>
        <v>0</v>
      </c>
      <c r="L25" s="27">
        <f t="shared" si="1"/>
        <v>0</v>
      </c>
      <c r="M25" s="27">
        <f t="shared" si="1"/>
        <v>0</v>
      </c>
      <c r="N25" s="27">
        <f t="shared" si="1"/>
        <v>0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-2036130</v>
      </c>
      <c r="X25" s="27">
        <f t="shared" si="1"/>
        <v>-3810000</v>
      </c>
      <c r="Y25" s="27">
        <f t="shared" si="1"/>
        <v>1773870</v>
      </c>
      <c r="Z25" s="28">
        <f>+IF(X25&lt;&gt;0,+(Y25/X25)*100,0)</f>
        <v>-46.55826771653543</v>
      </c>
      <c r="AA25" s="29">
        <f>SUM(AA19:AA24)</f>
        <v>-7624000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>
        <v>1162</v>
      </c>
      <c r="H31" s="36"/>
      <c r="I31" s="36">
        <v>1392</v>
      </c>
      <c r="J31" s="36">
        <v>2554</v>
      </c>
      <c r="K31" s="19">
        <v>2621</v>
      </c>
      <c r="L31" s="19"/>
      <c r="M31" s="19">
        <v>1392</v>
      </c>
      <c r="N31" s="19">
        <v>4013</v>
      </c>
      <c r="O31" s="36"/>
      <c r="P31" s="36"/>
      <c r="Q31" s="36"/>
      <c r="R31" s="19"/>
      <c r="S31" s="19"/>
      <c r="T31" s="19"/>
      <c r="U31" s="19"/>
      <c r="V31" s="36"/>
      <c r="W31" s="36">
        <v>6567</v>
      </c>
      <c r="X31" s="36"/>
      <c r="Y31" s="19">
        <v>6567</v>
      </c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-56645</v>
      </c>
      <c r="D33" s="17"/>
      <c r="E33" s="18">
        <v>-1284000</v>
      </c>
      <c r="F33" s="19">
        <v>-1284000</v>
      </c>
      <c r="G33" s="19"/>
      <c r="H33" s="19">
        <v>-95349</v>
      </c>
      <c r="I33" s="19"/>
      <c r="J33" s="19">
        <v>-95349</v>
      </c>
      <c r="K33" s="19">
        <v>-107831</v>
      </c>
      <c r="L33" s="19">
        <v>-96162</v>
      </c>
      <c r="M33" s="19">
        <v>-194397</v>
      </c>
      <c r="N33" s="19">
        <v>-398390</v>
      </c>
      <c r="O33" s="19"/>
      <c r="P33" s="19"/>
      <c r="Q33" s="19"/>
      <c r="R33" s="19"/>
      <c r="S33" s="19"/>
      <c r="T33" s="19"/>
      <c r="U33" s="19"/>
      <c r="V33" s="19"/>
      <c r="W33" s="19">
        <v>-493739</v>
      </c>
      <c r="X33" s="19">
        <v>-642000</v>
      </c>
      <c r="Y33" s="19">
        <v>148261</v>
      </c>
      <c r="Z33" s="20">
        <v>-23.09</v>
      </c>
      <c r="AA33" s="21">
        <v>-1284000</v>
      </c>
    </row>
    <row r="34" spans="1:27" ht="13.5">
      <c r="A34" s="23" t="s">
        <v>55</v>
      </c>
      <c r="B34" s="24"/>
      <c r="C34" s="25">
        <f aca="true" t="shared" si="2" ref="C34:Y34">SUM(C29:C33)</f>
        <v>-56645</v>
      </c>
      <c r="D34" s="25">
        <f>SUM(D29:D33)</f>
        <v>0</v>
      </c>
      <c r="E34" s="26">
        <f t="shared" si="2"/>
        <v>-1284000</v>
      </c>
      <c r="F34" s="27">
        <f t="shared" si="2"/>
        <v>-1284000</v>
      </c>
      <c r="G34" s="27">
        <f t="shared" si="2"/>
        <v>1162</v>
      </c>
      <c r="H34" s="27">
        <f t="shared" si="2"/>
        <v>-95349</v>
      </c>
      <c r="I34" s="27">
        <f t="shared" si="2"/>
        <v>1392</v>
      </c>
      <c r="J34" s="27">
        <f t="shared" si="2"/>
        <v>-92795</v>
      </c>
      <c r="K34" s="27">
        <f t="shared" si="2"/>
        <v>-105210</v>
      </c>
      <c r="L34" s="27">
        <f t="shared" si="2"/>
        <v>-96162</v>
      </c>
      <c r="M34" s="27">
        <f t="shared" si="2"/>
        <v>-193005</v>
      </c>
      <c r="N34" s="27">
        <f t="shared" si="2"/>
        <v>-394377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-487172</v>
      </c>
      <c r="X34" s="27">
        <f t="shared" si="2"/>
        <v>-642000</v>
      </c>
      <c r="Y34" s="27">
        <f t="shared" si="2"/>
        <v>154828</v>
      </c>
      <c r="Z34" s="28">
        <f>+IF(X34&lt;&gt;0,+(Y34/X34)*100,0)</f>
        <v>-24.116510903426793</v>
      </c>
      <c r="AA34" s="29">
        <f>SUM(AA29:AA33)</f>
        <v>-1284000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-8568535</v>
      </c>
      <c r="D36" s="31">
        <f>+D15+D25+D34</f>
        <v>0</v>
      </c>
      <c r="E36" s="32">
        <f t="shared" si="3"/>
        <v>4463999</v>
      </c>
      <c r="F36" s="33">
        <f t="shared" si="3"/>
        <v>4463999</v>
      </c>
      <c r="G36" s="33">
        <f t="shared" si="3"/>
        <v>2210471</v>
      </c>
      <c r="H36" s="33">
        <f t="shared" si="3"/>
        <v>227838</v>
      </c>
      <c r="I36" s="33">
        <f t="shared" si="3"/>
        <v>-2790036</v>
      </c>
      <c r="J36" s="33">
        <f t="shared" si="3"/>
        <v>-351727</v>
      </c>
      <c r="K36" s="33">
        <f t="shared" si="3"/>
        <v>-1710765</v>
      </c>
      <c r="L36" s="33">
        <f t="shared" si="3"/>
        <v>-164308</v>
      </c>
      <c r="M36" s="33">
        <f t="shared" si="3"/>
        <v>-2713034</v>
      </c>
      <c r="N36" s="33">
        <f t="shared" si="3"/>
        <v>-4588107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-4939834</v>
      </c>
      <c r="X36" s="33">
        <f t="shared" si="3"/>
        <v>-1650006</v>
      </c>
      <c r="Y36" s="33">
        <f t="shared" si="3"/>
        <v>-3289828</v>
      </c>
      <c r="Z36" s="34">
        <f>+IF(X36&lt;&gt;0,+(Y36/X36)*100,0)</f>
        <v>199.38279012318742</v>
      </c>
      <c r="AA36" s="35">
        <f>+AA15+AA25+AA34</f>
        <v>4463999</v>
      </c>
    </row>
    <row r="37" spans="1:27" ht="13.5">
      <c r="A37" s="22" t="s">
        <v>57</v>
      </c>
      <c r="B37" s="16"/>
      <c r="C37" s="31">
        <v>9695807</v>
      </c>
      <c r="D37" s="31"/>
      <c r="E37" s="32"/>
      <c r="F37" s="33"/>
      <c r="G37" s="33"/>
      <c r="H37" s="33">
        <v>2210471</v>
      </c>
      <c r="I37" s="33">
        <v>2438309</v>
      </c>
      <c r="J37" s="33"/>
      <c r="K37" s="33">
        <v>-351727</v>
      </c>
      <c r="L37" s="33">
        <v>-2062492</v>
      </c>
      <c r="M37" s="33">
        <v>-2226800</v>
      </c>
      <c r="N37" s="33">
        <v>-351727</v>
      </c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4"/>
      <c r="AA37" s="35"/>
    </row>
    <row r="38" spans="1:27" ht="13.5">
      <c r="A38" s="41" t="s">
        <v>58</v>
      </c>
      <c r="B38" s="42"/>
      <c r="C38" s="43">
        <v>1127272</v>
      </c>
      <c r="D38" s="43"/>
      <c r="E38" s="44">
        <v>4463999</v>
      </c>
      <c r="F38" s="45">
        <v>4463999</v>
      </c>
      <c r="G38" s="45">
        <v>2210471</v>
      </c>
      <c r="H38" s="45">
        <v>2438309</v>
      </c>
      <c r="I38" s="45">
        <v>-351727</v>
      </c>
      <c r="J38" s="45">
        <v>-351727</v>
      </c>
      <c r="K38" s="45">
        <v>-2062492</v>
      </c>
      <c r="L38" s="45">
        <v>-2226800</v>
      </c>
      <c r="M38" s="45">
        <v>-4939834</v>
      </c>
      <c r="N38" s="45">
        <v>-4939834</v>
      </c>
      <c r="O38" s="45"/>
      <c r="P38" s="45"/>
      <c r="Q38" s="45"/>
      <c r="R38" s="45"/>
      <c r="S38" s="45"/>
      <c r="T38" s="45"/>
      <c r="U38" s="45"/>
      <c r="V38" s="45"/>
      <c r="W38" s="45">
        <v>-4939834</v>
      </c>
      <c r="X38" s="45">
        <v>-1650006</v>
      </c>
      <c r="Y38" s="45">
        <v>-3289828</v>
      </c>
      <c r="Z38" s="46">
        <v>199.38</v>
      </c>
      <c r="AA38" s="47">
        <v>4463999</v>
      </c>
    </row>
    <row r="39" spans="1:27" ht="13.5">
      <c r="A39" s="48" t="s">
        <v>91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3494973</v>
      </c>
      <c r="D6" s="17"/>
      <c r="E6" s="18">
        <v>3083404</v>
      </c>
      <c r="F6" s="19">
        <v>3083404</v>
      </c>
      <c r="G6" s="19">
        <v>549758</v>
      </c>
      <c r="H6" s="19">
        <v>263005</v>
      </c>
      <c r="I6" s="19">
        <v>2565094</v>
      </c>
      <c r="J6" s="19">
        <v>3377857</v>
      </c>
      <c r="K6" s="19">
        <v>2991519</v>
      </c>
      <c r="L6" s="19">
        <v>3871784</v>
      </c>
      <c r="M6" s="19">
        <v>37672</v>
      </c>
      <c r="N6" s="19">
        <v>6900975</v>
      </c>
      <c r="O6" s="19"/>
      <c r="P6" s="19"/>
      <c r="Q6" s="19"/>
      <c r="R6" s="19"/>
      <c r="S6" s="19"/>
      <c r="T6" s="19"/>
      <c r="U6" s="19"/>
      <c r="V6" s="19"/>
      <c r="W6" s="19">
        <v>10278832</v>
      </c>
      <c r="X6" s="19">
        <v>1541700</v>
      </c>
      <c r="Y6" s="19">
        <v>8737132</v>
      </c>
      <c r="Z6" s="20">
        <v>566.72</v>
      </c>
      <c r="AA6" s="21">
        <v>3083404</v>
      </c>
    </row>
    <row r="7" spans="1:27" ht="13.5">
      <c r="A7" s="22" t="s">
        <v>34</v>
      </c>
      <c r="B7" s="16"/>
      <c r="C7" s="17">
        <v>49534877</v>
      </c>
      <c r="D7" s="17"/>
      <c r="E7" s="18">
        <v>52459000</v>
      </c>
      <c r="F7" s="19">
        <v>52459000</v>
      </c>
      <c r="G7" s="19">
        <v>20109000</v>
      </c>
      <c r="H7" s="19">
        <v>1334000</v>
      </c>
      <c r="I7" s="19"/>
      <c r="J7" s="19">
        <v>21443000</v>
      </c>
      <c r="K7" s="19">
        <v>1370000</v>
      </c>
      <c r="L7" s="19">
        <v>930000</v>
      </c>
      <c r="M7" s="19">
        <v>15882000</v>
      </c>
      <c r="N7" s="19">
        <v>18182000</v>
      </c>
      <c r="O7" s="19"/>
      <c r="P7" s="19"/>
      <c r="Q7" s="19"/>
      <c r="R7" s="19"/>
      <c r="S7" s="19"/>
      <c r="T7" s="19"/>
      <c r="U7" s="19"/>
      <c r="V7" s="19"/>
      <c r="W7" s="19">
        <v>39625000</v>
      </c>
      <c r="X7" s="19">
        <v>38717748</v>
      </c>
      <c r="Y7" s="19">
        <v>907252</v>
      </c>
      <c r="Z7" s="20">
        <v>2.34</v>
      </c>
      <c r="AA7" s="21">
        <v>52459000</v>
      </c>
    </row>
    <row r="8" spans="1:27" ht="13.5">
      <c r="A8" s="22" t="s">
        <v>35</v>
      </c>
      <c r="B8" s="16"/>
      <c r="C8" s="17">
        <v>716569</v>
      </c>
      <c r="D8" s="17"/>
      <c r="E8" s="18">
        <v>250000</v>
      </c>
      <c r="F8" s="19">
        <v>250000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>
        <v>250000</v>
      </c>
      <c r="Y8" s="19">
        <v>-250000</v>
      </c>
      <c r="Z8" s="20">
        <v>-100</v>
      </c>
      <c r="AA8" s="21">
        <v>250000</v>
      </c>
    </row>
    <row r="9" spans="1:27" ht="13.5">
      <c r="A9" s="22" t="s">
        <v>36</v>
      </c>
      <c r="B9" s="16"/>
      <c r="C9" s="17">
        <v>675996</v>
      </c>
      <c r="D9" s="17"/>
      <c r="E9" s="18">
        <v>350000</v>
      </c>
      <c r="F9" s="19">
        <v>350000</v>
      </c>
      <c r="G9" s="19">
        <v>28735</v>
      </c>
      <c r="H9" s="19">
        <v>44132</v>
      </c>
      <c r="I9" s="19">
        <v>22942</v>
      </c>
      <c r="J9" s="19">
        <v>95809</v>
      </c>
      <c r="K9" s="19">
        <v>33394</v>
      </c>
      <c r="L9" s="19">
        <v>2069</v>
      </c>
      <c r="M9" s="19">
        <v>6118</v>
      </c>
      <c r="N9" s="19">
        <v>41581</v>
      </c>
      <c r="O9" s="19"/>
      <c r="P9" s="19"/>
      <c r="Q9" s="19"/>
      <c r="R9" s="19"/>
      <c r="S9" s="19"/>
      <c r="T9" s="19"/>
      <c r="U9" s="19"/>
      <c r="V9" s="19"/>
      <c r="W9" s="19">
        <v>137390</v>
      </c>
      <c r="X9" s="19">
        <v>210000</v>
      </c>
      <c r="Y9" s="19">
        <v>-72610</v>
      </c>
      <c r="Z9" s="20">
        <v>-34.58</v>
      </c>
      <c r="AA9" s="21">
        <v>350000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-53486639</v>
      </c>
      <c r="D12" s="17"/>
      <c r="E12" s="18">
        <v>-56539351</v>
      </c>
      <c r="F12" s="19">
        <v>-56539351</v>
      </c>
      <c r="G12" s="19">
        <v>-6735594</v>
      </c>
      <c r="H12" s="19">
        <v>-12443489</v>
      </c>
      <c r="I12" s="19">
        <v>-5754699</v>
      </c>
      <c r="J12" s="19">
        <v>-24933782</v>
      </c>
      <c r="K12" s="19">
        <v>-6178306</v>
      </c>
      <c r="L12" s="19">
        <v>-6395445</v>
      </c>
      <c r="M12" s="19">
        <v>-8407535</v>
      </c>
      <c r="N12" s="19">
        <v>-20981286</v>
      </c>
      <c r="O12" s="19"/>
      <c r="P12" s="19"/>
      <c r="Q12" s="19"/>
      <c r="R12" s="19"/>
      <c r="S12" s="19"/>
      <c r="T12" s="19"/>
      <c r="U12" s="19"/>
      <c r="V12" s="19"/>
      <c r="W12" s="19">
        <v>-45915068</v>
      </c>
      <c r="X12" s="19">
        <v>-26630532</v>
      </c>
      <c r="Y12" s="19">
        <v>-19284536</v>
      </c>
      <c r="Z12" s="20">
        <v>72.42</v>
      </c>
      <c r="AA12" s="21">
        <v>-56539351</v>
      </c>
    </row>
    <row r="13" spans="1:27" ht="13.5">
      <c r="A13" s="22" t="s">
        <v>40</v>
      </c>
      <c r="B13" s="16"/>
      <c r="C13" s="17">
        <v>-219900</v>
      </c>
      <c r="D13" s="17"/>
      <c r="E13" s="18">
        <v>-123912</v>
      </c>
      <c r="F13" s="19">
        <v>-123912</v>
      </c>
      <c r="G13" s="19"/>
      <c r="H13" s="19"/>
      <c r="I13" s="19">
        <v>-18299</v>
      </c>
      <c r="J13" s="19">
        <v>-18299</v>
      </c>
      <c r="K13" s="19"/>
      <c r="L13" s="19"/>
      <c r="M13" s="19">
        <v>-55436</v>
      </c>
      <c r="N13" s="19">
        <v>-55436</v>
      </c>
      <c r="O13" s="19"/>
      <c r="P13" s="19"/>
      <c r="Q13" s="19"/>
      <c r="R13" s="19"/>
      <c r="S13" s="19"/>
      <c r="T13" s="19"/>
      <c r="U13" s="19"/>
      <c r="V13" s="19"/>
      <c r="W13" s="19">
        <v>-73735</v>
      </c>
      <c r="X13" s="19">
        <v>-61956</v>
      </c>
      <c r="Y13" s="19">
        <v>-11779</v>
      </c>
      <c r="Z13" s="20">
        <v>19.01</v>
      </c>
      <c r="AA13" s="21">
        <v>-123912</v>
      </c>
    </row>
    <row r="14" spans="1:27" ht="13.5">
      <c r="A14" s="22" t="s">
        <v>41</v>
      </c>
      <c r="B14" s="16"/>
      <c r="C14" s="17"/>
      <c r="D14" s="17"/>
      <c r="E14" s="18"/>
      <c r="F14" s="19"/>
      <c r="G14" s="19">
        <v>-25568</v>
      </c>
      <c r="H14" s="19"/>
      <c r="I14" s="19"/>
      <c r="J14" s="19">
        <v>-25568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-25568</v>
      </c>
      <c r="X14" s="19"/>
      <c r="Y14" s="19">
        <v>-25568</v>
      </c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715876</v>
      </c>
      <c r="D15" s="25">
        <f>SUM(D6:D14)</f>
        <v>0</v>
      </c>
      <c r="E15" s="26">
        <f t="shared" si="0"/>
        <v>-520859</v>
      </c>
      <c r="F15" s="27">
        <f t="shared" si="0"/>
        <v>-520859</v>
      </c>
      <c r="G15" s="27">
        <f t="shared" si="0"/>
        <v>13926331</v>
      </c>
      <c r="H15" s="27">
        <f t="shared" si="0"/>
        <v>-10802352</v>
      </c>
      <c r="I15" s="27">
        <f t="shared" si="0"/>
        <v>-3184962</v>
      </c>
      <c r="J15" s="27">
        <f t="shared" si="0"/>
        <v>-60983</v>
      </c>
      <c r="K15" s="27">
        <f t="shared" si="0"/>
        <v>-1783393</v>
      </c>
      <c r="L15" s="27">
        <f t="shared" si="0"/>
        <v>-1591592</v>
      </c>
      <c r="M15" s="27">
        <f t="shared" si="0"/>
        <v>7462819</v>
      </c>
      <c r="N15" s="27">
        <f t="shared" si="0"/>
        <v>4087834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4026851</v>
      </c>
      <c r="X15" s="27">
        <f t="shared" si="0"/>
        <v>14026960</v>
      </c>
      <c r="Y15" s="27">
        <f t="shared" si="0"/>
        <v>-10000109</v>
      </c>
      <c r="Z15" s="28">
        <f>+IF(X15&lt;&gt;0,+(Y15/X15)*100,0)</f>
        <v>-71.29206185802198</v>
      </c>
      <c r="AA15" s="29">
        <f>SUM(AA6:AA14)</f>
        <v>-520859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488000</v>
      </c>
      <c r="D19" s="17"/>
      <c r="E19" s="18">
        <v>3200000</v>
      </c>
      <c r="F19" s="19">
        <v>3200000</v>
      </c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>
        <v>3200000</v>
      </c>
      <c r="Y19" s="36">
        <v>-3200000</v>
      </c>
      <c r="Z19" s="37">
        <v>-100</v>
      </c>
      <c r="AA19" s="38">
        <v>3200000</v>
      </c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>
        <v>7218</v>
      </c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-1736716</v>
      </c>
      <c r="D24" s="17"/>
      <c r="E24" s="18">
        <v>-2245000</v>
      </c>
      <c r="F24" s="19">
        <v>-2245000</v>
      </c>
      <c r="G24" s="19"/>
      <c r="H24" s="19">
        <v>-98990</v>
      </c>
      <c r="I24" s="19">
        <v>-79280</v>
      </c>
      <c r="J24" s="19">
        <v>-178270</v>
      </c>
      <c r="K24" s="19">
        <v>-103576</v>
      </c>
      <c r="L24" s="19">
        <v>-47459</v>
      </c>
      <c r="M24" s="19">
        <v>-9351</v>
      </c>
      <c r="N24" s="19">
        <v>-160386</v>
      </c>
      <c r="O24" s="19"/>
      <c r="P24" s="19"/>
      <c r="Q24" s="19"/>
      <c r="R24" s="19"/>
      <c r="S24" s="19"/>
      <c r="T24" s="19"/>
      <c r="U24" s="19"/>
      <c r="V24" s="19"/>
      <c r="W24" s="19">
        <v>-338656</v>
      </c>
      <c r="X24" s="19">
        <v>-1800000</v>
      </c>
      <c r="Y24" s="19">
        <v>1461344</v>
      </c>
      <c r="Z24" s="20">
        <v>-81.19</v>
      </c>
      <c r="AA24" s="21">
        <v>-2245000</v>
      </c>
    </row>
    <row r="25" spans="1:27" ht="13.5">
      <c r="A25" s="23" t="s">
        <v>49</v>
      </c>
      <c r="B25" s="24"/>
      <c r="C25" s="25">
        <f aca="true" t="shared" si="1" ref="C25:Y25">SUM(C19:C24)</f>
        <v>-1241498</v>
      </c>
      <c r="D25" s="25">
        <f>SUM(D19:D24)</f>
        <v>0</v>
      </c>
      <c r="E25" s="26">
        <f t="shared" si="1"/>
        <v>955000</v>
      </c>
      <c r="F25" s="27">
        <f t="shared" si="1"/>
        <v>955000</v>
      </c>
      <c r="G25" s="27">
        <f t="shared" si="1"/>
        <v>0</v>
      </c>
      <c r="H25" s="27">
        <f t="shared" si="1"/>
        <v>-98990</v>
      </c>
      <c r="I25" s="27">
        <f t="shared" si="1"/>
        <v>-79280</v>
      </c>
      <c r="J25" s="27">
        <f t="shared" si="1"/>
        <v>-178270</v>
      </c>
      <c r="K25" s="27">
        <f t="shared" si="1"/>
        <v>-103576</v>
      </c>
      <c r="L25" s="27">
        <f t="shared" si="1"/>
        <v>-47459</v>
      </c>
      <c r="M25" s="27">
        <f t="shared" si="1"/>
        <v>-9351</v>
      </c>
      <c r="N25" s="27">
        <f t="shared" si="1"/>
        <v>-160386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-338656</v>
      </c>
      <c r="X25" s="27">
        <f t="shared" si="1"/>
        <v>1400000</v>
      </c>
      <c r="Y25" s="27">
        <f t="shared" si="1"/>
        <v>-1738656</v>
      </c>
      <c r="Z25" s="28">
        <f>+IF(X25&lt;&gt;0,+(Y25/X25)*100,0)</f>
        <v>-124.18971428571427</v>
      </c>
      <c r="AA25" s="29">
        <f>SUM(AA19:AA24)</f>
        <v>955000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-1090781</v>
      </c>
      <c r="D33" s="17"/>
      <c r="E33" s="18">
        <v>-890000</v>
      </c>
      <c r="F33" s="19">
        <v>-890000</v>
      </c>
      <c r="G33" s="19"/>
      <c r="H33" s="19"/>
      <c r="I33" s="19"/>
      <c r="J33" s="19"/>
      <c r="K33" s="19"/>
      <c r="L33" s="19"/>
      <c r="M33" s="19">
        <v>-348481</v>
      </c>
      <c r="N33" s="19">
        <v>-348481</v>
      </c>
      <c r="O33" s="19"/>
      <c r="P33" s="19"/>
      <c r="Q33" s="19"/>
      <c r="R33" s="19"/>
      <c r="S33" s="19"/>
      <c r="T33" s="19"/>
      <c r="U33" s="19"/>
      <c r="V33" s="19"/>
      <c r="W33" s="19">
        <v>-348481</v>
      </c>
      <c r="X33" s="19">
        <v>-445000</v>
      </c>
      <c r="Y33" s="19">
        <v>96519</v>
      </c>
      <c r="Z33" s="20">
        <v>-21.69</v>
      </c>
      <c r="AA33" s="21">
        <v>-890000</v>
      </c>
    </row>
    <row r="34" spans="1:27" ht="13.5">
      <c r="A34" s="23" t="s">
        <v>55</v>
      </c>
      <c r="B34" s="24"/>
      <c r="C34" s="25">
        <f aca="true" t="shared" si="2" ref="C34:Y34">SUM(C29:C33)</f>
        <v>-1090781</v>
      </c>
      <c r="D34" s="25">
        <f>SUM(D29:D33)</f>
        <v>0</v>
      </c>
      <c r="E34" s="26">
        <f t="shared" si="2"/>
        <v>-890000</v>
      </c>
      <c r="F34" s="27">
        <f t="shared" si="2"/>
        <v>-890000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-348481</v>
      </c>
      <c r="N34" s="27">
        <f t="shared" si="2"/>
        <v>-348481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-348481</v>
      </c>
      <c r="X34" s="27">
        <f t="shared" si="2"/>
        <v>-445000</v>
      </c>
      <c r="Y34" s="27">
        <f t="shared" si="2"/>
        <v>96519</v>
      </c>
      <c r="Z34" s="28">
        <f>+IF(X34&lt;&gt;0,+(Y34/X34)*100,0)</f>
        <v>-21.689662921348315</v>
      </c>
      <c r="AA34" s="29">
        <f>SUM(AA29:AA33)</f>
        <v>-890000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-1616403</v>
      </c>
      <c r="D36" s="31">
        <f>+D15+D25+D34</f>
        <v>0</v>
      </c>
      <c r="E36" s="32">
        <f t="shared" si="3"/>
        <v>-455859</v>
      </c>
      <c r="F36" s="33">
        <f t="shared" si="3"/>
        <v>-455859</v>
      </c>
      <c r="G36" s="33">
        <f t="shared" si="3"/>
        <v>13926331</v>
      </c>
      <c r="H36" s="33">
        <f t="shared" si="3"/>
        <v>-10901342</v>
      </c>
      <c r="I36" s="33">
        <f t="shared" si="3"/>
        <v>-3264242</v>
      </c>
      <c r="J36" s="33">
        <f t="shared" si="3"/>
        <v>-239253</v>
      </c>
      <c r="K36" s="33">
        <f t="shared" si="3"/>
        <v>-1886969</v>
      </c>
      <c r="L36" s="33">
        <f t="shared" si="3"/>
        <v>-1639051</v>
      </c>
      <c r="M36" s="33">
        <f t="shared" si="3"/>
        <v>7104987</v>
      </c>
      <c r="N36" s="33">
        <f t="shared" si="3"/>
        <v>3578967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3339714</v>
      </c>
      <c r="X36" s="33">
        <f t="shared" si="3"/>
        <v>14981960</v>
      </c>
      <c r="Y36" s="33">
        <f t="shared" si="3"/>
        <v>-11642246</v>
      </c>
      <c r="Z36" s="34">
        <f>+IF(X36&lt;&gt;0,+(Y36/X36)*100,0)</f>
        <v>-77.70843067262227</v>
      </c>
      <c r="AA36" s="35">
        <f>+AA15+AA25+AA34</f>
        <v>-455859</v>
      </c>
    </row>
    <row r="37" spans="1:27" ht="13.5">
      <c r="A37" s="22" t="s">
        <v>57</v>
      </c>
      <c r="B37" s="16"/>
      <c r="C37" s="31">
        <v>4923755</v>
      </c>
      <c r="D37" s="31"/>
      <c r="E37" s="32">
        <v>3000000</v>
      </c>
      <c r="F37" s="33">
        <v>3000000</v>
      </c>
      <c r="G37" s="33">
        <v>3198849</v>
      </c>
      <c r="H37" s="33">
        <v>17125180</v>
      </c>
      <c r="I37" s="33">
        <v>6223838</v>
      </c>
      <c r="J37" s="33">
        <v>3198849</v>
      </c>
      <c r="K37" s="33">
        <v>2959596</v>
      </c>
      <c r="L37" s="33">
        <v>1072627</v>
      </c>
      <c r="M37" s="33">
        <v>-566424</v>
      </c>
      <c r="N37" s="33">
        <v>2959596</v>
      </c>
      <c r="O37" s="33"/>
      <c r="P37" s="33"/>
      <c r="Q37" s="33"/>
      <c r="R37" s="33"/>
      <c r="S37" s="33"/>
      <c r="T37" s="33"/>
      <c r="U37" s="33"/>
      <c r="V37" s="33"/>
      <c r="W37" s="33">
        <v>3198849</v>
      </c>
      <c r="X37" s="33">
        <v>3000000</v>
      </c>
      <c r="Y37" s="33">
        <v>198849</v>
      </c>
      <c r="Z37" s="34">
        <v>6.63</v>
      </c>
      <c r="AA37" s="35">
        <v>3000000</v>
      </c>
    </row>
    <row r="38" spans="1:27" ht="13.5">
      <c r="A38" s="41" t="s">
        <v>58</v>
      </c>
      <c r="B38" s="42"/>
      <c r="C38" s="43">
        <v>3307352</v>
      </c>
      <c r="D38" s="43"/>
      <c r="E38" s="44">
        <v>2544140</v>
      </c>
      <c r="F38" s="45">
        <v>2544140</v>
      </c>
      <c r="G38" s="45">
        <v>17125180</v>
      </c>
      <c r="H38" s="45">
        <v>6223838</v>
      </c>
      <c r="I38" s="45">
        <v>2959596</v>
      </c>
      <c r="J38" s="45">
        <v>2959596</v>
      </c>
      <c r="K38" s="45">
        <v>1072627</v>
      </c>
      <c r="L38" s="45">
        <v>-566424</v>
      </c>
      <c r="M38" s="45">
        <v>6538563</v>
      </c>
      <c r="N38" s="45">
        <v>6538563</v>
      </c>
      <c r="O38" s="45"/>
      <c r="P38" s="45"/>
      <c r="Q38" s="45"/>
      <c r="R38" s="45"/>
      <c r="S38" s="45"/>
      <c r="T38" s="45"/>
      <c r="U38" s="45"/>
      <c r="V38" s="45"/>
      <c r="W38" s="45">
        <v>6538563</v>
      </c>
      <c r="X38" s="45">
        <v>17981959</v>
      </c>
      <c r="Y38" s="45">
        <v>-11443396</v>
      </c>
      <c r="Z38" s="46">
        <v>-63.64</v>
      </c>
      <c r="AA38" s="47">
        <v>2544140</v>
      </c>
    </row>
    <row r="39" spans="1:27" ht="13.5">
      <c r="A39" s="48" t="s">
        <v>91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1276615455</v>
      </c>
      <c r="D6" s="17"/>
      <c r="E6" s="18">
        <v>1302790601</v>
      </c>
      <c r="F6" s="19">
        <v>1302790601</v>
      </c>
      <c r="G6" s="19">
        <v>83278979</v>
      </c>
      <c r="H6" s="19">
        <v>97482468</v>
      </c>
      <c r="I6" s="19">
        <v>88873226</v>
      </c>
      <c r="J6" s="19">
        <v>269634673</v>
      </c>
      <c r="K6" s="19">
        <v>90317158</v>
      </c>
      <c r="L6" s="19">
        <v>136616209</v>
      </c>
      <c r="M6" s="19">
        <v>95592980</v>
      </c>
      <c r="N6" s="19">
        <v>322526347</v>
      </c>
      <c r="O6" s="19"/>
      <c r="P6" s="19"/>
      <c r="Q6" s="19"/>
      <c r="R6" s="19"/>
      <c r="S6" s="19"/>
      <c r="T6" s="19"/>
      <c r="U6" s="19"/>
      <c r="V6" s="19"/>
      <c r="W6" s="19">
        <v>592161020</v>
      </c>
      <c r="X6" s="19">
        <v>732248778</v>
      </c>
      <c r="Y6" s="19">
        <v>-140087758</v>
      </c>
      <c r="Z6" s="20">
        <v>-19.13</v>
      </c>
      <c r="AA6" s="21">
        <v>1302790601</v>
      </c>
    </row>
    <row r="7" spans="1:27" ht="13.5">
      <c r="A7" s="22" t="s">
        <v>34</v>
      </c>
      <c r="B7" s="16"/>
      <c r="C7" s="17">
        <v>166600914</v>
      </c>
      <c r="D7" s="17"/>
      <c r="E7" s="18">
        <v>164709767</v>
      </c>
      <c r="F7" s="19">
        <v>164709767</v>
      </c>
      <c r="G7" s="19">
        <v>53915168</v>
      </c>
      <c r="H7" s="19">
        <v>5010167</v>
      </c>
      <c r="I7" s="19">
        <v>312000</v>
      </c>
      <c r="J7" s="19">
        <v>59237335</v>
      </c>
      <c r="K7" s="19">
        <v>312000</v>
      </c>
      <c r="L7" s="19"/>
      <c r="M7" s="19">
        <v>48480000</v>
      </c>
      <c r="N7" s="19">
        <v>48792000</v>
      </c>
      <c r="O7" s="19"/>
      <c r="P7" s="19"/>
      <c r="Q7" s="19"/>
      <c r="R7" s="19"/>
      <c r="S7" s="19"/>
      <c r="T7" s="19"/>
      <c r="U7" s="19"/>
      <c r="V7" s="19"/>
      <c r="W7" s="19">
        <v>108029335</v>
      </c>
      <c r="X7" s="19">
        <v>105000000</v>
      </c>
      <c r="Y7" s="19">
        <v>3029335</v>
      </c>
      <c r="Z7" s="20">
        <v>2.89</v>
      </c>
      <c r="AA7" s="21">
        <v>164709767</v>
      </c>
    </row>
    <row r="8" spans="1:27" ht="13.5">
      <c r="A8" s="22" t="s">
        <v>35</v>
      </c>
      <c r="B8" s="16"/>
      <c r="C8" s="17">
        <v>140152984</v>
      </c>
      <c r="D8" s="17"/>
      <c r="E8" s="18">
        <v>88927233</v>
      </c>
      <c r="F8" s="19">
        <v>88927233</v>
      </c>
      <c r="G8" s="19">
        <v>1600000</v>
      </c>
      <c r="H8" s="19">
        <v>13827882</v>
      </c>
      <c r="I8" s="19"/>
      <c r="J8" s="19">
        <v>15427882</v>
      </c>
      <c r="K8" s="19">
        <v>31887936</v>
      </c>
      <c r="L8" s="19">
        <v>31100566</v>
      </c>
      <c r="M8" s="19">
        <v>3403473</v>
      </c>
      <c r="N8" s="19">
        <v>66391975</v>
      </c>
      <c r="O8" s="19"/>
      <c r="P8" s="19"/>
      <c r="Q8" s="19"/>
      <c r="R8" s="19"/>
      <c r="S8" s="19"/>
      <c r="T8" s="19"/>
      <c r="U8" s="19"/>
      <c r="V8" s="19"/>
      <c r="W8" s="19">
        <v>81819857</v>
      </c>
      <c r="X8" s="19">
        <v>34518000</v>
      </c>
      <c r="Y8" s="19">
        <v>47301857</v>
      </c>
      <c r="Z8" s="20">
        <v>137.04</v>
      </c>
      <c r="AA8" s="21">
        <v>88927233</v>
      </c>
    </row>
    <row r="9" spans="1:27" ht="13.5">
      <c r="A9" s="22" t="s">
        <v>36</v>
      </c>
      <c r="B9" s="16"/>
      <c r="C9" s="17">
        <v>78157077</v>
      </c>
      <c r="D9" s="17"/>
      <c r="E9" s="18">
        <v>23250000</v>
      </c>
      <c r="F9" s="19">
        <v>23250000</v>
      </c>
      <c r="G9" s="19">
        <v>5329228</v>
      </c>
      <c r="H9" s="19">
        <v>6171488</v>
      </c>
      <c r="I9" s="19">
        <v>8234523</v>
      </c>
      <c r="J9" s="19">
        <v>19735239</v>
      </c>
      <c r="K9" s="19">
        <v>6231088</v>
      </c>
      <c r="L9" s="19">
        <v>5573966</v>
      </c>
      <c r="M9" s="19">
        <v>7316101</v>
      </c>
      <c r="N9" s="19">
        <v>19121155</v>
      </c>
      <c r="O9" s="19"/>
      <c r="P9" s="19"/>
      <c r="Q9" s="19"/>
      <c r="R9" s="19"/>
      <c r="S9" s="19"/>
      <c r="T9" s="19"/>
      <c r="U9" s="19"/>
      <c r="V9" s="19"/>
      <c r="W9" s="19">
        <v>38856394</v>
      </c>
      <c r="X9" s="19">
        <v>10580000</v>
      </c>
      <c r="Y9" s="19">
        <v>28276394</v>
      </c>
      <c r="Z9" s="20">
        <v>267.26</v>
      </c>
      <c r="AA9" s="21">
        <v>23250000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-1438762637</v>
      </c>
      <c r="D12" s="17"/>
      <c r="E12" s="18">
        <v>-1378985007</v>
      </c>
      <c r="F12" s="19">
        <v>-1378985007</v>
      </c>
      <c r="G12" s="19">
        <v>-168337507</v>
      </c>
      <c r="H12" s="19">
        <v>-124282377</v>
      </c>
      <c r="I12" s="19">
        <v>-54523808</v>
      </c>
      <c r="J12" s="19">
        <v>-347143692</v>
      </c>
      <c r="K12" s="19">
        <v>-109335795</v>
      </c>
      <c r="L12" s="19">
        <v>-86798675</v>
      </c>
      <c r="M12" s="19">
        <v>-119022146</v>
      </c>
      <c r="N12" s="19">
        <v>-315156616</v>
      </c>
      <c r="O12" s="19"/>
      <c r="P12" s="19"/>
      <c r="Q12" s="19"/>
      <c r="R12" s="19"/>
      <c r="S12" s="19"/>
      <c r="T12" s="19"/>
      <c r="U12" s="19"/>
      <c r="V12" s="19"/>
      <c r="W12" s="19">
        <v>-662300308</v>
      </c>
      <c r="X12" s="19">
        <v>-623198000</v>
      </c>
      <c r="Y12" s="19">
        <v>-39102308</v>
      </c>
      <c r="Z12" s="20">
        <v>6.27</v>
      </c>
      <c r="AA12" s="21">
        <v>-1378985007</v>
      </c>
    </row>
    <row r="13" spans="1:27" ht="13.5">
      <c r="A13" s="22" t="s">
        <v>40</v>
      </c>
      <c r="B13" s="16"/>
      <c r="C13" s="17">
        <v>-28056346</v>
      </c>
      <c r="D13" s="17"/>
      <c r="E13" s="18">
        <v>-36559194</v>
      </c>
      <c r="F13" s="19">
        <v>-36559194</v>
      </c>
      <c r="G13" s="19"/>
      <c r="H13" s="19"/>
      <c r="I13" s="19"/>
      <c r="J13" s="19"/>
      <c r="K13" s="19"/>
      <c r="L13" s="19"/>
      <c r="M13" s="19">
        <v>-15537711</v>
      </c>
      <c r="N13" s="19">
        <v>-15537711</v>
      </c>
      <c r="O13" s="19"/>
      <c r="P13" s="19"/>
      <c r="Q13" s="19"/>
      <c r="R13" s="19"/>
      <c r="S13" s="19"/>
      <c r="T13" s="19"/>
      <c r="U13" s="19"/>
      <c r="V13" s="19"/>
      <c r="W13" s="19">
        <v>-15537711</v>
      </c>
      <c r="X13" s="19">
        <v>-18200000</v>
      </c>
      <c r="Y13" s="19">
        <v>2662289</v>
      </c>
      <c r="Z13" s="20">
        <v>-14.63</v>
      </c>
      <c r="AA13" s="21">
        <v>-36559194</v>
      </c>
    </row>
    <row r="14" spans="1:27" ht="13.5">
      <c r="A14" s="22" t="s">
        <v>41</v>
      </c>
      <c r="B14" s="16"/>
      <c r="C14" s="17">
        <v>-19564339</v>
      </c>
      <c r="D14" s="17"/>
      <c r="E14" s="18">
        <v>-4750000</v>
      </c>
      <c r="F14" s="19">
        <v>-4750000</v>
      </c>
      <c r="G14" s="19">
        <v>-1300000</v>
      </c>
      <c r="H14" s="19">
        <v>-200000</v>
      </c>
      <c r="I14" s="19">
        <v>-1450000</v>
      </c>
      <c r="J14" s="19">
        <v>-2950000</v>
      </c>
      <c r="K14" s="19"/>
      <c r="L14" s="19">
        <v>-16707340</v>
      </c>
      <c r="M14" s="19">
        <v>-2376003</v>
      </c>
      <c r="N14" s="19">
        <v>-19083343</v>
      </c>
      <c r="O14" s="19"/>
      <c r="P14" s="19"/>
      <c r="Q14" s="19"/>
      <c r="R14" s="19"/>
      <c r="S14" s="19"/>
      <c r="T14" s="19"/>
      <c r="U14" s="19"/>
      <c r="V14" s="19"/>
      <c r="W14" s="19">
        <v>-22033343</v>
      </c>
      <c r="X14" s="19">
        <v>-4500000</v>
      </c>
      <c r="Y14" s="19">
        <v>-17533343</v>
      </c>
      <c r="Z14" s="20">
        <v>389.63</v>
      </c>
      <c r="AA14" s="21">
        <v>-4750000</v>
      </c>
    </row>
    <row r="15" spans="1:27" ht="13.5">
      <c r="A15" s="23" t="s">
        <v>42</v>
      </c>
      <c r="B15" s="24"/>
      <c r="C15" s="25">
        <f aca="true" t="shared" si="0" ref="C15:Y15">SUM(C6:C14)</f>
        <v>175143108</v>
      </c>
      <c r="D15" s="25">
        <f>SUM(D6:D14)</f>
        <v>0</v>
      </c>
      <c r="E15" s="26">
        <f t="shared" si="0"/>
        <v>159383400</v>
      </c>
      <c r="F15" s="27">
        <f t="shared" si="0"/>
        <v>159383400</v>
      </c>
      <c r="G15" s="27">
        <f t="shared" si="0"/>
        <v>-25514132</v>
      </c>
      <c r="H15" s="27">
        <f t="shared" si="0"/>
        <v>-1990372</v>
      </c>
      <c r="I15" s="27">
        <f t="shared" si="0"/>
        <v>41445941</v>
      </c>
      <c r="J15" s="27">
        <f t="shared" si="0"/>
        <v>13941437</v>
      </c>
      <c r="K15" s="27">
        <f t="shared" si="0"/>
        <v>19412387</v>
      </c>
      <c r="L15" s="27">
        <f t="shared" si="0"/>
        <v>69784726</v>
      </c>
      <c r="M15" s="27">
        <f t="shared" si="0"/>
        <v>17856694</v>
      </c>
      <c r="N15" s="27">
        <f t="shared" si="0"/>
        <v>107053807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120995244</v>
      </c>
      <c r="X15" s="27">
        <f t="shared" si="0"/>
        <v>236448778</v>
      </c>
      <c r="Y15" s="27">
        <f t="shared" si="0"/>
        <v>-115453534</v>
      </c>
      <c r="Z15" s="28">
        <f>+IF(X15&lt;&gt;0,+(Y15/X15)*100,0)</f>
        <v>-48.828137314374274</v>
      </c>
      <c r="AA15" s="29">
        <f>SUM(AA6:AA14)</f>
        <v>159383400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-238408789</v>
      </c>
      <c r="D24" s="17"/>
      <c r="E24" s="18">
        <v>-131182502</v>
      </c>
      <c r="F24" s="19">
        <v>-131182502</v>
      </c>
      <c r="G24" s="19">
        <v>-2070641</v>
      </c>
      <c r="H24" s="19">
        <v>-9420886</v>
      </c>
      <c r="I24" s="19">
        <v>-13422385</v>
      </c>
      <c r="J24" s="19">
        <v>-24913912</v>
      </c>
      <c r="K24" s="19">
        <v>-33781487</v>
      </c>
      <c r="L24" s="19">
        <v>-18876579</v>
      </c>
      <c r="M24" s="19">
        <v>-21724717</v>
      </c>
      <c r="N24" s="19">
        <v>-74382783</v>
      </c>
      <c r="O24" s="19"/>
      <c r="P24" s="19"/>
      <c r="Q24" s="19"/>
      <c r="R24" s="19"/>
      <c r="S24" s="19"/>
      <c r="T24" s="19"/>
      <c r="U24" s="19"/>
      <c r="V24" s="19"/>
      <c r="W24" s="19">
        <v>-99296695</v>
      </c>
      <c r="X24" s="19">
        <v>-40250000</v>
      </c>
      <c r="Y24" s="19">
        <v>-59046695</v>
      </c>
      <c r="Z24" s="20">
        <v>146.7</v>
      </c>
      <c r="AA24" s="21">
        <v>-131182502</v>
      </c>
    </row>
    <row r="25" spans="1:27" ht="13.5">
      <c r="A25" s="23" t="s">
        <v>49</v>
      </c>
      <c r="B25" s="24"/>
      <c r="C25" s="25">
        <f aca="true" t="shared" si="1" ref="C25:Y25">SUM(C19:C24)</f>
        <v>-238408789</v>
      </c>
      <c r="D25" s="25">
        <f>SUM(D19:D24)</f>
        <v>0</v>
      </c>
      <c r="E25" s="26">
        <f t="shared" si="1"/>
        <v>-131182502</v>
      </c>
      <c r="F25" s="27">
        <f t="shared" si="1"/>
        <v>-131182502</v>
      </c>
      <c r="G25" s="27">
        <f t="shared" si="1"/>
        <v>-2070641</v>
      </c>
      <c r="H25" s="27">
        <f t="shared" si="1"/>
        <v>-9420886</v>
      </c>
      <c r="I25" s="27">
        <f t="shared" si="1"/>
        <v>-13422385</v>
      </c>
      <c r="J25" s="27">
        <f t="shared" si="1"/>
        <v>-24913912</v>
      </c>
      <c r="K25" s="27">
        <f t="shared" si="1"/>
        <v>-33781487</v>
      </c>
      <c r="L25" s="27">
        <f t="shared" si="1"/>
        <v>-18876579</v>
      </c>
      <c r="M25" s="27">
        <f t="shared" si="1"/>
        <v>-21724717</v>
      </c>
      <c r="N25" s="27">
        <f t="shared" si="1"/>
        <v>-74382783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-99296695</v>
      </c>
      <c r="X25" s="27">
        <f t="shared" si="1"/>
        <v>-40250000</v>
      </c>
      <c r="Y25" s="27">
        <f t="shared" si="1"/>
        <v>-59046695</v>
      </c>
      <c r="Z25" s="28">
        <f>+IF(X25&lt;&gt;0,+(Y25/X25)*100,0)</f>
        <v>146.69986335403726</v>
      </c>
      <c r="AA25" s="29">
        <f>SUM(AA19:AA24)</f>
        <v>-131182502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>
        <v>64803069</v>
      </c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>
        <v>1263001</v>
      </c>
      <c r="F31" s="19">
        <v>1263001</v>
      </c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>
        <v>1263001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-20303318</v>
      </c>
      <c r="D33" s="17"/>
      <c r="E33" s="18">
        <v>-15826642</v>
      </c>
      <c r="F33" s="19">
        <v>-15826642</v>
      </c>
      <c r="G33" s="19"/>
      <c r="H33" s="19"/>
      <c r="I33" s="19"/>
      <c r="J33" s="19"/>
      <c r="K33" s="19"/>
      <c r="L33" s="19"/>
      <c r="M33" s="19">
        <v>-6563749</v>
      </c>
      <c r="N33" s="19">
        <v>-6563749</v>
      </c>
      <c r="O33" s="19"/>
      <c r="P33" s="19"/>
      <c r="Q33" s="19"/>
      <c r="R33" s="19"/>
      <c r="S33" s="19"/>
      <c r="T33" s="19"/>
      <c r="U33" s="19"/>
      <c r="V33" s="19"/>
      <c r="W33" s="19">
        <v>-6563749</v>
      </c>
      <c r="X33" s="19">
        <v>-7913000</v>
      </c>
      <c r="Y33" s="19">
        <v>1349251</v>
      </c>
      <c r="Z33" s="20">
        <v>-17.05</v>
      </c>
      <c r="AA33" s="21">
        <v>-15826642</v>
      </c>
    </row>
    <row r="34" spans="1:27" ht="13.5">
      <c r="A34" s="23" t="s">
        <v>55</v>
      </c>
      <c r="B34" s="24"/>
      <c r="C34" s="25">
        <f aca="true" t="shared" si="2" ref="C34:Y34">SUM(C29:C33)</f>
        <v>44499751</v>
      </c>
      <c r="D34" s="25">
        <f>SUM(D29:D33)</f>
        <v>0</v>
      </c>
      <c r="E34" s="26">
        <f t="shared" si="2"/>
        <v>-14563641</v>
      </c>
      <c r="F34" s="27">
        <f t="shared" si="2"/>
        <v>-14563641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-6563749</v>
      </c>
      <c r="N34" s="27">
        <f t="shared" si="2"/>
        <v>-6563749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-6563749</v>
      </c>
      <c r="X34" s="27">
        <f t="shared" si="2"/>
        <v>-7913000</v>
      </c>
      <c r="Y34" s="27">
        <f t="shared" si="2"/>
        <v>1349251</v>
      </c>
      <c r="Z34" s="28">
        <f>+IF(X34&lt;&gt;0,+(Y34/X34)*100,0)</f>
        <v>-17.051067863010235</v>
      </c>
      <c r="AA34" s="29">
        <f>SUM(AA29:AA33)</f>
        <v>-14563641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-18765930</v>
      </c>
      <c r="D36" s="31">
        <f>+D15+D25+D34</f>
        <v>0</v>
      </c>
      <c r="E36" s="32">
        <f t="shared" si="3"/>
        <v>13637257</v>
      </c>
      <c r="F36" s="33">
        <f t="shared" si="3"/>
        <v>13637257</v>
      </c>
      <c r="G36" s="33">
        <f t="shared" si="3"/>
        <v>-27584773</v>
      </c>
      <c r="H36" s="33">
        <f t="shared" si="3"/>
        <v>-11411258</v>
      </c>
      <c r="I36" s="33">
        <f t="shared" si="3"/>
        <v>28023556</v>
      </c>
      <c r="J36" s="33">
        <f t="shared" si="3"/>
        <v>-10972475</v>
      </c>
      <c r="K36" s="33">
        <f t="shared" si="3"/>
        <v>-14369100</v>
      </c>
      <c r="L36" s="33">
        <f t="shared" si="3"/>
        <v>50908147</v>
      </c>
      <c r="M36" s="33">
        <f t="shared" si="3"/>
        <v>-10431772</v>
      </c>
      <c r="N36" s="33">
        <f t="shared" si="3"/>
        <v>26107275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15134800</v>
      </c>
      <c r="X36" s="33">
        <f t="shared" si="3"/>
        <v>188285778</v>
      </c>
      <c r="Y36" s="33">
        <f t="shared" si="3"/>
        <v>-173150978</v>
      </c>
      <c r="Z36" s="34">
        <f>+IF(X36&lt;&gt;0,+(Y36/X36)*100,0)</f>
        <v>-91.9617933118666</v>
      </c>
      <c r="AA36" s="35">
        <f>+AA15+AA25+AA34</f>
        <v>13637257</v>
      </c>
    </row>
    <row r="37" spans="1:27" ht="13.5">
      <c r="A37" s="22" t="s">
        <v>57</v>
      </c>
      <c r="B37" s="16"/>
      <c r="C37" s="31">
        <v>323965041</v>
      </c>
      <c r="D37" s="31"/>
      <c r="E37" s="32">
        <v>236901000</v>
      </c>
      <c r="F37" s="33">
        <v>236901000</v>
      </c>
      <c r="G37" s="33">
        <v>305199110</v>
      </c>
      <c r="H37" s="33">
        <v>277614337</v>
      </c>
      <c r="I37" s="33">
        <v>266203079</v>
      </c>
      <c r="J37" s="33">
        <v>305199110</v>
      </c>
      <c r="K37" s="33">
        <v>294226635</v>
      </c>
      <c r="L37" s="33">
        <v>279857535</v>
      </c>
      <c r="M37" s="33">
        <v>330765682</v>
      </c>
      <c r="N37" s="33">
        <v>294226635</v>
      </c>
      <c r="O37" s="33"/>
      <c r="P37" s="33"/>
      <c r="Q37" s="33"/>
      <c r="R37" s="33"/>
      <c r="S37" s="33"/>
      <c r="T37" s="33"/>
      <c r="U37" s="33"/>
      <c r="V37" s="33"/>
      <c r="W37" s="33">
        <v>305199110</v>
      </c>
      <c r="X37" s="33">
        <v>236901000</v>
      </c>
      <c r="Y37" s="33">
        <v>68298110</v>
      </c>
      <c r="Z37" s="34">
        <v>28.83</v>
      </c>
      <c r="AA37" s="35">
        <v>236901000</v>
      </c>
    </row>
    <row r="38" spans="1:27" ht="13.5">
      <c r="A38" s="41" t="s">
        <v>58</v>
      </c>
      <c r="B38" s="42"/>
      <c r="C38" s="43">
        <v>305199111</v>
      </c>
      <c r="D38" s="43"/>
      <c r="E38" s="44">
        <v>250538256</v>
      </c>
      <c r="F38" s="45">
        <v>250538256</v>
      </c>
      <c r="G38" s="45">
        <v>277614337</v>
      </c>
      <c r="H38" s="45">
        <v>266203079</v>
      </c>
      <c r="I38" s="45">
        <v>294226635</v>
      </c>
      <c r="J38" s="45">
        <v>294226635</v>
      </c>
      <c r="K38" s="45">
        <v>279857535</v>
      </c>
      <c r="L38" s="45">
        <v>330765682</v>
      </c>
      <c r="M38" s="45">
        <v>320333910</v>
      </c>
      <c r="N38" s="45">
        <v>320333910</v>
      </c>
      <c r="O38" s="45"/>
      <c r="P38" s="45"/>
      <c r="Q38" s="45"/>
      <c r="R38" s="45"/>
      <c r="S38" s="45"/>
      <c r="T38" s="45"/>
      <c r="U38" s="45"/>
      <c r="V38" s="45"/>
      <c r="W38" s="45">
        <v>320333910</v>
      </c>
      <c r="X38" s="45">
        <v>425186777</v>
      </c>
      <c r="Y38" s="45">
        <v>-104852867</v>
      </c>
      <c r="Z38" s="46">
        <v>-24.66</v>
      </c>
      <c r="AA38" s="47">
        <v>250538256</v>
      </c>
    </row>
    <row r="39" spans="1:27" ht="13.5">
      <c r="A39" s="48" t="s">
        <v>91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164428001</v>
      </c>
      <c r="D6" s="17"/>
      <c r="E6" s="18">
        <v>177227081</v>
      </c>
      <c r="F6" s="19">
        <v>177227081</v>
      </c>
      <c r="G6" s="19">
        <v>11526580</v>
      </c>
      <c r="H6" s="19">
        <v>38006592</v>
      </c>
      <c r="I6" s="19">
        <v>13138371</v>
      </c>
      <c r="J6" s="19">
        <v>62671543</v>
      </c>
      <c r="K6" s="19">
        <v>13694703</v>
      </c>
      <c r="L6" s="19">
        <v>12165155</v>
      </c>
      <c r="M6" s="19">
        <v>9168256</v>
      </c>
      <c r="N6" s="19">
        <v>35028114</v>
      </c>
      <c r="O6" s="19"/>
      <c r="P6" s="19"/>
      <c r="Q6" s="19"/>
      <c r="R6" s="19"/>
      <c r="S6" s="19"/>
      <c r="T6" s="19"/>
      <c r="U6" s="19"/>
      <c r="V6" s="19"/>
      <c r="W6" s="19">
        <v>97699657</v>
      </c>
      <c r="X6" s="19">
        <v>94237487</v>
      </c>
      <c r="Y6" s="19">
        <v>3462170</v>
      </c>
      <c r="Z6" s="20">
        <v>3.67</v>
      </c>
      <c r="AA6" s="21">
        <v>177227081</v>
      </c>
    </row>
    <row r="7" spans="1:27" ht="13.5">
      <c r="A7" s="22" t="s">
        <v>34</v>
      </c>
      <c r="B7" s="16"/>
      <c r="C7" s="17">
        <v>93446444</v>
      </c>
      <c r="D7" s="17"/>
      <c r="E7" s="18">
        <v>98754000</v>
      </c>
      <c r="F7" s="19">
        <v>98754000</v>
      </c>
      <c r="G7" s="19">
        <v>38276452</v>
      </c>
      <c r="H7" s="19">
        <v>1632349</v>
      </c>
      <c r="I7" s="19">
        <v>614000</v>
      </c>
      <c r="J7" s="19">
        <v>40522801</v>
      </c>
      <c r="K7" s="19">
        <v>3500000</v>
      </c>
      <c r="L7" s="19">
        <v>26838000</v>
      </c>
      <c r="M7" s="19"/>
      <c r="N7" s="19">
        <v>30338000</v>
      </c>
      <c r="O7" s="19"/>
      <c r="P7" s="19"/>
      <c r="Q7" s="19"/>
      <c r="R7" s="19"/>
      <c r="S7" s="19"/>
      <c r="T7" s="19"/>
      <c r="U7" s="19"/>
      <c r="V7" s="19"/>
      <c r="W7" s="19">
        <v>70860801</v>
      </c>
      <c r="X7" s="19">
        <v>68624639</v>
      </c>
      <c r="Y7" s="19">
        <v>2236162</v>
      </c>
      <c r="Z7" s="20">
        <v>3.26</v>
      </c>
      <c r="AA7" s="21">
        <v>98754000</v>
      </c>
    </row>
    <row r="8" spans="1:27" ht="13.5">
      <c r="A8" s="22" t="s">
        <v>35</v>
      </c>
      <c r="B8" s="16"/>
      <c r="C8" s="17">
        <v>65916069</v>
      </c>
      <c r="D8" s="17"/>
      <c r="E8" s="18">
        <v>96197000</v>
      </c>
      <c r="F8" s="19">
        <v>96197000</v>
      </c>
      <c r="G8" s="19">
        <v>33021000</v>
      </c>
      <c r="H8" s="19">
        <v>8883777</v>
      </c>
      <c r="I8" s="19">
        <v>3814631</v>
      </c>
      <c r="J8" s="19">
        <v>45719408</v>
      </c>
      <c r="K8" s="19">
        <v>8086000</v>
      </c>
      <c r="L8" s="19">
        <v>1225828</v>
      </c>
      <c r="M8" s="19"/>
      <c r="N8" s="19">
        <v>9311828</v>
      </c>
      <c r="O8" s="19"/>
      <c r="P8" s="19"/>
      <c r="Q8" s="19"/>
      <c r="R8" s="19"/>
      <c r="S8" s="19"/>
      <c r="T8" s="19"/>
      <c r="U8" s="19"/>
      <c r="V8" s="19"/>
      <c r="W8" s="19">
        <v>55031236</v>
      </c>
      <c r="X8" s="19">
        <v>70170000</v>
      </c>
      <c r="Y8" s="19">
        <v>-15138764</v>
      </c>
      <c r="Z8" s="20">
        <v>-21.57</v>
      </c>
      <c r="AA8" s="21">
        <v>96197000</v>
      </c>
    </row>
    <row r="9" spans="1:27" ht="13.5">
      <c r="A9" s="22" t="s">
        <v>36</v>
      </c>
      <c r="B9" s="16"/>
      <c r="C9" s="17">
        <v>1448305</v>
      </c>
      <c r="D9" s="17"/>
      <c r="E9" s="18">
        <v>1082247</v>
      </c>
      <c r="F9" s="19">
        <v>1082247</v>
      </c>
      <c r="G9" s="19">
        <v>224777</v>
      </c>
      <c r="H9" s="19">
        <v>282233</v>
      </c>
      <c r="I9" s="19">
        <v>334321</v>
      </c>
      <c r="J9" s="19">
        <v>841331</v>
      </c>
      <c r="K9" s="19">
        <v>352577</v>
      </c>
      <c r="L9" s="19">
        <v>351252</v>
      </c>
      <c r="M9" s="19">
        <v>361593</v>
      </c>
      <c r="N9" s="19">
        <v>1065422</v>
      </c>
      <c r="O9" s="19"/>
      <c r="P9" s="19"/>
      <c r="Q9" s="19"/>
      <c r="R9" s="19"/>
      <c r="S9" s="19"/>
      <c r="T9" s="19"/>
      <c r="U9" s="19"/>
      <c r="V9" s="19"/>
      <c r="W9" s="19">
        <v>1906753</v>
      </c>
      <c r="X9" s="19">
        <v>569376</v>
      </c>
      <c r="Y9" s="19">
        <v>1337377</v>
      </c>
      <c r="Z9" s="20">
        <v>234.88</v>
      </c>
      <c r="AA9" s="21">
        <v>1082247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-242128015</v>
      </c>
      <c r="D12" s="17"/>
      <c r="E12" s="18">
        <v>-253289758</v>
      </c>
      <c r="F12" s="19">
        <v>-253289758</v>
      </c>
      <c r="G12" s="19">
        <v>-28426771</v>
      </c>
      <c r="H12" s="19">
        <v>-45499083</v>
      </c>
      <c r="I12" s="19">
        <v>-23629644</v>
      </c>
      <c r="J12" s="19">
        <v>-97555498</v>
      </c>
      <c r="K12" s="19">
        <v>-19224589</v>
      </c>
      <c r="L12" s="19">
        <v>-17956797</v>
      </c>
      <c r="M12" s="19">
        <v>-23417441</v>
      </c>
      <c r="N12" s="19">
        <v>-60598827</v>
      </c>
      <c r="O12" s="19"/>
      <c r="P12" s="19"/>
      <c r="Q12" s="19"/>
      <c r="R12" s="19"/>
      <c r="S12" s="19"/>
      <c r="T12" s="19"/>
      <c r="U12" s="19"/>
      <c r="V12" s="19"/>
      <c r="W12" s="19">
        <v>-158154325</v>
      </c>
      <c r="X12" s="19">
        <v>-124600161</v>
      </c>
      <c r="Y12" s="19">
        <v>-33554164</v>
      </c>
      <c r="Z12" s="20">
        <v>26.93</v>
      </c>
      <c r="AA12" s="21">
        <v>-253289758</v>
      </c>
    </row>
    <row r="13" spans="1:27" ht="13.5">
      <c r="A13" s="22" t="s">
        <v>40</v>
      </c>
      <c r="B13" s="16"/>
      <c r="C13" s="17">
        <v>-2801222</v>
      </c>
      <c r="D13" s="17"/>
      <c r="E13" s="18">
        <v>-2964070</v>
      </c>
      <c r="F13" s="19">
        <v>-2964070</v>
      </c>
      <c r="G13" s="19"/>
      <c r="H13" s="19"/>
      <c r="I13" s="19"/>
      <c r="J13" s="19"/>
      <c r="K13" s="19">
        <v>-39609</v>
      </c>
      <c r="L13" s="19"/>
      <c r="M13" s="19"/>
      <c r="N13" s="19">
        <v>-39609</v>
      </c>
      <c r="O13" s="19"/>
      <c r="P13" s="19"/>
      <c r="Q13" s="19"/>
      <c r="R13" s="19"/>
      <c r="S13" s="19"/>
      <c r="T13" s="19"/>
      <c r="U13" s="19"/>
      <c r="V13" s="19"/>
      <c r="W13" s="19">
        <v>-39609</v>
      </c>
      <c r="X13" s="19">
        <v>-1481442</v>
      </c>
      <c r="Y13" s="19">
        <v>1441833</v>
      </c>
      <c r="Z13" s="20">
        <v>-97.33</v>
      </c>
      <c r="AA13" s="21">
        <v>-2964070</v>
      </c>
    </row>
    <row r="14" spans="1:27" ht="13.5">
      <c r="A14" s="22" t="s">
        <v>41</v>
      </c>
      <c r="B14" s="16"/>
      <c r="C14" s="17">
        <v>-279357</v>
      </c>
      <c r="D14" s="17"/>
      <c r="E14" s="18"/>
      <c r="F14" s="19"/>
      <c r="G14" s="19"/>
      <c r="H14" s="19"/>
      <c r="I14" s="19">
        <v>-545601</v>
      </c>
      <c r="J14" s="19">
        <v>-545601</v>
      </c>
      <c r="K14" s="19">
        <v>-649771</v>
      </c>
      <c r="L14" s="19">
        <v>-1211004</v>
      </c>
      <c r="M14" s="19">
        <v>-1611885</v>
      </c>
      <c r="N14" s="19">
        <v>-3472660</v>
      </c>
      <c r="O14" s="19"/>
      <c r="P14" s="19"/>
      <c r="Q14" s="19"/>
      <c r="R14" s="19"/>
      <c r="S14" s="19"/>
      <c r="T14" s="19"/>
      <c r="U14" s="19"/>
      <c r="V14" s="19"/>
      <c r="W14" s="19">
        <v>-4018261</v>
      </c>
      <c r="X14" s="19"/>
      <c r="Y14" s="19">
        <v>-4018261</v>
      </c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80030225</v>
      </c>
      <c r="D15" s="25">
        <f>SUM(D6:D14)</f>
        <v>0</v>
      </c>
      <c r="E15" s="26">
        <f t="shared" si="0"/>
        <v>117006500</v>
      </c>
      <c r="F15" s="27">
        <f t="shared" si="0"/>
        <v>117006500</v>
      </c>
      <c r="G15" s="27">
        <f t="shared" si="0"/>
        <v>54622038</v>
      </c>
      <c r="H15" s="27">
        <f t="shared" si="0"/>
        <v>3305868</v>
      </c>
      <c r="I15" s="27">
        <f t="shared" si="0"/>
        <v>-6273922</v>
      </c>
      <c r="J15" s="27">
        <f t="shared" si="0"/>
        <v>51653984</v>
      </c>
      <c r="K15" s="27">
        <f t="shared" si="0"/>
        <v>5719311</v>
      </c>
      <c r="L15" s="27">
        <f t="shared" si="0"/>
        <v>21412434</v>
      </c>
      <c r="M15" s="27">
        <f t="shared" si="0"/>
        <v>-15499477</v>
      </c>
      <c r="N15" s="27">
        <f t="shared" si="0"/>
        <v>11632268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63286252</v>
      </c>
      <c r="X15" s="27">
        <f t="shared" si="0"/>
        <v>107519899</v>
      </c>
      <c r="Y15" s="27">
        <f t="shared" si="0"/>
        <v>-44233647</v>
      </c>
      <c r="Z15" s="28">
        <f>+IF(X15&lt;&gt;0,+(Y15/X15)*100,0)</f>
        <v>-41.139963310419404</v>
      </c>
      <c r="AA15" s="29">
        <f>SUM(AA6:AA14)</f>
        <v>117006500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197060</v>
      </c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>
        <v>43842</v>
      </c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-82894325</v>
      </c>
      <c r="D24" s="17"/>
      <c r="E24" s="18">
        <v>-128705177</v>
      </c>
      <c r="F24" s="19">
        <v>-128705177</v>
      </c>
      <c r="G24" s="19">
        <v>-4430025</v>
      </c>
      <c r="H24" s="19">
        <v>-13961547</v>
      </c>
      <c r="I24" s="19">
        <v>-11436719</v>
      </c>
      <c r="J24" s="19">
        <v>-29828291</v>
      </c>
      <c r="K24" s="19">
        <v>-3192053</v>
      </c>
      <c r="L24" s="19">
        <v>-7509849</v>
      </c>
      <c r="M24" s="19">
        <v>-12075613</v>
      </c>
      <c r="N24" s="19">
        <v>-22777515</v>
      </c>
      <c r="O24" s="19"/>
      <c r="P24" s="19"/>
      <c r="Q24" s="19"/>
      <c r="R24" s="19"/>
      <c r="S24" s="19"/>
      <c r="T24" s="19"/>
      <c r="U24" s="19"/>
      <c r="V24" s="19"/>
      <c r="W24" s="19">
        <v>-52605806</v>
      </c>
      <c r="X24" s="19">
        <v>-65420842</v>
      </c>
      <c r="Y24" s="19">
        <v>12815036</v>
      </c>
      <c r="Z24" s="20">
        <v>-19.59</v>
      </c>
      <c r="AA24" s="21">
        <v>-128705177</v>
      </c>
    </row>
    <row r="25" spans="1:27" ht="13.5">
      <c r="A25" s="23" t="s">
        <v>49</v>
      </c>
      <c r="B25" s="24"/>
      <c r="C25" s="25">
        <f aca="true" t="shared" si="1" ref="C25:Y25">SUM(C19:C24)</f>
        <v>-82653423</v>
      </c>
      <c r="D25" s="25">
        <f>SUM(D19:D24)</f>
        <v>0</v>
      </c>
      <c r="E25" s="26">
        <f t="shared" si="1"/>
        <v>-128705177</v>
      </c>
      <c r="F25" s="27">
        <f t="shared" si="1"/>
        <v>-128705177</v>
      </c>
      <c r="G25" s="27">
        <f t="shared" si="1"/>
        <v>-4430025</v>
      </c>
      <c r="H25" s="27">
        <f t="shared" si="1"/>
        <v>-13961547</v>
      </c>
      <c r="I25" s="27">
        <f t="shared" si="1"/>
        <v>-11436719</v>
      </c>
      <c r="J25" s="27">
        <f t="shared" si="1"/>
        <v>-29828291</v>
      </c>
      <c r="K25" s="27">
        <f t="shared" si="1"/>
        <v>-3192053</v>
      </c>
      <c r="L25" s="27">
        <f t="shared" si="1"/>
        <v>-7509849</v>
      </c>
      <c r="M25" s="27">
        <f t="shared" si="1"/>
        <v>-12075613</v>
      </c>
      <c r="N25" s="27">
        <f t="shared" si="1"/>
        <v>-22777515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-52605806</v>
      </c>
      <c r="X25" s="27">
        <f t="shared" si="1"/>
        <v>-65420842</v>
      </c>
      <c r="Y25" s="27">
        <f t="shared" si="1"/>
        <v>12815036</v>
      </c>
      <c r="Z25" s="28">
        <f>+IF(X25&lt;&gt;0,+(Y25/X25)*100,0)</f>
        <v>-19.588613671465737</v>
      </c>
      <c r="AA25" s="29">
        <f>SUM(AA19:AA24)</f>
        <v>-128705177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-2315736</v>
      </c>
      <c r="D33" s="17"/>
      <c r="E33" s="18">
        <v>-2400000</v>
      </c>
      <c r="F33" s="19">
        <v>-2400000</v>
      </c>
      <c r="G33" s="19">
        <v>-13030</v>
      </c>
      <c r="H33" s="19">
        <v>-13086</v>
      </c>
      <c r="I33" s="19">
        <v>-13532</v>
      </c>
      <c r="J33" s="19">
        <v>-39648</v>
      </c>
      <c r="K33" s="19">
        <v>-13199</v>
      </c>
      <c r="L33" s="19">
        <v>-14206</v>
      </c>
      <c r="M33" s="19">
        <v>-1051783</v>
      </c>
      <c r="N33" s="19">
        <v>-1079188</v>
      </c>
      <c r="O33" s="19"/>
      <c r="P33" s="19"/>
      <c r="Q33" s="19"/>
      <c r="R33" s="19"/>
      <c r="S33" s="19"/>
      <c r="T33" s="19"/>
      <c r="U33" s="19"/>
      <c r="V33" s="19"/>
      <c r="W33" s="19">
        <v>-1118836</v>
      </c>
      <c r="X33" s="19">
        <v>-1471500</v>
      </c>
      <c r="Y33" s="19">
        <v>352664</v>
      </c>
      <c r="Z33" s="20">
        <v>-23.97</v>
      </c>
      <c r="AA33" s="21">
        <v>-2400000</v>
      </c>
    </row>
    <row r="34" spans="1:27" ht="13.5">
      <c r="A34" s="23" t="s">
        <v>55</v>
      </c>
      <c r="B34" s="24"/>
      <c r="C34" s="25">
        <f aca="true" t="shared" si="2" ref="C34:Y34">SUM(C29:C33)</f>
        <v>-2315736</v>
      </c>
      <c r="D34" s="25">
        <f>SUM(D29:D33)</f>
        <v>0</v>
      </c>
      <c r="E34" s="26">
        <f t="shared" si="2"/>
        <v>-2400000</v>
      </c>
      <c r="F34" s="27">
        <f t="shared" si="2"/>
        <v>-2400000</v>
      </c>
      <c r="G34" s="27">
        <f t="shared" si="2"/>
        <v>-13030</v>
      </c>
      <c r="H34" s="27">
        <f t="shared" si="2"/>
        <v>-13086</v>
      </c>
      <c r="I34" s="27">
        <f t="shared" si="2"/>
        <v>-13532</v>
      </c>
      <c r="J34" s="27">
        <f t="shared" si="2"/>
        <v>-39648</v>
      </c>
      <c r="K34" s="27">
        <f t="shared" si="2"/>
        <v>-13199</v>
      </c>
      <c r="L34" s="27">
        <f t="shared" si="2"/>
        <v>-14206</v>
      </c>
      <c r="M34" s="27">
        <f t="shared" si="2"/>
        <v>-1051783</v>
      </c>
      <c r="N34" s="27">
        <f t="shared" si="2"/>
        <v>-1079188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-1118836</v>
      </c>
      <c r="X34" s="27">
        <f t="shared" si="2"/>
        <v>-1471500</v>
      </c>
      <c r="Y34" s="27">
        <f t="shared" si="2"/>
        <v>352664</v>
      </c>
      <c r="Z34" s="28">
        <f>+IF(X34&lt;&gt;0,+(Y34/X34)*100,0)</f>
        <v>-23.96629289840299</v>
      </c>
      <c r="AA34" s="29">
        <f>SUM(AA29:AA33)</f>
        <v>-2400000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-4938934</v>
      </c>
      <c r="D36" s="31">
        <f>+D15+D25+D34</f>
        <v>0</v>
      </c>
      <c r="E36" s="32">
        <f t="shared" si="3"/>
        <v>-14098677</v>
      </c>
      <c r="F36" s="33">
        <f t="shared" si="3"/>
        <v>-14098677</v>
      </c>
      <c r="G36" s="33">
        <f t="shared" si="3"/>
        <v>50178983</v>
      </c>
      <c r="H36" s="33">
        <f t="shared" si="3"/>
        <v>-10668765</v>
      </c>
      <c r="I36" s="33">
        <f t="shared" si="3"/>
        <v>-17724173</v>
      </c>
      <c r="J36" s="33">
        <f t="shared" si="3"/>
        <v>21786045</v>
      </c>
      <c r="K36" s="33">
        <f t="shared" si="3"/>
        <v>2514059</v>
      </c>
      <c r="L36" s="33">
        <f t="shared" si="3"/>
        <v>13888379</v>
      </c>
      <c r="M36" s="33">
        <f t="shared" si="3"/>
        <v>-28626873</v>
      </c>
      <c r="N36" s="33">
        <f t="shared" si="3"/>
        <v>-12224435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9561610</v>
      </c>
      <c r="X36" s="33">
        <f t="shared" si="3"/>
        <v>40627557</v>
      </c>
      <c r="Y36" s="33">
        <f t="shared" si="3"/>
        <v>-31065947</v>
      </c>
      <c r="Z36" s="34">
        <f>+IF(X36&lt;&gt;0,+(Y36/X36)*100,0)</f>
        <v>-76.46521054662479</v>
      </c>
      <c r="AA36" s="35">
        <f>+AA15+AA25+AA34</f>
        <v>-14098677</v>
      </c>
    </row>
    <row r="37" spans="1:27" ht="13.5">
      <c r="A37" s="22" t="s">
        <v>57</v>
      </c>
      <c r="B37" s="16"/>
      <c r="C37" s="31">
        <v>19893500</v>
      </c>
      <c r="D37" s="31"/>
      <c r="E37" s="32">
        <v>48159374</v>
      </c>
      <c r="F37" s="33">
        <v>48159374</v>
      </c>
      <c r="G37" s="33">
        <v>16330435</v>
      </c>
      <c r="H37" s="33">
        <v>66509418</v>
      </c>
      <c r="I37" s="33">
        <v>55840653</v>
      </c>
      <c r="J37" s="33">
        <v>16330435</v>
      </c>
      <c r="K37" s="33">
        <v>38116480</v>
      </c>
      <c r="L37" s="33">
        <v>40630539</v>
      </c>
      <c r="M37" s="33">
        <v>54518918</v>
      </c>
      <c r="N37" s="33">
        <v>38116480</v>
      </c>
      <c r="O37" s="33"/>
      <c r="P37" s="33"/>
      <c r="Q37" s="33"/>
      <c r="R37" s="33"/>
      <c r="S37" s="33"/>
      <c r="T37" s="33"/>
      <c r="U37" s="33"/>
      <c r="V37" s="33"/>
      <c r="W37" s="33">
        <v>16330435</v>
      </c>
      <c r="X37" s="33">
        <v>48159374</v>
      </c>
      <c r="Y37" s="33">
        <v>-31828939</v>
      </c>
      <c r="Z37" s="34">
        <v>-66.09</v>
      </c>
      <c r="AA37" s="35">
        <v>48159374</v>
      </c>
    </row>
    <row r="38" spans="1:27" ht="13.5">
      <c r="A38" s="41" t="s">
        <v>58</v>
      </c>
      <c r="B38" s="42"/>
      <c r="C38" s="43">
        <v>14954566</v>
      </c>
      <c r="D38" s="43"/>
      <c r="E38" s="44">
        <v>34060695</v>
      </c>
      <c r="F38" s="45">
        <v>34060695</v>
      </c>
      <c r="G38" s="45">
        <v>66509418</v>
      </c>
      <c r="H38" s="45">
        <v>55840653</v>
      </c>
      <c r="I38" s="45">
        <v>38116480</v>
      </c>
      <c r="J38" s="45">
        <v>38116480</v>
      </c>
      <c r="K38" s="45">
        <v>40630539</v>
      </c>
      <c r="L38" s="45">
        <v>54518918</v>
      </c>
      <c r="M38" s="45">
        <v>25892045</v>
      </c>
      <c r="N38" s="45">
        <v>25892045</v>
      </c>
      <c r="O38" s="45"/>
      <c r="P38" s="45"/>
      <c r="Q38" s="45"/>
      <c r="R38" s="45"/>
      <c r="S38" s="45"/>
      <c r="T38" s="45"/>
      <c r="U38" s="45"/>
      <c r="V38" s="45"/>
      <c r="W38" s="45">
        <v>25892045</v>
      </c>
      <c r="X38" s="45">
        <v>88786929</v>
      </c>
      <c r="Y38" s="45">
        <v>-62894884</v>
      </c>
      <c r="Z38" s="46">
        <v>-70.84</v>
      </c>
      <c r="AA38" s="47">
        <v>34060695</v>
      </c>
    </row>
    <row r="39" spans="1:27" ht="13.5">
      <c r="A39" s="48" t="s">
        <v>91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32503596</v>
      </c>
      <c r="D6" s="17"/>
      <c r="E6" s="18">
        <v>12</v>
      </c>
      <c r="F6" s="19">
        <v>12</v>
      </c>
      <c r="G6" s="19">
        <v>4332281</v>
      </c>
      <c r="H6" s="19">
        <v>3877972</v>
      </c>
      <c r="I6" s="19">
        <v>3720737</v>
      </c>
      <c r="J6" s="19">
        <v>11930990</v>
      </c>
      <c r="K6" s="19">
        <v>4589008</v>
      </c>
      <c r="L6" s="19">
        <v>3234261</v>
      </c>
      <c r="M6" s="19">
        <v>14375825</v>
      </c>
      <c r="N6" s="19">
        <v>22199094</v>
      </c>
      <c r="O6" s="19"/>
      <c r="P6" s="19"/>
      <c r="Q6" s="19"/>
      <c r="R6" s="19"/>
      <c r="S6" s="19"/>
      <c r="T6" s="19"/>
      <c r="U6" s="19"/>
      <c r="V6" s="19"/>
      <c r="W6" s="19">
        <v>34130084</v>
      </c>
      <c r="X6" s="19">
        <v>6</v>
      </c>
      <c r="Y6" s="19">
        <v>34130078</v>
      </c>
      <c r="Z6" s="20">
        <v>568834633.33</v>
      </c>
      <c r="AA6" s="21">
        <v>12</v>
      </c>
    </row>
    <row r="7" spans="1:27" ht="13.5">
      <c r="A7" s="22" t="s">
        <v>34</v>
      </c>
      <c r="B7" s="16"/>
      <c r="C7" s="17">
        <v>48038000</v>
      </c>
      <c r="D7" s="17"/>
      <c r="E7" s="18"/>
      <c r="F7" s="19"/>
      <c r="G7" s="19">
        <v>20452000</v>
      </c>
      <c r="H7" s="19"/>
      <c r="I7" s="19"/>
      <c r="J7" s="19">
        <v>20452000</v>
      </c>
      <c r="K7" s="19"/>
      <c r="L7" s="19">
        <v>15969000</v>
      </c>
      <c r="M7" s="19"/>
      <c r="N7" s="19">
        <v>15969000</v>
      </c>
      <c r="O7" s="19"/>
      <c r="P7" s="19"/>
      <c r="Q7" s="19"/>
      <c r="R7" s="19"/>
      <c r="S7" s="19"/>
      <c r="T7" s="19"/>
      <c r="U7" s="19"/>
      <c r="V7" s="19"/>
      <c r="W7" s="19">
        <v>36421000</v>
      </c>
      <c r="X7" s="19"/>
      <c r="Y7" s="19">
        <v>36421000</v>
      </c>
      <c r="Z7" s="20"/>
      <c r="AA7" s="21"/>
    </row>
    <row r="8" spans="1:27" ht="13.5">
      <c r="A8" s="22" t="s">
        <v>35</v>
      </c>
      <c r="B8" s="16"/>
      <c r="C8" s="17">
        <v>33901830</v>
      </c>
      <c r="D8" s="17"/>
      <c r="E8" s="18"/>
      <c r="F8" s="19"/>
      <c r="G8" s="19">
        <v>18000000</v>
      </c>
      <c r="H8" s="19"/>
      <c r="I8" s="19"/>
      <c r="J8" s="19">
        <v>18000000</v>
      </c>
      <c r="K8" s="19"/>
      <c r="L8" s="19">
        <v>21675</v>
      </c>
      <c r="M8" s="19">
        <v>100556</v>
      </c>
      <c r="N8" s="19">
        <v>122231</v>
      </c>
      <c r="O8" s="19"/>
      <c r="P8" s="19"/>
      <c r="Q8" s="19"/>
      <c r="R8" s="19"/>
      <c r="S8" s="19"/>
      <c r="T8" s="19"/>
      <c r="U8" s="19"/>
      <c r="V8" s="19"/>
      <c r="W8" s="19">
        <v>18122231</v>
      </c>
      <c r="X8" s="19"/>
      <c r="Y8" s="19">
        <v>18122231</v>
      </c>
      <c r="Z8" s="20"/>
      <c r="AA8" s="21"/>
    </row>
    <row r="9" spans="1:27" ht="13.5">
      <c r="A9" s="22" t="s">
        <v>36</v>
      </c>
      <c r="B9" s="16"/>
      <c r="C9" s="17">
        <v>15280169</v>
      </c>
      <c r="D9" s="17"/>
      <c r="E9" s="18"/>
      <c r="F9" s="19"/>
      <c r="G9" s="19">
        <v>1389864</v>
      </c>
      <c r="H9" s="19">
        <v>1373090</v>
      </c>
      <c r="I9" s="19">
        <v>1393388</v>
      </c>
      <c r="J9" s="19">
        <v>4156342</v>
      </c>
      <c r="K9" s="19">
        <v>1474789</v>
      </c>
      <c r="L9" s="19">
        <v>1511069</v>
      </c>
      <c r="M9" s="19">
        <v>1465916</v>
      </c>
      <c r="N9" s="19">
        <v>4451774</v>
      </c>
      <c r="O9" s="19"/>
      <c r="P9" s="19"/>
      <c r="Q9" s="19"/>
      <c r="R9" s="19"/>
      <c r="S9" s="19"/>
      <c r="T9" s="19"/>
      <c r="U9" s="19"/>
      <c r="V9" s="19"/>
      <c r="W9" s="19">
        <v>8608116</v>
      </c>
      <c r="X9" s="19"/>
      <c r="Y9" s="19">
        <v>8608116</v>
      </c>
      <c r="Z9" s="20"/>
      <c r="AA9" s="21"/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-91810915</v>
      </c>
      <c r="D12" s="17"/>
      <c r="E12" s="18"/>
      <c r="F12" s="19"/>
      <c r="G12" s="19">
        <v>-13454050</v>
      </c>
      <c r="H12" s="19">
        <v>-6999539</v>
      </c>
      <c r="I12" s="19">
        <v>-6756602</v>
      </c>
      <c r="J12" s="19">
        <v>-27210191</v>
      </c>
      <c r="K12" s="19">
        <v>-5085252</v>
      </c>
      <c r="L12" s="19">
        <v>-5752299</v>
      </c>
      <c r="M12" s="19">
        <v>-6072491</v>
      </c>
      <c r="N12" s="19">
        <v>-16910042</v>
      </c>
      <c r="O12" s="19"/>
      <c r="P12" s="19"/>
      <c r="Q12" s="19"/>
      <c r="R12" s="19"/>
      <c r="S12" s="19"/>
      <c r="T12" s="19"/>
      <c r="U12" s="19"/>
      <c r="V12" s="19"/>
      <c r="W12" s="19">
        <v>-44120233</v>
      </c>
      <c r="X12" s="19"/>
      <c r="Y12" s="19">
        <v>-44120233</v>
      </c>
      <c r="Z12" s="20"/>
      <c r="AA12" s="21"/>
    </row>
    <row r="13" spans="1:27" ht="13.5">
      <c r="A13" s="22" t="s">
        <v>40</v>
      </c>
      <c r="B13" s="16"/>
      <c r="C13" s="17">
        <v>-1299978</v>
      </c>
      <c r="D13" s="17"/>
      <c r="E13" s="18"/>
      <c r="F13" s="19"/>
      <c r="G13" s="19"/>
      <c r="H13" s="19">
        <v>-6994</v>
      </c>
      <c r="I13" s="19"/>
      <c r="J13" s="19">
        <v>-6994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>
        <v>-6994</v>
      </c>
      <c r="X13" s="19"/>
      <c r="Y13" s="19">
        <v>-6994</v>
      </c>
      <c r="Z13" s="20"/>
      <c r="AA13" s="21"/>
    </row>
    <row r="14" spans="1:27" ht="13.5">
      <c r="A14" s="22" t="s">
        <v>41</v>
      </c>
      <c r="B14" s="16"/>
      <c r="C14" s="17">
        <v>-3404878</v>
      </c>
      <c r="D14" s="17"/>
      <c r="E14" s="18"/>
      <c r="F14" s="19"/>
      <c r="G14" s="19">
        <v>-40845</v>
      </c>
      <c r="H14" s="19">
        <v>-58612</v>
      </c>
      <c r="I14" s="19">
        <v>-27924</v>
      </c>
      <c r="J14" s="19">
        <v>-127381</v>
      </c>
      <c r="K14" s="19">
        <v>-68501</v>
      </c>
      <c r="L14" s="19">
        <v>-74556</v>
      </c>
      <c r="M14" s="19">
        <v>-31495</v>
      </c>
      <c r="N14" s="19">
        <v>-174552</v>
      </c>
      <c r="O14" s="19"/>
      <c r="P14" s="19"/>
      <c r="Q14" s="19"/>
      <c r="R14" s="19"/>
      <c r="S14" s="19"/>
      <c r="T14" s="19"/>
      <c r="U14" s="19"/>
      <c r="V14" s="19"/>
      <c r="W14" s="19">
        <v>-301933</v>
      </c>
      <c r="X14" s="19"/>
      <c r="Y14" s="19">
        <v>-301933</v>
      </c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33207824</v>
      </c>
      <c r="D15" s="25">
        <f>SUM(D6:D14)</f>
        <v>0</v>
      </c>
      <c r="E15" s="26">
        <f t="shared" si="0"/>
        <v>12</v>
      </c>
      <c r="F15" s="27">
        <f t="shared" si="0"/>
        <v>12</v>
      </c>
      <c r="G15" s="27">
        <f t="shared" si="0"/>
        <v>30679250</v>
      </c>
      <c r="H15" s="27">
        <f t="shared" si="0"/>
        <v>-1814083</v>
      </c>
      <c r="I15" s="27">
        <f t="shared" si="0"/>
        <v>-1670401</v>
      </c>
      <c r="J15" s="27">
        <f t="shared" si="0"/>
        <v>27194766</v>
      </c>
      <c r="K15" s="27">
        <f t="shared" si="0"/>
        <v>910044</v>
      </c>
      <c r="L15" s="27">
        <f t="shared" si="0"/>
        <v>14909150</v>
      </c>
      <c r="M15" s="27">
        <f t="shared" si="0"/>
        <v>9838311</v>
      </c>
      <c r="N15" s="27">
        <f t="shared" si="0"/>
        <v>25657505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52852271</v>
      </c>
      <c r="X15" s="27">
        <f t="shared" si="0"/>
        <v>6</v>
      </c>
      <c r="Y15" s="27">
        <f t="shared" si="0"/>
        <v>52852265</v>
      </c>
      <c r="Z15" s="28">
        <f>+IF(X15&lt;&gt;0,+(Y15/X15)*100,0)</f>
        <v>880871083.3333334</v>
      </c>
      <c r="AA15" s="29">
        <f>SUM(AA6:AA14)</f>
        <v>12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180400</v>
      </c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-28382637</v>
      </c>
      <c r="D24" s="17"/>
      <c r="E24" s="18"/>
      <c r="F24" s="19"/>
      <c r="G24" s="19">
        <v>-8671</v>
      </c>
      <c r="H24" s="19">
        <v>-411720</v>
      </c>
      <c r="I24" s="19">
        <v>-1537264</v>
      </c>
      <c r="J24" s="19">
        <v>-1957655</v>
      </c>
      <c r="K24" s="19"/>
      <c r="L24" s="19">
        <v>-79683</v>
      </c>
      <c r="M24" s="19">
        <v>-2153193</v>
      </c>
      <c r="N24" s="19">
        <v>-2232876</v>
      </c>
      <c r="O24" s="19"/>
      <c r="P24" s="19"/>
      <c r="Q24" s="19"/>
      <c r="R24" s="19"/>
      <c r="S24" s="19"/>
      <c r="T24" s="19"/>
      <c r="U24" s="19"/>
      <c r="V24" s="19"/>
      <c r="W24" s="19">
        <v>-4190531</v>
      </c>
      <c r="X24" s="19"/>
      <c r="Y24" s="19">
        <v>-4190531</v>
      </c>
      <c r="Z24" s="20"/>
      <c r="AA24" s="21"/>
    </row>
    <row r="25" spans="1:27" ht="13.5">
      <c r="A25" s="23" t="s">
        <v>49</v>
      </c>
      <c r="B25" s="24"/>
      <c r="C25" s="25">
        <f aca="true" t="shared" si="1" ref="C25:Y25">SUM(C19:C24)</f>
        <v>-28202237</v>
      </c>
      <c r="D25" s="25">
        <f>SUM(D19:D24)</f>
        <v>0</v>
      </c>
      <c r="E25" s="26">
        <f t="shared" si="1"/>
        <v>0</v>
      </c>
      <c r="F25" s="27">
        <f t="shared" si="1"/>
        <v>0</v>
      </c>
      <c r="G25" s="27">
        <f t="shared" si="1"/>
        <v>-8671</v>
      </c>
      <c r="H25" s="27">
        <f t="shared" si="1"/>
        <v>-411720</v>
      </c>
      <c r="I25" s="27">
        <f t="shared" si="1"/>
        <v>-1537264</v>
      </c>
      <c r="J25" s="27">
        <f t="shared" si="1"/>
        <v>-1957655</v>
      </c>
      <c r="K25" s="27">
        <f t="shared" si="1"/>
        <v>0</v>
      </c>
      <c r="L25" s="27">
        <f t="shared" si="1"/>
        <v>-79683</v>
      </c>
      <c r="M25" s="27">
        <f t="shared" si="1"/>
        <v>-2153193</v>
      </c>
      <c r="N25" s="27">
        <f t="shared" si="1"/>
        <v>-2232876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-4190531</v>
      </c>
      <c r="X25" s="27">
        <f t="shared" si="1"/>
        <v>0</v>
      </c>
      <c r="Y25" s="27">
        <f t="shared" si="1"/>
        <v>-4190531</v>
      </c>
      <c r="Z25" s="28">
        <f>+IF(X25&lt;&gt;0,+(Y25/X25)*100,0)</f>
        <v>0</v>
      </c>
      <c r="AA25" s="29">
        <f>SUM(AA19:AA24)</f>
        <v>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>
        <v>135</v>
      </c>
      <c r="H29" s="19"/>
      <c r="I29" s="19"/>
      <c r="J29" s="19">
        <v>135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>
        <v>135</v>
      </c>
      <c r="X29" s="19"/>
      <c r="Y29" s="19">
        <v>135</v>
      </c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30825</v>
      </c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-223277</v>
      </c>
      <c r="D33" s="17"/>
      <c r="E33" s="18"/>
      <c r="F33" s="19"/>
      <c r="G33" s="19">
        <v>-7023</v>
      </c>
      <c r="H33" s="19"/>
      <c r="I33" s="19"/>
      <c r="J33" s="19">
        <v>-7023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>
        <v>-7023</v>
      </c>
      <c r="X33" s="19"/>
      <c r="Y33" s="19">
        <v>-7023</v>
      </c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-192452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-6888</v>
      </c>
      <c r="H34" s="27">
        <f t="shared" si="2"/>
        <v>0</v>
      </c>
      <c r="I34" s="27">
        <f t="shared" si="2"/>
        <v>0</v>
      </c>
      <c r="J34" s="27">
        <f t="shared" si="2"/>
        <v>-6888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-6888</v>
      </c>
      <c r="X34" s="27">
        <f t="shared" si="2"/>
        <v>0</v>
      </c>
      <c r="Y34" s="27">
        <f t="shared" si="2"/>
        <v>-6888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4813135</v>
      </c>
      <c r="D36" s="31">
        <f>+D15+D25+D34</f>
        <v>0</v>
      </c>
      <c r="E36" s="32">
        <f t="shared" si="3"/>
        <v>12</v>
      </c>
      <c r="F36" s="33">
        <f t="shared" si="3"/>
        <v>12</v>
      </c>
      <c r="G36" s="33">
        <f t="shared" si="3"/>
        <v>30663691</v>
      </c>
      <c r="H36" s="33">
        <f t="shared" si="3"/>
        <v>-2225803</v>
      </c>
      <c r="I36" s="33">
        <f t="shared" si="3"/>
        <v>-3207665</v>
      </c>
      <c r="J36" s="33">
        <f t="shared" si="3"/>
        <v>25230223</v>
      </c>
      <c r="K36" s="33">
        <f t="shared" si="3"/>
        <v>910044</v>
      </c>
      <c r="L36" s="33">
        <f t="shared" si="3"/>
        <v>14829467</v>
      </c>
      <c r="M36" s="33">
        <f t="shared" si="3"/>
        <v>7685118</v>
      </c>
      <c r="N36" s="33">
        <f t="shared" si="3"/>
        <v>23424629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48654852</v>
      </c>
      <c r="X36" s="33">
        <f t="shared" si="3"/>
        <v>6</v>
      </c>
      <c r="Y36" s="33">
        <f t="shared" si="3"/>
        <v>48654846</v>
      </c>
      <c r="Z36" s="34">
        <f>+IF(X36&lt;&gt;0,+(Y36/X36)*100,0)</f>
        <v>810914100</v>
      </c>
      <c r="AA36" s="35">
        <f>+AA15+AA25+AA34</f>
        <v>12</v>
      </c>
    </row>
    <row r="37" spans="1:27" ht="13.5">
      <c r="A37" s="22" t="s">
        <v>57</v>
      </c>
      <c r="B37" s="16"/>
      <c r="C37" s="31">
        <v>-2445975</v>
      </c>
      <c r="D37" s="31"/>
      <c r="E37" s="32">
        <v>5948000</v>
      </c>
      <c r="F37" s="33">
        <v>5948000</v>
      </c>
      <c r="G37" s="33"/>
      <c r="H37" s="33">
        <v>30663691</v>
      </c>
      <c r="I37" s="33">
        <v>28437888</v>
      </c>
      <c r="J37" s="33"/>
      <c r="K37" s="33">
        <v>25230223</v>
      </c>
      <c r="L37" s="33">
        <v>26140267</v>
      </c>
      <c r="M37" s="33">
        <v>40969734</v>
      </c>
      <c r="N37" s="33">
        <v>25230223</v>
      </c>
      <c r="O37" s="33"/>
      <c r="P37" s="33"/>
      <c r="Q37" s="33"/>
      <c r="R37" s="33"/>
      <c r="S37" s="33"/>
      <c r="T37" s="33"/>
      <c r="U37" s="33"/>
      <c r="V37" s="33"/>
      <c r="W37" s="33"/>
      <c r="X37" s="33">
        <v>5948000</v>
      </c>
      <c r="Y37" s="33">
        <v>-5948000</v>
      </c>
      <c r="Z37" s="34">
        <v>-100</v>
      </c>
      <c r="AA37" s="35">
        <v>5948000</v>
      </c>
    </row>
    <row r="38" spans="1:27" ht="13.5">
      <c r="A38" s="41" t="s">
        <v>58</v>
      </c>
      <c r="B38" s="42"/>
      <c r="C38" s="43">
        <v>2367160</v>
      </c>
      <c r="D38" s="43"/>
      <c r="E38" s="44">
        <v>5948012</v>
      </c>
      <c r="F38" s="45">
        <v>5948012</v>
      </c>
      <c r="G38" s="45">
        <v>30663691</v>
      </c>
      <c r="H38" s="45">
        <v>28437888</v>
      </c>
      <c r="I38" s="45">
        <v>25230223</v>
      </c>
      <c r="J38" s="45">
        <v>25230223</v>
      </c>
      <c r="K38" s="45">
        <v>26140267</v>
      </c>
      <c r="L38" s="45">
        <v>40969734</v>
      </c>
      <c r="M38" s="45">
        <v>48654852</v>
      </c>
      <c r="N38" s="45">
        <v>48654852</v>
      </c>
      <c r="O38" s="45"/>
      <c r="P38" s="45"/>
      <c r="Q38" s="45"/>
      <c r="R38" s="45"/>
      <c r="S38" s="45"/>
      <c r="T38" s="45"/>
      <c r="U38" s="45"/>
      <c r="V38" s="45"/>
      <c r="W38" s="45">
        <v>48654852</v>
      </c>
      <c r="X38" s="45">
        <v>5948006</v>
      </c>
      <c r="Y38" s="45">
        <v>42706846</v>
      </c>
      <c r="Z38" s="46">
        <v>718</v>
      </c>
      <c r="AA38" s="47">
        <v>5948012</v>
      </c>
    </row>
    <row r="39" spans="1:27" ht="13.5">
      <c r="A39" s="48" t="s">
        <v>91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14150810</v>
      </c>
      <c r="D6" s="17"/>
      <c r="E6" s="18">
        <v>26633484</v>
      </c>
      <c r="F6" s="19">
        <v>26633484</v>
      </c>
      <c r="G6" s="19">
        <v>1351057</v>
      </c>
      <c r="H6" s="19">
        <v>2984268</v>
      </c>
      <c r="I6" s="19">
        <v>2490708</v>
      </c>
      <c r="J6" s="19">
        <v>6826033</v>
      </c>
      <c r="K6" s="19">
        <v>1970643</v>
      </c>
      <c r="L6" s="19">
        <v>1477248</v>
      </c>
      <c r="M6" s="19">
        <v>1944222</v>
      </c>
      <c r="N6" s="19">
        <v>5392113</v>
      </c>
      <c r="O6" s="19"/>
      <c r="P6" s="19"/>
      <c r="Q6" s="19"/>
      <c r="R6" s="19"/>
      <c r="S6" s="19"/>
      <c r="T6" s="19"/>
      <c r="U6" s="19"/>
      <c r="V6" s="19"/>
      <c r="W6" s="19">
        <v>12218146</v>
      </c>
      <c r="X6" s="19">
        <v>13316742</v>
      </c>
      <c r="Y6" s="19">
        <v>-1098596</v>
      </c>
      <c r="Z6" s="20">
        <v>-8.25</v>
      </c>
      <c r="AA6" s="21">
        <v>26633484</v>
      </c>
    </row>
    <row r="7" spans="1:27" ht="13.5">
      <c r="A7" s="22" t="s">
        <v>34</v>
      </c>
      <c r="B7" s="16"/>
      <c r="C7" s="17">
        <v>35294215</v>
      </c>
      <c r="D7" s="17"/>
      <c r="E7" s="18">
        <v>39351044</v>
      </c>
      <c r="F7" s="19">
        <v>39351044</v>
      </c>
      <c r="G7" s="19"/>
      <c r="H7" s="19">
        <v>14573970</v>
      </c>
      <c r="I7" s="19">
        <v>1473000</v>
      </c>
      <c r="J7" s="19">
        <v>16046970</v>
      </c>
      <c r="K7" s="19"/>
      <c r="L7" s="19">
        <v>528085</v>
      </c>
      <c r="M7" s="19">
        <v>6119250</v>
      </c>
      <c r="N7" s="19">
        <v>6647335</v>
      </c>
      <c r="O7" s="19"/>
      <c r="P7" s="19"/>
      <c r="Q7" s="19"/>
      <c r="R7" s="19"/>
      <c r="S7" s="19"/>
      <c r="T7" s="19"/>
      <c r="U7" s="19"/>
      <c r="V7" s="19"/>
      <c r="W7" s="19">
        <v>22694305</v>
      </c>
      <c r="X7" s="19">
        <v>19199546</v>
      </c>
      <c r="Y7" s="19">
        <v>3494759</v>
      </c>
      <c r="Z7" s="20">
        <v>18.2</v>
      </c>
      <c r="AA7" s="21">
        <v>39351044</v>
      </c>
    </row>
    <row r="8" spans="1:27" ht="13.5">
      <c r="A8" s="22" t="s">
        <v>35</v>
      </c>
      <c r="B8" s="16"/>
      <c r="C8" s="17">
        <v>21715354</v>
      </c>
      <c r="D8" s="17"/>
      <c r="E8" s="18">
        <v>22287000</v>
      </c>
      <c r="F8" s="19">
        <v>22287000</v>
      </c>
      <c r="G8" s="19"/>
      <c r="H8" s="19">
        <v>3236000</v>
      </c>
      <c r="I8" s="19"/>
      <c r="J8" s="19">
        <v>3236000</v>
      </c>
      <c r="K8" s="19"/>
      <c r="L8" s="19">
        <v>5851829</v>
      </c>
      <c r="M8" s="19">
        <v>1416738</v>
      </c>
      <c r="N8" s="19">
        <v>7268567</v>
      </c>
      <c r="O8" s="19"/>
      <c r="P8" s="19"/>
      <c r="Q8" s="19"/>
      <c r="R8" s="19"/>
      <c r="S8" s="19"/>
      <c r="T8" s="19"/>
      <c r="U8" s="19"/>
      <c r="V8" s="19"/>
      <c r="W8" s="19">
        <v>10504567</v>
      </c>
      <c r="X8" s="19">
        <v>11143500</v>
      </c>
      <c r="Y8" s="19">
        <v>-638933</v>
      </c>
      <c r="Z8" s="20">
        <v>-5.73</v>
      </c>
      <c r="AA8" s="21">
        <v>22287000</v>
      </c>
    </row>
    <row r="9" spans="1:27" ht="13.5">
      <c r="A9" s="22" t="s">
        <v>36</v>
      </c>
      <c r="B9" s="16"/>
      <c r="C9" s="17">
        <v>5439527</v>
      </c>
      <c r="D9" s="17"/>
      <c r="E9" s="18">
        <v>7493996</v>
      </c>
      <c r="F9" s="19">
        <v>7493996</v>
      </c>
      <c r="G9" s="19">
        <v>15238</v>
      </c>
      <c r="H9" s="19">
        <v>114223</v>
      </c>
      <c r="I9" s="19">
        <v>190657</v>
      </c>
      <c r="J9" s="19">
        <v>320118</v>
      </c>
      <c r="K9" s="19">
        <v>12900</v>
      </c>
      <c r="L9" s="19">
        <v>17667</v>
      </c>
      <c r="M9" s="19">
        <v>22543</v>
      </c>
      <c r="N9" s="19">
        <v>53110</v>
      </c>
      <c r="O9" s="19"/>
      <c r="P9" s="19"/>
      <c r="Q9" s="19"/>
      <c r="R9" s="19"/>
      <c r="S9" s="19"/>
      <c r="T9" s="19"/>
      <c r="U9" s="19"/>
      <c r="V9" s="19"/>
      <c r="W9" s="19">
        <v>373228</v>
      </c>
      <c r="X9" s="19">
        <v>3746748</v>
      </c>
      <c r="Y9" s="19">
        <v>-3373520</v>
      </c>
      <c r="Z9" s="20">
        <v>-90.04</v>
      </c>
      <c r="AA9" s="21">
        <v>7493996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-60759409</v>
      </c>
      <c r="D12" s="17"/>
      <c r="E12" s="18">
        <v>-77127572</v>
      </c>
      <c r="F12" s="19">
        <v>-77127572</v>
      </c>
      <c r="G12" s="19">
        <v>-4067801</v>
      </c>
      <c r="H12" s="19">
        <v>-4978145</v>
      </c>
      <c r="I12" s="19">
        <v>-2698197</v>
      </c>
      <c r="J12" s="19">
        <v>-11744143</v>
      </c>
      <c r="K12" s="19">
        <v>-5496005</v>
      </c>
      <c r="L12" s="19">
        <v>-5243820</v>
      </c>
      <c r="M12" s="19">
        <v>-3634016</v>
      </c>
      <c r="N12" s="19">
        <v>-14373841</v>
      </c>
      <c r="O12" s="19"/>
      <c r="P12" s="19"/>
      <c r="Q12" s="19"/>
      <c r="R12" s="19"/>
      <c r="S12" s="19"/>
      <c r="T12" s="19"/>
      <c r="U12" s="19"/>
      <c r="V12" s="19"/>
      <c r="W12" s="19">
        <v>-26117984</v>
      </c>
      <c r="X12" s="19">
        <v>-38616286</v>
      </c>
      <c r="Y12" s="19">
        <v>12498302</v>
      </c>
      <c r="Z12" s="20">
        <v>-32.37</v>
      </c>
      <c r="AA12" s="21">
        <v>-77127572</v>
      </c>
    </row>
    <row r="13" spans="1:27" ht="13.5">
      <c r="A13" s="22" t="s">
        <v>40</v>
      </c>
      <c r="B13" s="16"/>
      <c r="C13" s="17">
        <v>-992194</v>
      </c>
      <c r="D13" s="17"/>
      <c r="E13" s="18">
        <v>-99996</v>
      </c>
      <c r="F13" s="19">
        <v>-99996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>
        <v>-49998</v>
      </c>
      <c r="Y13" s="19">
        <v>49998</v>
      </c>
      <c r="Z13" s="20">
        <v>-100</v>
      </c>
      <c r="AA13" s="21">
        <v>-99996</v>
      </c>
    </row>
    <row r="14" spans="1:27" ht="13.5">
      <c r="A14" s="22" t="s">
        <v>41</v>
      </c>
      <c r="B14" s="16"/>
      <c r="C14" s="17">
        <v>-3042182</v>
      </c>
      <c r="D14" s="17"/>
      <c r="E14" s="18">
        <v>-6963000</v>
      </c>
      <c r="F14" s="19">
        <v>-6963000</v>
      </c>
      <c r="G14" s="19">
        <v>-2572</v>
      </c>
      <c r="H14" s="19">
        <v>-100492</v>
      </c>
      <c r="I14" s="19">
        <v>-141034</v>
      </c>
      <c r="J14" s="19">
        <v>-244098</v>
      </c>
      <c r="K14" s="19">
        <v>-599604</v>
      </c>
      <c r="L14" s="19">
        <v>-501945</v>
      </c>
      <c r="M14" s="19">
        <v>-958757</v>
      </c>
      <c r="N14" s="19">
        <v>-2060306</v>
      </c>
      <c r="O14" s="19"/>
      <c r="P14" s="19"/>
      <c r="Q14" s="19"/>
      <c r="R14" s="19"/>
      <c r="S14" s="19"/>
      <c r="T14" s="19"/>
      <c r="U14" s="19"/>
      <c r="V14" s="19"/>
      <c r="W14" s="19">
        <v>-2304404</v>
      </c>
      <c r="X14" s="19">
        <v>-3481500</v>
      </c>
      <c r="Y14" s="19">
        <v>1177096</v>
      </c>
      <c r="Z14" s="20">
        <v>-33.81</v>
      </c>
      <c r="AA14" s="21">
        <v>-6963000</v>
      </c>
    </row>
    <row r="15" spans="1:27" ht="13.5">
      <c r="A15" s="23" t="s">
        <v>42</v>
      </c>
      <c r="B15" s="24"/>
      <c r="C15" s="25">
        <f aca="true" t="shared" si="0" ref="C15:Y15">SUM(C6:C14)</f>
        <v>11806121</v>
      </c>
      <c r="D15" s="25">
        <f>SUM(D6:D14)</f>
        <v>0</v>
      </c>
      <c r="E15" s="26">
        <f t="shared" si="0"/>
        <v>11574956</v>
      </c>
      <c r="F15" s="27">
        <f t="shared" si="0"/>
        <v>11574956</v>
      </c>
      <c r="G15" s="27">
        <f t="shared" si="0"/>
        <v>-2704078</v>
      </c>
      <c r="H15" s="27">
        <f t="shared" si="0"/>
        <v>15829824</v>
      </c>
      <c r="I15" s="27">
        <f t="shared" si="0"/>
        <v>1315134</v>
      </c>
      <c r="J15" s="27">
        <f t="shared" si="0"/>
        <v>14440880</v>
      </c>
      <c r="K15" s="27">
        <f t="shared" si="0"/>
        <v>-4112066</v>
      </c>
      <c r="L15" s="27">
        <f t="shared" si="0"/>
        <v>2129064</v>
      </c>
      <c r="M15" s="27">
        <f t="shared" si="0"/>
        <v>4909980</v>
      </c>
      <c r="N15" s="27">
        <f t="shared" si="0"/>
        <v>2926978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17367858</v>
      </c>
      <c r="X15" s="27">
        <f t="shared" si="0"/>
        <v>5258752</v>
      </c>
      <c r="Y15" s="27">
        <f t="shared" si="0"/>
        <v>12109106</v>
      </c>
      <c r="Z15" s="28">
        <f>+IF(X15&lt;&gt;0,+(Y15/X15)*100,0)</f>
        <v>230.26577408480188</v>
      </c>
      <c r="AA15" s="29">
        <f>SUM(AA6:AA14)</f>
        <v>11574956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>
        <v>1987630</v>
      </c>
      <c r="F19" s="19">
        <v>1987630</v>
      </c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>
        <v>993816</v>
      </c>
      <c r="Y19" s="36">
        <v>-993816</v>
      </c>
      <c r="Z19" s="37">
        <v>-100</v>
      </c>
      <c r="AA19" s="38">
        <v>1987630</v>
      </c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-10919027</v>
      </c>
      <c r="D24" s="17"/>
      <c r="E24" s="18">
        <v>-22287000</v>
      </c>
      <c r="F24" s="19">
        <v>-22287000</v>
      </c>
      <c r="G24" s="19">
        <v>-2553431</v>
      </c>
      <c r="H24" s="19">
        <v>-965180</v>
      </c>
      <c r="I24" s="19">
        <v>-1085809</v>
      </c>
      <c r="J24" s="19">
        <v>-4604420</v>
      </c>
      <c r="K24" s="19">
        <v>-2180866</v>
      </c>
      <c r="L24" s="19">
        <v>-737635</v>
      </c>
      <c r="M24" s="19">
        <v>-2930835</v>
      </c>
      <c r="N24" s="19">
        <v>-5849336</v>
      </c>
      <c r="O24" s="19"/>
      <c r="P24" s="19"/>
      <c r="Q24" s="19"/>
      <c r="R24" s="19"/>
      <c r="S24" s="19"/>
      <c r="T24" s="19"/>
      <c r="U24" s="19"/>
      <c r="V24" s="19"/>
      <c r="W24" s="19">
        <v>-10453756</v>
      </c>
      <c r="X24" s="19">
        <v>-11143500</v>
      </c>
      <c r="Y24" s="19">
        <v>689744</v>
      </c>
      <c r="Z24" s="20">
        <v>-6.19</v>
      </c>
      <c r="AA24" s="21">
        <v>-22287000</v>
      </c>
    </row>
    <row r="25" spans="1:27" ht="13.5">
      <c r="A25" s="23" t="s">
        <v>49</v>
      </c>
      <c r="B25" s="24"/>
      <c r="C25" s="25">
        <f aca="true" t="shared" si="1" ref="C25:Y25">SUM(C19:C24)</f>
        <v>-10919027</v>
      </c>
      <c r="D25" s="25">
        <f>SUM(D19:D24)</f>
        <v>0</v>
      </c>
      <c r="E25" s="26">
        <f t="shared" si="1"/>
        <v>-20299370</v>
      </c>
      <c r="F25" s="27">
        <f t="shared" si="1"/>
        <v>-20299370</v>
      </c>
      <c r="G25" s="27">
        <f t="shared" si="1"/>
        <v>-2553431</v>
      </c>
      <c r="H25" s="27">
        <f t="shared" si="1"/>
        <v>-965180</v>
      </c>
      <c r="I25" s="27">
        <f t="shared" si="1"/>
        <v>-1085809</v>
      </c>
      <c r="J25" s="27">
        <f t="shared" si="1"/>
        <v>-4604420</v>
      </c>
      <c r="K25" s="27">
        <f t="shared" si="1"/>
        <v>-2180866</v>
      </c>
      <c r="L25" s="27">
        <f t="shared" si="1"/>
        <v>-737635</v>
      </c>
      <c r="M25" s="27">
        <f t="shared" si="1"/>
        <v>-2930835</v>
      </c>
      <c r="N25" s="27">
        <f t="shared" si="1"/>
        <v>-5849336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-10453756</v>
      </c>
      <c r="X25" s="27">
        <f t="shared" si="1"/>
        <v>-10149684</v>
      </c>
      <c r="Y25" s="27">
        <f t="shared" si="1"/>
        <v>-304072</v>
      </c>
      <c r="Z25" s="28">
        <f>+IF(X25&lt;&gt;0,+(Y25/X25)*100,0)</f>
        <v>2.9958765218700405</v>
      </c>
      <c r="AA25" s="29">
        <f>SUM(AA19:AA24)</f>
        <v>-20299370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>
        <v>-111611</v>
      </c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33314</v>
      </c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-78297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808797</v>
      </c>
      <c r="D36" s="31">
        <f>+D15+D25+D34</f>
        <v>0</v>
      </c>
      <c r="E36" s="32">
        <f t="shared" si="3"/>
        <v>-8724414</v>
      </c>
      <c r="F36" s="33">
        <f t="shared" si="3"/>
        <v>-8724414</v>
      </c>
      <c r="G36" s="33">
        <f t="shared" si="3"/>
        <v>-5257509</v>
      </c>
      <c r="H36" s="33">
        <f t="shared" si="3"/>
        <v>14864644</v>
      </c>
      <c r="I36" s="33">
        <f t="shared" si="3"/>
        <v>229325</v>
      </c>
      <c r="J36" s="33">
        <f t="shared" si="3"/>
        <v>9836460</v>
      </c>
      <c r="K36" s="33">
        <f t="shared" si="3"/>
        <v>-6292932</v>
      </c>
      <c r="L36" s="33">
        <f t="shared" si="3"/>
        <v>1391429</v>
      </c>
      <c r="M36" s="33">
        <f t="shared" si="3"/>
        <v>1979145</v>
      </c>
      <c r="N36" s="33">
        <f t="shared" si="3"/>
        <v>-2922358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6914102</v>
      </c>
      <c r="X36" s="33">
        <f t="shared" si="3"/>
        <v>-4890932</v>
      </c>
      <c r="Y36" s="33">
        <f t="shared" si="3"/>
        <v>11805034</v>
      </c>
      <c r="Z36" s="34">
        <f>+IF(X36&lt;&gt;0,+(Y36/X36)*100,0)</f>
        <v>-241.36573561030903</v>
      </c>
      <c r="AA36" s="35">
        <f>+AA15+AA25+AA34</f>
        <v>-8724414</v>
      </c>
    </row>
    <row r="37" spans="1:27" ht="13.5">
      <c r="A37" s="22" t="s">
        <v>57</v>
      </c>
      <c r="B37" s="16"/>
      <c r="C37" s="31">
        <v>70764</v>
      </c>
      <c r="D37" s="31"/>
      <c r="E37" s="32">
        <v>1432000</v>
      </c>
      <c r="F37" s="33">
        <v>1432000</v>
      </c>
      <c r="G37" s="33"/>
      <c r="H37" s="33">
        <v>-5257509</v>
      </c>
      <c r="I37" s="33">
        <v>9607135</v>
      </c>
      <c r="J37" s="33"/>
      <c r="K37" s="33">
        <v>9836460</v>
      </c>
      <c r="L37" s="33">
        <v>3543528</v>
      </c>
      <c r="M37" s="33">
        <v>4934957</v>
      </c>
      <c r="N37" s="33">
        <v>9836460</v>
      </c>
      <c r="O37" s="33"/>
      <c r="P37" s="33"/>
      <c r="Q37" s="33"/>
      <c r="R37" s="33"/>
      <c r="S37" s="33"/>
      <c r="T37" s="33"/>
      <c r="U37" s="33"/>
      <c r="V37" s="33"/>
      <c r="W37" s="33"/>
      <c r="X37" s="33">
        <v>1432000</v>
      </c>
      <c r="Y37" s="33">
        <v>-1432000</v>
      </c>
      <c r="Z37" s="34">
        <v>-100</v>
      </c>
      <c r="AA37" s="35">
        <v>1432000</v>
      </c>
    </row>
    <row r="38" spans="1:27" ht="13.5">
      <c r="A38" s="41" t="s">
        <v>58</v>
      </c>
      <c r="B38" s="42"/>
      <c r="C38" s="43">
        <v>879561</v>
      </c>
      <c r="D38" s="43"/>
      <c r="E38" s="44">
        <v>-7292414</v>
      </c>
      <c r="F38" s="45">
        <v>-7292414</v>
      </c>
      <c r="G38" s="45">
        <v>-5257509</v>
      </c>
      <c r="H38" s="45">
        <v>9607135</v>
      </c>
      <c r="I38" s="45">
        <v>9836460</v>
      </c>
      <c r="J38" s="45">
        <v>9836460</v>
      </c>
      <c r="K38" s="45">
        <v>3543528</v>
      </c>
      <c r="L38" s="45">
        <v>4934957</v>
      </c>
      <c r="M38" s="45">
        <v>6914102</v>
      </c>
      <c r="N38" s="45">
        <v>6914102</v>
      </c>
      <c r="O38" s="45"/>
      <c r="P38" s="45"/>
      <c r="Q38" s="45"/>
      <c r="R38" s="45"/>
      <c r="S38" s="45"/>
      <c r="T38" s="45"/>
      <c r="U38" s="45"/>
      <c r="V38" s="45"/>
      <c r="W38" s="45">
        <v>6914102</v>
      </c>
      <c r="X38" s="45">
        <v>-3458932</v>
      </c>
      <c r="Y38" s="45">
        <v>10373034</v>
      </c>
      <c r="Z38" s="46">
        <v>-299.89</v>
      </c>
      <c r="AA38" s="47">
        <v>-7292414</v>
      </c>
    </row>
    <row r="39" spans="1:27" ht="13.5">
      <c r="A39" s="48" t="s">
        <v>91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108602868</v>
      </c>
      <c r="F6" s="19">
        <v>108602868</v>
      </c>
      <c r="G6" s="19">
        <v>8620005</v>
      </c>
      <c r="H6" s="19">
        <v>7909352</v>
      </c>
      <c r="I6" s="19">
        <v>7411468</v>
      </c>
      <c r="J6" s="19">
        <v>23940825</v>
      </c>
      <c r="K6" s="19">
        <v>7667129</v>
      </c>
      <c r="L6" s="19">
        <v>7946083</v>
      </c>
      <c r="M6" s="19">
        <v>8001966</v>
      </c>
      <c r="N6" s="19">
        <v>23615178</v>
      </c>
      <c r="O6" s="19"/>
      <c r="P6" s="19"/>
      <c r="Q6" s="19"/>
      <c r="R6" s="19"/>
      <c r="S6" s="19"/>
      <c r="T6" s="19"/>
      <c r="U6" s="19"/>
      <c r="V6" s="19"/>
      <c r="W6" s="19">
        <v>47556003</v>
      </c>
      <c r="X6" s="19">
        <v>45999688</v>
      </c>
      <c r="Y6" s="19">
        <v>1556315</v>
      </c>
      <c r="Z6" s="20">
        <v>3.38</v>
      </c>
      <c r="AA6" s="21">
        <v>108602868</v>
      </c>
    </row>
    <row r="7" spans="1:27" ht="13.5">
      <c r="A7" s="22" t="s">
        <v>34</v>
      </c>
      <c r="B7" s="16"/>
      <c r="C7" s="17"/>
      <c r="D7" s="17"/>
      <c r="E7" s="18">
        <v>76376000</v>
      </c>
      <c r="F7" s="19">
        <v>76376000</v>
      </c>
      <c r="G7" s="19">
        <v>29843000</v>
      </c>
      <c r="H7" s="19">
        <v>1420000</v>
      </c>
      <c r="I7" s="19"/>
      <c r="J7" s="19">
        <v>31263000</v>
      </c>
      <c r="K7" s="19"/>
      <c r="L7" s="19">
        <v>364000</v>
      </c>
      <c r="M7" s="19">
        <v>25055000</v>
      </c>
      <c r="N7" s="19">
        <v>25419000</v>
      </c>
      <c r="O7" s="19"/>
      <c r="P7" s="19"/>
      <c r="Q7" s="19"/>
      <c r="R7" s="19"/>
      <c r="S7" s="19"/>
      <c r="T7" s="19"/>
      <c r="U7" s="19"/>
      <c r="V7" s="19"/>
      <c r="W7" s="19">
        <v>56682000</v>
      </c>
      <c r="X7" s="19">
        <v>53297500</v>
      </c>
      <c r="Y7" s="19">
        <v>3384500</v>
      </c>
      <c r="Z7" s="20">
        <v>6.35</v>
      </c>
      <c r="AA7" s="21">
        <v>76376000</v>
      </c>
    </row>
    <row r="8" spans="1:27" ht="13.5">
      <c r="A8" s="22" t="s">
        <v>35</v>
      </c>
      <c r="B8" s="16"/>
      <c r="C8" s="17"/>
      <c r="D8" s="17"/>
      <c r="E8" s="18">
        <v>88838885</v>
      </c>
      <c r="F8" s="19">
        <v>88838885</v>
      </c>
      <c r="G8" s="19">
        <v>9875000</v>
      </c>
      <c r="H8" s="19"/>
      <c r="I8" s="19"/>
      <c r="J8" s="19">
        <v>9875000</v>
      </c>
      <c r="K8" s="19">
        <v>10000000</v>
      </c>
      <c r="L8" s="19">
        <v>12209000</v>
      </c>
      <c r="M8" s="19"/>
      <c r="N8" s="19">
        <v>22209000</v>
      </c>
      <c r="O8" s="19"/>
      <c r="P8" s="19"/>
      <c r="Q8" s="19"/>
      <c r="R8" s="19"/>
      <c r="S8" s="19"/>
      <c r="T8" s="19"/>
      <c r="U8" s="19"/>
      <c r="V8" s="19"/>
      <c r="W8" s="19">
        <v>32084000</v>
      </c>
      <c r="X8" s="19">
        <v>59438788</v>
      </c>
      <c r="Y8" s="19">
        <v>-27354788</v>
      </c>
      <c r="Z8" s="20">
        <v>-46.02</v>
      </c>
      <c r="AA8" s="21">
        <v>88838885</v>
      </c>
    </row>
    <row r="9" spans="1:27" ht="13.5">
      <c r="A9" s="22" t="s">
        <v>36</v>
      </c>
      <c r="B9" s="16"/>
      <c r="C9" s="17"/>
      <c r="D9" s="17"/>
      <c r="E9" s="18">
        <v>7565570</v>
      </c>
      <c r="F9" s="19">
        <v>7565570</v>
      </c>
      <c r="G9" s="19">
        <v>28114</v>
      </c>
      <c r="H9" s="19">
        <v>150778</v>
      </c>
      <c r="I9" s="19">
        <v>30886</v>
      </c>
      <c r="J9" s="19">
        <v>209778</v>
      </c>
      <c r="K9" s="19">
        <v>7216</v>
      </c>
      <c r="L9" s="19">
        <v>15023</v>
      </c>
      <c r="M9" s="19">
        <v>116815</v>
      </c>
      <c r="N9" s="19">
        <v>139054</v>
      </c>
      <c r="O9" s="19"/>
      <c r="P9" s="19"/>
      <c r="Q9" s="19"/>
      <c r="R9" s="19"/>
      <c r="S9" s="19"/>
      <c r="T9" s="19"/>
      <c r="U9" s="19"/>
      <c r="V9" s="19"/>
      <c r="W9" s="19">
        <v>348832</v>
      </c>
      <c r="X9" s="19"/>
      <c r="Y9" s="19">
        <v>348832</v>
      </c>
      <c r="Z9" s="20"/>
      <c r="AA9" s="21">
        <v>7565570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/>
      <c r="D12" s="17"/>
      <c r="E12" s="18">
        <v>-202148623</v>
      </c>
      <c r="F12" s="19">
        <v>-202148623</v>
      </c>
      <c r="G12" s="19">
        <v>-6762283</v>
      </c>
      <c r="H12" s="19">
        <v>-14803813</v>
      </c>
      <c r="I12" s="19">
        <v>-8778828</v>
      </c>
      <c r="J12" s="19">
        <v>-30344924</v>
      </c>
      <c r="K12" s="19">
        <v>-12147636</v>
      </c>
      <c r="L12" s="19">
        <v>-16453574</v>
      </c>
      <c r="M12" s="19">
        <v>-24543295</v>
      </c>
      <c r="N12" s="19">
        <v>-53144505</v>
      </c>
      <c r="O12" s="19"/>
      <c r="P12" s="19"/>
      <c r="Q12" s="19"/>
      <c r="R12" s="19"/>
      <c r="S12" s="19"/>
      <c r="T12" s="19"/>
      <c r="U12" s="19"/>
      <c r="V12" s="19"/>
      <c r="W12" s="19">
        <v>-83489429</v>
      </c>
      <c r="X12" s="19">
        <v>-96330467</v>
      </c>
      <c r="Y12" s="19">
        <v>12841038</v>
      </c>
      <c r="Z12" s="20">
        <v>-13.33</v>
      </c>
      <c r="AA12" s="21">
        <v>-202148623</v>
      </c>
    </row>
    <row r="13" spans="1:27" ht="13.5">
      <c r="A13" s="22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0</v>
      </c>
      <c r="D15" s="25">
        <f>SUM(D6:D14)</f>
        <v>0</v>
      </c>
      <c r="E15" s="26">
        <f t="shared" si="0"/>
        <v>79234700</v>
      </c>
      <c r="F15" s="27">
        <f t="shared" si="0"/>
        <v>79234700</v>
      </c>
      <c r="G15" s="27">
        <f t="shared" si="0"/>
        <v>41603836</v>
      </c>
      <c r="H15" s="27">
        <f t="shared" si="0"/>
        <v>-5323683</v>
      </c>
      <c r="I15" s="27">
        <f t="shared" si="0"/>
        <v>-1336474</v>
      </c>
      <c r="J15" s="27">
        <f t="shared" si="0"/>
        <v>34943679</v>
      </c>
      <c r="K15" s="27">
        <f t="shared" si="0"/>
        <v>5526709</v>
      </c>
      <c r="L15" s="27">
        <f t="shared" si="0"/>
        <v>4080532</v>
      </c>
      <c r="M15" s="27">
        <f t="shared" si="0"/>
        <v>8630486</v>
      </c>
      <c r="N15" s="27">
        <f t="shared" si="0"/>
        <v>18237727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53181406</v>
      </c>
      <c r="X15" s="27">
        <f t="shared" si="0"/>
        <v>62405509</v>
      </c>
      <c r="Y15" s="27">
        <f t="shared" si="0"/>
        <v>-9224103</v>
      </c>
      <c r="Z15" s="28">
        <f>+IF(X15&lt;&gt;0,+(Y15/X15)*100,0)</f>
        <v>-14.780911409600073</v>
      </c>
      <c r="AA15" s="29">
        <f>SUM(AA6:AA14)</f>
        <v>79234700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>
        <v>211000</v>
      </c>
      <c r="N19" s="36">
        <v>211000</v>
      </c>
      <c r="O19" s="36"/>
      <c r="P19" s="36"/>
      <c r="Q19" s="19"/>
      <c r="R19" s="36"/>
      <c r="S19" s="36"/>
      <c r="T19" s="19"/>
      <c r="U19" s="36"/>
      <c r="V19" s="36"/>
      <c r="W19" s="36">
        <v>211000</v>
      </c>
      <c r="X19" s="19"/>
      <c r="Y19" s="36">
        <v>211000</v>
      </c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>
        <v>-13604000</v>
      </c>
      <c r="F21" s="19">
        <v>-13604000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-13604000</v>
      </c>
    </row>
    <row r="22" spans="1:27" ht="13.5">
      <c r="A22" s="22" t="s">
        <v>47</v>
      </c>
      <c r="B22" s="16"/>
      <c r="C22" s="17"/>
      <c r="D22" s="17"/>
      <c r="E22" s="18">
        <v>-10205000</v>
      </c>
      <c r="F22" s="19">
        <v>-10205000</v>
      </c>
      <c r="G22" s="19">
        <v>5426053</v>
      </c>
      <c r="H22" s="19">
        <v>43606607</v>
      </c>
      <c r="I22" s="19"/>
      <c r="J22" s="19">
        <v>49032660</v>
      </c>
      <c r="K22" s="19"/>
      <c r="L22" s="19">
        <v>41759549</v>
      </c>
      <c r="M22" s="19">
        <v>5426053</v>
      </c>
      <c r="N22" s="19">
        <v>47185602</v>
      </c>
      <c r="O22" s="19"/>
      <c r="P22" s="19"/>
      <c r="Q22" s="19"/>
      <c r="R22" s="19"/>
      <c r="S22" s="19"/>
      <c r="T22" s="19"/>
      <c r="U22" s="19"/>
      <c r="V22" s="19"/>
      <c r="W22" s="19">
        <v>96218262</v>
      </c>
      <c r="X22" s="19"/>
      <c r="Y22" s="19">
        <v>96218262</v>
      </c>
      <c r="Z22" s="20"/>
      <c r="AA22" s="21">
        <v>-10205000</v>
      </c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/>
      <c r="D24" s="17"/>
      <c r="E24" s="18">
        <v>-88838885</v>
      </c>
      <c r="F24" s="19">
        <v>-88838885</v>
      </c>
      <c r="G24" s="19">
        <v>-4186408</v>
      </c>
      <c r="H24" s="19">
        <v>-5812584</v>
      </c>
      <c r="I24" s="19">
        <v>-314444</v>
      </c>
      <c r="J24" s="19">
        <v>-10313436</v>
      </c>
      <c r="K24" s="19">
        <v>-6055537</v>
      </c>
      <c r="L24" s="19">
        <v>-15662357</v>
      </c>
      <c r="M24" s="19">
        <v>-10079955</v>
      </c>
      <c r="N24" s="19">
        <v>-31797849</v>
      </c>
      <c r="O24" s="19"/>
      <c r="P24" s="19"/>
      <c r="Q24" s="19"/>
      <c r="R24" s="19"/>
      <c r="S24" s="19"/>
      <c r="T24" s="19"/>
      <c r="U24" s="19"/>
      <c r="V24" s="19"/>
      <c r="W24" s="19">
        <v>-42111285</v>
      </c>
      <c r="X24" s="19">
        <v>-44465270</v>
      </c>
      <c r="Y24" s="19">
        <v>2353985</v>
      </c>
      <c r="Z24" s="20">
        <v>-5.29</v>
      </c>
      <c r="AA24" s="21">
        <v>-88838885</v>
      </c>
    </row>
    <row r="25" spans="1:27" ht="13.5">
      <c r="A25" s="23" t="s">
        <v>49</v>
      </c>
      <c r="B25" s="24"/>
      <c r="C25" s="25">
        <f aca="true" t="shared" si="1" ref="C25:Y25">SUM(C19:C24)</f>
        <v>0</v>
      </c>
      <c r="D25" s="25">
        <f>SUM(D19:D24)</f>
        <v>0</v>
      </c>
      <c r="E25" s="26">
        <f t="shared" si="1"/>
        <v>-112647885</v>
      </c>
      <c r="F25" s="27">
        <f t="shared" si="1"/>
        <v>-112647885</v>
      </c>
      <c r="G25" s="27">
        <f t="shared" si="1"/>
        <v>1239645</v>
      </c>
      <c r="H25" s="27">
        <f t="shared" si="1"/>
        <v>37794023</v>
      </c>
      <c r="I25" s="27">
        <f t="shared" si="1"/>
        <v>-314444</v>
      </c>
      <c r="J25" s="27">
        <f t="shared" si="1"/>
        <v>38719224</v>
      </c>
      <c r="K25" s="27">
        <f t="shared" si="1"/>
        <v>-6055537</v>
      </c>
      <c r="L25" s="27">
        <f t="shared" si="1"/>
        <v>26097192</v>
      </c>
      <c r="M25" s="27">
        <f t="shared" si="1"/>
        <v>-4442902</v>
      </c>
      <c r="N25" s="27">
        <f t="shared" si="1"/>
        <v>15598753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54317977</v>
      </c>
      <c r="X25" s="27">
        <f t="shared" si="1"/>
        <v>-44465270</v>
      </c>
      <c r="Y25" s="27">
        <f t="shared" si="1"/>
        <v>98783247</v>
      </c>
      <c r="Z25" s="28">
        <f>+IF(X25&lt;&gt;0,+(Y25/X25)*100,0)</f>
        <v>-222.15820796770154</v>
      </c>
      <c r="AA25" s="29">
        <f>SUM(AA19:AA24)</f>
        <v>-112647885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>
        <v>-10123</v>
      </c>
      <c r="H31" s="36">
        <v>1982</v>
      </c>
      <c r="I31" s="36">
        <v>-2267</v>
      </c>
      <c r="J31" s="36">
        <v>-10408</v>
      </c>
      <c r="K31" s="19">
        <v>700</v>
      </c>
      <c r="L31" s="19">
        <v>896</v>
      </c>
      <c r="M31" s="19">
        <v>7773</v>
      </c>
      <c r="N31" s="19">
        <v>9369</v>
      </c>
      <c r="O31" s="36"/>
      <c r="P31" s="36"/>
      <c r="Q31" s="36"/>
      <c r="R31" s="19"/>
      <c r="S31" s="19"/>
      <c r="T31" s="19"/>
      <c r="U31" s="19"/>
      <c r="V31" s="36"/>
      <c r="W31" s="36">
        <v>-1039</v>
      </c>
      <c r="X31" s="36"/>
      <c r="Y31" s="19">
        <v>-1039</v>
      </c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-10123</v>
      </c>
      <c r="H34" s="27">
        <f t="shared" si="2"/>
        <v>1982</v>
      </c>
      <c r="I34" s="27">
        <f t="shared" si="2"/>
        <v>-2267</v>
      </c>
      <c r="J34" s="27">
        <f t="shared" si="2"/>
        <v>-10408</v>
      </c>
      <c r="K34" s="27">
        <f t="shared" si="2"/>
        <v>700</v>
      </c>
      <c r="L34" s="27">
        <f t="shared" si="2"/>
        <v>896</v>
      </c>
      <c r="M34" s="27">
        <f t="shared" si="2"/>
        <v>7773</v>
      </c>
      <c r="N34" s="27">
        <f t="shared" si="2"/>
        <v>9369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-1039</v>
      </c>
      <c r="X34" s="27">
        <f t="shared" si="2"/>
        <v>0</v>
      </c>
      <c r="Y34" s="27">
        <f t="shared" si="2"/>
        <v>-1039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0</v>
      </c>
      <c r="D36" s="31">
        <f>+D15+D25+D34</f>
        <v>0</v>
      </c>
      <c r="E36" s="32">
        <f t="shared" si="3"/>
        <v>-33413185</v>
      </c>
      <c r="F36" s="33">
        <f t="shared" si="3"/>
        <v>-33413185</v>
      </c>
      <c r="G36" s="33">
        <f t="shared" si="3"/>
        <v>42833358</v>
      </c>
      <c r="H36" s="33">
        <f t="shared" si="3"/>
        <v>32472322</v>
      </c>
      <c r="I36" s="33">
        <f t="shared" si="3"/>
        <v>-1653185</v>
      </c>
      <c r="J36" s="33">
        <f t="shared" si="3"/>
        <v>73652495</v>
      </c>
      <c r="K36" s="33">
        <f t="shared" si="3"/>
        <v>-528128</v>
      </c>
      <c r="L36" s="33">
        <f t="shared" si="3"/>
        <v>30178620</v>
      </c>
      <c r="M36" s="33">
        <f t="shared" si="3"/>
        <v>4195357</v>
      </c>
      <c r="N36" s="33">
        <f t="shared" si="3"/>
        <v>33845849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107498344</v>
      </c>
      <c r="X36" s="33">
        <f t="shared" si="3"/>
        <v>17940239</v>
      </c>
      <c r="Y36" s="33">
        <f t="shared" si="3"/>
        <v>89558105</v>
      </c>
      <c r="Z36" s="34">
        <f>+IF(X36&lt;&gt;0,+(Y36/X36)*100,0)</f>
        <v>499.2024075041587</v>
      </c>
      <c r="AA36" s="35">
        <f>+AA15+AA25+AA34</f>
        <v>-33413185</v>
      </c>
    </row>
    <row r="37" spans="1:27" ht="13.5">
      <c r="A37" s="22" t="s">
        <v>57</v>
      </c>
      <c r="B37" s="16"/>
      <c r="C37" s="31"/>
      <c r="D37" s="31"/>
      <c r="E37" s="32">
        <v>27093000</v>
      </c>
      <c r="F37" s="33">
        <v>27093000</v>
      </c>
      <c r="G37" s="33">
        <v>33076913</v>
      </c>
      <c r="H37" s="33">
        <v>75910271</v>
      </c>
      <c r="I37" s="33">
        <v>108382593</v>
      </c>
      <c r="J37" s="33">
        <v>33076913</v>
      </c>
      <c r="K37" s="33">
        <v>106729408</v>
      </c>
      <c r="L37" s="33">
        <v>106201280</v>
      </c>
      <c r="M37" s="33">
        <v>136379900</v>
      </c>
      <c r="N37" s="33">
        <v>106729408</v>
      </c>
      <c r="O37" s="33"/>
      <c r="P37" s="33"/>
      <c r="Q37" s="33"/>
      <c r="R37" s="33"/>
      <c r="S37" s="33"/>
      <c r="T37" s="33"/>
      <c r="U37" s="33"/>
      <c r="V37" s="33"/>
      <c r="W37" s="33">
        <v>33076913</v>
      </c>
      <c r="X37" s="33">
        <v>27093000</v>
      </c>
      <c r="Y37" s="33">
        <v>5983913</v>
      </c>
      <c r="Z37" s="34">
        <v>22.09</v>
      </c>
      <c r="AA37" s="35">
        <v>27093000</v>
      </c>
    </row>
    <row r="38" spans="1:27" ht="13.5">
      <c r="A38" s="41" t="s">
        <v>58</v>
      </c>
      <c r="B38" s="42"/>
      <c r="C38" s="43"/>
      <c r="D38" s="43"/>
      <c r="E38" s="44">
        <v>-6320185</v>
      </c>
      <c r="F38" s="45">
        <v>-6320185</v>
      </c>
      <c r="G38" s="45">
        <v>75910271</v>
      </c>
      <c r="H38" s="45">
        <v>108382593</v>
      </c>
      <c r="I38" s="45">
        <v>106729408</v>
      </c>
      <c r="J38" s="45">
        <v>106729408</v>
      </c>
      <c r="K38" s="45">
        <v>106201280</v>
      </c>
      <c r="L38" s="45">
        <v>136379900</v>
      </c>
      <c r="M38" s="45">
        <v>140575257</v>
      </c>
      <c r="N38" s="45">
        <v>140575257</v>
      </c>
      <c r="O38" s="45"/>
      <c r="P38" s="45"/>
      <c r="Q38" s="45"/>
      <c r="R38" s="45"/>
      <c r="S38" s="45"/>
      <c r="T38" s="45"/>
      <c r="U38" s="45"/>
      <c r="V38" s="45"/>
      <c r="W38" s="45">
        <v>140575257</v>
      </c>
      <c r="X38" s="45">
        <v>45033239</v>
      </c>
      <c r="Y38" s="45">
        <v>95542018</v>
      </c>
      <c r="Z38" s="46">
        <v>212.16</v>
      </c>
      <c r="AA38" s="47">
        <v>-6320185</v>
      </c>
    </row>
    <row r="39" spans="1:27" ht="13.5">
      <c r="A39" s="48" t="s">
        <v>91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2243134</v>
      </c>
      <c r="D6" s="17"/>
      <c r="E6" s="18">
        <v>145036</v>
      </c>
      <c r="F6" s="19">
        <v>145036</v>
      </c>
      <c r="G6" s="19">
        <v>334150</v>
      </c>
      <c r="H6" s="19">
        <v>67338</v>
      </c>
      <c r="I6" s="19">
        <v>642195</v>
      </c>
      <c r="J6" s="19">
        <v>1043683</v>
      </c>
      <c r="K6" s="19">
        <v>480263</v>
      </c>
      <c r="L6" s="19">
        <v>182370</v>
      </c>
      <c r="M6" s="19">
        <v>241803</v>
      </c>
      <c r="N6" s="19">
        <v>904436</v>
      </c>
      <c r="O6" s="19"/>
      <c r="P6" s="19"/>
      <c r="Q6" s="19"/>
      <c r="R6" s="19"/>
      <c r="S6" s="19"/>
      <c r="T6" s="19"/>
      <c r="U6" s="19"/>
      <c r="V6" s="19"/>
      <c r="W6" s="19">
        <v>1948119</v>
      </c>
      <c r="X6" s="19">
        <v>58199</v>
      </c>
      <c r="Y6" s="19">
        <v>1889920</v>
      </c>
      <c r="Z6" s="20">
        <v>3247.34</v>
      </c>
      <c r="AA6" s="21">
        <v>145036</v>
      </c>
    </row>
    <row r="7" spans="1:27" ht="13.5">
      <c r="A7" s="22" t="s">
        <v>34</v>
      </c>
      <c r="B7" s="16"/>
      <c r="C7" s="17">
        <v>95071853</v>
      </c>
      <c r="D7" s="17"/>
      <c r="E7" s="18">
        <v>101083000</v>
      </c>
      <c r="F7" s="19">
        <v>101083000</v>
      </c>
      <c r="G7" s="19">
        <v>39815000</v>
      </c>
      <c r="H7" s="19">
        <v>1347911</v>
      </c>
      <c r="I7" s="19"/>
      <c r="J7" s="19">
        <v>41162911</v>
      </c>
      <c r="K7" s="19">
        <v>1380000</v>
      </c>
      <c r="L7" s="19">
        <v>32617054</v>
      </c>
      <c r="M7" s="19"/>
      <c r="N7" s="19">
        <v>33997054</v>
      </c>
      <c r="O7" s="19"/>
      <c r="P7" s="19"/>
      <c r="Q7" s="19"/>
      <c r="R7" s="19"/>
      <c r="S7" s="19"/>
      <c r="T7" s="19"/>
      <c r="U7" s="19"/>
      <c r="V7" s="19"/>
      <c r="W7" s="19">
        <v>75159965</v>
      </c>
      <c r="X7" s="19">
        <v>66924881</v>
      </c>
      <c r="Y7" s="19">
        <v>8235084</v>
      </c>
      <c r="Z7" s="20">
        <v>12.3</v>
      </c>
      <c r="AA7" s="21">
        <v>101083000</v>
      </c>
    </row>
    <row r="8" spans="1:27" ht="13.5">
      <c r="A8" s="22" t="s">
        <v>35</v>
      </c>
      <c r="B8" s="16"/>
      <c r="C8" s="17"/>
      <c r="D8" s="17"/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/>
      <c r="AA8" s="21"/>
    </row>
    <row r="9" spans="1:27" ht="13.5">
      <c r="A9" s="22" t="s">
        <v>36</v>
      </c>
      <c r="B9" s="16"/>
      <c r="C9" s="17">
        <v>5841380</v>
      </c>
      <c r="D9" s="17"/>
      <c r="E9" s="18">
        <v>5673201</v>
      </c>
      <c r="F9" s="19">
        <v>5673201</v>
      </c>
      <c r="G9" s="19">
        <v>609532</v>
      </c>
      <c r="H9" s="19">
        <v>396551</v>
      </c>
      <c r="I9" s="19">
        <v>727744</v>
      </c>
      <c r="J9" s="19">
        <v>1733827</v>
      </c>
      <c r="K9" s="19">
        <v>591624</v>
      </c>
      <c r="L9" s="19">
        <v>425125</v>
      </c>
      <c r="M9" s="19">
        <v>540647</v>
      </c>
      <c r="N9" s="19">
        <v>1557396</v>
      </c>
      <c r="O9" s="19"/>
      <c r="P9" s="19"/>
      <c r="Q9" s="19"/>
      <c r="R9" s="19"/>
      <c r="S9" s="19"/>
      <c r="T9" s="19"/>
      <c r="U9" s="19"/>
      <c r="V9" s="19"/>
      <c r="W9" s="19">
        <v>3291223</v>
      </c>
      <c r="X9" s="19">
        <v>2855304</v>
      </c>
      <c r="Y9" s="19">
        <v>435919</v>
      </c>
      <c r="Z9" s="20">
        <v>15.27</v>
      </c>
      <c r="AA9" s="21">
        <v>5673201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-58957122</v>
      </c>
      <c r="D12" s="17"/>
      <c r="E12" s="18">
        <v>-74940966</v>
      </c>
      <c r="F12" s="19">
        <v>-74940966</v>
      </c>
      <c r="G12" s="19">
        <v>-5634549</v>
      </c>
      <c r="H12" s="19">
        <v>-5812212</v>
      </c>
      <c r="I12" s="19">
        <v>-5990311</v>
      </c>
      <c r="J12" s="19">
        <v>-17437072</v>
      </c>
      <c r="K12" s="19">
        <v>-6184957</v>
      </c>
      <c r="L12" s="19">
        <v>-7586201</v>
      </c>
      <c r="M12" s="19">
        <v>-4904288</v>
      </c>
      <c r="N12" s="19">
        <v>-18675446</v>
      </c>
      <c r="O12" s="19"/>
      <c r="P12" s="19"/>
      <c r="Q12" s="19"/>
      <c r="R12" s="19"/>
      <c r="S12" s="19"/>
      <c r="T12" s="19"/>
      <c r="U12" s="19"/>
      <c r="V12" s="19"/>
      <c r="W12" s="19">
        <v>-36112518</v>
      </c>
      <c r="X12" s="19">
        <v>-35375974</v>
      </c>
      <c r="Y12" s="19">
        <v>-736544</v>
      </c>
      <c r="Z12" s="20">
        <v>2.08</v>
      </c>
      <c r="AA12" s="21">
        <v>-74940966</v>
      </c>
    </row>
    <row r="13" spans="1:27" ht="13.5">
      <c r="A13" s="22" t="s">
        <v>40</v>
      </c>
      <c r="B13" s="16"/>
      <c r="C13" s="17">
        <v>-2300340</v>
      </c>
      <c r="D13" s="17"/>
      <c r="E13" s="18">
        <v>-1569430</v>
      </c>
      <c r="F13" s="19">
        <v>-1569430</v>
      </c>
      <c r="G13" s="19"/>
      <c r="H13" s="19"/>
      <c r="I13" s="19"/>
      <c r="J13" s="19"/>
      <c r="K13" s="19"/>
      <c r="L13" s="19"/>
      <c r="M13" s="19">
        <v>-551713</v>
      </c>
      <c r="N13" s="19">
        <v>-551713</v>
      </c>
      <c r="O13" s="19"/>
      <c r="P13" s="19"/>
      <c r="Q13" s="19"/>
      <c r="R13" s="19"/>
      <c r="S13" s="19"/>
      <c r="T13" s="19"/>
      <c r="U13" s="19"/>
      <c r="V13" s="19"/>
      <c r="W13" s="19">
        <v>-551713</v>
      </c>
      <c r="X13" s="19">
        <v>-810788</v>
      </c>
      <c r="Y13" s="19">
        <v>259075</v>
      </c>
      <c r="Z13" s="20">
        <v>-31.95</v>
      </c>
      <c r="AA13" s="21">
        <v>-1569430</v>
      </c>
    </row>
    <row r="14" spans="1:27" ht="13.5">
      <c r="A14" s="22" t="s">
        <v>41</v>
      </c>
      <c r="B14" s="16"/>
      <c r="C14" s="17">
        <v>-33666424</v>
      </c>
      <c r="D14" s="17"/>
      <c r="E14" s="18">
        <v>-38675939</v>
      </c>
      <c r="F14" s="19">
        <v>-38675939</v>
      </c>
      <c r="G14" s="19">
        <v>-3848694</v>
      </c>
      <c r="H14" s="19">
        <v>-961510</v>
      </c>
      <c r="I14" s="19">
        <v>-1730516</v>
      </c>
      <c r="J14" s="19">
        <v>-6540720</v>
      </c>
      <c r="K14" s="19">
        <v>-1192802</v>
      </c>
      <c r="L14" s="19">
        <v>-5626633</v>
      </c>
      <c r="M14" s="19">
        <v>-2512440</v>
      </c>
      <c r="N14" s="19">
        <v>-9331875</v>
      </c>
      <c r="O14" s="19"/>
      <c r="P14" s="19"/>
      <c r="Q14" s="19"/>
      <c r="R14" s="19"/>
      <c r="S14" s="19"/>
      <c r="T14" s="19"/>
      <c r="U14" s="19"/>
      <c r="V14" s="19"/>
      <c r="W14" s="19">
        <v>-15872595</v>
      </c>
      <c r="X14" s="19">
        <v>-14183066</v>
      </c>
      <c r="Y14" s="19">
        <v>-1689529</v>
      </c>
      <c r="Z14" s="20">
        <v>11.91</v>
      </c>
      <c r="AA14" s="21">
        <v>-38675939</v>
      </c>
    </row>
    <row r="15" spans="1:27" ht="13.5">
      <c r="A15" s="23" t="s">
        <v>42</v>
      </c>
      <c r="B15" s="24"/>
      <c r="C15" s="25">
        <f aca="true" t="shared" si="0" ref="C15:Y15">SUM(C6:C14)</f>
        <v>8232481</v>
      </c>
      <c r="D15" s="25">
        <f>SUM(D6:D14)</f>
        <v>0</v>
      </c>
      <c r="E15" s="26">
        <f t="shared" si="0"/>
        <v>-8285098</v>
      </c>
      <c r="F15" s="27">
        <f t="shared" si="0"/>
        <v>-8285098</v>
      </c>
      <c r="G15" s="27">
        <f t="shared" si="0"/>
        <v>31275439</v>
      </c>
      <c r="H15" s="27">
        <f t="shared" si="0"/>
        <v>-4961922</v>
      </c>
      <c r="I15" s="27">
        <f t="shared" si="0"/>
        <v>-6350888</v>
      </c>
      <c r="J15" s="27">
        <f t="shared" si="0"/>
        <v>19962629</v>
      </c>
      <c r="K15" s="27">
        <f t="shared" si="0"/>
        <v>-4925872</v>
      </c>
      <c r="L15" s="27">
        <f t="shared" si="0"/>
        <v>20011715</v>
      </c>
      <c r="M15" s="27">
        <f t="shared" si="0"/>
        <v>-7185991</v>
      </c>
      <c r="N15" s="27">
        <f t="shared" si="0"/>
        <v>7899852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27862481</v>
      </c>
      <c r="X15" s="27">
        <f t="shared" si="0"/>
        <v>19468556</v>
      </c>
      <c r="Y15" s="27">
        <f t="shared" si="0"/>
        <v>8393925</v>
      </c>
      <c r="Z15" s="28">
        <f>+IF(X15&lt;&gt;0,+(Y15/X15)*100,0)</f>
        <v>43.11529319380441</v>
      </c>
      <c r="AA15" s="29">
        <f>SUM(AA6:AA14)</f>
        <v>-8285098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601</v>
      </c>
      <c r="D19" s="17"/>
      <c r="E19" s="18">
        <v>57000</v>
      </c>
      <c r="F19" s="19">
        <v>57000</v>
      </c>
      <c r="G19" s="36"/>
      <c r="H19" s="36"/>
      <c r="I19" s="36"/>
      <c r="J19" s="19"/>
      <c r="K19" s="36">
        <v>9950</v>
      </c>
      <c r="L19" s="36"/>
      <c r="M19" s="19"/>
      <c r="N19" s="36">
        <v>9950</v>
      </c>
      <c r="O19" s="36"/>
      <c r="P19" s="36"/>
      <c r="Q19" s="19"/>
      <c r="R19" s="36"/>
      <c r="S19" s="36"/>
      <c r="T19" s="19"/>
      <c r="U19" s="36"/>
      <c r="V19" s="36"/>
      <c r="W19" s="36">
        <v>9950</v>
      </c>
      <c r="X19" s="19"/>
      <c r="Y19" s="36">
        <v>9950</v>
      </c>
      <c r="Z19" s="37"/>
      <c r="AA19" s="38">
        <v>57000</v>
      </c>
    </row>
    <row r="20" spans="1:27" ht="13.5">
      <c r="A20" s="22" t="s">
        <v>45</v>
      </c>
      <c r="B20" s="16"/>
      <c r="C20" s="17">
        <v>135571</v>
      </c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-2553462</v>
      </c>
      <c r="D24" s="17"/>
      <c r="E24" s="18">
        <v>-4539136</v>
      </c>
      <c r="F24" s="19">
        <v>-4539136</v>
      </c>
      <c r="G24" s="19">
        <v>-305770</v>
      </c>
      <c r="H24" s="19">
        <v>-8735</v>
      </c>
      <c r="I24" s="19">
        <v>-22675</v>
      </c>
      <c r="J24" s="19">
        <v>-337180</v>
      </c>
      <c r="K24" s="19"/>
      <c r="L24" s="19">
        <v>-278661</v>
      </c>
      <c r="M24" s="19">
        <v>-572835</v>
      </c>
      <c r="N24" s="19">
        <v>-851496</v>
      </c>
      <c r="O24" s="19"/>
      <c r="P24" s="19"/>
      <c r="Q24" s="19"/>
      <c r="R24" s="19"/>
      <c r="S24" s="19"/>
      <c r="T24" s="19"/>
      <c r="U24" s="19"/>
      <c r="V24" s="19"/>
      <c r="W24" s="19">
        <v>-1188676</v>
      </c>
      <c r="X24" s="19">
        <v>-677416</v>
      </c>
      <c r="Y24" s="19">
        <v>-511260</v>
      </c>
      <c r="Z24" s="20">
        <v>75.47</v>
      </c>
      <c r="AA24" s="21">
        <v>-4539136</v>
      </c>
    </row>
    <row r="25" spans="1:27" ht="13.5">
      <c r="A25" s="23" t="s">
        <v>49</v>
      </c>
      <c r="B25" s="24"/>
      <c r="C25" s="25">
        <f aca="true" t="shared" si="1" ref="C25:Y25">SUM(C19:C24)</f>
        <v>-2417290</v>
      </c>
      <c r="D25" s="25">
        <f>SUM(D19:D24)</f>
        <v>0</v>
      </c>
      <c r="E25" s="26">
        <f t="shared" si="1"/>
        <v>-4482136</v>
      </c>
      <c r="F25" s="27">
        <f t="shared" si="1"/>
        <v>-4482136</v>
      </c>
      <c r="G25" s="27">
        <f t="shared" si="1"/>
        <v>-305770</v>
      </c>
      <c r="H25" s="27">
        <f t="shared" si="1"/>
        <v>-8735</v>
      </c>
      <c r="I25" s="27">
        <f t="shared" si="1"/>
        <v>-22675</v>
      </c>
      <c r="J25" s="27">
        <f t="shared" si="1"/>
        <v>-337180</v>
      </c>
      <c r="K25" s="27">
        <f t="shared" si="1"/>
        <v>9950</v>
      </c>
      <c r="L25" s="27">
        <f t="shared" si="1"/>
        <v>-278661</v>
      </c>
      <c r="M25" s="27">
        <f t="shared" si="1"/>
        <v>-572835</v>
      </c>
      <c r="N25" s="27">
        <f t="shared" si="1"/>
        <v>-841546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-1178726</v>
      </c>
      <c r="X25" s="27">
        <f t="shared" si="1"/>
        <v>-677416</v>
      </c>
      <c r="Y25" s="27">
        <f t="shared" si="1"/>
        <v>-501310</v>
      </c>
      <c r="Z25" s="28">
        <f>+IF(X25&lt;&gt;0,+(Y25/X25)*100,0)</f>
        <v>74.00327125429573</v>
      </c>
      <c r="AA25" s="29">
        <f>SUM(AA19:AA24)</f>
        <v>-4482136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-1444747</v>
      </c>
      <c r="D33" s="17"/>
      <c r="E33" s="18">
        <v>-1606000</v>
      </c>
      <c r="F33" s="19">
        <v>-1606000</v>
      </c>
      <c r="G33" s="19"/>
      <c r="H33" s="19"/>
      <c r="I33" s="19"/>
      <c r="J33" s="19"/>
      <c r="K33" s="19"/>
      <c r="L33" s="19"/>
      <c r="M33" s="19">
        <v>-777945</v>
      </c>
      <c r="N33" s="19">
        <v>-777945</v>
      </c>
      <c r="O33" s="19"/>
      <c r="P33" s="19"/>
      <c r="Q33" s="19"/>
      <c r="R33" s="19"/>
      <c r="S33" s="19"/>
      <c r="T33" s="19"/>
      <c r="U33" s="19"/>
      <c r="V33" s="19"/>
      <c r="W33" s="19">
        <v>-777945</v>
      </c>
      <c r="X33" s="19">
        <v>-781555</v>
      </c>
      <c r="Y33" s="19">
        <v>3610</v>
      </c>
      <c r="Z33" s="20">
        <v>-0.46</v>
      </c>
      <c r="AA33" s="21">
        <v>-1606000</v>
      </c>
    </row>
    <row r="34" spans="1:27" ht="13.5">
      <c r="A34" s="23" t="s">
        <v>55</v>
      </c>
      <c r="B34" s="24"/>
      <c r="C34" s="25">
        <f aca="true" t="shared" si="2" ref="C34:Y34">SUM(C29:C33)</f>
        <v>-1444747</v>
      </c>
      <c r="D34" s="25">
        <f>SUM(D29:D33)</f>
        <v>0</v>
      </c>
      <c r="E34" s="26">
        <f t="shared" si="2"/>
        <v>-1606000</v>
      </c>
      <c r="F34" s="27">
        <f t="shared" si="2"/>
        <v>-1606000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-777945</v>
      </c>
      <c r="N34" s="27">
        <f t="shared" si="2"/>
        <v>-777945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-777945</v>
      </c>
      <c r="X34" s="27">
        <f t="shared" si="2"/>
        <v>-781555</v>
      </c>
      <c r="Y34" s="27">
        <f t="shared" si="2"/>
        <v>3610</v>
      </c>
      <c r="Z34" s="28">
        <f>+IF(X34&lt;&gt;0,+(Y34/X34)*100,0)</f>
        <v>-0.4618996743671271</v>
      </c>
      <c r="AA34" s="29">
        <f>SUM(AA29:AA33)</f>
        <v>-1606000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4370444</v>
      </c>
      <c r="D36" s="31">
        <f>+D15+D25+D34</f>
        <v>0</v>
      </c>
      <c r="E36" s="32">
        <f t="shared" si="3"/>
        <v>-14373234</v>
      </c>
      <c r="F36" s="33">
        <f t="shared" si="3"/>
        <v>-14373234</v>
      </c>
      <c r="G36" s="33">
        <f t="shared" si="3"/>
        <v>30969669</v>
      </c>
      <c r="H36" s="33">
        <f t="shared" si="3"/>
        <v>-4970657</v>
      </c>
      <c r="I36" s="33">
        <f t="shared" si="3"/>
        <v>-6373563</v>
      </c>
      <c r="J36" s="33">
        <f t="shared" si="3"/>
        <v>19625449</v>
      </c>
      <c r="K36" s="33">
        <f t="shared" si="3"/>
        <v>-4915922</v>
      </c>
      <c r="L36" s="33">
        <f t="shared" si="3"/>
        <v>19733054</v>
      </c>
      <c r="M36" s="33">
        <f t="shared" si="3"/>
        <v>-8536771</v>
      </c>
      <c r="N36" s="33">
        <f t="shared" si="3"/>
        <v>6280361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25905810</v>
      </c>
      <c r="X36" s="33">
        <f t="shared" si="3"/>
        <v>18009585</v>
      </c>
      <c r="Y36" s="33">
        <f t="shared" si="3"/>
        <v>7896225</v>
      </c>
      <c r="Z36" s="34">
        <f>+IF(X36&lt;&gt;0,+(Y36/X36)*100,0)</f>
        <v>43.84456943344336</v>
      </c>
      <c r="AA36" s="35">
        <f>+AA15+AA25+AA34</f>
        <v>-14373234</v>
      </c>
    </row>
    <row r="37" spans="1:27" ht="13.5">
      <c r="A37" s="22" t="s">
        <v>57</v>
      </c>
      <c r="B37" s="16"/>
      <c r="C37" s="31">
        <v>83563895</v>
      </c>
      <c r="D37" s="31"/>
      <c r="E37" s="32">
        <v>97332907</v>
      </c>
      <c r="F37" s="33">
        <v>97332907</v>
      </c>
      <c r="G37" s="33">
        <v>87934339</v>
      </c>
      <c r="H37" s="33">
        <v>118904008</v>
      </c>
      <c r="I37" s="33">
        <v>113933351</v>
      </c>
      <c r="J37" s="33">
        <v>87934339</v>
      </c>
      <c r="K37" s="33">
        <v>107559788</v>
      </c>
      <c r="L37" s="33">
        <v>102643866</v>
      </c>
      <c r="M37" s="33">
        <v>122376920</v>
      </c>
      <c r="N37" s="33">
        <v>107559788</v>
      </c>
      <c r="O37" s="33"/>
      <c r="P37" s="33"/>
      <c r="Q37" s="33"/>
      <c r="R37" s="33"/>
      <c r="S37" s="33"/>
      <c r="T37" s="33"/>
      <c r="U37" s="33"/>
      <c r="V37" s="33"/>
      <c r="W37" s="33">
        <v>87934339</v>
      </c>
      <c r="X37" s="33">
        <v>97332907</v>
      </c>
      <c r="Y37" s="33">
        <v>-9398568</v>
      </c>
      <c r="Z37" s="34">
        <v>-9.66</v>
      </c>
      <c r="AA37" s="35">
        <v>97332907</v>
      </c>
    </row>
    <row r="38" spans="1:27" ht="13.5">
      <c r="A38" s="41" t="s">
        <v>58</v>
      </c>
      <c r="B38" s="42"/>
      <c r="C38" s="43">
        <v>87934339</v>
      </c>
      <c r="D38" s="43"/>
      <c r="E38" s="44">
        <v>82959673</v>
      </c>
      <c r="F38" s="45">
        <v>82959673</v>
      </c>
      <c r="G38" s="45">
        <v>118904008</v>
      </c>
      <c r="H38" s="45">
        <v>113933351</v>
      </c>
      <c r="I38" s="45">
        <v>107559788</v>
      </c>
      <c r="J38" s="45">
        <v>107559788</v>
      </c>
      <c r="K38" s="45">
        <v>102643866</v>
      </c>
      <c r="L38" s="45">
        <v>122376920</v>
      </c>
      <c r="M38" s="45">
        <v>113840149</v>
      </c>
      <c r="N38" s="45">
        <v>113840149</v>
      </c>
      <c r="O38" s="45"/>
      <c r="P38" s="45"/>
      <c r="Q38" s="45"/>
      <c r="R38" s="45"/>
      <c r="S38" s="45"/>
      <c r="T38" s="45"/>
      <c r="U38" s="45"/>
      <c r="V38" s="45"/>
      <c r="W38" s="45">
        <v>113840149</v>
      </c>
      <c r="X38" s="45">
        <v>115342492</v>
      </c>
      <c r="Y38" s="45">
        <v>-1502343</v>
      </c>
      <c r="Z38" s="46">
        <v>-1.3</v>
      </c>
      <c r="AA38" s="47">
        <v>82959673</v>
      </c>
    </row>
    <row r="39" spans="1:27" ht="13.5">
      <c r="A39" s="48" t="s">
        <v>91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579532992</v>
      </c>
      <c r="F6" s="19">
        <v>579532992</v>
      </c>
      <c r="G6" s="19">
        <v>13075833</v>
      </c>
      <c r="H6" s="19">
        <v>8346748</v>
      </c>
      <c r="I6" s="19">
        <v>17557436</v>
      </c>
      <c r="J6" s="19">
        <v>38980017</v>
      </c>
      <c r="K6" s="19">
        <v>12815045</v>
      </c>
      <c r="L6" s="19">
        <v>11060657</v>
      </c>
      <c r="M6" s="19"/>
      <c r="N6" s="19">
        <v>23875702</v>
      </c>
      <c r="O6" s="19"/>
      <c r="P6" s="19"/>
      <c r="Q6" s="19"/>
      <c r="R6" s="19"/>
      <c r="S6" s="19"/>
      <c r="T6" s="19"/>
      <c r="U6" s="19"/>
      <c r="V6" s="19"/>
      <c r="W6" s="19">
        <v>62855719</v>
      </c>
      <c r="X6" s="19">
        <v>289766496</v>
      </c>
      <c r="Y6" s="19">
        <v>-226910777</v>
      </c>
      <c r="Z6" s="20">
        <v>-78.31</v>
      </c>
      <c r="AA6" s="21">
        <v>579532992</v>
      </c>
    </row>
    <row r="7" spans="1:27" ht="13.5">
      <c r="A7" s="22" t="s">
        <v>34</v>
      </c>
      <c r="B7" s="16"/>
      <c r="C7" s="17"/>
      <c r="D7" s="17"/>
      <c r="E7" s="18">
        <v>25569000</v>
      </c>
      <c r="F7" s="19">
        <v>25569000</v>
      </c>
      <c r="G7" s="19">
        <v>8726000</v>
      </c>
      <c r="H7" s="19">
        <v>643798</v>
      </c>
      <c r="I7" s="19"/>
      <c r="J7" s="19">
        <v>9369798</v>
      </c>
      <c r="K7" s="19">
        <v>338241</v>
      </c>
      <c r="L7" s="19">
        <v>7348000</v>
      </c>
      <c r="M7" s="19"/>
      <c r="N7" s="19">
        <v>7686241</v>
      </c>
      <c r="O7" s="19"/>
      <c r="P7" s="19"/>
      <c r="Q7" s="19"/>
      <c r="R7" s="19"/>
      <c r="S7" s="19"/>
      <c r="T7" s="19"/>
      <c r="U7" s="19"/>
      <c r="V7" s="19"/>
      <c r="W7" s="19">
        <v>17056039</v>
      </c>
      <c r="X7" s="19">
        <v>19067750</v>
      </c>
      <c r="Y7" s="19">
        <v>-2011711</v>
      </c>
      <c r="Z7" s="20">
        <v>-10.55</v>
      </c>
      <c r="AA7" s="21">
        <v>25569000</v>
      </c>
    </row>
    <row r="8" spans="1:27" ht="13.5">
      <c r="A8" s="22" t="s">
        <v>35</v>
      </c>
      <c r="B8" s="16"/>
      <c r="C8" s="17"/>
      <c r="D8" s="17"/>
      <c r="E8" s="18">
        <v>20438004</v>
      </c>
      <c r="F8" s="19">
        <v>20438004</v>
      </c>
      <c r="G8" s="19">
        <v>1978283</v>
      </c>
      <c r="H8" s="19">
        <v>1937182</v>
      </c>
      <c r="I8" s="19">
        <v>865622</v>
      </c>
      <c r="J8" s="19">
        <v>4781087</v>
      </c>
      <c r="K8" s="19">
        <v>5764971</v>
      </c>
      <c r="L8" s="19"/>
      <c r="M8" s="19"/>
      <c r="N8" s="19">
        <v>5764971</v>
      </c>
      <c r="O8" s="19"/>
      <c r="P8" s="19"/>
      <c r="Q8" s="19"/>
      <c r="R8" s="19"/>
      <c r="S8" s="19"/>
      <c r="T8" s="19"/>
      <c r="U8" s="19"/>
      <c r="V8" s="19"/>
      <c r="W8" s="19">
        <v>10546058</v>
      </c>
      <c r="X8" s="19">
        <v>10219002</v>
      </c>
      <c r="Y8" s="19">
        <v>327056</v>
      </c>
      <c r="Z8" s="20">
        <v>3.2</v>
      </c>
      <c r="AA8" s="21">
        <v>20438004</v>
      </c>
    </row>
    <row r="9" spans="1:27" ht="13.5">
      <c r="A9" s="22" t="s">
        <v>36</v>
      </c>
      <c r="B9" s="16"/>
      <c r="C9" s="17"/>
      <c r="D9" s="17"/>
      <c r="E9" s="18">
        <v>500004</v>
      </c>
      <c r="F9" s="19">
        <v>500004</v>
      </c>
      <c r="G9" s="19">
        <v>165208</v>
      </c>
      <c r="H9" s="19">
        <v>37620</v>
      </c>
      <c r="I9" s="19">
        <v>19039</v>
      </c>
      <c r="J9" s="19">
        <v>221867</v>
      </c>
      <c r="K9" s="19">
        <v>7141</v>
      </c>
      <c r="L9" s="19">
        <v>15044</v>
      </c>
      <c r="M9" s="19"/>
      <c r="N9" s="19">
        <v>22185</v>
      </c>
      <c r="O9" s="19"/>
      <c r="P9" s="19"/>
      <c r="Q9" s="19"/>
      <c r="R9" s="19"/>
      <c r="S9" s="19"/>
      <c r="T9" s="19"/>
      <c r="U9" s="19"/>
      <c r="V9" s="19"/>
      <c r="W9" s="19">
        <v>244052</v>
      </c>
      <c r="X9" s="19">
        <v>250002</v>
      </c>
      <c r="Y9" s="19">
        <v>-5950</v>
      </c>
      <c r="Z9" s="20">
        <v>-2.38</v>
      </c>
      <c r="AA9" s="21">
        <v>500004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/>
      <c r="D12" s="17"/>
      <c r="E12" s="18">
        <v>-295719900</v>
      </c>
      <c r="F12" s="19">
        <v>-295719900</v>
      </c>
      <c r="G12" s="19">
        <v>-28977002</v>
      </c>
      <c r="H12" s="19">
        <v>-21465218</v>
      </c>
      <c r="I12" s="19">
        <v>-19212131</v>
      </c>
      <c r="J12" s="19">
        <v>-69654351</v>
      </c>
      <c r="K12" s="19">
        <v>-17915804</v>
      </c>
      <c r="L12" s="19">
        <v>-20220812</v>
      </c>
      <c r="M12" s="19"/>
      <c r="N12" s="19">
        <v>-38136616</v>
      </c>
      <c r="O12" s="19"/>
      <c r="P12" s="19"/>
      <c r="Q12" s="19"/>
      <c r="R12" s="19"/>
      <c r="S12" s="19"/>
      <c r="T12" s="19"/>
      <c r="U12" s="19"/>
      <c r="V12" s="19"/>
      <c r="W12" s="19">
        <v>-107790967</v>
      </c>
      <c r="X12" s="19">
        <v>-147859950</v>
      </c>
      <c r="Y12" s="19">
        <v>40068983</v>
      </c>
      <c r="Z12" s="20">
        <v>-27.1</v>
      </c>
      <c r="AA12" s="21">
        <v>-295719900</v>
      </c>
    </row>
    <row r="13" spans="1:27" ht="13.5">
      <c r="A13" s="22" t="s">
        <v>40</v>
      </c>
      <c r="B13" s="16"/>
      <c r="C13" s="17"/>
      <c r="D13" s="17"/>
      <c r="E13" s="18">
        <v>-3773616</v>
      </c>
      <c r="F13" s="19">
        <v>-3773616</v>
      </c>
      <c r="G13" s="19">
        <v>-17188</v>
      </c>
      <c r="H13" s="19"/>
      <c r="I13" s="19">
        <v>-34377</v>
      </c>
      <c r="J13" s="19">
        <v>-51565</v>
      </c>
      <c r="K13" s="19">
        <v>-27368</v>
      </c>
      <c r="L13" s="19">
        <v>-1668381</v>
      </c>
      <c r="M13" s="19"/>
      <c r="N13" s="19">
        <v>-1695749</v>
      </c>
      <c r="O13" s="19"/>
      <c r="P13" s="19"/>
      <c r="Q13" s="19"/>
      <c r="R13" s="19"/>
      <c r="S13" s="19"/>
      <c r="T13" s="19"/>
      <c r="U13" s="19"/>
      <c r="V13" s="19"/>
      <c r="W13" s="19">
        <v>-1747314</v>
      </c>
      <c r="X13" s="19">
        <v>-1886808</v>
      </c>
      <c r="Y13" s="19">
        <v>139494</v>
      </c>
      <c r="Z13" s="20">
        <v>-7.39</v>
      </c>
      <c r="AA13" s="21">
        <v>-3773616</v>
      </c>
    </row>
    <row r="14" spans="1:27" ht="13.5">
      <c r="A14" s="22" t="s">
        <v>41</v>
      </c>
      <c r="B14" s="16"/>
      <c r="C14" s="17"/>
      <c r="D14" s="17"/>
      <c r="E14" s="18"/>
      <c r="F14" s="19"/>
      <c r="G14" s="19">
        <v>-95861</v>
      </c>
      <c r="H14" s="19">
        <v>-157019</v>
      </c>
      <c r="I14" s="19">
        <v>-544743</v>
      </c>
      <c r="J14" s="19">
        <v>-797623</v>
      </c>
      <c r="K14" s="19">
        <v>-203574</v>
      </c>
      <c r="L14" s="19">
        <v>-231404</v>
      </c>
      <c r="M14" s="19"/>
      <c r="N14" s="19">
        <v>-434978</v>
      </c>
      <c r="O14" s="19"/>
      <c r="P14" s="19"/>
      <c r="Q14" s="19"/>
      <c r="R14" s="19"/>
      <c r="S14" s="19"/>
      <c r="T14" s="19"/>
      <c r="U14" s="19"/>
      <c r="V14" s="19"/>
      <c r="W14" s="19">
        <v>-1232601</v>
      </c>
      <c r="X14" s="19"/>
      <c r="Y14" s="19">
        <v>-1232601</v>
      </c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0</v>
      </c>
      <c r="D15" s="25">
        <f>SUM(D6:D14)</f>
        <v>0</v>
      </c>
      <c r="E15" s="26">
        <f t="shared" si="0"/>
        <v>326546484</v>
      </c>
      <c r="F15" s="27">
        <f t="shared" si="0"/>
        <v>326546484</v>
      </c>
      <c r="G15" s="27">
        <f t="shared" si="0"/>
        <v>-5144727</v>
      </c>
      <c r="H15" s="27">
        <f t="shared" si="0"/>
        <v>-10656889</v>
      </c>
      <c r="I15" s="27">
        <f t="shared" si="0"/>
        <v>-1349154</v>
      </c>
      <c r="J15" s="27">
        <f t="shared" si="0"/>
        <v>-17150770</v>
      </c>
      <c r="K15" s="27">
        <f t="shared" si="0"/>
        <v>778652</v>
      </c>
      <c r="L15" s="27">
        <f t="shared" si="0"/>
        <v>-3696896</v>
      </c>
      <c r="M15" s="27">
        <f t="shared" si="0"/>
        <v>0</v>
      </c>
      <c r="N15" s="27">
        <f t="shared" si="0"/>
        <v>-2918244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-20069014</v>
      </c>
      <c r="X15" s="27">
        <f t="shared" si="0"/>
        <v>169556492</v>
      </c>
      <c r="Y15" s="27">
        <f t="shared" si="0"/>
        <v>-189625506</v>
      </c>
      <c r="Z15" s="28">
        <f>+IF(X15&lt;&gt;0,+(Y15/X15)*100,0)</f>
        <v>-111.83618141852097</v>
      </c>
      <c r="AA15" s="29">
        <f>SUM(AA6:AA14)</f>
        <v>326546484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>
        <v>64500000</v>
      </c>
      <c r="F19" s="19">
        <v>64500000</v>
      </c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>
        <v>32250000</v>
      </c>
      <c r="Y19" s="36">
        <v>-32250000</v>
      </c>
      <c r="Z19" s="37">
        <v>-100</v>
      </c>
      <c r="AA19" s="38">
        <v>64500000</v>
      </c>
    </row>
    <row r="20" spans="1:27" ht="13.5">
      <c r="A20" s="22" t="s">
        <v>45</v>
      </c>
      <c r="B20" s="16"/>
      <c r="C20" s="17"/>
      <c r="D20" s="17"/>
      <c r="E20" s="39">
        <v>5000004</v>
      </c>
      <c r="F20" s="36">
        <v>5000004</v>
      </c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>
        <v>2500002</v>
      </c>
      <c r="Y20" s="19">
        <v>-2500002</v>
      </c>
      <c r="Z20" s="20">
        <v>-100</v>
      </c>
      <c r="AA20" s="21">
        <v>5000004</v>
      </c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/>
      <c r="D24" s="17"/>
      <c r="E24" s="18">
        <v>-281881596</v>
      </c>
      <c r="F24" s="19">
        <v>-281881596</v>
      </c>
      <c r="G24" s="19">
        <v>-4197454</v>
      </c>
      <c r="H24" s="19">
        <v>-2469983</v>
      </c>
      <c r="I24" s="19">
        <v>-5670666</v>
      </c>
      <c r="J24" s="19">
        <v>-12338103</v>
      </c>
      <c r="K24" s="19">
        <v>-1877652</v>
      </c>
      <c r="L24" s="19">
        <v>-9797468</v>
      </c>
      <c r="M24" s="19"/>
      <c r="N24" s="19">
        <v>-11675120</v>
      </c>
      <c r="O24" s="19"/>
      <c r="P24" s="19"/>
      <c r="Q24" s="19"/>
      <c r="R24" s="19"/>
      <c r="S24" s="19"/>
      <c r="T24" s="19"/>
      <c r="U24" s="19"/>
      <c r="V24" s="19"/>
      <c r="W24" s="19">
        <v>-24013223</v>
      </c>
      <c r="X24" s="19">
        <v>-140940798</v>
      </c>
      <c r="Y24" s="19">
        <v>116927575</v>
      </c>
      <c r="Z24" s="20">
        <v>-82.96</v>
      </c>
      <c r="AA24" s="21">
        <v>-281881596</v>
      </c>
    </row>
    <row r="25" spans="1:27" ht="13.5">
      <c r="A25" s="23" t="s">
        <v>49</v>
      </c>
      <c r="B25" s="24"/>
      <c r="C25" s="25">
        <f aca="true" t="shared" si="1" ref="C25:Y25">SUM(C19:C24)</f>
        <v>0</v>
      </c>
      <c r="D25" s="25">
        <f>SUM(D19:D24)</f>
        <v>0</v>
      </c>
      <c r="E25" s="26">
        <f t="shared" si="1"/>
        <v>-212381592</v>
      </c>
      <c r="F25" s="27">
        <f t="shared" si="1"/>
        <v>-212381592</v>
      </c>
      <c r="G25" s="27">
        <f t="shared" si="1"/>
        <v>-4197454</v>
      </c>
      <c r="H25" s="27">
        <f t="shared" si="1"/>
        <v>-2469983</v>
      </c>
      <c r="I25" s="27">
        <f t="shared" si="1"/>
        <v>-5670666</v>
      </c>
      <c r="J25" s="27">
        <f t="shared" si="1"/>
        <v>-12338103</v>
      </c>
      <c r="K25" s="27">
        <f t="shared" si="1"/>
        <v>-1877652</v>
      </c>
      <c r="L25" s="27">
        <f t="shared" si="1"/>
        <v>-9797468</v>
      </c>
      <c r="M25" s="27">
        <f t="shared" si="1"/>
        <v>0</v>
      </c>
      <c r="N25" s="27">
        <f t="shared" si="1"/>
        <v>-11675120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-24013223</v>
      </c>
      <c r="X25" s="27">
        <f t="shared" si="1"/>
        <v>-106190796</v>
      </c>
      <c r="Y25" s="27">
        <f t="shared" si="1"/>
        <v>82177573</v>
      </c>
      <c r="Z25" s="28">
        <f>+IF(X25&lt;&gt;0,+(Y25/X25)*100,0)</f>
        <v>-77.38671909004242</v>
      </c>
      <c r="AA25" s="29">
        <f>SUM(AA19:AA24)</f>
        <v>-212381592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>
        <v>549996</v>
      </c>
      <c r="F31" s="19">
        <v>549996</v>
      </c>
      <c r="G31" s="19">
        <v>61423</v>
      </c>
      <c r="H31" s="36">
        <v>63845</v>
      </c>
      <c r="I31" s="36">
        <v>7401</v>
      </c>
      <c r="J31" s="36">
        <v>132669</v>
      </c>
      <c r="K31" s="19">
        <v>60772</v>
      </c>
      <c r="L31" s="19">
        <v>80637</v>
      </c>
      <c r="M31" s="19"/>
      <c r="N31" s="19">
        <v>141409</v>
      </c>
      <c r="O31" s="36"/>
      <c r="P31" s="36"/>
      <c r="Q31" s="36"/>
      <c r="R31" s="19"/>
      <c r="S31" s="19"/>
      <c r="T31" s="19"/>
      <c r="U31" s="19"/>
      <c r="V31" s="36"/>
      <c r="W31" s="36">
        <v>274078</v>
      </c>
      <c r="X31" s="36">
        <v>274998</v>
      </c>
      <c r="Y31" s="19">
        <v>-920</v>
      </c>
      <c r="Z31" s="20">
        <v>-0.33</v>
      </c>
      <c r="AA31" s="21">
        <v>549996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>
        <v>-3773616</v>
      </c>
      <c r="F33" s="19">
        <v>-3773616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>
        <v>-1886808</v>
      </c>
      <c r="Y33" s="19">
        <v>1886808</v>
      </c>
      <c r="Z33" s="20">
        <v>-100</v>
      </c>
      <c r="AA33" s="21">
        <v>-3773616</v>
      </c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-3223620</v>
      </c>
      <c r="F34" s="27">
        <f t="shared" si="2"/>
        <v>-3223620</v>
      </c>
      <c r="G34" s="27">
        <f t="shared" si="2"/>
        <v>61423</v>
      </c>
      <c r="H34" s="27">
        <f t="shared" si="2"/>
        <v>63845</v>
      </c>
      <c r="I34" s="27">
        <f t="shared" si="2"/>
        <v>7401</v>
      </c>
      <c r="J34" s="27">
        <f t="shared" si="2"/>
        <v>132669</v>
      </c>
      <c r="K34" s="27">
        <f t="shared" si="2"/>
        <v>60772</v>
      </c>
      <c r="L34" s="27">
        <f t="shared" si="2"/>
        <v>80637</v>
      </c>
      <c r="M34" s="27">
        <f t="shared" si="2"/>
        <v>0</v>
      </c>
      <c r="N34" s="27">
        <f t="shared" si="2"/>
        <v>141409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274078</v>
      </c>
      <c r="X34" s="27">
        <f t="shared" si="2"/>
        <v>-1611810</v>
      </c>
      <c r="Y34" s="27">
        <f t="shared" si="2"/>
        <v>1885888</v>
      </c>
      <c r="Z34" s="28">
        <f>+IF(X34&lt;&gt;0,+(Y34/X34)*100,0)</f>
        <v>-117.00436155626284</v>
      </c>
      <c r="AA34" s="29">
        <f>SUM(AA29:AA33)</f>
        <v>-3223620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0</v>
      </c>
      <c r="D36" s="31">
        <f>+D15+D25+D34</f>
        <v>0</v>
      </c>
      <c r="E36" s="32">
        <f t="shared" si="3"/>
        <v>110941272</v>
      </c>
      <c r="F36" s="33">
        <f t="shared" si="3"/>
        <v>110941272</v>
      </c>
      <c r="G36" s="33">
        <f t="shared" si="3"/>
        <v>-9280758</v>
      </c>
      <c r="H36" s="33">
        <f t="shared" si="3"/>
        <v>-13063027</v>
      </c>
      <c r="I36" s="33">
        <f t="shared" si="3"/>
        <v>-7012419</v>
      </c>
      <c r="J36" s="33">
        <f t="shared" si="3"/>
        <v>-29356204</v>
      </c>
      <c r="K36" s="33">
        <f t="shared" si="3"/>
        <v>-1038228</v>
      </c>
      <c r="L36" s="33">
        <f t="shared" si="3"/>
        <v>-13413727</v>
      </c>
      <c r="M36" s="33">
        <f t="shared" si="3"/>
        <v>0</v>
      </c>
      <c r="N36" s="33">
        <f t="shared" si="3"/>
        <v>-14451955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-43808159</v>
      </c>
      <c r="X36" s="33">
        <f t="shared" si="3"/>
        <v>61753886</v>
      </c>
      <c r="Y36" s="33">
        <f t="shared" si="3"/>
        <v>-105562045</v>
      </c>
      <c r="Z36" s="34">
        <f>+IF(X36&lt;&gt;0,+(Y36/X36)*100,0)</f>
        <v>-170.93992271190837</v>
      </c>
      <c r="AA36" s="35">
        <f>+AA15+AA25+AA34</f>
        <v>110941272</v>
      </c>
    </row>
    <row r="37" spans="1:27" ht="13.5">
      <c r="A37" s="22" t="s">
        <v>57</v>
      </c>
      <c r="B37" s="16"/>
      <c r="C37" s="31"/>
      <c r="D37" s="31"/>
      <c r="E37" s="32">
        <v>64248000</v>
      </c>
      <c r="F37" s="33">
        <v>64248000</v>
      </c>
      <c r="G37" s="33"/>
      <c r="H37" s="33">
        <v>-9280758</v>
      </c>
      <c r="I37" s="33">
        <v>-22343785</v>
      </c>
      <c r="J37" s="33"/>
      <c r="K37" s="33">
        <v>-29356204</v>
      </c>
      <c r="L37" s="33">
        <v>-30394432</v>
      </c>
      <c r="M37" s="33"/>
      <c r="N37" s="33">
        <v>-29356204</v>
      </c>
      <c r="O37" s="33"/>
      <c r="P37" s="33"/>
      <c r="Q37" s="33"/>
      <c r="R37" s="33"/>
      <c r="S37" s="33"/>
      <c r="T37" s="33"/>
      <c r="U37" s="33"/>
      <c r="V37" s="33"/>
      <c r="W37" s="33"/>
      <c r="X37" s="33">
        <v>64248000</v>
      </c>
      <c r="Y37" s="33">
        <v>-64248000</v>
      </c>
      <c r="Z37" s="34">
        <v>-100</v>
      </c>
      <c r="AA37" s="35">
        <v>64248000</v>
      </c>
    </row>
    <row r="38" spans="1:27" ht="13.5">
      <c r="A38" s="41" t="s">
        <v>58</v>
      </c>
      <c r="B38" s="42"/>
      <c r="C38" s="43"/>
      <c r="D38" s="43"/>
      <c r="E38" s="44">
        <v>175189271</v>
      </c>
      <c r="F38" s="45">
        <v>175189271</v>
      </c>
      <c r="G38" s="45">
        <v>-9280758</v>
      </c>
      <c r="H38" s="45">
        <v>-22343785</v>
      </c>
      <c r="I38" s="45">
        <v>-29356204</v>
      </c>
      <c r="J38" s="45">
        <v>-29356204</v>
      </c>
      <c r="K38" s="45">
        <v>-30394432</v>
      </c>
      <c r="L38" s="45">
        <v>-43808159</v>
      </c>
      <c r="M38" s="45"/>
      <c r="N38" s="45">
        <v>-43808159</v>
      </c>
      <c r="O38" s="45"/>
      <c r="P38" s="45"/>
      <c r="Q38" s="45"/>
      <c r="R38" s="45"/>
      <c r="S38" s="45"/>
      <c r="T38" s="45"/>
      <c r="U38" s="45"/>
      <c r="V38" s="45"/>
      <c r="W38" s="45">
        <v>-43808159</v>
      </c>
      <c r="X38" s="45">
        <v>126001885</v>
      </c>
      <c r="Y38" s="45">
        <v>-169810044</v>
      </c>
      <c r="Z38" s="46">
        <v>-134.77</v>
      </c>
      <c r="AA38" s="47">
        <v>175189271</v>
      </c>
    </row>
    <row r="39" spans="1:27" ht="13.5">
      <c r="A39" s="48" t="s">
        <v>91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9806193</v>
      </c>
      <c r="D6" s="17"/>
      <c r="E6" s="18">
        <v>13050000</v>
      </c>
      <c r="F6" s="19">
        <v>13050000</v>
      </c>
      <c r="G6" s="19">
        <v>1941689</v>
      </c>
      <c r="H6" s="19">
        <v>4717736</v>
      </c>
      <c r="I6" s="19">
        <v>154971</v>
      </c>
      <c r="J6" s="19">
        <v>6814396</v>
      </c>
      <c r="K6" s="19">
        <v>110291</v>
      </c>
      <c r="L6" s="19">
        <v>981475</v>
      </c>
      <c r="M6" s="19">
        <v>52887</v>
      </c>
      <c r="N6" s="19">
        <v>1144653</v>
      </c>
      <c r="O6" s="19"/>
      <c r="P6" s="19"/>
      <c r="Q6" s="19"/>
      <c r="R6" s="19"/>
      <c r="S6" s="19"/>
      <c r="T6" s="19"/>
      <c r="U6" s="19"/>
      <c r="V6" s="19"/>
      <c r="W6" s="19">
        <v>7959049</v>
      </c>
      <c r="X6" s="19">
        <v>6525000</v>
      </c>
      <c r="Y6" s="19">
        <v>1434049</v>
      </c>
      <c r="Z6" s="20">
        <v>21.98</v>
      </c>
      <c r="AA6" s="21">
        <v>13050000</v>
      </c>
    </row>
    <row r="7" spans="1:27" ht="13.5">
      <c r="A7" s="22" t="s">
        <v>34</v>
      </c>
      <c r="B7" s="16"/>
      <c r="C7" s="17">
        <v>66703549</v>
      </c>
      <c r="D7" s="17"/>
      <c r="E7" s="18">
        <v>73236000</v>
      </c>
      <c r="F7" s="19">
        <v>73236000</v>
      </c>
      <c r="G7" s="19">
        <v>25595618</v>
      </c>
      <c r="H7" s="19"/>
      <c r="I7" s="19">
        <v>3501493</v>
      </c>
      <c r="J7" s="19">
        <v>29097111</v>
      </c>
      <c r="K7" s="19">
        <v>150008</v>
      </c>
      <c r="L7" s="19">
        <v>20405658</v>
      </c>
      <c r="M7" s="19">
        <v>133954</v>
      </c>
      <c r="N7" s="19">
        <v>20689620</v>
      </c>
      <c r="O7" s="19"/>
      <c r="P7" s="19"/>
      <c r="Q7" s="19"/>
      <c r="R7" s="19"/>
      <c r="S7" s="19"/>
      <c r="T7" s="19"/>
      <c r="U7" s="19"/>
      <c r="V7" s="19"/>
      <c r="W7" s="19">
        <v>49786731</v>
      </c>
      <c r="X7" s="19">
        <v>36618000</v>
      </c>
      <c r="Y7" s="19">
        <v>13168731</v>
      </c>
      <c r="Z7" s="20">
        <v>35.96</v>
      </c>
      <c r="AA7" s="21">
        <v>73236000</v>
      </c>
    </row>
    <row r="8" spans="1:27" ht="13.5">
      <c r="A8" s="22" t="s">
        <v>35</v>
      </c>
      <c r="B8" s="16"/>
      <c r="C8" s="17"/>
      <c r="D8" s="17"/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/>
      <c r="AA8" s="21"/>
    </row>
    <row r="9" spans="1:27" ht="13.5">
      <c r="A9" s="22" t="s">
        <v>36</v>
      </c>
      <c r="B9" s="16"/>
      <c r="C9" s="17"/>
      <c r="D9" s="17"/>
      <c r="E9" s="18"/>
      <c r="F9" s="19"/>
      <c r="G9" s="19">
        <v>52763</v>
      </c>
      <c r="H9" s="19">
        <v>52138</v>
      </c>
      <c r="I9" s="19">
        <v>52252</v>
      </c>
      <c r="J9" s="19">
        <v>157153</v>
      </c>
      <c r="K9" s="19">
        <v>40881</v>
      </c>
      <c r="L9" s="19">
        <v>48134</v>
      </c>
      <c r="M9" s="19">
        <v>40675</v>
      </c>
      <c r="N9" s="19">
        <v>129690</v>
      </c>
      <c r="O9" s="19"/>
      <c r="P9" s="19"/>
      <c r="Q9" s="19"/>
      <c r="R9" s="19"/>
      <c r="S9" s="19"/>
      <c r="T9" s="19"/>
      <c r="U9" s="19"/>
      <c r="V9" s="19"/>
      <c r="W9" s="19">
        <v>286843</v>
      </c>
      <c r="X9" s="19"/>
      <c r="Y9" s="19">
        <v>286843</v>
      </c>
      <c r="Z9" s="20"/>
      <c r="AA9" s="21"/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-74281070</v>
      </c>
      <c r="D12" s="17"/>
      <c r="E12" s="18">
        <v>-89874996</v>
      </c>
      <c r="F12" s="19">
        <v>-89874996</v>
      </c>
      <c r="G12" s="19">
        <v>-26577582</v>
      </c>
      <c r="H12" s="19">
        <v>-8455544</v>
      </c>
      <c r="I12" s="19">
        <v>-3575279</v>
      </c>
      <c r="J12" s="19">
        <v>-38608405</v>
      </c>
      <c r="K12" s="19">
        <v>2539261</v>
      </c>
      <c r="L12" s="19">
        <v>3834552</v>
      </c>
      <c r="M12" s="19">
        <v>-10355961</v>
      </c>
      <c r="N12" s="19">
        <v>-3982148</v>
      </c>
      <c r="O12" s="19"/>
      <c r="P12" s="19"/>
      <c r="Q12" s="19"/>
      <c r="R12" s="19"/>
      <c r="S12" s="19"/>
      <c r="T12" s="19"/>
      <c r="U12" s="19"/>
      <c r="V12" s="19"/>
      <c r="W12" s="19">
        <v>-42590553</v>
      </c>
      <c r="X12" s="19">
        <v>-44937498</v>
      </c>
      <c r="Y12" s="19">
        <v>2346945</v>
      </c>
      <c r="Z12" s="20">
        <v>-5.22</v>
      </c>
      <c r="AA12" s="21">
        <v>-89874996</v>
      </c>
    </row>
    <row r="13" spans="1:27" ht="13.5">
      <c r="A13" s="22" t="s">
        <v>40</v>
      </c>
      <c r="B13" s="16"/>
      <c r="C13" s="17">
        <v>-1944675</v>
      </c>
      <c r="D13" s="17"/>
      <c r="E13" s="18">
        <v>-264000</v>
      </c>
      <c r="F13" s="19">
        <v>-264000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>
        <v>-132000</v>
      </c>
      <c r="Y13" s="19">
        <v>132000</v>
      </c>
      <c r="Z13" s="20">
        <v>-100</v>
      </c>
      <c r="AA13" s="21">
        <v>-264000</v>
      </c>
    </row>
    <row r="14" spans="1:27" ht="13.5">
      <c r="A14" s="22" t="s">
        <v>41</v>
      </c>
      <c r="B14" s="16"/>
      <c r="C14" s="17"/>
      <c r="D14" s="17"/>
      <c r="E14" s="18">
        <v>-10002000</v>
      </c>
      <c r="F14" s="19">
        <v>-10002000</v>
      </c>
      <c r="G14" s="19">
        <v>-65058</v>
      </c>
      <c r="H14" s="19">
        <v>-58667</v>
      </c>
      <c r="I14" s="19">
        <v>-976089</v>
      </c>
      <c r="J14" s="19">
        <v>-1099814</v>
      </c>
      <c r="K14" s="19">
        <v>-760819</v>
      </c>
      <c r="L14" s="19">
        <v>-472333</v>
      </c>
      <c r="M14" s="19">
        <v>-1011330</v>
      </c>
      <c r="N14" s="19">
        <v>-2244482</v>
      </c>
      <c r="O14" s="19"/>
      <c r="P14" s="19"/>
      <c r="Q14" s="19"/>
      <c r="R14" s="19"/>
      <c r="S14" s="19"/>
      <c r="T14" s="19"/>
      <c r="U14" s="19"/>
      <c r="V14" s="19"/>
      <c r="W14" s="19">
        <v>-3344296</v>
      </c>
      <c r="X14" s="19">
        <v>-5001000</v>
      </c>
      <c r="Y14" s="19">
        <v>1656704</v>
      </c>
      <c r="Z14" s="20">
        <v>-33.13</v>
      </c>
      <c r="AA14" s="21">
        <v>-10002000</v>
      </c>
    </row>
    <row r="15" spans="1:27" ht="13.5">
      <c r="A15" s="23" t="s">
        <v>42</v>
      </c>
      <c r="B15" s="24"/>
      <c r="C15" s="25">
        <f aca="true" t="shared" si="0" ref="C15:Y15">SUM(C6:C14)</f>
        <v>283997</v>
      </c>
      <c r="D15" s="25">
        <f>SUM(D6:D14)</f>
        <v>0</v>
      </c>
      <c r="E15" s="26">
        <f t="shared" si="0"/>
        <v>-13854996</v>
      </c>
      <c r="F15" s="27">
        <f t="shared" si="0"/>
        <v>-13854996</v>
      </c>
      <c r="G15" s="27">
        <f t="shared" si="0"/>
        <v>947430</v>
      </c>
      <c r="H15" s="27">
        <f t="shared" si="0"/>
        <v>-3744337</v>
      </c>
      <c r="I15" s="27">
        <f t="shared" si="0"/>
        <v>-842652</v>
      </c>
      <c r="J15" s="27">
        <f t="shared" si="0"/>
        <v>-3639559</v>
      </c>
      <c r="K15" s="27">
        <f t="shared" si="0"/>
        <v>2079622</v>
      </c>
      <c r="L15" s="27">
        <f t="shared" si="0"/>
        <v>24797486</v>
      </c>
      <c r="M15" s="27">
        <f t="shared" si="0"/>
        <v>-11139775</v>
      </c>
      <c r="N15" s="27">
        <f t="shared" si="0"/>
        <v>15737333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12097774</v>
      </c>
      <c r="X15" s="27">
        <f t="shared" si="0"/>
        <v>-6927498</v>
      </c>
      <c r="Y15" s="27">
        <f t="shared" si="0"/>
        <v>19025272</v>
      </c>
      <c r="Z15" s="28">
        <f>+IF(X15&lt;&gt;0,+(Y15/X15)*100,0)</f>
        <v>-274.6341031062008</v>
      </c>
      <c r="AA15" s="29">
        <f>SUM(AA6:AA14)</f>
        <v>-13854996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259197</v>
      </c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-3169760</v>
      </c>
      <c r="D24" s="17"/>
      <c r="E24" s="18">
        <v>-6583993</v>
      </c>
      <c r="F24" s="19">
        <v>-6583993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-3291996</v>
      </c>
      <c r="Y24" s="19">
        <v>3291996</v>
      </c>
      <c r="Z24" s="20">
        <v>-100</v>
      </c>
      <c r="AA24" s="21">
        <v>-6583993</v>
      </c>
    </row>
    <row r="25" spans="1:27" ht="13.5">
      <c r="A25" s="23" t="s">
        <v>49</v>
      </c>
      <c r="B25" s="24"/>
      <c r="C25" s="25">
        <f aca="true" t="shared" si="1" ref="C25:Y25">SUM(C19:C24)</f>
        <v>-2910563</v>
      </c>
      <c r="D25" s="25">
        <f>SUM(D19:D24)</f>
        <v>0</v>
      </c>
      <c r="E25" s="26">
        <f t="shared" si="1"/>
        <v>-6583993</v>
      </c>
      <c r="F25" s="27">
        <f t="shared" si="1"/>
        <v>-6583993</v>
      </c>
      <c r="G25" s="27">
        <f t="shared" si="1"/>
        <v>0</v>
      </c>
      <c r="H25" s="27">
        <f t="shared" si="1"/>
        <v>0</v>
      </c>
      <c r="I25" s="27">
        <f t="shared" si="1"/>
        <v>0</v>
      </c>
      <c r="J25" s="27">
        <f t="shared" si="1"/>
        <v>0</v>
      </c>
      <c r="K25" s="27">
        <f t="shared" si="1"/>
        <v>0</v>
      </c>
      <c r="L25" s="27">
        <f t="shared" si="1"/>
        <v>0</v>
      </c>
      <c r="M25" s="27">
        <f t="shared" si="1"/>
        <v>0</v>
      </c>
      <c r="N25" s="27">
        <f t="shared" si="1"/>
        <v>0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0</v>
      </c>
      <c r="X25" s="27">
        <f t="shared" si="1"/>
        <v>-3291996</v>
      </c>
      <c r="Y25" s="27">
        <f t="shared" si="1"/>
        <v>3291996</v>
      </c>
      <c r="Z25" s="28">
        <f>+IF(X25&lt;&gt;0,+(Y25/X25)*100,0)</f>
        <v>-100</v>
      </c>
      <c r="AA25" s="29">
        <f>SUM(AA19:AA24)</f>
        <v>-6583993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-413747</v>
      </c>
      <c r="D33" s="17"/>
      <c r="E33" s="18">
        <v>-264000</v>
      </c>
      <c r="F33" s="19">
        <v>-264000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>
        <v>-132000</v>
      </c>
      <c r="Y33" s="19">
        <v>132000</v>
      </c>
      <c r="Z33" s="20">
        <v>-100</v>
      </c>
      <c r="AA33" s="21">
        <v>-264000</v>
      </c>
    </row>
    <row r="34" spans="1:27" ht="13.5">
      <c r="A34" s="23" t="s">
        <v>55</v>
      </c>
      <c r="B34" s="24"/>
      <c r="C34" s="25">
        <f aca="true" t="shared" si="2" ref="C34:Y34">SUM(C29:C33)</f>
        <v>-413747</v>
      </c>
      <c r="D34" s="25">
        <f>SUM(D29:D33)</f>
        <v>0</v>
      </c>
      <c r="E34" s="26">
        <f t="shared" si="2"/>
        <v>-264000</v>
      </c>
      <c r="F34" s="27">
        <f t="shared" si="2"/>
        <v>-264000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-132000</v>
      </c>
      <c r="Y34" s="27">
        <f t="shared" si="2"/>
        <v>132000</v>
      </c>
      <c r="Z34" s="28">
        <f>+IF(X34&lt;&gt;0,+(Y34/X34)*100,0)</f>
        <v>-100</v>
      </c>
      <c r="AA34" s="29">
        <f>SUM(AA29:AA33)</f>
        <v>-264000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-3040313</v>
      </c>
      <c r="D36" s="31">
        <f>+D15+D25+D34</f>
        <v>0</v>
      </c>
      <c r="E36" s="32">
        <f t="shared" si="3"/>
        <v>-20702989</v>
      </c>
      <c r="F36" s="33">
        <f t="shared" si="3"/>
        <v>-20702989</v>
      </c>
      <c r="G36" s="33">
        <f t="shared" si="3"/>
        <v>947430</v>
      </c>
      <c r="H36" s="33">
        <f t="shared" si="3"/>
        <v>-3744337</v>
      </c>
      <c r="I36" s="33">
        <f t="shared" si="3"/>
        <v>-842652</v>
      </c>
      <c r="J36" s="33">
        <f t="shared" si="3"/>
        <v>-3639559</v>
      </c>
      <c r="K36" s="33">
        <f t="shared" si="3"/>
        <v>2079622</v>
      </c>
      <c r="L36" s="33">
        <f t="shared" si="3"/>
        <v>24797486</v>
      </c>
      <c r="M36" s="33">
        <f t="shared" si="3"/>
        <v>-11139775</v>
      </c>
      <c r="N36" s="33">
        <f t="shared" si="3"/>
        <v>15737333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12097774</v>
      </c>
      <c r="X36" s="33">
        <f t="shared" si="3"/>
        <v>-10351494</v>
      </c>
      <c r="Y36" s="33">
        <f t="shared" si="3"/>
        <v>22449268</v>
      </c>
      <c r="Z36" s="34">
        <f>+IF(X36&lt;&gt;0,+(Y36/X36)*100,0)</f>
        <v>-216.86983540733345</v>
      </c>
      <c r="AA36" s="35">
        <f>+AA15+AA25+AA34</f>
        <v>-20702989</v>
      </c>
    </row>
    <row r="37" spans="1:27" ht="13.5">
      <c r="A37" s="22" t="s">
        <v>57</v>
      </c>
      <c r="B37" s="16"/>
      <c r="C37" s="31">
        <v>37658659</v>
      </c>
      <c r="D37" s="31"/>
      <c r="E37" s="32">
        <v>-16565000</v>
      </c>
      <c r="F37" s="33">
        <v>-16565000</v>
      </c>
      <c r="G37" s="33">
        <v>3576584</v>
      </c>
      <c r="H37" s="33">
        <v>4524014</v>
      </c>
      <c r="I37" s="33">
        <v>779677</v>
      </c>
      <c r="J37" s="33">
        <v>3576584</v>
      </c>
      <c r="K37" s="33">
        <v>-62975</v>
      </c>
      <c r="L37" s="33">
        <v>2016647</v>
      </c>
      <c r="M37" s="33">
        <v>26814133</v>
      </c>
      <c r="N37" s="33">
        <v>-62975</v>
      </c>
      <c r="O37" s="33"/>
      <c r="P37" s="33"/>
      <c r="Q37" s="33"/>
      <c r="R37" s="33"/>
      <c r="S37" s="33"/>
      <c r="T37" s="33"/>
      <c r="U37" s="33"/>
      <c r="V37" s="33"/>
      <c r="W37" s="33">
        <v>3576584</v>
      </c>
      <c r="X37" s="33">
        <v>-16565000</v>
      </c>
      <c r="Y37" s="33">
        <v>20141584</v>
      </c>
      <c r="Z37" s="34">
        <v>-121.59</v>
      </c>
      <c r="AA37" s="35">
        <v>-16565000</v>
      </c>
    </row>
    <row r="38" spans="1:27" ht="13.5">
      <c r="A38" s="41" t="s">
        <v>58</v>
      </c>
      <c r="B38" s="42"/>
      <c r="C38" s="43">
        <v>34618346</v>
      </c>
      <c r="D38" s="43"/>
      <c r="E38" s="44">
        <v>-37267989</v>
      </c>
      <c r="F38" s="45">
        <v>-37267989</v>
      </c>
      <c r="G38" s="45">
        <v>4524014</v>
      </c>
      <c r="H38" s="45">
        <v>779677</v>
      </c>
      <c r="I38" s="45">
        <v>-62975</v>
      </c>
      <c r="J38" s="45">
        <v>-62975</v>
      </c>
      <c r="K38" s="45">
        <v>2016647</v>
      </c>
      <c r="L38" s="45">
        <v>26814133</v>
      </c>
      <c r="M38" s="45">
        <v>15674358</v>
      </c>
      <c r="N38" s="45">
        <v>15674358</v>
      </c>
      <c r="O38" s="45"/>
      <c r="P38" s="45"/>
      <c r="Q38" s="45"/>
      <c r="R38" s="45"/>
      <c r="S38" s="45"/>
      <c r="T38" s="45"/>
      <c r="U38" s="45"/>
      <c r="V38" s="45"/>
      <c r="W38" s="45">
        <v>15674358</v>
      </c>
      <c r="X38" s="45">
        <v>-26916494</v>
      </c>
      <c r="Y38" s="45">
        <v>42590852</v>
      </c>
      <c r="Z38" s="46">
        <v>-158.23</v>
      </c>
      <c r="AA38" s="47">
        <v>-37267989</v>
      </c>
    </row>
    <row r="39" spans="1:27" ht="13.5">
      <c r="A39" s="48" t="s">
        <v>91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30446245</v>
      </c>
      <c r="D6" s="17"/>
      <c r="E6" s="18">
        <v>37703428</v>
      </c>
      <c r="F6" s="19">
        <v>37703428</v>
      </c>
      <c r="G6" s="19">
        <v>3981738</v>
      </c>
      <c r="H6" s="19">
        <v>8372476</v>
      </c>
      <c r="I6" s="19">
        <v>2917481</v>
      </c>
      <c r="J6" s="19">
        <v>15271695</v>
      </c>
      <c r="K6" s="19">
        <v>7058173</v>
      </c>
      <c r="L6" s="19">
        <v>6530023</v>
      </c>
      <c r="M6" s="19">
        <v>2168601</v>
      </c>
      <c r="N6" s="19">
        <v>15756797</v>
      </c>
      <c r="O6" s="19"/>
      <c r="P6" s="19"/>
      <c r="Q6" s="19"/>
      <c r="R6" s="19"/>
      <c r="S6" s="19"/>
      <c r="T6" s="19"/>
      <c r="U6" s="19"/>
      <c r="V6" s="19"/>
      <c r="W6" s="19">
        <v>31028492</v>
      </c>
      <c r="X6" s="19">
        <v>14366150</v>
      </c>
      <c r="Y6" s="19">
        <v>16662342</v>
      </c>
      <c r="Z6" s="20">
        <v>115.98</v>
      </c>
      <c r="AA6" s="21">
        <v>37703428</v>
      </c>
    </row>
    <row r="7" spans="1:27" ht="13.5">
      <c r="A7" s="22" t="s">
        <v>34</v>
      </c>
      <c r="B7" s="16"/>
      <c r="C7" s="17">
        <v>14666515</v>
      </c>
      <c r="D7" s="17"/>
      <c r="E7" s="18">
        <v>18876000</v>
      </c>
      <c r="F7" s="19">
        <v>18876000</v>
      </c>
      <c r="G7" s="19">
        <v>5073140</v>
      </c>
      <c r="H7" s="19">
        <v>140</v>
      </c>
      <c r="I7" s="19">
        <v>140</v>
      </c>
      <c r="J7" s="19">
        <v>5073420</v>
      </c>
      <c r="K7" s="19">
        <v>140</v>
      </c>
      <c r="L7" s="19">
        <v>4437140</v>
      </c>
      <c r="M7" s="19">
        <v>140</v>
      </c>
      <c r="N7" s="19">
        <v>4437420</v>
      </c>
      <c r="O7" s="19"/>
      <c r="P7" s="19"/>
      <c r="Q7" s="19"/>
      <c r="R7" s="19"/>
      <c r="S7" s="19"/>
      <c r="T7" s="19"/>
      <c r="U7" s="19"/>
      <c r="V7" s="19"/>
      <c r="W7" s="19">
        <v>9510840</v>
      </c>
      <c r="X7" s="19">
        <v>14486000</v>
      </c>
      <c r="Y7" s="19">
        <v>-4975160</v>
      </c>
      <c r="Z7" s="20">
        <v>-34.34</v>
      </c>
      <c r="AA7" s="21">
        <v>18876000</v>
      </c>
    </row>
    <row r="8" spans="1:27" ht="13.5">
      <c r="A8" s="22" t="s">
        <v>35</v>
      </c>
      <c r="B8" s="16"/>
      <c r="C8" s="17">
        <v>17108569</v>
      </c>
      <c r="D8" s="17"/>
      <c r="E8" s="18">
        <v>16983000</v>
      </c>
      <c r="F8" s="19">
        <v>16983000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>
        <v>12734000</v>
      </c>
      <c r="Y8" s="19">
        <v>-12734000</v>
      </c>
      <c r="Z8" s="20">
        <v>-100</v>
      </c>
      <c r="AA8" s="21">
        <v>16983000</v>
      </c>
    </row>
    <row r="9" spans="1:27" ht="13.5">
      <c r="A9" s="22" t="s">
        <v>36</v>
      </c>
      <c r="B9" s="16"/>
      <c r="C9" s="17">
        <v>2094831</v>
      </c>
      <c r="D9" s="17"/>
      <c r="E9" s="18">
        <v>2078000</v>
      </c>
      <c r="F9" s="19">
        <v>2078000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20"/>
      <c r="AA9" s="21">
        <v>2078000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-38436376</v>
      </c>
      <c r="D12" s="17"/>
      <c r="E12" s="18">
        <v>-43650000</v>
      </c>
      <c r="F12" s="19">
        <v>-43650000</v>
      </c>
      <c r="G12" s="19">
        <v>-9005169</v>
      </c>
      <c r="H12" s="19">
        <v>-8220301</v>
      </c>
      <c r="I12" s="19">
        <v>-3024596</v>
      </c>
      <c r="J12" s="19">
        <v>-20250066</v>
      </c>
      <c r="K12" s="19">
        <v>-7010438</v>
      </c>
      <c r="L12" s="19">
        <v>-10578245</v>
      </c>
      <c r="M12" s="19">
        <v>-2299542</v>
      </c>
      <c r="N12" s="19">
        <v>-19888225</v>
      </c>
      <c r="O12" s="19"/>
      <c r="P12" s="19"/>
      <c r="Q12" s="19"/>
      <c r="R12" s="19"/>
      <c r="S12" s="19"/>
      <c r="T12" s="19"/>
      <c r="U12" s="19"/>
      <c r="V12" s="19"/>
      <c r="W12" s="19">
        <v>-40138291</v>
      </c>
      <c r="X12" s="19">
        <v>-21708000</v>
      </c>
      <c r="Y12" s="19">
        <v>-18430291</v>
      </c>
      <c r="Z12" s="20">
        <v>84.9</v>
      </c>
      <c r="AA12" s="21">
        <v>-43650000</v>
      </c>
    </row>
    <row r="13" spans="1:27" ht="13.5">
      <c r="A13" s="22" t="s">
        <v>40</v>
      </c>
      <c r="B13" s="16"/>
      <c r="C13" s="17">
        <v>-946778</v>
      </c>
      <c r="D13" s="17"/>
      <c r="E13" s="18">
        <v>-610000</v>
      </c>
      <c r="F13" s="19">
        <v>-610000</v>
      </c>
      <c r="G13" s="19"/>
      <c r="H13" s="19">
        <v>-224</v>
      </c>
      <c r="I13" s="19">
        <v>-65</v>
      </c>
      <c r="J13" s="19">
        <v>-289</v>
      </c>
      <c r="K13" s="19"/>
      <c r="L13" s="19">
        <v>-4</v>
      </c>
      <c r="M13" s="19"/>
      <c r="N13" s="19">
        <v>-4</v>
      </c>
      <c r="O13" s="19"/>
      <c r="P13" s="19"/>
      <c r="Q13" s="19"/>
      <c r="R13" s="19"/>
      <c r="S13" s="19"/>
      <c r="T13" s="19"/>
      <c r="U13" s="19"/>
      <c r="V13" s="19"/>
      <c r="W13" s="19">
        <v>-293</v>
      </c>
      <c r="X13" s="19">
        <v>-306000</v>
      </c>
      <c r="Y13" s="19">
        <v>305707</v>
      </c>
      <c r="Z13" s="20">
        <v>-99.9</v>
      </c>
      <c r="AA13" s="21">
        <v>-610000</v>
      </c>
    </row>
    <row r="14" spans="1:27" ht="13.5">
      <c r="A14" s="22" t="s">
        <v>41</v>
      </c>
      <c r="B14" s="16"/>
      <c r="C14" s="17">
        <v>-17203795</v>
      </c>
      <c r="D14" s="17"/>
      <c r="E14" s="18">
        <v>-26088000</v>
      </c>
      <c r="F14" s="19">
        <v>-26088000</v>
      </c>
      <c r="G14" s="19"/>
      <c r="H14" s="19"/>
      <c r="I14" s="19"/>
      <c r="J14" s="19"/>
      <c r="K14" s="19"/>
      <c r="L14" s="19"/>
      <c r="M14" s="19">
        <v>-997</v>
      </c>
      <c r="N14" s="19">
        <v>-997</v>
      </c>
      <c r="O14" s="19"/>
      <c r="P14" s="19"/>
      <c r="Q14" s="19"/>
      <c r="R14" s="19"/>
      <c r="S14" s="19"/>
      <c r="T14" s="19"/>
      <c r="U14" s="19"/>
      <c r="V14" s="19"/>
      <c r="W14" s="19">
        <v>-997</v>
      </c>
      <c r="X14" s="19">
        <v>-13044000</v>
      </c>
      <c r="Y14" s="19">
        <v>13043003</v>
      </c>
      <c r="Z14" s="20">
        <v>-99.99</v>
      </c>
      <c r="AA14" s="21">
        <v>-26088000</v>
      </c>
    </row>
    <row r="15" spans="1:27" ht="13.5">
      <c r="A15" s="23" t="s">
        <v>42</v>
      </c>
      <c r="B15" s="24"/>
      <c r="C15" s="25">
        <f aca="true" t="shared" si="0" ref="C15:Y15">SUM(C6:C14)</f>
        <v>7729211</v>
      </c>
      <c r="D15" s="25">
        <f>SUM(D6:D14)</f>
        <v>0</v>
      </c>
      <c r="E15" s="26">
        <f t="shared" si="0"/>
        <v>5292428</v>
      </c>
      <c r="F15" s="27">
        <f t="shared" si="0"/>
        <v>5292428</v>
      </c>
      <c r="G15" s="27">
        <f t="shared" si="0"/>
        <v>49709</v>
      </c>
      <c r="H15" s="27">
        <f t="shared" si="0"/>
        <v>152091</v>
      </c>
      <c r="I15" s="27">
        <f t="shared" si="0"/>
        <v>-107040</v>
      </c>
      <c r="J15" s="27">
        <f t="shared" si="0"/>
        <v>94760</v>
      </c>
      <c r="K15" s="27">
        <f t="shared" si="0"/>
        <v>47875</v>
      </c>
      <c r="L15" s="27">
        <f t="shared" si="0"/>
        <v>388914</v>
      </c>
      <c r="M15" s="27">
        <f t="shared" si="0"/>
        <v>-131798</v>
      </c>
      <c r="N15" s="27">
        <f t="shared" si="0"/>
        <v>304991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399751</v>
      </c>
      <c r="X15" s="27">
        <f t="shared" si="0"/>
        <v>6528150</v>
      </c>
      <c r="Y15" s="27">
        <f t="shared" si="0"/>
        <v>-6128399</v>
      </c>
      <c r="Z15" s="28">
        <f>+IF(X15&lt;&gt;0,+(Y15/X15)*100,0)</f>
        <v>-93.87650406317258</v>
      </c>
      <c r="AA15" s="29">
        <f>SUM(AA6:AA14)</f>
        <v>5292428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349836</v>
      </c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/>
      <c r="D24" s="17"/>
      <c r="E24" s="18">
        <v>-107000</v>
      </c>
      <c r="F24" s="19">
        <v>-107000</v>
      </c>
      <c r="G24" s="19">
        <v>-63616</v>
      </c>
      <c r="H24" s="19">
        <v>-14703</v>
      </c>
      <c r="I24" s="19">
        <v>-51514</v>
      </c>
      <c r="J24" s="19">
        <v>-129833</v>
      </c>
      <c r="K24" s="19">
        <v>-863</v>
      </c>
      <c r="L24" s="19">
        <v>-2557</v>
      </c>
      <c r="M24" s="19">
        <v>-798</v>
      </c>
      <c r="N24" s="19">
        <v>-4218</v>
      </c>
      <c r="O24" s="19"/>
      <c r="P24" s="19"/>
      <c r="Q24" s="19"/>
      <c r="R24" s="19"/>
      <c r="S24" s="19"/>
      <c r="T24" s="19"/>
      <c r="U24" s="19"/>
      <c r="V24" s="19"/>
      <c r="W24" s="19">
        <v>-134051</v>
      </c>
      <c r="X24" s="19">
        <v>-54000</v>
      </c>
      <c r="Y24" s="19">
        <v>-80051</v>
      </c>
      <c r="Z24" s="20">
        <v>148.24</v>
      </c>
      <c r="AA24" s="21">
        <v>-107000</v>
      </c>
    </row>
    <row r="25" spans="1:27" ht="13.5">
      <c r="A25" s="23" t="s">
        <v>49</v>
      </c>
      <c r="B25" s="24"/>
      <c r="C25" s="25">
        <f aca="true" t="shared" si="1" ref="C25:Y25">SUM(C19:C24)</f>
        <v>349836</v>
      </c>
      <c r="D25" s="25">
        <f>SUM(D19:D24)</f>
        <v>0</v>
      </c>
      <c r="E25" s="26">
        <f t="shared" si="1"/>
        <v>-107000</v>
      </c>
      <c r="F25" s="27">
        <f t="shared" si="1"/>
        <v>-107000</v>
      </c>
      <c r="G25" s="27">
        <f t="shared" si="1"/>
        <v>-63616</v>
      </c>
      <c r="H25" s="27">
        <f t="shared" si="1"/>
        <v>-14703</v>
      </c>
      <c r="I25" s="27">
        <f t="shared" si="1"/>
        <v>-51514</v>
      </c>
      <c r="J25" s="27">
        <f t="shared" si="1"/>
        <v>-129833</v>
      </c>
      <c r="K25" s="27">
        <f t="shared" si="1"/>
        <v>-863</v>
      </c>
      <c r="L25" s="27">
        <f t="shared" si="1"/>
        <v>-2557</v>
      </c>
      <c r="M25" s="27">
        <f t="shared" si="1"/>
        <v>-798</v>
      </c>
      <c r="N25" s="27">
        <f t="shared" si="1"/>
        <v>-4218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-134051</v>
      </c>
      <c r="X25" s="27">
        <f t="shared" si="1"/>
        <v>-54000</v>
      </c>
      <c r="Y25" s="27">
        <f t="shared" si="1"/>
        <v>-80051</v>
      </c>
      <c r="Z25" s="28">
        <f>+IF(X25&lt;&gt;0,+(Y25/X25)*100,0)</f>
        <v>148.24259259259262</v>
      </c>
      <c r="AA25" s="29">
        <f>SUM(AA19:AA24)</f>
        <v>-107000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>
        <v>293000</v>
      </c>
      <c r="F31" s="19">
        <v>293000</v>
      </c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>
        <v>293000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>
        <v>-1213000</v>
      </c>
      <c r="F33" s="19">
        <v>-1213000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>
        <v>-606000</v>
      </c>
      <c r="Y33" s="19">
        <v>606000</v>
      </c>
      <c r="Z33" s="20">
        <v>-100</v>
      </c>
      <c r="AA33" s="21">
        <v>-1213000</v>
      </c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-920000</v>
      </c>
      <c r="F34" s="27">
        <f t="shared" si="2"/>
        <v>-920000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-606000</v>
      </c>
      <c r="Y34" s="27">
        <f t="shared" si="2"/>
        <v>606000</v>
      </c>
      <c r="Z34" s="28">
        <f>+IF(X34&lt;&gt;0,+(Y34/X34)*100,0)</f>
        <v>-100</v>
      </c>
      <c r="AA34" s="29">
        <f>SUM(AA29:AA33)</f>
        <v>-920000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8079047</v>
      </c>
      <c r="D36" s="31">
        <f>+D15+D25+D34</f>
        <v>0</v>
      </c>
      <c r="E36" s="32">
        <f t="shared" si="3"/>
        <v>4265428</v>
      </c>
      <c r="F36" s="33">
        <f t="shared" si="3"/>
        <v>4265428</v>
      </c>
      <c r="G36" s="33">
        <f t="shared" si="3"/>
        <v>-13907</v>
      </c>
      <c r="H36" s="33">
        <f t="shared" si="3"/>
        <v>137388</v>
      </c>
      <c r="I36" s="33">
        <f t="shared" si="3"/>
        <v>-158554</v>
      </c>
      <c r="J36" s="33">
        <f t="shared" si="3"/>
        <v>-35073</v>
      </c>
      <c r="K36" s="33">
        <f t="shared" si="3"/>
        <v>47012</v>
      </c>
      <c r="L36" s="33">
        <f t="shared" si="3"/>
        <v>386357</v>
      </c>
      <c r="M36" s="33">
        <f t="shared" si="3"/>
        <v>-132596</v>
      </c>
      <c r="N36" s="33">
        <f t="shared" si="3"/>
        <v>300773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265700</v>
      </c>
      <c r="X36" s="33">
        <f t="shared" si="3"/>
        <v>5868150</v>
      </c>
      <c r="Y36" s="33">
        <f t="shared" si="3"/>
        <v>-5602450</v>
      </c>
      <c r="Z36" s="34">
        <f>+IF(X36&lt;&gt;0,+(Y36/X36)*100,0)</f>
        <v>-95.47216754854595</v>
      </c>
      <c r="AA36" s="35">
        <f>+AA15+AA25+AA34</f>
        <v>4265428</v>
      </c>
    </row>
    <row r="37" spans="1:27" ht="13.5">
      <c r="A37" s="22" t="s">
        <v>57</v>
      </c>
      <c r="B37" s="16"/>
      <c r="C37" s="31"/>
      <c r="D37" s="31"/>
      <c r="E37" s="32">
        <v>259000</v>
      </c>
      <c r="F37" s="33">
        <v>259000</v>
      </c>
      <c r="G37" s="33">
        <v>269988</v>
      </c>
      <c r="H37" s="33">
        <v>256081</v>
      </c>
      <c r="I37" s="33">
        <v>393469</v>
      </c>
      <c r="J37" s="33">
        <v>269988</v>
      </c>
      <c r="K37" s="33">
        <v>234915</v>
      </c>
      <c r="L37" s="33">
        <v>281927</v>
      </c>
      <c r="M37" s="33">
        <v>668284</v>
      </c>
      <c r="N37" s="33">
        <v>234915</v>
      </c>
      <c r="O37" s="33"/>
      <c r="P37" s="33"/>
      <c r="Q37" s="33"/>
      <c r="R37" s="33"/>
      <c r="S37" s="33"/>
      <c r="T37" s="33"/>
      <c r="U37" s="33"/>
      <c r="V37" s="33"/>
      <c r="W37" s="33">
        <v>269988</v>
      </c>
      <c r="X37" s="33">
        <v>259000</v>
      </c>
      <c r="Y37" s="33">
        <v>10988</v>
      </c>
      <c r="Z37" s="34">
        <v>4.24</v>
      </c>
      <c r="AA37" s="35">
        <v>259000</v>
      </c>
    </row>
    <row r="38" spans="1:27" ht="13.5">
      <c r="A38" s="41" t="s">
        <v>58</v>
      </c>
      <c r="B38" s="42"/>
      <c r="C38" s="43">
        <v>8079047</v>
      </c>
      <c r="D38" s="43"/>
      <c r="E38" s="44">
        <v>4524428</v>
      </c>
      <c r="F38" s="45">
        <v>4524428</v>
      </c>
      <c r="G38" s="45">
        <v>256081</v>
      </c>
      <c r="H38" s="45">
        <v>393469</v>
      </c>
      <c r="I38" s="45">
        <v>234915</v>
      </c>
      <c r="J38" s="45">
        <v>234915</v>
      </c>
      <c r="K38" s="45">
        <v>281927</v>
      </c>
      <c r="L38" s="45">
        <v>668284</v>
      </c>
      <c r="M38" s="45">
        <v>535688</v>
      </c>
      <c r="N38" s="45">
        <v>535688</v>
      </c>
      <c r="O38" s="45"/>
      <c r="P38" s="45"/>
      <c r="Q38" s="45"/>
      <c r="R38" s="45"/>
      <c r="S38" s="45"/>
      <c r="T38" s="45"/>
      <c r="U38" s="45"/>
      <c r="V38" s="45"/>
      <c r="W38" s="45">
        <v>535688</v>
      </c>
      <c r="X38" s="45">
        <v>6127150</v>
      </c>
      <c r="Y38" s="45">
        <v>-5591462</v>
      </c>
      <c r="Z38" s="46">
        <v>-91.26</v>
      </c>
      <c r="AA38" s="47">
        <v>4524428</v>
      </c>
    </row>
    <row r="39" spans="1:27" ht="13.5">
      <c r="A39" s="48" t="s">
        <v>91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122668093</v>
      </c>
      <c r="D6" s="17"/>
      <c r="E6" s="18">
        <v>158915879</v>
      </c>
      <c r="F6" s="19">
        <v>158915879</v>
      </c>
      <c r="G6" s="19">
        <v>11754508</v>
      </c>
      <c r="H6" s="19">
        <v>12580500</v>
      </c>
      <c r="I6" s="19">
        <v>14098984</v>
      </c>
      <c r="J6" s="19">
        <v>38433992</v>
      </c>
      <c r="K6" s="19">
        <v>23573900</v>
      </c>
      <c r="L6" s="19">
        <v>21692377</v>
      </c>
      <c r="M6" s="19">
        <v>16094400</v>
      </c>
      <c r="N6" s="19">
        <v>61360677</v>
      </c>
      <c r="O6" s="19"/>
      <c r="P6" s="19"/>
      <c r="Q6" s="19"/>
      <c r="R6" s="19"/>
      <c r="S6" s="19"/>
      <c r="T6" s="19"/>
      <c r="U6" s="19"/>
      <c r="V6" s="19"/>
      <c r="W6" s="19">
        <v>99794669</v>
      </c>
      <c r="X6" s="19">
        <v>81653772</v>
      </c>
      <c r="Y6" s="19">
        <v>18140897</v>
      </c>
      <c r="Z6" s="20">
        <v>22.22</v>
      </c>
      <c r="AA6" s="21">
        <v>158915879</v>
      </c>
    </row>
    <row r="7" spans="1:27" ht="13.5">
      <c r="A7" s="22" t="s">
        <v>34</v>
      </c>
      <c r="B7" s="16"/>
      <c r="C7" s="17">
        <v>76826991</v>
      </c>
      <c r="D7" s="17"/>
      <c r="E7" s="18">
        <v>40346000</v>
      </c>
      <c r="F7" s="19">
        <v>40346000</v>
      </c>
      <c r="G7" s="19">
        <v>15570000</v>
      </c>
      <c r="H7" s="19">
        <v>1334000</v>
      </c>
      <c r="I7" s="19"/>
      <c r="J7" s="19">
        <v>16904000</v>
      </c>
      <c r="K7" s="19"/>
      <c r="L7" s="19">
        <v>11795762</v>
      </c>
      <c r="M7" s="19">
        <v>17584669</v>
      </c>
      <c r="N7" s="19">
        <v>29380431</v>
      </c>
      <c r="O7" s="19"/>
      <c r="P7" s="19"/>
      <c r="Q7" s="19"/>
      <c r="R7" s="19"/>
      <c r="S7" s="19"/>
      <c r="T7" s="19"/>
      <c r="U7" s="19"/>
      <c r="V7" s="19"/>
      <c r="W7" s="19">
        <v>46284431</v>
      </c>
      <c r="X7" s="19">
        <v>29986925</v>
      </c>
      <c r="Y7" s="19">
        <v>16297506</v>
      </c>
      <c r="Z7" s="20">
        <v>54.35</v>
      </c>
      <c r="AA7" s="21">
        <v>40346000</v>
      </c>
    </row>
    <row r="8" spans="1:27" ht="13.5">
      <c r="A8" s="22" t="s">
        <v>35</v>
      </c>
      <c r="B8" s="16"/>
      <c r="C8" s="17"/>
      <c r="D8" s="17"/>
      <c r="E8" s="18">
        <v>16979001</v>
      </c>
      <c r="F8" s="19">
        <v>16979001</v>
      </c>
      <c r="G8" s="19"/>
      <c r="H8" s="19">
        <v>6100000</v>
      </c>
      <c r="I8" s="19"/>
      <c r="J8" s="19">
        <v>6100000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6100000</v>
      </c>
      <c r="X8" s="19">
        <v>12319334</v>
      </c>
      <c r="Y8" s="19">
        <v>-6219334</v>
      </c>
      <c r="Z8" s="20">
        <v>-50.48</v>
      </c>
      <c r="AA8" s="21">
        <v>16979001</v>
      </c>
    </row>
    <row r="9" spans="1:27" ht="13.5">
      <c r="A9" s="22" t="s">
        <v>36</v>
      </c>
      <c r="B9" s="16"/>
      <c r="C9" s="17">
        <v>669425</v>
      </c>
      <c r="D9" s="17"/>
      <c r="E9" s="18">
        <v>3795228</v>
      </c>
      <c r="F9" s="19">
        <v>3795228</v>
      </c>
      <c r="G9" s="19">
        <v>397583</v>
      </c>
      <c r="H9" s="19">
        <v>406748</v>
      </c>
      <c r="I9" s="19">
        <v>386022</v>
      </c>
      <c r="J9" s="19">
        <v>1190353</v>
      </c>
      <c r="K9" s="19">
        <v>385500</v>
      </c>
      <c r="L9" s="19">
        <v>481276</v>
      </c>
      <c r="M9" s="19">
        <v>408245</v>
      </c>
      <c r="N9" s="19">
        <v>1275021</v>
      </c>
      <c r="O9" s="19"/>
      <c r="P9" s="19"/>
      <c r="Q9" s="19"/>
      <c r="R9" s="19"/>
      <c r="S9" s="19"/>
      <c r="T9" s="19"/>
      <c r="U9" s="19"/>
      <c r="V9" s="19"/>
      <c r="W9" s="19">
        <v>2465374</v>
      </c>
      <c r="X9" s="19">
        <v>1897614</v>
      </c>
      <c r="Y9" s="19">
        <v>567760</v>
      </c>
      <c r="Z9" s="20">
        <v>29.92</v>
      </c>
      <c r="AA9" s="21">
        <v>3795228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-165366848</v>
      </c>
      <c r="D12" s="17"/>
      <c r="E12" s="18">
        <v>-198326364</v>
      </c>
      <c r="F12" s="19">
        <v>-198326364</v>
      </c>
      <c r="G12" s="19">
        <v>-22336264</v>
      </c>
      <c r="H12" s="19">
        <v>-19357345</v>
      </c>
      <c r="I12" s="19">
        <v>-19665745</v>
      </c>
      <c r="J12" s="19">
        <v>-61359354</v>
      </c>
      <c r="K12" s="19">
        <v>-21464598</v>
      </c>
      <c r="L12" s="19">
        <v>-25297725</v>
      </c>
      <c r="M12" s="19">
        <v>-39106350</v>
      </c>
      <c r="N12" s="19">
        <v>-85868673</v>
      </c>
      <c r="O12" s="19"/>
      <c r="P12" s="19"/>
      <c r="Q12" s="19"/>
      <c r="R12" s="19"/>
      <c r="S12" s="19"/>
      <c r="T12" s="19"/>
      <c r="U12" s="19"/>
      <c r="V12" s="19"/>
      <c r="W12" s="19">
        <v>-147228027</v>
      </c>
      <c r="X12" s="19">
        <v>-99163182</v>
      </c>
      <c r="Y12" s="19">
        <v>-48064845</v>
      </c>
      <c r="Z12" s="20">
        <v>48.47</v>
      </c>
      <c r="AA12" s="21">
        <v>-198326364</v>
      </c>
    </row>
    <row r="13" spans="1:27" ht="13.5">
      <c r="A13" s="22" t="s">
        <v>40</v>
      </c>
      <c r="B13" s="16"/>
      <c r="C13" s="17">
        <v>-4991650</v>
      </c>
      <c r="D13" s="17"/>
      <c r="E13" s="18">
        <v>-206902</v>
      </c>
      <c r="F13" s="19">
        <v>-206902</v>
      </c>
      <c r="G13" s="19">
        <v>-39492</v>
      </c>
      <c r="H13" s="19">
        <v>-6005</v>
      </c>
      <c r="I13" s="19">
        <v>-59268</v>
      </c>
      <c r="J13" s="19">
        <v>-104765</v>
      </c>
      <c r="K13" s="19">
        <v>-5485</v>
      </c>
      <c r="L13" s="19">
        <v>-5147</v>
      </c>
      <c r="M13" s="19">
        <v>-51846</v>
      </c>
      <c r="N13" s="19">
        <v>-62478</v>
      </c>
      <c r="O13" s="19"/>
      <c r="P13" s="19"/>
      <c r="Q13" s="19"/>
      <c r="R13" s="19"/>
      <c r="S13" s="19"/>
      <c r="T13" s="19"/>
      <c r="U13" s="19"/>
      <c r="V13" s="19"/>
      <c r="W13" s="19">
        <v>-167243</v>
      </c>
      <c r="X13" s="19">
        <v>-126817</v>
      </c>
      <c r="Y13" s="19">
        <v>-40426</v>
      </c>
      <c r="Z13" s="20">
        <v>31.88</v>
      </c>
      <c r="AA13" s="21">
        <v>-206902</v>
      </c>
    </row>
    <row r="14" spans="1:27" ht="13.5">
      <c r="A14" s="22" t="s">
        <v>41</v>
      </c>
      <c r="B14" s="16"/>
      <c r="C14" s="17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29806011</v>
      </c>
      <c r="D15" s="25">
        <f>SUM(D6:D14)</f>
        <v>0</v>
      </c>
      <c r="E15" s="26">
        <f t="shared" si="0"/>
        <v>21502842</v>
      </c>
      <c r="F15" s="27">
        <f t="shared" si="0"/>
        <v>21502842</v>
      </c>
      <c r="G15" s="27">
        <f t="shared" si="0"/>
        <v>5346335</v>
      </c>
      <c r="H15" s="27">
        <f t="shared" si="0"/>
        <v>1057898</v>
      </c>
      <c r="I15" s="27">
        <f t="shared" si="0"/>
        <v>-5240007</v>
      </c>
      <c r="J15" s="27">
        <f t="shared" si="0"/>
        <v>1164226</v>
      </c>
      <c r="K15" s="27">
        <f t="shared" si="0"/>
        <v>2489317</v>
      </c>
      <c r="L15" s="27">
        <f t="shared" si="0"/>
        <v>8666543</v>
      </c>
      <c r="M15" s="27">
        <f t="shared" si="0"/>
        <v>-5070882</v>
      </c>
      <c r="N15" s="27">
        <f t="shared" si="0"/>
        <v>6084978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7249204</v>
      </c>
      <c r="X15" s="27">
        <f t="shared" si="0"/>
        <v>26567646</v>
      </c>
      <c r="Y15" s="27">
        <f t="shared" si="0"/>
        <v>-19318442</v>
      </c>
      <c r="Z15" s="28">
        <f>+IF(X15&lt;&gt;0,+(Y15/X15)*100,0)</f>
        <v>-72.7141651917524</v>
      </c>
      <c r="AA15" s="29">
        <f>SUM(AA6:AA14)</f>
        <v>21502842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204716</v>
      </c>
      <c r="D19" s="17"/>
      <c r="E19" s="18">
        <v>5719000</v>
      </c>
      <c r="F19" s="19">
        <v>5719000</v>
      </c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>
        <v>5719000</v>
      </c>
      <c r="Y19" s="36">
        <v>-5719000</v>
      </c>
      <c r="Z19" s="37">
        <v>-100</v>
      </c>
      <c r="AA19" s="38">
        <v>5719000</v>
      </c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-21096338</v>
      </c>
      <c r="D24" s="17"/>
      <c r="E24" s="18">
        <v>-16979001</v>
      </c>
      <c r="F24" s="19">
        <v>-16979001</v>
      </c>
      <c r="G24" s="19"/>
      <c r="H24" s="19">
        <v>-181417</v>
      </c>
      <c r="I24" s="19">
        <v>-359688</v>
      </c>
      <c r="J24" s="19">
        <v>-541105</v>
      </c>
      <c r="K24" s="19">
        <v>-163363</v>
      </c>
      <c r="L24" s="19">
        <v>-1106895</v>
      </c>
      <c r="M24" s="19">
        <v>-1168706</v>
      </c>
      <c r="N24" s="19">
        <v>-2438964</v>
      </c>
      <c r="O24" s="19"/>
      <c r="P24" s="19"/>
      <c r="Q24" s="19"/>
      <c r="R24" s="19"/>
      <c r="S24" s="19"/>
      <c r="T24" s="19"/>
      <c r="U24" s="19"/>
      <c r="V24" s="19"/>
      <c r="W24" s="19">
        <v>-2980069</v>
      </c>
      <c r="X24" s="19">
        <v>-12319334</v>
      </c>
      <c r="Y24" s="19">
        <v>9339265</v>
      </c>
      <c r="Z24" s="20">
        <v>-75.81</v>
      </c>
      <c r="AA24" s="21">
        <v>-16979001</v>
      </c>
    </row>
    <row r="25" spans="1:27" ht="13.5">
      <c r="A25" s="23" t="s">
        <v>49</v>
      </c>
      <c r="B25" s="24"/>
      <c r="C25" s="25">
        <f aca="true" t="shared" si="1" ref="C25:Y25">SUM(C19:C24)</f>
        <v>-20891622</v>
      </c>
      <c r="D25" s="25">
        <f>SUM(D19:D24)</f>
        <v>0</v>
      </c>
      <c r="E25" s="26">
        <f t="shared" si="1"/>
        <v>-11260001</v>
      </c>
      <c r="F25" s="27">
        <f t="shared" si="1"/>
        <v>-11260001</v>
      </c>
      <c r="G25" s="27">
        <f t="shared" si="1"/>
        <v>0</v>
      </c>
      <c r="H25" s="27">
        <f t="shared" si="1"/>
        <v>-181417</v>
      </c>
      <c r="I25" s="27">
        <f t="shared" si="1"/>
        <v>-359688</v>
      </c>
      <c r="J25" s="27">
        <f t="shared" si="1"/>
        <v>-541105</v>
      </c>
      <c r="K25" s="27">
        <f t="shared" si="1"/>
        <v>-163363</v>
      </c>
      <c r="L25" s="27">
        <f t="shared" si="1"/>
        <v>-1106895</v>
      </c>
      <c r="M25" s="27">
        <f t="shared" si="1"/>
        <v>-1168706</v>
      </c>
      <c r="N25" s="27">
        <f t="shared" si="1"/>
        <v>-2438964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-2980069</v>
      </c>
      <c r="X25" s="27">
        <f t="shared" si="1"/>
        <v>-6600334</v>
      </c>
      <c r="Y25" s="27">
        <f t="shared" si="1"/>
        <v>3620265</v>
      </c>
      <c r="Z25" s="28">
        <f>+IF(X25&lt;&gt;0,+(Y25/X25)*100,0)</f>
        <v>-54.84972427152929</v>
      </c>
      <c r="AA25" s="29">
        <f>SUM(AA19:AA24)</f>
        <v>-11260001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-1781140</v>
      </c>
      <c r="D33" s="17"/>
      <c r="E33" s="18">
        <v>-1524646</v>
      </c>
      <c r="F33" s="19">
        <v>-1524646</v>
      </c>
      <c r="G33" s="19">
        <v>-492086</v>
      </c>
      <c r="H33" s="19">
        <v>-39900</v>
      </c>
      <c r="I33" s="19">
        <v>-259463</v>
      </c>
      <c r="J33" s="19">
        <v>-791449</v>
      </c>
      <c r="K33" s="19">
        <v>-40412</v>
      </c>
      <c r="L33" s="19">
        <v>-41572</v>
      </c>
      <c r="M33" s="19">
        <v>-479250</v>
      </c>
      <c r="N33" s="19">
        <v>-561234</v>
      </c>
      <c r="O33" s="19"/>
      <c r="P33" s="19"/>
      <c r="Q33" s="19"/>
      <c r="R33" s="19"/>
      <c r="S33" s="19"/>
      <c r="T33" s="19"/>
      <c r="U33" s="19"/>
      <c r="V33" s="19"/>
      <c r="W33" s="19">
        <v>-1352683</v>
      </c>
      <c r="X33" s="19">
        <v>-859660</v>
      </c>
      <c r="Y33" s="19">
        <v>-493023</v>
      </c>
      <c r="Z33" s="20">
        <v>57.35</v>
      </c>
      <c r="AA33" s="21">
        <v>-1524646</v>
      </c>
    </row>
    <row r="34" spans="1:27" ht="13.5">
      <c r="A34" s="23" t="s">
        <v>55</v>
      </c>
      <c r="B34" s="24"/>
      <c r="C34" s="25">
        <f aca="true" t="shared" si="2" ref="C34:Y34">SUM(C29:C33)</f>
        <v>-1781140</v>
      </c>
      <c r="D34" s="25">
        <f>SUM(D29:D33)</f>
        <v>0</v>
      </c>
      <c r="E34" s="26">
        <f t="shared" si="2"/>
        <v>-1524646</v>
      </c>
      <c r="F34" s="27">
        <f t="shared" si="2"/>
        <v>-1524646</v>
      </c>
      <c r="G34" s="27">
        <f t="shared" si="2"/>
        <v>-492086</v>
      </c>
      <c r="H34" s="27">
        <f t="shared" si="2"/>
        <v>-39900</v>
      </c>
      <c r="I34" s="27">
        <f t="shared" si="2"/>
        <v>-259463</v>
      </c>
      <c r="J34" s="27">
        <f t="shared" si="2"/>
        <v>-791449</v>
      </c>
      <c r="K34" s="27">
        <f t="shared" si="2"/>
        <v>-40412</v>
      </c>
      <c r="L34" s="27">
        <f t="shared" si="2"/>
        <v>-41572</v>
      </c>
      <c r="M34" s="27">
        <f t="shared" si="2"/>
        <v>-479250</v>
      </c>
      <c r="N34" s="27">
        <f t="shared" si="2"/>
        <v>-561234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-1352683</v>
      </c>
      <c r="X34" s="27">
        <f t="shared" si="2"/>
        <v>-859660</v>
      </c>
      <c r="Y34" s="27">
        <f t="shared" si="2"/>
        <v>-493023</v>
      </c>
      <c r="Z34" s="28">
        <f>+IF(X34&lt;&gt;0,+(Y34/X34)*100,0)</f>
        <v>57.350929437219364</v>
      </c>
      <c r="AA34" s="29">
        <f>SUM(AA29:AA33)</f>
        <v>-1524646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7133249</v>
      </c>
      <c r="D36" s="31">
        <f>+D15+D25+D34</f>
        <v>0</v>
      </c>
      <c r="E36" s="32">
        <f t="shared" si="3"/>
        <v>8718195</v>
      </c>
      <c r="F36" s="33">
        <f t="shared" si="3"/>
        <v>8718195</v>
      </c>
      <c r="G36" s="33">
        <f t="shared" si="3"/>
        <v>4854249</v>
      </c>
      <c r="H36" s="33">
        <f t="shared" si="3"/>
        <v>836581</v>
      </c>
      <c r="I36" s="33">
        <f t="shared" si="3"/>
        <v>-5859158</v>
      </c>
      <c r="J36" s="33">
        <f t="shared" si="3"/>
        <v>-168328</v>
      </c>
      <c r="K36" s="33">
        <f t="shared" si="3"/>
        <v>2285542</v>
      </c>
      <c r="L36" s="33">
        <f t="shared" si="3"/>
        <v>7518076</v>
      </c>
      <c r="M36" s="33">
        <f t="shared" si="3"/>
        <v>-6718838</v>
      </c>
      <c r="N36" s="33">
        <f t="shared" si="3"/>
        <v>3084780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2916452</v>
      </c>
      <c r="X36" s="33">
        <f t="shared" si="3"/>
        <v>19107652</v>
      </c>
      <c r="Y36" s="33">
        <f t="shared" si="3"/>
        <v>-16191200</v>
      </c>
      <c r="Z36" s="34">
        <f>+IF(X36&lt;&gt;0,+(Y36/X36)*100,0)</f>
        <v>-84.73673269745545</v>
      </c>
      <c r="AA36" s="35">
        <f>+AA15+AA25+AA34</f>
        <v>8718195</v>
      </c>
    </row>
    <row r="37" spans="1:27" ht="13.5">
      <c r="A37" s="22" t="s">
        <v>57</v>
      </c>
      <c r="B37" s="16"/>
      <c r="C37" s="31">
        <v>12090655</v>
      </c>
      <c r="D37" s="31"/>
      <c r="E37" s="32">
        <v>3331303</v>
      </c>
      <c r="F37" s="33">
        <v>3331303</v>
      </c>
      <c r="G37" s="33">
        <v>4947896</v>
      </c>
      <c r="H37" s="33">
        <v>9802145</v>
      </c>
      <c r="I37" s="33">
        <v>10638726</v>
      </c>
      <c r="J37" s="33">
        <v>4947896</v>
      </c>
      <c r="K37" s="33">
        <v>4779568</v>
      </c>
      <c r="L37" s="33">
        <v>7065110</v>
      </c>
      <c r="M37" s="33">
        <v>14583186</v>
      </c>
      <c r="N37" s="33">
        <v>4779568</v>
      </c>
      <c r="O37" s="33"/>
      <c r="P37" s="33"/>
      <c r="Q37" s="33"/>
      <c r="R37" s="33"/>
      <c r="S37" s="33"/>
      <c r="T37" s="33"/>
      <c r="U37" s="33"/>
      <c r="V37" s="33"/>
      <c r="W37" s="33">
        <v>4947896</v>
      </c>
      <c r="X37" s="33">
        <v>3331303</v>
      </c>
      <c r="Y37" s="33">
        <v>1616593</v>
      </c>
      <c r="Z37" s="34">
        <v>48.53</v>
      </c>
      <c r="AA37" s="35">
        <v>3331303</v>
      </c>
    </row>
    <row r="38" spans="1:27" ht="13.5">
      <c r="A38" s="41" t="s">
        <v>58</v>
      </c>
      <c r="B38" s="42"/>
      <c r="C38" s="43">
        <v>19223904</v>
      </c>
      <c r="D38" s="43"/>
      <c r="E38" s="44">
        <v>12049497</v>
      </c>
      <c r="F38" s="45">
        <v>12049497</v>
      </c>
      <c r="G38" s="45">
        <v>9802145</v>
      </c>
      <c r="H38" s="45">
        <v>10638726</v>
      </c>
      <c r="I38" s="45">
        <v>4779568</v>
      </c>
      <c r="J38" s="45">
        <v>4779568</v>
      </c>
      <c r="K38" s="45">
        <v>7065110</v>
      </c>
      <c r="L38" s="45">
        <v>14583186</v>
      </c>
      <c r="M38" s="45">
        <v>7864348</v>
      </c>
      <c r="N38" s="45">
        <v>7864348</v>
      </c>
      <c r="O38" s="45"/>
      <c r="P38" s="45"/>
      <c r="Q38" s="45"/>
      <c r="R38" s="45"/>
      <c r="S38" s="45"/>
      <c r="T38" s="45"/>
      <c r="U38" s="45"/>
      <c r="V38" s="45"/>
      <c r="W38" s="45">
        <v>7864348</v>
      </c>
      <c r="X38" s="45">
        <v>22438954</v>
      </c>
      <c r="Y38" s="45">
        <v>-14574606</v>
      </c>
      <c r="Z38" s="46">
        <v>-64.95</v>
      </c>
      <c r="AA38" s="47">
        <v>12049497</v>
      </c>
    </row>
    <row r="39" spans="1:27" ht="13.5">
      <c r="A39" s="48" t="s">
        <v>91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10404145</v>
      </c>
      <c r="D6" s="17"/>
      <c r="E6" s="18">
        <v>23810000</v>
      </c>
      <c r="F6" s="19">
        <v>23810000</v>
      </c>
      <c r="G6" s="19">
        <v>1814070</v>
      </c>
      <c r="H6" s="19">
        <v>1413402</v>
      </c>
      <c r="I6" s="19">
        <v>1711535</v>
      </c>
      <c r="J6" s="19">
        <v>4939007</v>
      </c>
      <c r="K6" s="19">
        <v>3750432</v>
      </c>
      <c r="L6" s="19">
        <v>3708042</v>
      </c>
      <c r="M6" s="19">
        <v>4328251</v>
      </c>
      <c r="N6" s="19">
        <v>11786725</v>
      </c>
      <c r="O6" s="19"/>
      <c r="P6" s="19"/>
      <c r="Q6" s="19"/>
      <c r="R6" s="19"/>
      <c r="S6" s="19"/>
      <c r="T6" s="19"/>
      <c r="U6" s="19"/>
      <c r="V6" s="19"/>
      <c r="W6" s="19">
        <v>16725732</v>
      </c>
      <c r="X6" s="19">
        <v>12404125</v>
      </c>
      <c r="Y6" s="19">
        <v>4321607</v>
      </c>
      <c r="Z6" s="20">
        <v>34.84</v>
      </c>
      <c r="AA6" s="21">
        <v>23810000</v>
      </c>
    </row>
    <row r="7" spans="1:27" ht="13.5">
      <c r="A7" s="22" t="s">
        <v>34</v>
      </c>
      <c r="B7" s="16"/>
      <c r="C7" s="17">
        <v>13109363</v>
      </c>
      <c r="D7" s="17"/>
      <c r="E7" s="18">
        <v>16540000</v>
      </c>
      <c r="F7" s="19">
        <v>16540000</v>
      </c>
      <c r="G7" s="19">
        <v>7899000</v>
      </c>
      <c r="H7" s="19">
        <v>1385190</v>
      </c>
      <c r="I7" s="19"/>
      <c r="J7" s="19">
        <v>9284190</v>
      </c>
      <c r="K7" s="19"/>
      <c r="L7" s="19">
        <v>300000</v>
      </c>
      <c r="M7" s="19"/>
      <c r="N7" s="19">
        <v>300000</v>
      </c>
      <c r="O7" s="19"/>
      <c r="P7" s="19"/>
      <c r="Q7" s="19"/>
      <c r="R7" s="19"/>
      <c r="S7" s="19"/>
      <c r="T7" s="19"/>
      <c r="U7" s="19"/>
      <c r="V7" s="19"/>
      <c r="W7" s="19">
        <v>9584190</v>
      </c>
      <c r="X7" s="19">
        <v>9888000</v>
      </c>
      <c r="Y7" s="19">
        <v>-303810</v>
      </c>
      <c r="Z7" s="20">
        <v>-3.07</v>
      </c>
      <c r="AA7" s="21">
        <v>16540000</v>
      </c>
    </row>
    <row r="8" spans="1:27" ht="13.5">
      <c r="A8" s="22" t="s">
        <v>35</v>
      </c>
      <c r="B8" s="16"/>
      <c r="C8" s="17">
        <v>7595000</v>
      </c>
      <c r="D8" s="17"/>
      <c r="E8" s="18">
        <v>11685000</v>
      </c>
      <c r="F8" s="19">
        <v>11685000</v>
      </c>
      <c r="G8" s="19">
        <v>3800000</v>
      </c>
      <c r="H8" s="19"/>
      <c r="I8" s="19"/>
      <c r="J8" s="19">
        <v>3800000</v>
      </c>
      <c r="K8" s="19"/>
      <c r="L8" s="19">
        <v>3850000</v>
      </c>
      <c r="M8" s="19"/>
      <c r="N8" s="19">
        <v>3850000</v>
      </c>
      <c r="O8" s="19"/>
      <c r="P8" s="19"/>
      <c r="Q8" s="19"/>
      <c r="R8" s="19"/>
      <c r="S8" s="19"/>
      <c r="T8" s="19"/>
      <c r="U8" s="19"/>
      <c r="V8" s="19"/>
      <c r="W8" s="19">
        <v>7650000</v>
      </c>
      <c r="X8" s="19">
        <v>7790000</v>
      </c>
      <c r="Y8" s="19">
        <v>-140000</v>
      </c>
      <c r="Z8" s="20">
        <v>-1.8</v>
      </c>
      <c r="AA8" s="21">
        <v>11685000</v>
      </c>
    </row>
    <row r="9" spans="1:27" ht="13.5">
      <c r="A9" s="22" t="s">
        <v>36</v>
      </c>
      <c r="B9" s="16"/>
      <c r="C9" s="17">
        <v>73864</v>
      </c>
      <c r="D9" s="17"/>
      <c r="E9" s="18">
        <v>88000</v>
      </c>
      <c r="F9" s="19">
        <v>88000</v>
      </c>
      <c r="G9" s="19">
        <v>27</v>
      </c>
      <c r="H9" s="19">
        <v>74</v>
      </c>
      <c r="I9" s="19"/>
      <c r="J9" s="19">
        <v>101</v>
      </c>
      <c r="K9" s="19">
        <v>30</v>
      </c>
      <c r="L9" s="19"/>
      <c r="M9" s="19">
        <v>442</v>
      </c>
      <c r="N9" s="19">
        <v>472</v>
      </c>
      <c r="O9" s="19"/>
      <c r="P9" s="19"/>
      <c r="Q9" s="19"/>
      <c r="R9" s="19"/>
      <c r="S9" s="19"/>
      <c r="T9" s="19"/>
      <c r="U9" s="19"/>
      <c r="V9" s="19"/>
      <c r="W9" s="19">
        <v>573</v>
      </c>
      <c r="X9" s="19">
        <v>48000</v>
      </c>
      <c r="Y9" s="19">
        <v>-47427</v>
      </c>
      <c r="Z9" s="20">
        <v>-98.81</v>
      </c>
      <c r="AA9" s="21">
        <v>88000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-23267301</v>
      </c>
      <c r="D12" s="17"/>
      <c r="E12" s="18">
        <v>-34034000</v>
      </c>
      <c r="F12" s="19">
        <v>-34034000</v>
      </c>
      <c r="G12" s="19">
        <v>-18833246</v>
      </c>
      <c r="H12" s="19">
        <v>-3902131</v>
      </c>
      <c r="I12" s="19">
        <v>-2956239</v>
      </c>
      <c r="J12" s="19">
        <v>-25691616</v>
      </c>
      <c r="K12" s="19">
        <v>-3049157</v>
      </c>
      <c r="L12" s="19">
        <v>-6766879</v>
      </c>
      <c r="M12" s="19">
        <v>-3905214</v>
      </c>
      <c r="N12" s="19">
        <v>-13721250</v>
      </c>
      <c r="O12" s="19"/>
      <c r="P12" s="19"/>
      <c r="Q12" s="19"/>
      <c r="R12" s="19"/>
      <c r="S12" s="19"/>
      <c r="T12" s="19"/>
      <c r="U12" s="19"/>
      <c r="V12" s="19"/>
      <c r="W12" s="19">
        <v>-39412866</v>
      </c>
      <c r="X12" s="19">
        <v>-17292000</v>
      </c>
      <c r="Y12" s="19">
        <v>-22120866</v>
      </c>
      <c r="Z12" s="20">
        <v>127.93</v>
      </c>
      <c r="AA12" s="21">
        <v>-34034000</v>
      </c>
    </row>
    <row r="13" spans="1:27" ht="13.5">
      <c r="A13" s="22" t="s">
        <v>40</v>
      </c>
      <c r="B13" s="16"/>
      <c r="C13" s="17">
        <v>-90527</v>
      </c>
      <c r="D13" s="17"/>
      <c r="E13" s="18">
        <v>-130000</v>
      </c>
      <c r="F13" s="19">
        <v>-130000</v>
      </c>
      <c r="G13" s="19">
        <v>-7029</v>
      </c>
      <c r="H13" s="19">
        <v>-8230</v>
      </c>
      <c r="I13" s="19">
        <v>-6862</v>
      </c>
      <c r="J13" s="19">
        <v>-22121</v>
      </c>
      <c r="K13" s="19">
        <v>-7519</v>
      </c>
      <c r="L13" s="19">
        <v>-5787</v>
      </c>
      <c r="M13" s="19">
        <v>-5422</v>
      </c>
      <c r="N13" s="19">
        <v>-18728</v>
      </c>
      <c r="O13" s="19"/>
      <c r="P13" s="19"/>
      <c r="Q13" s="19"/>
      <c r="R13" s="19"/>
      <c r="S13" s="19"/>
      <c r="T13" s="19"/>
      <c r="U13" s="19"/>
      <c r="V13" s="19"/>
      <c r="W13" s="19">
        <v>-40849</v>
      </c>
      <c r="X13" s="19">
        <v>-64630</v>
      </c>
      <c r="Y13" s="19">
        <v>23781</v>
      </c>
      <c r="Z13" s="20">
        <v>-36.8</v>
      </c>
      <c r="AA13" s="21">
        <v>-130000</v>
      </c>
    </row>
    <row r="14" spans="1:27" ht="13.5">
      <c r="A14" s="22" t="s">
        <v>41</v>
      </c>
      <c r="B14" s="16"/>
      <c r="C14" s="17">
        <v>-2458209</v>
      </c>
      <c r="D14" s="17"/>
      <c r="E14" s="18"/>
      <c r="F14" s="19"/>
      <c r="G14" s="19">
        <v>-916063</v>
      </c>
      <c r="H14" s="19">
        <v>-880936</v>
      </c>
      <c r="I14" s="19">
        <v>-884884</v>
      </c>
      <c r="J14" s="19">
        <v>-2681883</v>
      </c>
      <c r="K14" s="19">
        <v>-640884</v>
      </c>
      <c r="L14" s="19">
        <v>-1026145</v>
      </c>
      <c r="M14" s="19">
        <v>-486197</v>
      </c>
      <c r="N14" s="19">
        <v>-2153226</v>
      </c>
      <c r="O14" s="19"/>
      <c r="P14" s="19"/>
      <c r="Q14" s="19"/>
      <c r="R14" s="19"/>
      <c r="S14" s="19"/>
      <c r="T14" s="19"/>
      <c r="U14" s="19"/>
      <c r="V14" s="19"/>
      <c r="W14" s="19">
        <v>-4835109</v>
      </c>
      <c r="X14" s="19"/>
      <c r="Y14" s="19">
        <v>-4835109</v>
      </c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5366335</v>
      </c>
      <c r="D15" s="25">
        <f>SUM(D6:D14)</f>
        <v>0</v>
      </c>
      <c r="E15" s="26">
        <f t="shared" si="0"/>
        <v>17959000</v>
      </c>
      <c r="F15" s="27">
        <f t="shared" si="0"/>
        <v>17959000</v>
      </c>
      <c r="G15" s="27">
        <f t="shared" si="0"/>
        <v>-6243241</v>
      </c>
      <c r="H15" s="27">
        <f t="shared" si="0"/>
        <v>-1992631</v>
      </c>
      <c r="I15" s="27">
        <f t="shared" si="0"/>
        <v>-2136450</v>
      </c>
      <c r="J15" s="27">
        <f t="shared" si="0"/>
        <v>-10372322</v>
      </c>
      <c r="K15" s="27">
        <f t="shared" si="0"/>
        <v>52902</v>
      </c>
      <c r="L15" s="27">
        <f t="shared" si="0"/>
        <v>59231</v>
      </c>
      <c r="M15" s="27">
        <f t="shared" si="0"/>
        <v>-68140</v>
      </c>
      <c r="N15" s="27">
        <f t="shared" si="0"/>
        <v>43993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-10328329</v>
      </c>
      <c r="X15" s="27">
        <f t="shared" si="0"/>
        <v>12773495</v>
      </c>
      <c r="Y15" s="27">
        <f t="shared" si="0"/>
        <v>-23101824</v>
      </c>
      <c r="Z15" s="28">
        <f>+IF(X15&lt;&gt;0,+(Y15/X15)*100,0)</f>
        <v>-180.85750219497484</v>
      </c>
      <c r="AA15" s="29">
        <f>SUM(AA6:AA14)</f>
        <v>17959000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17955</v>
      </c>
      <c r="D19" s="17"/>
      <c r="E19" s="18">
        <v>119000</v>
      </c>
      <c r="F19" s="19">
        <v>119000</v>
      </c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>
        <v>119000</v>
      </c>
      <c r="Y19" s="36">
        <v>-119000</v>
      </c>
      <c r="Z19" s="37">
        <v>-100</v>
      </c>
      <c r="AA19" s="38">
        <v>119000</v>
      </c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>
        <v>6091172</v>
      </c>
      <c r="H21" s="36">
        <v>2117489</v>
      </c>
      <c r="I21" s="36">
        <v>2140822</v>
      </c>
      <c r="J21" s="19">
        <v>10349483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10349483</v>
      </c>
      <c r="X21" s="19"/>
      <c r="Y21" s="36">
        <v>10349483</v>
      </c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-1100744</v>
      </c>
      <c r="D24" s="17"/>
      <c r="E24" s="18">
        <v>-18486000</v>
      </c>
      <c r="F24" s="19">
        <v>-18486000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-12324000</v>
      </c>
      <c r="Y24" s="19">
        <v>12324000</v>
      </c>
      <c r="Z24" s="20">
        <v>-100</v>
      </c>
      <c r="AA24" s="21">
        <v>-18486000</v>
      </c>
    </row>
    <row r="25" spans="1:27" ht="13.5">
      <c r="A25" s="23" t="s">
        <v>49</v>
      </c>
      <c r="B25" s="24"/>
      <c r="C25" s="25">
        <f aca="true" t="shared" si="1" ref="C25:Y25">SUM(C19:C24)</f>
        <v>-1082789</v>
      </c>
      <c r="D25" s="25">
        <f>SUM(D19:D24)</f>
        <v>0</v>
      </c>
      <c r="E25" s="26">
        <f t="shared" si="1"/>
        <v>-18367000</v>
      </c>
      <c r="F25" s="27">
        <f t="shared" si="1"/>
        <v>-18367000</v>
      </c>
      <c r="G25" s="27">
        <f t="shared" si="1"/>
        <v>6091172</v>
      </c>
      <c r="H25" s="27">
        <f t="shared" si="1"/>
        <v>2117489</v>
      </c>
      <c r="I25" s="27">
        <f t="shared" si="1"/>
        <v>2140822</v>
      </c>
      <c r="J25" s="27">
        <f t="shared" si="1"/>
        <v>10349483</v>
      </c>
      <c r="K25" s="27">
        <f t="shared" si="1"/>
        <v>0</v>
      </c>
      <c r="L25" s="27">
        <f t="shared" si="1"/>
        <v>0</v>
      </c>
      <c r="M25" s="27">
        <f t="shared" si="1"/>
        <v>0</v>
      </c>
      <c r="N25" s="27">
        <f t="shared" si="1"/>
        <v>0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10349483</v>
      </c>
      <c r="X25" s="27">
        <f t="shared" si="1"/>
        <v>-12205000</v>
      </c>
      <c r="Y25" s="27">
        <f t="shared" si="1"/>
        <v>22554483</v>
      </c>
      <c r="Z25" s="28">
        <f>+IF(X25&lt;&gt;0,+(Y25/X25)*100,0)</f>
        <v>-184.7970749692749</v>
      </c>
      <c r="AA25" s="29">
        <f>SUM(AA19:AA24)</f>
        <v>-18367000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>
        <v>33000</v>
      </c>
      <c r="F30" s="19">
        <v>33000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>
        <v>16500</v>
      </c>
      <c r="Y30" s="19">
        <v>-16500</v>
      </c>
      <c r="Z30" s="20">
        <v>-100</v>
      </c>
      <c r="AA30" s="21">
        <v>33000</v>
      </c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-161347</v>
      </c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-161347</v>
      </c>
      <c r="D34" s="25">
        <f>SUM(D29:D33)</f>
        <v>0</v>
      </c>
      <c r="E34" s="26">
        <f t="shared" si="2"/>
        <v>33000</v>
      </c>
      <c r="F34" s="27">
        <f t="shared" si="2"/>
        <v>33000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16500</v>
      </c>
      <c r="Y34" s="27">
        <f t="shared" si="2"/>
        <v>-16500</v>
      </c>
      <c r="Z34" s="28">
        <f>+IF(X34&lt;&gt;0,+(Y34/X34)*100,0)</f>
        <v>-100</v>
      </c>
      <c r="AA34" s="29">
        <f>SUM(AA29:AA33)</f>
        <v>33000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4122199</v>
      </c>
      <c r="D36" s="31">
        <f>+D15+D25+D34</f>
        <v>0</v>
      </c>
      <c r="E36" s="32">
        <f t="shared" si="3"/>
        <v>-375000</v>
      </c>
      <c r="F36" s="33">
        <f t="shared" si="3"/>
        <v>-375000</v>
      </c>
      <c r="G36" s="33">
        <f t="shared" si="3"/>
        <v>-152069</v>
      </c>
      <c r="H36" s="33">
        <f t="shared" si="3"/>
        <v>124858</v>
      </c>
      <c r="I36" s="33">
        <f t="shared" si="3"/>
        <v>4372</v>
      </c>
      <c r="J36" s="33">
        <f t="shared" si="3"/>
        <v>-22839</v>
      </c>
      <c r="K36" s="33">
        <f t="shared" si="3"/>
        <v>52902</v>
      </c>
      <c r="L36" s="33">
        <f t="shared" si="3"/>
        <v>59231</v>
      </c>
      <c r="M36" s="33">
        <f t="shared" si="3"/>
        <v>-68140</v>
      </c>
      <c r="N36" s="33">
        <f t="shared" si="3"/>
        <v>43993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21154</v>
      </c>
      <c r="X36" s="33">
        <f t="shared" si="3"/>
        <v>584995</v>
      </c>
      <c r="Y36" s="33">
        <f t="shared" si="3"/>
        <v>-563841</v>
      </c>
      <c r="Z36" s="34">
        <f>+IF(X36&lt;&gt;0,+(Y36/X36)*100,0)</f>
        <v>-96.38390071710015</v>
      </c>
      <c r="AA36" s="35">
        <f>+AA15+AA25+AA34</f>
        <v>-375000</v>
      </c>
    </row>
    <row r="37" spans="1:27" ht="13.5">
      <c r="A37" s="22" t="s">
        <v>57</v>
      </c>
      <c r="B37" s="16"/>
      <c r="C37" s="31">
        <v>-3360663</v>
      </c>
      <c r="D37" s="31"/>
      <c r="E37" s="32">
        <v>2951000</v>
      </c>
      <c r="F37" s="33">
        <v>2951000</v>
      </c>
      <c r="G37" s="33">
        <v>46326</v>
      </c>
      <c r="H37" s="33">
        <v>-105743</v>
      </c>
      <c r="I37" s="33">
        <v>19115</v>
      </c>
      <c r="J37" s="33">
        <v>46326</v>
      </c>
      <c r="K37" s="33">
        <v>23487</v>
      </c>
      <c r="L37" s="33">
        <v>76389</v>
      </c>
      <c r="M37" s="33">
        <v>135620</v>
      </c>
      <c r="N37" s="33">
        <v>23487</v>
      </c>
      <c r="O37" s="33"/>
      <c r="P37" s="33"/>
      <c r="Q37" s="33"/>
      <c r="R37" s="33"/>
      <c r="S37" s="33"/>
      <c r="T37" s="33"/>
      <c r="U37" s="33"/>
      <c r="V37" s="33"/>
      <c r="W37" s="33">
        <v>46326</v>
      </c>
      <c r="X37" s="33">
        <v>2951000</v>
      </c>
      <c r="Y37" s="33">
        <v>-2904674</v>
      </c>
      <c r="Z37" s="34">
        <v>-98.43</v>
      </c>
      <c r="AA37" s="35">
        <v>2951000</v>
      </c>
    </row>
    <row r="38" spans="1:27" ht="13.5">
      <c r="A38" s="41" t="s">
        <v>58</v>
      </c>
      <c r="B38" s="42"/>
      <c r="C38" s="43">
        <v>761536</v>
      </c>
      <c r="D38" s="43"/>
      <c r="E38" s="44">
        <v>2576000</v>
      </c>
      <c r="F38" s="45">
        <v>2576000</v>
      </c>
      <c r="G38" s="45">
        <v>-105743</v>
      </c>
      <c r="H38" s="45">
        <v>19115</v>
      </c>
      <c r="I38" s="45">
        <v>23487</v>
      </c>
      <c r="J38" s="45">
        <v>23487</v>
      </c>
      <c r="K38" s="45">
        <v>76389</v>
      </c>
      <c r="L38" s="45">
        <v>135620</v>
      </c>
      <c r="M38" s="45">
        <v>67480</v>
      </c>
      <c r="N38" s="45">
        <v>67480</v>
      </c>
      <c r="O38" s="45"/>
      <c r="P38" s="45"/>
      <c r="Q38" s="45"/>
      <c r="R38" s="45"/>
      <c r="S38" s="45"/>
      <c r="T38" s="45"/>
      <c r="U38" s="45"/>
      <c r="V38" s="45"/>
      <c r="W38" s="45">
        <v>67480</v>
      </c>
      <c r="X38" s="45">
        <v>3535995</v>
      </c>
      <c r="Y38" s="45">
        <v>-3468515</v>
      </c>
      <c r="Z38" s="46">
        <v>-98.09</v>
      </c>
      <c r="AA38" s="47">
        <v>2576000</v>
      </c>
    </row>
    <row r="39" spans="1:27" ht="13.5">
      <c r="A39" s="48" t="s">
        <v>91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36329191</v>
      </c>
      <c r="D6" s="17"/>
      <c r="E6" s="18">
        <v>40222751</v>
      </c>
      <c r="F6" s="19">
        <v>40222751</v>
      </c>
      <c r="G6" s="19">
        <v>2527830</v>
      </c>
      <c r="H6" s="19">
        <v>2772199</v>
      </c>
      <c r="I6" s="19">
        <v>3774932</v>
      </c>
      <c r="J6" s="19">
        <v>9074961</v>
      </c>
      <c r="K6" s="19">
        <v>3289102</v>
      </c>
      <c r="L6" s="19">
        <v>2700807</v>
      </c>
      <c r="M6" s="19">
        <v>2617819</v>
      </c>
      <c r="N6" s="19">
        <v>8607728</v>
      </c>
      <c r="O6" s="19"/>
      <c r="P6" s="19"/>
      <c r="Q6" s="19"/>
      <c r="R6" s="19"/>
      <c r="S6" s="19"/>
      <c r="T6" s="19"/>
      <c r="U6" s="19"/>
      <c r="V6" s="19"/>
      <c r="W6" s="19">
        <v>17682689</v>
      </c>
      <c r="X6" s="19">
        <v>20111364</v>
      </c>
      <c r="Y6" s="19">
        <v>-2428675</v>
      </c>
      <c r="Z6" s="20">
        <v>-12.08</v>
      </c>
      <c r="AA6" s="21">
        <v>40222751</v>
      </c>
    </row>
    <row r="7" spans="1:27" ht="13.5">
      <c r="A7" s="22" t="s">
        <v>34</v>
      </c>
      <c r="B7" s="16"/>
      <c r="C7" s="17">
        <v>23993121</v>
      </c>
      <c r="D7" s="17"/>
      <c r="E7" s="18">
        <v>25542000</v>
      </c>
      <c r="F7" s="19">
        <v>25542000</v>
      </c>
      <c r="G7" s="19">
        <v>9941000</v>
      </c>
      <c r="H7" s="19">
        <v>1457000</v>
      </c>
      <c r="I7" s="19"/>
      <c r="J7" s="19">
        <v>11398000</v>
      </c>
      <c r="K7" s="19">
        <v>1467000</v>
      </c>
      <c r="L7" s="19">
        <v>7248000</v>
      </c>
      <c r="M7" s="19"/>
      <c r="N7" s="19">
        <v>8715000</v>
      </c>
      <c r="O7" s="19"/>
      <c r="P7" s="19"/>
      <c r="Q7" s="19"/>
      <c r="R7" s="19"/>
      <c r="S7" s="19"/>
      <c r="T7" s="19"/>
      <c r="U7" s="19"/>
      <c r="V7" s="19"/>
      <c r="W7" s="19">
        <v>20113000</v>
      </c>
      <c r="X7" s="19">
        <v>19633500</v>
      </c>
      <c r="Y7" s="19">
        <v>479500</v>
      </c>
      <c r="Z7" s="20">
        <v>2.44</v>
      </c>
      <c r="AA7" s="21">
        <v>25542000</v>
      </c>
    </row>
    <row r="8" spans="1:27" ht="13.5">
      <c r="A8" s="22" t="s">
        <v>35</v>
      </c>
      <c r="B8" s="16"/>
      <c r="C8" s="17">
        <v>25187484</v>
      </c>
      <c r="D8" s="17"/>
      <c r="E8" s="18">
        <v>17753000</v>
      </c>
      <c r="F8" s="19">
        <v>17753000</v>
      </c>
      <c r="G8" s="19"/>
      <c r="H8" s="19">
        <v>8694000</v>
      </c>
      <c r="I8" s="19"/>
      <c r="J8" s="19">
        <v>8694000</v>
      </c>
      <c r="K8" s="19"/>
      <c r="L8" s="19">
        <v>1259000</v>
      </c>
      <c r="M8" s="19"/>
      <c r="N8" s="19">
        <v>1259000</v>
      </c>
      <c r="O8" s="19"/>
      <c r="P8" s="19"/>
      <c r="Q8" s="19"/>
      <c r="R8" s="19"/>
      <c r="S8" s="19"/>
      <c r="T8" s="19"/>
      <c r="U8" s="19"/>
      <c r="V8" s="19"/>
      <c r="W8" s="19">
        <v>9953000</v>
      </c>
      <c r="X8" s="19">
        <v>17753000</v>
      </c>
      <c r="Y8" s="19">
        <v>-7800000</v>
      </c>
      <c r="Z8" s="20">
        <v>-43.94</v>
      </c>
      <c r="AA8" s="21">
        <v>17753000</v>
      </c>
    </row>
    <row r="9" spans="1:27" ht="13.5">
      <c r="A9" s="22" t="s">
        <v>36</v>
      </c>
      <c r="B9" s="16"/>
      <c r="C9" s="17">
        <v>1136286</v>
      </c>
      <c r="D9" s="17"/>
      <c r="E9" s="18">
        <v>1146400</v>
      </c>
      <c r="F9" s="19">
        <v>1146400</v>
      </c>
      <c r="G9" s="19">
        <v>48672</v>
      </c>
      <c r="H9" s="19">
        <v>139800</v>
      </c>
      <c r="I9" s="19">
        <v>137726</v>
      </c>
      <c r="J9" s="19">
        <v>326198</v>
      </c>
      <c r="K9" s="19">
        <v>104188</v>
      </c>
      <c r="L9" s="19">
        <v>73533</v>
      </c>
      <c r="M9" s="19">
        <v>87089</v>
      </c>
      <c r="N9" s="19">
        <v>264810</v>
      </c>
      <c r="O9" s="19"/>
      <c r="P9" s="19"/>
      <c r="Q9" s="19"/>
      <c r="R9" s="19"/>
      <c r="S9" s="19"/>
      <c r="T9" s="19"/>
      <c r="U9" s="19"/>
      <c r="V9" s="19"/>
      <c r="W9" s="19">
        <v>591008</v>
      </c>
      <c r="X9" s="19">
        <v>573198</v>
      </c>
      <c r="Y9" s="19">
        <v>17810</v>
      </c>
      <c r="Z9" s="20">
        <v>3.11</v>
      </c>
      <c r="AA9" s="21">
        <v>1146400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-64898772</v>
      </c>
      <c r="D12" s="17"/>
      <c r="E12" s="18">
        <v>-65577396</v>
      </c>
      <c r="F12" s="19">
        <v>-65577396</v>
      </c>
      <c r="G12" s="19">
        <v>-12356056</v>
      </c>
      <c r="H12" s="19">
        <v>-13755700</v>
      </c>
      <c r="I12" s="19">
        <v>3019902</v>
      </c>
      <c r="J12" s="19">
        <v>-23091854</v>
      </c>
      <c r="K12" s="19">
        <v>-2507087</v>
      </c>
      <c r="L12" s="19">
        <v>-18230603</v>
      </c>
      <c r="M12" s="19">
        <v>2700208</v>
      </c>
      <c r="N12" s="19">
        <v>-18037482</v>
      </c>
      <c r="O12" s="19"/>
      <c r="P12" s="19"/>
      <c r="Q12" s="19"/>
      <c r="R12" s="19"/>
      <c r="S12" s="19"/>
      <c r="T12" s="19"/>
      <c r="U12" s="19"/>
      <c r="V12" s="19"/>
      <c r="W12" s="19">
        <v>-41129336</v>
      </c>
      <c r="X12" s="19">
        <v>-33268920</v>
      </c>
      <c r="Y12" s="19">
        <v>-7860416</v>
      </c>
      <c r="Z12" s="20">
        <v>23.63</v>
      </c>
      <c r="AA12" s="21">
        <v>-65577396</v>
      </c>
    </row>
    <row r="13" spans="1:27" ht="13.5">
      <c r="A13" s="22" t="s">
        <v>40</v>
      </c>
      <c r="B13" s="16"/>
      <c r="C13" s="17">
        <v>-98337</v>
      </c>
      <c r="D13" s="17"/>
      <c r="E13" s="18">
        <v>-177916</v>
      </c>
      <c r="F13" s="19">
        <v>-177916</v>
      </c>
      <c r="G13" s="19">
        <v>-8614</v>
      </c>
      <c r="H13" s="19">
        <v>-4701</v>
      </c>
      <c r="I13" s="19">
        <v>-8296</v>
      </c>
      <c r="J13" s="19">
        <v>-21611</v>
      </c>
      <c r="K13" s="19">
        <v>-10948</v>
      </c>
      <c r="L13" s="19">
        <v>-7225</v>
      </c>
      <c r="M13" s="19">
        <v>-4172</v>
      </c>
      <c r="N13" s="19">
        <v>-22345</v>
      </c>
      <c r="O13" s="19"/>
      <c r="P13" s="19"/>
      <c r="Q13" s="19"/>
      <c r="R13" s="19"/>
      <c r="S13" s="19"/>
      <c r="T13" s="19"/>
      <c r="U13" s="19"/>
      <c r="V13" s="19"/>
      <c r="W13" s="19">
        <v>-43956</v>
      </c>
      <c r="X13" s="19">
        <v>-88956</v>
      </c>
      <c r="Y13" s="19">
        <v>45000</v>
      </c>
      <c r="Z13" s="20">
        <v>-50.59</v>
      </c>
      <c r="AA13" s="21">
        <v>-177916</v>
      </c>
    </row>
    <row r="14" spans="1:27" ht="13.5">
      <c r="A14" s="22" t="s">
        <v>41</v>
      </c>
      <c r="B14" s="16"/>
      <c r="C14" s="17">
        <v>-246388</v>
      </c>
      <c r="D14" s="17"/>
      <c r="E14" s="18"/>
      <c r="F14" s="19"/>
      <c r="G14" s="19">
        <v>-164969</v>
      </c>
      <c r="H14" s="19"/>
      <c r="I14" s="19"/>
      <c r="J14" s="19">
        <v>-164969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-164969</v>
      </c>
      <c r="X14" s="19"/>
      <c r="Y14" s="19">
        <v>-164969</v>
      </c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21402585</v>
      </c>
      <c r="D15" s="25">
        <f>SUM(D6:D14)</f>
        <v>0</v>
      </c>
      <c r="E15" s="26">
        <f t="shared" si="0"/>
        <v>18908839</v>
      </c>
      <c r="F15" s="27">
        <f t="shared" si="0"/>
        <v>18908839</v>
      </c>
      <c r="G15" s="27">
        <f t="shared" si="0"/>
        <v>-12137</v>
      </c>
      <c r="H15" s="27">
        <f t="shared" si="0"/>
        <v>-697402</v>
      </c>
      <c r="I15" s="27">
        <f t="shared" si="0"/>
        <v>6924264</v>
      </c>
      <c r="J15" s="27">
        <f t="shared" si="0"/>
        <v>6214725</v>
      </c>
      <c r="K15" s="27">
        <f t="shared" si="0"/>
        <v>2342255</v>
      </c>
      <c r="L15" s="27">
        <f t="shared" si="0"/>
        <v>-6956488</v>
      </c>
      <c r="M15" s="27">
        <f t="shared" si="0"/>
        <v>5400944</v>
      </c>
      <c r="N15" s="27">
        <f t="shared" si="0"/>
        <v>786711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7001436</v>
      </c>
      <c r="X15" s="27">
        <f t="shared" si="0"/>
        <v>24713186</v>
      </c>
      <c r="Y15" s="27">
        <f t="shared" si="0"/>
        <v>-17711750</v>
      </c>
      <c r="Z15" s="28">
        <f>+IF(X15&lt;&gt;0,+(Y15/X15)*100,0)</f>
        <v>-71.6692295360056</v>
      </c>
      <c r="AA15" s="29">
        <f>SUM(AA6:AA14)</f>
        <v>18908839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-25187977</v>
      </c>
      <c r="D24" s="17"/>
      <c r="E24" s="18">
        <v>-19368000</v>
      </c>
      <c r="F24" s="19">
        <v>-19368000</v>
      </c>
      <c r="G24" s="19"/>
      <c r="H24" s="19">
        <v>-4298034</v>
      </c>
      <c r="I24" s="19">
        <v>-1804227</v>
      </c>
      <c r="J24" s="19">
        <v>-6102261</v>
      </c>
      <c r="K24" s="19">
        <v>-2407909</v>
      </c>
      <c r="L24" s="19">
        <v>-3654656</v>
      </c>
      <c r="M24" s="19">
        <v>-1232531</v>
      </c>
      <c r="N24" s="19">
        <v>-7295096</v>
      </c>
      <c r="O24" s="19"/>
      <c r="P24" s="19"/>
      <c r="Q24" s="19"/>
      <c r="R24" s="19"/>
      <c r="S24" s="19"/>
      <c r="T24" s="19"/>
      <c r="U24" s="19"/>
      <c r="V24" s="19"/>
      <c r="W24" s="19">
        <v>-13397357</v>
      </c>
      <c r="X24" s="19">
        <v>-19368000</v>
      </c>
      <c r="Y24" s="19">
        <v>5970643</v>
      </c>
      <c r="Z24" s="20">
        <v>-30.83</v>
      </c>
      <c r="AA24" s="21">
        <v>-19368000</v>
      </c>
    </row>
    <row r="25" spans="1:27" ht="13.5">
      <c r="A25" s="23" t="s">
        <v>49</v>
      </c>
      <c r="B25" s="24"/>
      <c r="C25" s="25">
        <f aca="true" t="shared" si="1" ref="C25:Y25">SUM(C19:C24)</f>
        <v>-25187977</v>
      </c>
      <c r="D25" s="25">
        <f>SUM(D19:D24)</f>
        <v>0</v>
      </c>
      <c r="E25" s="26">
        <f t="shared" si="1"/>
        <v>-19368000</v>
      </c>
      <c r="F25" s="27">
        <f t="shared" si="1"/>
        <v>-19368000</v>
      </c>
      <c r="G25" s="27">
        <f t="shared" si="1"/>
        <v>0</v>
      </c>
      <c r="H25" s="27">
        <f t="shared" si="1"/>
        <v>-4298034</v>
      </c>
      <c r="I25" s="27">
        <f t="shared" si="1"/>
        <v>-1804227</v>
      </c>
      <c r="J25" s="27">
        <f t="shared" si="1"/>
        <v>-6102261</v>
      </c>
      <c r="K25" s="27">
        <f t="shared" si="1"/>
        <v>-2407909</v>
      </c>
      <c r="L25" s="27">
        <f t="shared" si="1"/>
        <v>-3654656</v>
      </c>
      <c r="M25" s="27">
        <f t="shared" si="1"/>
        <v>-1232531</v>
      </c>
      <c r="N25" s="27">
        <f t="shared" si="1"/>
        <v>-7295096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-13397357</v>
      </c>
      <c r="X25" s="27">
        <f t="shared" si="1"/>
        <v>-19368000</v>
      </c>
      <c r="Y25" s="27">
        <f t="shared" si="1"/>
        <v>5970643</v>
      </c>
      <c r="Z25" s="28">
        <f>+IF(X25&lt;&gt;0,+(Y25/X25)*100,0)</f>
        <v>-30.827359562164396</v>
      </c>
      <c r="AA25" s="29">
        <f>SUM(AA19:AA24)</f>
        <v>-19368000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>
        <v>1500000</v>
      </c>
      <c r="F30" s="19">
        <v>1500000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>
        <v>1500000</v>
      </c>
      <c r="Y30" s="19">
        <v>-1500000</v>
      </c>
      <c r="Z30" s="20">
        <v>-100</v>
      </c>
      <c r="AA30" s="21">
        <v>1500000</v>
      </c>
    </row>
    <row r="31" spans="1:27" ht="13.5">
      <c r="A31" s="22" t="s">
        <v>53</v>
      </c>
      <c r="B31" s="16"/>
      <c r="C31" s="17">
        <v>81232</v>
      </c>
      <c r="D31" s="17"/>
      <c r="E31" s="18">
        <v>20000</v>
      </c>
      <c r="F31" s="19">
        <v>20000</v>
      </c>
      <c r="G31" s="19">
        <v>4490</v>
      </c>
      <c r="H31" s="36">
        <v>2409</v>
      </c>
      <c r="I31" s="36">
        <v>7090</v>
      </c>
      <c r="J31" s="36">
        <v>13989</v>
      </c>
      <c r="K31" s="19">
        <v>2260</v>
      </c>
      <c r="L31" s="19">
        <v>5594</v>
      </c>
      <c r="M31" s="19">
        <v>3140</v>
      </c>
      <c r="N31" s="19">
        <v>10994</v>
      </c>
      <c r="O31" s="36"/>
      <c r="P31" s="36"/>
      <c r="Q31" s="36"/>
      <c r="R31" s="19"/>
      <c r="S31" s="19"/>
      <c r="T31" s="19"/>
      <c r="U31" s="19"/>
      <c r="V31" s="36"/>
      <c r="W31" s="36">
        <v>24983</v>
      </c>
      <c r="X31" s="36">
        <v>9996</v>
      </c>
      <c r="Y31" s="19">
        <v>14987</v>
      </c>
      <c r="Z31" s="20">
        <v>149.93</v>
      </c>
      <c r="AA31" s="21">
        <v>20000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-291040</v>
      </c>
      <c r="D33" s="17"/>
      <c r="E33" s="18">
        <v>-961210</v>
      </c>
      <c r="F33" s="19">
        <v>-961210</v>
      </c>
      <c r="G33" s="19">
        <v>-56612</v>
      </c>
      <c r="H33" s="19">
        <v>-11611</v>
      </c>
      <c r="I33" s="19">
        <v>-56930</v>
      </c>
      <c r="J33" s="19">
        <v>-125153</v>
      </c>
      <c r="K33" s="19">
        <v>-103190</v>
      </c>
      <c r="L33" s="19">
        <v>-58001</v>
      </c>
      <c r="M33" s="19">
        <v>-12141</v>
      </c>
      <c r="N33" s="19">
        <v>-173332</v>
      </c>
      <c r="O33" s="19"/>
      <c r="P33" s="19"/>
      <c r="Q33" s="19"/>
      <c r="R33" s="19"/>
      <c r="S33" s="19"/>
      <c r="T33" s="19"/>
      <c r="U33" s="19"/>
      <c r="V33" s="19"/>
      <c r="W33" s="19">
        <v>-298485</v>
      </c>
      <c r="X33" s="19">
        <v>-480600</v>
      </c>
      <c r="Y33" s="19">
        <v>182115</v>
      </c>
      <c r="Z33" s="20">
        <v>-37.89</v>
      </c>
      <c r="AA33" s="21">
        <v>-961210</v>
      </c>
    </row>
    <row r="34" spans="1:27" ht="13.5">
      <c r="A34" s="23" t="s">
        <v>55</v>
      </c>
      <c r="B34" s="24"/>
      <c r="C34" s="25">
        <f aca="true" t="shared" si="2" ref="C34:Y34">SUM(C29:C33)</f>
        <v>-209808</v>
      </c>
      <c r="D34" s="25">
        <f>SUM(D29:D33)</f>
        <v>0</v>
      </c>
      <c r="E34" s="26">
        <f t="shared" si="2"/>
        <v>558790</v>
      </c>
      <c r="F34" s="27">
        <f t="shared" si="2"/>
        <v>558790</v>
      </c>
      <c r="G34" s="27">
        <f t="shared" si="2"/>
        <v>-52122</v>
      </c>
      <c r="H34" s="27">
        <f t="shared" si="2"/>
        <v>-9202</v>
      </c>
      <c r="I34" s="27">
        <f t="shared" si="2"/>
        <v>-49840</v>
      </c>
      <c r="J34" s="27">
        <f t="shared" si="2"/>
        <v>-111164</v>
      </c>
      <c r="K34" s="27">
        <f t="shared" si="2"/>
        <v>-100930</v>
      </c>
      <c r="L34" s="27">
        <f t="shared" si="2"/>
        <v>-52407</v>
      </c>
      <c r="M34" s="27">
        <f t="shared" si="2"/>
        <v>-9001</v>
      </c>
      <c r="N34" s="27">
        <f t="shared" si="2"/>
        <v>-162338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-273502</v>
      </c>
      <c r="X34" s="27">
        <f t="shared" si="2"/>
        <v>1029396</v>
      </c>
      <c r="Y34" s="27">
        <f t="shared" si="2"/>
        <v>-1302898</v>
      </c>
      <c r="Z34" s="28">
        <f>+IF(X34&lt;&gt;0,+(Y34/X34)*100,0)</f>
        <v>-126.56917260218614</v>
      </c>
      <c r="AA34" s="29">
        <f>SUM(AA29:AA33)</f>
        <v>558790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-3995200</v>
      </c>
      <c r="D36" s="31">
        <f>+D15+D25+D34</f>
        <v>0</v>
      </c>
      <c r="E36" s="32">
        <f t="shared" si="3"/>
        <v>99629</v>
      </c>
      <c r="F36" s="33">
        <f t="shared" si="3"/>
        <v>99629</v>
      </c>
      <c r="G36" s="33">
        <f t="shared" si="3"/>
        <v>-64259</v>
      </c>
      <c r="H36" s="33">
        <f t="shared" si="3"/>
        <v>-5004638</v>
      </c>
      <c r="I36" s="33">
        <f t="shared" si="3"/>
        <v>5070197</v>
      </c>
      <c r="J36" s="33">
        <f t="shared" si="3"/>
        <v>1300</v>
      </c>
      <c r="K36" s="33">
        <f t="shared" si="3"/>
        <v>-166584</v>
      </c>
      <c r="L36" s="33">
        <f t="shared" si="3"/>
        <v>-10663551</v>
      </c>
      <c r="M36" s="33">
        <f t="shared" si="3"/>
        <v>4159412</v>
      </c>
      <c r="N36" s="33">
        <f t="shared" si="3"/>
        <v>-6670723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-6669423</v>
      </c>
      <c r="X36" s="33">
        <f t="shared" si="3"/>
        <v>6374582</v>
      </c>
      <c r="Y36" s="33">
        <f t="shared" si="3"/>
        <v>-13044005</v>
      </c>
      <c r="Z36" s="34">
        <f>+IF(X36&lt;&gt;0,+(Y36/X36)*100,0)</f>
        <v>-204.62526013470375</v>
      </c>
      <c r="AA36" s="35">
        <f>+AA15+AA25+AA34</f>
        <v>99629</v>
      </c>
    </row>
    <row r="37" spans="1:27" ht="13.5">
      <c r="A37" s="22" t="s">
        <v>57</v>
      </c>
      <c r="B37" s="16"/>
      <c r="C37" s="31">
        <v>4482011</v>
      </c>
      <c r="D37" s="31"/>
      <c r="E37" s="32">
        <v>-716542</v>
      </c>
      <c r="F37" s="33">
        <v>-716542</v>
      </c>
      <c r="G37" s="33">
        <v>486811</v>
      </c>
      <c r="H37" s="33">
        <v>422552</v>
      </c>
      <c r="I37" s="33">
        <v>-4582086</v>
      </c>
      <c r="J37" s="33">
        <v>486811</v>
      </c>
      <c r="K37" s="33">
        <v>488111</v>
      </c>
      <c r="L37" s="33">
        <v>321527</v>
      </c>
      <c r="M37" s="33">
        <v>-10342024</v>
      </c>
      <c r="N37" s="33">
        <v>488111</v>
      </c>
      <c r="O37" s="33"/>
      <c r="P37" s="33"/>
      <c r="Q37" s="33"/>
      <c r="R37" s="33"/>
      <c r="S37" s="33"/>
      <c r="T37" s="33"/>
      <c r="U37" s="33"/>
      <c r="V37" s="33"/>
      <c r="W37" s="33">
        <v>486811</v>
      </c>
      <c r="X37" s="33">
        <v>-716542</v>
      </c>
      <c r="Y37" s="33">
        <v>1203353</v>
      </c>
      <c r="Z37" s="34">
        <v>-167.94</v>
      </c>
      <c r="AA37" s="35">
        <v>-716542</v>
      </c>
    </row>
    <row r="38" spans="1:27" ht="13.5">
      <c r="A38" s="41" t="s">
        <v>58</v>
      </c>
      <c r="B38" s="42"/>
      <c r="C38" s="43">
        <v>486811</v>
      </c>
      <c r="D38" s="43"/>
      <c r="E38" s="44">
        <v>-616913</v>
      </c>
      <c r="F38" s="45">
        <v>-616913</v>
      </c>
      <c r="G38" s="45">
        <v>422552</v>
      </c>
      <c r="H38" s="45">
        <v>-4582086</v>
      </c>
      <c r="I38" s="45">
        <v>488111</v>
      </c>
      <c r="J38" s="45">
        <v>488111</v>
      </c>
      <c r="K38" s="45">
        <v>321527</v>
      </c>
      <c r="L38" s="45">
        <v>-10342024</v>
      </c>
      <c r="M38" s="45">
        <v>-6182612</v>
      </c>
      <c r="N38" s="45">
        <v>-6182612</v>
      </c>
      <c r="O38" s="45"/>
      <c r="P38" s="45"/>
      <c r="Q38" s="45"/>
      <c r="R38" s="45"/>
      <c r="S38" s="45"/>
      <c r="T38" s="45"/>
      <c r="U38" s="45"/>
      <c r="V38" s="45"/>
      <c r="W38" s="45">
        <v>-6182612</v>
      </c>
      <c r="X38" s="45">
        <v>5658040</v>
      </c>
      <c r="Y38" s="45">
        <v>-11840652</v>
      </c>
      <c r="Z38" s="46">
        <v>-209.27</v>
      </c>
      <c r="AA38" s="47">
        <v>-616913</v>
      </c>
    </row>
    <row r="39" spans="1:27" ht="13.5">
      <c r="A39" s="48" t="s">
        <v>91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92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2015-02-03T07:24:26Z</dcterms:created>
  <dcterms:modified xsi:type="dcterms:W3CDTF">2015-02-16T09:57:55Z</dcterms:modified>
  <cp:category/>
  <cp:version/>
  <cp:contentType/>
  <cp:contentStatus/>
</cp:coreProperties>
</file>