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'BUF'!$A$1:$AA$41</definedName>
    <definedName name="_xlnm.Print_Area" localSheetId="8">'CPT'!$A$1:$AA$41</definedName>
    <definedName name="_xlnm.Print_Area" localSheetId="4">'EKU'!$A$1:$AA$41</definedName>
    <definedName name="_xlnm.Print_Area" localSheetId="7">'ETH'!$A$1:$AA$41</definedName>
    <definedName name="_xlnm.Print_Area" localSheetId="5">'JHB'!$A$1:$AA$41</definedName>
    <definedName name="_xlnm.Print_Area" localSheetId="3">'MAN'!$A$1:$AA$41</definedName>
    <definedName name="_xlnm.Print_Area" localSheetId="2">'NMA'!$A$1:$AA$41</definedName>
    <definedName name="_xlnm.Print_Area" localSheetId="0">'Summary'!$A$1:$AA$41</definedName>
    <definedName name="_xlnm.Print_Area" localSheetId="6">'TSH'!$A$1:$AA$41</definedName>
  </definedNames>
  <calcPr calcMode="manual" fullCalcOnLoad="1"/>
</workbook>
</file>

<file path=xl/sharedStrings.xml><?xml version="1.0" encoding="utf-8"?>
<sst xmlns="http://schemas.openxmlformats.org/spreadsheetml/2006/main" count="603" uniqueCount="70">
  <si>
    <t>Eastern Cape: Buffalo City(BUF) - Table C7 Quarterly Budget Statement - Cash Flows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</si>
  <si>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</si>
  <si>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</si>
  <si>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</si>
  <si>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</si>
  <si>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</si>
  <si>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</si>
  <si>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</si>
  <si>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</si>
  <si>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</si>
  <si>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</si>
  <si>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</si>
  <si>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</si>
  <si>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</si>
  <si>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</si>
  <si>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</si>
  <si>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</si>
  <si>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</si>
  <si>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</si>
  <si>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</si>
  <si>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</si>
  <si>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</si>
  <si>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</si>
  <si>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</si>
  <si>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</si>
  <si>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</si>
  <si>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</si>
  <si>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</si>
  <si>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</si>
  <si>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</si>
  <si>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</si>
  <si>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</si>
  <si>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</si>
  <si>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</si>
  <si>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</si>
  <si>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</si>
  <si>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</si>
  <si>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</si>
  <si>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</si>
  <si>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</si>
  <si>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</si>
  <si>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</si>
  <si>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</si>
  <si>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</si>
  <si>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</si>
  <si>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</si>
  <si>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</si>
  <si>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</si>
  <si>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</si>
  <si>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</si>
  <si>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</si>
  <si>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</si>
  <si>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</si>
  <si>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</si>
  <si>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</si>
  <si>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</si>
  <si>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</si>
  <si>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</si>
  <si>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</si>
  <si>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C7 Quarterly Budget Statement - Cash Flows for 2nd Quarter ended 31 December 2014 (Figures Finalised as at 2015/01/31)</t>
  </si>
  <si>
    <t>Free State: Mangaung(MAN) - Table C7 Quarterly Budget Statement - Cash Flows for 2nd Quarter ended 31 December 2014 (Figures Finalised as at 2015/01/31)</t>
  </si>
  <si>
    <t>Gauteng: Ekurhuleni Metro(EKU) - Table C7 Quarterly Budget Statement - Cash Flows for 2nd Quarter ended 31 December 2014 (Figures Finalised as at 2015/01/31)</t>
  </si>
  <si>
    <t>Gauteng: City Of Johannesburg(JHB) - Table C7 Quarterly Budget Statement - Cash Flows for 2nd Quarter ended 31 December 2014 (Figures Finalised as at 2015/01/31)</t>
  </si>
  <si>
    <t>Gauteng: City Of Tshwane(TSH) - Table C7 Quarterly Budget Statement - Cash Flows for 2nd Quarter ended 31 December 2014 (Figures Finalised as at 2015/01/31)</t>
  </si>
  <si>
    <t>Kwazulu-Natal: eThekwini(ETH) - Table C7 Quarterly Budget Statement - Cash Flows for 2nd Quarter ended 31 December 2014 (Figures Finalised as at 2015/01/31)</t>
  </si>
  <si>
    <t>Western Cape: Cape Town(CPT) - Table C7 Quarterly Budget Statement - Cash Flows for 2nd Quarter ended 31 December 2014 (Figures Finalised as at 2015/01/31)</t>
  </si>
  <si>
    <t>Summary - Table C7 Quarterly Budget Statement - Cash Flows for 2nd Quarter ended 31 December 2014 (Figures Finalised as at 2015/01/31)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</si>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</sst>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69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115914654942</v>
      </c>
      <c r="D6" s="17"/>
      <c r="E6" s="18">
        <v>132760181864</v>
      </c>
      <c r="F6" s="19">
        <v>132719050476</v>
      </c>
      <c r="G6" s="19">
        <v>9876228198</v>
      </c>
      <c r="H6" s="19">
        <v>12290351111</v>
      </c>
      <c r="I6" s="19">
        <v>12210543583</v>
      </c>
      <c r="J6" s="19">
        <v>34377122892</v>
      </c>
      <c r="K6" s="19">
        <v>11282588184</v>
      </c>
      <c r="L6" s="19">
        <v>10091675332</v>
      </c>
      <c r="M6" s="19">
        <v>12290265974</v>
      </c>
      <c r="N6" s="19">
        <v>33664529490</v>
      </c>
      <c r="O6" s="19"/>
      <c r="P6" s="19"/>
      <c r="Q6" s="19"/>
      <c r="R6" s="19"/>
      <c r="S6" s="19"/>
      <c r="T6" s="19"/>
      <c r="U6" s="19"/>
      <c r="V6" s="19"/>
      <c r="W6" s="19">
        <v>68041652382</v>
      </c>
      <c r="X6" s="19">
        <v>69394284735</v>
      </c>
      <c r="Y6" s="19">
        <v>-1352632353</v>
      </c>
      <c r="Z6" s="20">
        <v>-1.95</v>
      </c>
      <c r="AA6" s="21">
        <v>132719050476</v>
      </c>
    </row>
    <row r="7" spans="1:27" ht="13.5">
      <c r="A7" s="22" t="s">
        <v>34</v>
      </c>
      <c r="B7" s="16"/>
      <c r="C7" s="17">
        <v>22458854654</v>
      </c>
      <c r="D7" s="17"/>
      <c r="E7" s="18">
        <v>20402630891</v>
      </c>
      <c r="F7" s="19">
        <v>19936665239</v>
      </c>
      <c r="G7" s="19">
        <v>4019878350</v>
      </c>
      <c r="H7" s="19">
        <v>1456730515</v>
      </c>
      <c r="I7" s="19">
        <v>866211194</v>
      </c>
      <c r="J7" s="19">
        <v>6342820059</v>
      </c>
      <c r="K7" s="19">
        <v>727537940</v>
      </c>
      <c r="L7" s="19">
        <v>2132462815</v>
      </c>
      <c r="M7" s="19">
        <v>2954871405</v>
      </c>
      <c r="N7" s="19">
        <v>5814872160</v>
      </c>
      <c r="O7" s="19"/>
      <c r="P7" s="19"/>
      <c r="Q7" s="19"/>
      <c r="R7" s="19"/>
      <c r="S7" s="19"/>
      <c r="T7" s="19"/>
      <c r="U7" s="19"/>
      <c r="V7" s="19"/>
      <c r="W7" s="19">
        <v>12157692219</v>
      </c>
      <c r="X7" s="19">
        <v>10884871876</v>
      </c>
      <c r="Y7" s="19">
        <v>1272820343</v>
      </c>
      <c r="Z7" s="20">
        <v>11.69</v>
      </c>
      <c r="AA7" s="21">
        <v>19936665239</v>
      </c>
    </row>
    <row r="8" spans="1:27" ht="13.5">
      <c r="A8" s="22" t="s">
        <v>35</v>
      </c>
      <c r="B8" s="16"/>
      <c r="C8" s="17">
        <v>9378821543</v>
      </c>
      <c r="D8" s="17"/>
      <c r="E8" s="18">
        <v>15861631047</v>
      </c>
      <c r="F8" s="19">
        <v>16238790801</v>
      </c>
      <c r="G8" s="19">
        <v>1533931931</v>
      </c>
      <c r="H8" s="19">
        <v>380401341</v>
      </c>
      <c r="I8" s="19">
        <v>463099635</v>
      </c>
      <c r="J8" s="19">
        <v>2377432907</v>
      </c>
      <c r="K8" s="19">
        <v>411315857</v>
      </c>
      <c r="L8" s="19">
        <v>981436880</v>
      </c>
      <c r="M8" s="19">
        <v>2193790307</v>
      </c>
      <c r="N8" s="19">
        <v>3586543044</v>
      </c>
      <c r="O8" s="19"/>
      <c r="P8" s="19"/>
      <c r="Q8" s="19"/>
      <c r="R8" s="19"/>
      <c r="S8" s="19"/>
      <c r="T8" s="19"/>
      <c r="U8" s="19"/>
      <c r="V8" s="19"/>
      <c r="W8" s="19">
        <v>5963975951</v>
      </c>
      <c r="X8" s="19">
        <v>7304683742</v>
      </c>
      <c r="Y8" s="19">
        <v>-1340707791</v>
      </c>
      <c r="Z8" s="20">
        <v>-18.35</v>
      </c>
      <c r="AA8" s="21">
        <v>16238790801</v>
      </c>
    </row>
    <row r="9" spans="1:27" ht="13.5">
      <c r="A9" s="22" t="s">
        <v>36</v>
      </c>
      <c r="B9" s="16"/>
      <c r="C9" s="17">
        <v>3222298921</v>
      </c>
      <c r="D9" s="17"/>
      <c r="E9" s="18">
        <v>2548157670</v>
      </c>
      <c r="F9" s="19">
        <v>3196825360</v>
      </c>
      <c r="G9" s="19">
        <v>355421692</v>
      </c>
      <c r="H9" s="19">
        <v>314488106</v>
      </c>
      <c r="I9" s="19">
        <v>108933708</v>
      </c>
      <c r="J9" s="19">
        <v>778843506</v>
      </c>
      <c r="K9" s="19">
        <v>180662042</v>
      </c>
      <c r="L9" s="19">
        <v>233288744</v>
      </c>
      <c r="M9" s="19">
        <v>186770179</v>
      </c>
      <c r="N9" s="19">
        <v>600720965</v>
      </c>
      <c r="O9" s="19"/>
      <c r="P9" s="19"/>
      <c r="Q9" s="19"/>
      <c r="R9" s="19"/>
      <c r="S9" s="19"/>
      <c r="T9" s="19"/>
      <c r="U9" s="19"/>
      <c r="V9" s="19"/>
      <c r="W9" s="19">
        <v>1379564471</v>
      </c>
      <c r="X9" s="19">
        <v>1282890521</v>
      </c>
      <c r="Y9" s="19">
        <v>96673950</v>
      </c>
      <c r="Z9" s="20">
        <v>7.54</v>
      </c>
      <c r="AA9" s="21">
        <v>3196825360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-119415874171</v>
      </c>
      <c r="D12" s="17"/>
      <c r="E12" s="18">
        <v>-133080433495</v>
      </c>
      <c r="F12" s="19">
        <v>-134166978868</v>
      </c>
      <c r="G12" s="19">
        <v>-13726073827</v>
      </c>
      <c r="H12" s="19">
        <v>-14601621248</v>
      </c>
      <c r="I12" s="19">
        <v>-11435559655</v>
      </c>
      <c r="J12" s="19">
        <v>-39763254730</v>
      </c>
      <c r="K12" s="19">
        <v>-11399221855</v>
      </c>
      <c r="L12" s="19">
        <v>-12221908232</v>
      </c>
      <c r="M12" s="19">
        <v>-10844718248</v>
      </c>
      <c r="N12" s="19">
        <v>-34465848335</v>
      </c>
      <c r="O12" s="19"/>
      <c r="P12" s="19"/>
      <c r="Q12" s="19"/>
      <c r="R12" s="19"/>
      <c r="S12" s="19"/>
      <c r="T12" s="19"/>
      <c r="U12" s="19"/>
      <c r="V12" s="19"/>
      <c r="W12" s="19">
        <v>-74229103065</v>
      </c>
      <c r="X12" s="19">
        <v>-69405791120</v>
      </c>
      <c r="Y12" s="19">
        <v>-4823311945</v>
      </c>
      <c r="Z12" s="20">
        <v>6.95</v>
      </c>
      <c r="AA12" s="21">
        <v>-134166978868</v>
      </c>
    </row>
    <row r="13" spans="1:27" ht="13.5">
      <c r="A13" s="22" t="s">
        <v>40</v>
      </c>
      <c r="B13" s="16"/>
      <c r="C13" s="17">
        <v>-4743295093</v>
      </c>
      <c r="D13" s="17"/>
      <c r="E13" s="18">
        <v>-5766874049</v>
      </c>
      <c r="F13" s="19">
        <v>-5766874050</v>
      </c>
      <c r="G13" s="19">
        <v>-208270034</v>
      </c>
      <c r="H13" s="19">
        <v>-163510528</v>
      </c>
      <c r="I13" s="19">
        <v>-581438512</v>
      </c>
      <c r="J13" s="19">
        <v>-953219074</v>
      </c>
      <c r="K13" s="19">
        <v>-308258105</v>
      </c>
      <c r="L13" s="19">
        <v>-196298648</v>
      </c>
      <c r="M13" s="19">
        <v>-894889197</v>
      </c>
      <c r="N13" s="19">
        <v>-1399445950</v>
      </c>
      <c r="O13" s="19"/>
      <c r="P13" s="19"/>
      <c r="Q13" s="19"/>
      <c r="R13" s="19"/>
      <c r="S13" s="19"/>
      <c r="T13" s="19"/>
      <c r="U13" s="19"/>
      <c r="V13" s="19"/>
      <c r="W13" s="19">
        <v>-2352665024</v>
      </c>
      <c r="X13" s="19">
        <v>-2855460842</v>
      </c>
      <c r="Y13" s="19">
        <v>502795818</v>
      </c>
      <c r="Z13" s="20">
        <v>-17.61</v>
      </c>
      <c r="AA13" s="21">
        <v>-5766874050</v>
      </c>
    </row>
    <row r="14" spans="1:27" ht="13.5">
      <c r="A14" s="22" t="s">
        <v>41</v>
      </c>
      <c r="B14" s="16"/>
      <c r="C14" s="17">
        <v>-1415920549</v>
      </c>
      <c r="D14" s="17"/>
      <c r="E14" s="18">
        <v>-1771990773</v>
      </c>
      <c r="F14" s="19">
        <v>-1776990776</v>
      </c>
      <c r="G14" s="19">
        <v>-26237060</v>
      </c>
      <c r="H14" s="19">
        <v>-133077620</v>
      </c>
      <c r="I14" s="19">
        <v>-173519655</v>
      </c>
      <c r="J14" s="19">
        <v>-332834335</v>
      </c>
      <c r="K14" s="19">
        <v>-202467157</v>
      </c>
      <c r="L14" s="19">
        <v>-213513680</v>
      </c>
      <c r="M14" s="19">
        <v>-307768179</v>
      </c>
      <c r="N14" s="19">
        <v>-723749016</v>
      </c>
      <c r="O14" s="19"/>
      <c r="P14" s="19"/>
      <c r="Q14" s="19"/>
      <c r="R14" s="19"/>
      <c r="S14" s="19"/>
      <c r="T14" s="19"/>
      <c r="U14" s="19"/>
      <c r="V14" s="19"/>
      <c r="W14" s="19">
        <v>-1056583351</v>
      </c>
      <c r="X14" s="19">
        <v>-753498513</v>
      </c>
      <c r="Y14" s="19">
        <v>-303084838</v>
      </c>
      <c r="Z14" s="20">
        <v>40.22</v>
      </c>
      <c r="AA14" s="21">
        <v>-1776990776</v>
      </c>
    </row>
    <row r="15" spans="1:27" ht="13.5">
      <c r="A15" s="23" t="s">
        <v>42</v>
      </c>
      <c r="B15" s="24"/>
      <c r="C15" s="25">
        <f aca="true" t="shared" si="0" ref="C15:Y15">SUM(C6:C14)</f>
        <v>25399540247</v>
      </c>
      <c r="D15" s="25">
        <f>SUM(D6:D14)</f>
        <v>0</v>
      </c>
      <c r="E15" s="26">
        <f t="shared" si="0"/>
        <v>30953303155</v>
      </c>
      <c r="F15" s="27">
        <f t="shared" si="0"/>
        <v>30380488182</v>
      </c>
      <c r="G15" s="27">
        <f t="shared" si="0"/>
        <v>1824879250</v>
      </c>
      <c r="H15" s="27">
        <f t="shared" si="0"/>
        <v>-456238323</v>
      </c>
      <c r="I15" s="27">
        <f t="shared" si="0"/>
        <v>1458270298</v>
      </c>
      <c r="J15" s="27">
        <f t="shared" si="0"/>
        <v>2826911225</v>
      </c>
      <c r="K15" s="27">
        <f t="shared" si="0"/>
        <v>692156906</v>
      </c>
      <c r="L15" s="27">
        <f t="shared" si="0"/>
        <v>807143211</v>
      </c>
      <c r="M15" s="27">
        <f t="shared" si="0"/>
        <v>5578322241</v>
      </c>
      <c r="N15" s="27">
        <f t="shared" si="0"/>
        <v>7077622358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9904533583</v>
      </c>
      <c r="X15" s="27">
        <f t="shared" si="0"/>
        <v>15851980399</v>
      </c>
      <c r="Y15" s="27">
        <f t="shared" si="0"/>
        <v>-5947446816</v>
      </c>
      <c r="Z15" s="28">
        <f>+IF(X15&lt;&gt;0,+(Y15/X15)*100,0)</f>
        <v>-37.51863594516674</v>
      </c>
      <c r="AA15" s="29">
        <f>SUM(AA6:AA14)</f>
        <v>30380488182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337629321</v>
      </c>
      <c r="D19" s="17"/>
      <c r="E19" s="18">
        <v>114712431</v>
      </c>
      <c r="F19" s="19">
        <v>195045764</v>
      </c>
      <c r="G19" s="36">
        <v>9371660</v>
      </c>
      <c r="H19" s="36">
        <v>9037150</v>
      </c>
      <c r="I19" s="36">
        <v>4709647</v>
      </c>
      <c r="J19" s="19">
        <v>23118457</v>
      </c>
      <c r="K19" s="36">
        <v>18635185</v>
      </c>
      <c r="L19" s="36">
        <v>10476568</v>
      </c>
      <c r="M19" s="19">
        <v>10785743</v>
      </c>
      <c r="N19" s="36">
        <v>39897496</v>
      </c>
      <c r="O19" s="36"/>
      <c r="P19" s="36"/>
      <c r="Q19" s="19"/>
      <c r="R19" s="36"/>
      <c r="S19" s="36"/>
      <c r="T19" s="19"/>
      <c r="U19" s="36"/>
      <c r="V19" s="36"/>
      <c r="W19" s="36">
        <v>63015953</v>
      </c>
      <c r="X19" s="19">
        <v>14519970</v>
      </c>
      <c r="Y19" s="36">
        <v>48495983</v>
      </c>
      <c r="Z19" s="37">
        <v>334</v>
      </c>
      <c r="AA19" s="38">
        <v>195045764</v>
      </c>
    </row>
    <row r="20" spans="1:27" ht="13.5">
      <c r="A20" s="22" t="s">
        <v>45</v>
      </c>
      <c r="B20" s="16"/>
      <c r="C20" s="17">
        <v>645856314</v>
      </c>
      <c r="D20" s="17"/>
      <c r="E20" s="39"/>
      <c r="F20" s="36"/>
      <c r="G20" s="19">
        <v>-247893012</v>
      </c>
      <c r="H20" s="19">
        <v>640653710</v>
      </c>
      <c r="I20" s="19">
        <v>-130092715</v>
      </c>
      <c r="J20" s="19">
        <v>262667983</v>
      </c>
      <c r="K20" s="19">
        <v>33589505</v>
      </c>
      <c r="L20" s="19">
        <v>467145685</v>
      </c>
      <c r="M20" s="36">
        <v>90921162</v>
      </c>
      <c r="N20" s="19">
        <v>591656352</v>
      </c>
      <c r="O20" s="19"/>
      <c r="P20" s="19"/>
      <c r="Q20" s="19"/>
      <c r="R20" s="19"/>
      <c r="S20" s="19"/>
      <c r="T20" s="36"/>
      <c r="U20" s="19"/>
      <c r="V20" s="19"/>
      <c r="W20" s="19">
        <v>854324335</v>
      </c>
      <c r="X20" s="19"/>
      <c r="Y20" s="19">
        <v>854324335</v>
      </c>
      <c r="Z20" s="20"/>
      <c r="AA20" s="21"/>
    </row>
    <row r="21" spans="1:27" ht="13.5">
      <c r="A21" s="22" t="s">
        <v>46</v>
      </c>
      <c r="B21" s="16"/>
      <c r="C21" s="40">
        <v>-227864813</v>
      </c>
      <c r="D21" s="40"/>
      <c r="E21" s="18">
        <v>18560131</v>
      </c>
      <c r="F21" s="19">
        <v>-87580616</v>
      </c>
      <c r="G21" s="36">
        <v>204714660</v>
      </c>
      <c r="H21" s="36">
        <v>-85876066</v>
      </c>
      <c r="I21" s="36">
        <v>-79059650</v>
      </c>
      <c r="J21" s="19">
        <v>39778944</v>
      </c>
      <c r="K21" s="36">
        <v>16103500</v>
      </c>
      <c r="L21" s="36">
        <v>-47520545</v>
      </c>
      <c r="M21" s="19">
        <v>-20821854</v>
      </c>
      <c r="N21" s="36">
        <v>-52238899</v>
      </c>
      <c r="O21" s="36"/>
      <c r="P21" s="36"/>
      <c r="Q21" s="19"/>
      <c r="R21" s="36"/>
      <c r="S21" s="36"/>
      <c r="T21" s="19"/>
      <c r="U21" s="36"/>
      <c r="V21" s="36"/>
      <c r="W21" s="36">
        <v>-12459955</v>
      </c>
      <c r="X21" s="19">
        <v>11694612</v>
      </c>
      <c r="Y21" s="36">
        <v>-24154567</v>
      </c>
      <c r="Z21" s="37">
        <v>-206.54</v>
      </c>
      <c r="AA21" s="38">
        <v>-87580616</v>
      </c>
    </row>
    <row r="22" spans="1:27" ht="13.5">
      <c r="A22" s="22" t="s">
        <v>47</v>
      </c>
      <c r="B22" s="16"/>
      <c r="C22" s="17">
        <v>-2187028296</v>
      </c>
      <c r="D22" s="17"/>
      <c r="E22" s="18">
        <v>-1478792364</v>
      </c>
      <c r="F22" s="19">
        <v>-2128351554</v>
      </c>
      <c r="G22" s="19">
        <v>630716525</v>
      </c>
      <c r="H22" s="19">
        <v>610606405</v>
      </c>
      <c r="I22" s="19">
        <v>-1848872713</v>
      </c>
      <c r="J22" s="19">
        <v>-607549783</v>
      </c>
      <c r="K22" s="19">
        <v>300644310</v>
      </c>
      <c r="L22" s="19">
        <v>511446901</v>
      </c>
      <c r="M22" s="19">
        <v>-1023773704</v>
      </c>
      <c r="N22" s="19">
        <v>-211682493</v>
      </c>
      <c r="O22" s="19"/>
      <c r="P22" s="19"/>
      <c r="Q22" s="19"/>
      <c r="R22" s="19"/>
      <c r="S22" s="19"/>
      <c r="T22" s="19"/>
      <c r="U22" s="19"/>
      <c r="V22" s="19"/>
      <c r="W22" s="19">
        <v>-819232276</v>
      </c>
      <c r="X22" s="19">
        <v>-779396930</v>
      </c>
      <c r="Y22" s="19">
        <v>-39835346</v>
      </c>
      <c r="Z22" s="20">
        <v>5.11</v>
      </c>
      <c r="AA22" s="21">
        <v>-2128351554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-25985934593</v>
      </c>
      <c r="D24" s="17"/>
      <c r="E24" s="18">
        <v>-33554432060</v>
      </c>
      <c r="F24" s="19">
        <v>-33815897946</v>
      </c>
      <c r="G24" s="19">
        <v>-2180336504</v>
      </c>
      <c r="H24" s="19">
        <v>-1355657315</v>
      </c>
      <c r="I24" s="19">
        <v>-2133021187</v>
      </c>
      <c r="J24" s="19">
        <v>-5669015006</v>
      </c>
      <c r="K24" s="19">
        <v>-1407025845</v>
      </c>
      <c r="L24" s="19">
        <v>-1984854441</v>
      </c>
      <c r="M24" s="19">
        <v>-2486441697</v>
      </c>
      <c r="N24" s="19">
        <v>-5878321983</v>
      </c>
      <c r="O24" s="19"/>
      <c r="P24" s="19"/>
      <c r="Q24" s="19"/>
      <c r="R24" s="19"/>
      <c r="S24" s="19"/>
      <c r="T24" s="19"/>
      <c r="U24" s="19"/>
      <c r="V24" s="19"/>
      <c r="W24" s="19">
        <v>-11547336989</v>
      </c>
      <c r="X24" s="19">
        <v>-9378743116</v>
      </c>
      <c r="Y24" s="19">
        <v>-2168593873</v>
      </c>
      <c r="Z24" s="20">
        <v>23.12</v>
      </c>
      <c r="AA24" s="21">
        <v>-33815897946</v>
      </c>
    </row>
    <row r="25" spans="1:27" ht="13.5">
      <c r="A25" s="23" t="s">
        <v>49</v>
      </c>
      <c r="B25" s="24"/>
      <c r="C25" s="25">
        <f aca="true" t="shared" si="1" ref="C25:Y25">SUM(C19:C24)</f>
        <v>-27417342067</v>
      </c>
      <c r="D25" s="25">
        <f>SUM(D19:D24)</f>
        <v>0</v>
      </c>
      <c r="E25" s="26">
        <f t="shared" si="1"/>
        <v>-34899951862</v>
      </c>
      <c r="F25" s="27">
        <f t="shared" si="1"/>
        <v>-35836784352</v>
      </c>
      <c r="G25" s="27">
        <f t="shared" si="1"/>
        <v>-1583426671</v>
      </c>
      <c r="H25" s="27">
        <f t="shared" si="1"/>
        <v>-181236116</v>
      </c>
      <c r="I25" s="27">
        <f t="shared" si="1"/>
        <v>-4186336618</v>
      </c>
      <c r="J25" s="27">
        <f t="shared" si="1"/>
        <v>-5950999405</v>
      </c>
      <c r="K25" s="27">
        <f t="shared" si="1"/>
        <v>-1038053345</v>
      </c>
      <c r="L25" s="27">
        <f t="shared" si="1"/>
        <v>-1043305832</v>
      </c>
      <c r="M25" s="27">
        <f t="shared" si="1"/>
        <v>-3429330350</v>
      </c>
      <c r="N25" s="27">
        <f t="shared" si="1"/>
        <v>-5510689527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-11461688932</v>
      </c>
      <c r="X25" s="27">
        <f t="shared" si="1"/>
        <v>-10131925464</v>
      </c>
      <c r="Y25" s="27">
        <f t="shared" si="1"/>
        <v>-1329763468</v>
      </c>
      <c r="Z25" s="28">
        <f>+IF(X25&lt;&gt;0,+(Y25/X25)*100,0)</f>
        <v>13.124489246637436</v>
      </c>
      <c r="AA25" s="29">
        <f>SUM(AA19:AA24)</f>
        <v>-35836784352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>
        <v>-57890453</v>
      </c>
      <c r="D29" s="17"/>
      <c r="E29" s="18"/>
      <c r="F29" s="19"/>
      <c r="G29" s="19">
        <v>-34185</v>
      </c>
      <c r="H29" s="19">
        <v>590000001</v>
      </c>
      <c r="I29" s="19">
        <v>890000000</v>
      </c>
      <c r="J29" s="19">
        <v>1479965816</v>
      </c>
      <c r="K29" s="19">
        <v>-367965816</v>
      </c>
      <c r="L29" s="19">
        <v>270000000</v>
      </c>
      <c r="M29" s="19">
        <v>281044080</v>
      </c>
      <c r="N29" s="19">
        <v>183078264</v>
      </c>
      <c r="O29" s="19"/>
      <c r="P29" s="19"/>
      <c r="Q29" s="19"/>
      <c r="R29" s="19"/>
      <c r="S29" s="19"/>
      <c r="T29" s="19"/>
      <c r="U29" s="19"/>
      <c r="V29" s="19"/>
      <c r="W29" s="19">
        <v>1663044080</v>
      </c>
      <c r="X29" s="19"/>
      <c r="Y29" s="19">
        <v>1663044080</v>
      </c>
      <c r="Z29" s="20"/>
      <c r="AA29" s="21"/>
    </row>
    <row r="30" spans="1:27" ht="13.5">
      <c r="A30" s="22" t="s">
        <v>52</v>
      </c>
      <c r="B30" s="16"/>
      <c r="C30" s="17">
        <v>5866709038</v>
      </c>
      <c r="D30" s="17"/>
      <c r="E30" s="18">
        <v>8744517760</v>
      </c>
      <c r="F30" s="19">
        <v>8744517760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3416036749</v>
      </c>
      <c r="Y30" s="19">
        <v>-3416036749</v>
      </c>
      <c r="Z30" s="20">
        <v>-100</v>
      </c>
      <c r="AA30" s="21">
        <v>8744517760</v>
      </c>
    </row>
    <row r="31" spans="1:27" ht="13.5">
      <c r="A31" s="22" t="s">
        <v>53</v>
      </c>
      <c r="B31" s="16"/>
      <c r="C31" s="17">
        <v>323360869</v>
      </c>
      <c r="D31" s="17"/>
      <c r="E31" s="18">
        <v>162909539</v>
      </c>
      <c r="F31" s="19">
        <v>163301801</v>
      </c>
      <c r="G31" s="19">
        <v>-5924030</v>
      </c>
      <c r="H31" s="36">
        <v>3818098</v>
      </c>
      <c r="I31" s="36">
        <v>-137892398</v>
      </c>
      <c r="J31" s="36">
        <v>-139998330</v>
      </c>
      <c r="K31" s="19">
        <v>-9184407</v>
      </c>
      <c r="L31" s="19">
        <v>-5599525</v>
      </c>
      <c r="M31" s="19">
        <v>2786275</v>
      </c>
      <c r="N31" s="19">
        <v>-11997657</v>
      </c>
      <c r="O31" s="36"/>
      <c r="P31" s="36"/>
      <c r="Q31" s="36"/>
      <c r="R31" s="19"/>
      <c r="S31" s="19"/>
      <c r="T31" s="19"/>
      <c r="U31" s="19"/>
      <c r="V31" s="36"/>
      <c r="W31" s="36">
        <v>-151995987</v>
      </c>
      <c r="X31" s="36">
        <v>33242654</v>
      </c>
      <c r="Y31" s="19">
        <v>-185238641</v>
      </c>
      <c r="Z31" s="20">
        <v>-557.23</v>
      </c>
      <c r="AA31" s="21">
        <v>163301801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-3589277446</v>
      </c>
      <c r="D33" s="17"/>
      <c r="E33" s="18">
        <v>-3418496021</v>
      </c>
      <c r="F33" s="19">
        <v>-3418496021</v>
      </c>
      <c r="G33" s="19">
        <v>-319032673</v>
      </c>
      <c r="H33" s="19">
        <v>-54009229</v>
      </c>
      <c r="I33" s="19">
        <v>-675543309</v>
      </c>
      <c r="J33" s="19">
        <v>-1048585211</v>
      </c>
      <c r="K33" s="19">
        <v>-965545599</v>
      </c>
      <c r="L33" s="19">
        <v>-564172472</v>
      </c>
      <c r="M33" s="19">
        <v>-624400867</v>
      </c>
      <c r="N33" s="19">
        <v>-2154118938</v>
      </c>
      <c r="O33" s="19"/>
      <c r="P33" s="19"/>
      <c r="Q33" s="19"/>
      <c r="R33" s="19"/>
      <c r="S33" s="19"/>
      <c r="T33" s="19"/>
      <c r="U33" s="19"/>
      <c r="V33" s="19"/>
      <c r="W33" s="19">
        <v>-3202704149</v>
      </c>
      <c r="X33" s="19">
        <v>182723083</v>
      </c>
      <c r="Y33" s="19">
        <v>-3385427232</v>
      </c>
      <c r="Z33" s="20">
        <v>-1852.76</v>
      </c>
      <c r="AA33" s="21">
        <v>-3418496021</v>
      </c>
    </row>
    <row r="34" spans="1:27" ht="13.5">
      <c r="A34" s="23" t="s">
        <v>55</v>
      </c>
      <c r="B34" s="24"/>
      <c r="C34" s="25">
        <f aca="true" t="shared" si="2" ref="C34:Y34">SUM(C29:C33)</f>
        <v>2542902008</v>
      </c>
      <c r="D34" s="25">
        <f>SUM(D29:D33)</f>
        <v>0</v>
      </c>
      <c r="E34" s="26">
        <f t="shared" si="2"/>
        <v>5488931278</v>
      </c>
      <c r="F34" s="27">
        <f t="shared" si="2"/>
        <v>5489323540</v>
      </c>
      <c r="G34" s="27">
        <f t="shared" si="2"/>
        <v>-324990888</v>
      </c>
      <c r="H34" s="27">
        <f t="shared" si="2"/>
        <v>539808870</v>
      </c>
      <c r="I34" s="27">
        <f t="shared" si="2"/>
        <v>76564293</v>
      </c>
      <c r="J34" s="27">
        <f t="shared" si="2"/>
        <v>291382275</v>
      </c>
      <c r="K34" s="27">
        <f t="shared" si="2"/>
        <v>-1342695822</v>
      </c>
      <c r="L34" s="27">
        <f t="shared" si="2"/>
        <v>-299771997</v>
      </c>
      <c r="M34" s="27">
        <f t="shared" si="2"/>
        <v>-340570512</v>
      </c>
      <c r="N34" s="27">
        <f t="shared" si="2"/>
        <v>-1983038331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-1691656056</v>
      </c>
      <c r="X34" s="27">
        <f t="shared" si="2"/>
        <v>3632002486</v>
      </c>
      <c r="Y34" s="27">
        <f t="shared" si="2"/>
        <v>-5323658542</v>
      </c>
      <c r="Z34" s="28">
        <f>+IF(X34&lt;&gt;0,+(Y34/X34)*100,0)</f>
        <v>-146.57640137969884</v>
      </c>
      <c r="AA34" s="29">
        <f>SUM(AA29:AA33)</f>
        <v>5489323540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525100188</v>
      </c>
      <c r="D36" s="31">
        <f>+D15+D25+D34</f>
        <v>0</v>
      </c>
      <c r="E36" s="32">
        <f t="shared" si="3"/>
        <v>1542282571</v>
      </c>
      <c r="F36" s="33">
        <f t="shared" si="3"/>
        <v>33027370</v>
      </c>
      <c r="G36" s="33">
        <f t="shared" si="3"/>
        <v>-83538309</v>
      </c>
      <c r="H36" s="33">
        <f t="shared" si="3"/>
        <v>-97665569</v>
      </c>
      <c r="I36" s="33">
        <f t="shared" si="3"/>
        <v>-2651502027</v>
      </c>
      <c r="J36" s="33">
        <f t="shared" si="3"/>
        <v>-2832705905</v>
      </c>
      <c r="K36" s="33">
        <f t="shared" si="3"/>
        <v>-1688592261</v>
      </c>
      <c r="L36" s="33">
        <f t="shared" si="3"/>
        <v>-535934618</v>
      </c>
      <c r="M36" s="33">
        <f t="shared" si="3"/>
        <v>1808421379</v>
      </c>
      <c r="N36" s="33">
        <f t="shared" si="3"/>
        <v>-416105500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-3248811405</v>
      </c>
      <c r="X36" s="33">
        <f t="shared" si="3"/>
        <v>9352057421</v>
      </c>
      <c r="Y36" s="33">
        <f t="shared" si="3"/>
        <v>-12600868826</v>
      </c>
      <c r="Z36" s="34">
        <f>+IF(X36&lt;&gt;0,+(Y36/X36)*100,0)</f>
        <v>-134.73900189817923</v>
      </c>
      <c r="AA36" s="35">
        <f>+AA15+AA25+AA34</f>
        <v>33027370</v>
      </c>
    </row>
    <row r="37" spans="1:27" ht="13.5">
      <c r="A37" s="22" t="s">
        <v>57</v>
      </c>
      <c r="B37" s="16"/>
      <c r="C37" s="31">
        <v>28838551905</v>
      </c>
      <c r="D37" s="31"/>
      <c r="E37" s="32">
        <v>26394178942</v>
      </c>
      <c r="F37" s="33">
        <v>26000131444</v>
      </c>
      <c r="G37" s="33">
        <v>28408822361</v>
      </c>
      <c r="H37" s="33">
        <v>28325284052</v>
      </c>
      <c r="I37" s="33">
        <v>28227618483</v>
      </c>
      <c r="J37" s="33">
        <v>28408822361</v>
      </c>
      <c r="K37" s="33">
        <v>25576116456</v>
      </c>
      <c r="L37" s="33">
        <v>23887524195</v>
      </c>
      <c r="M37" s="33">
        <v>23351589577</v>
      </c>
      <c r="N37" s="33">
        <v>25576116456</v>
      </c>
      <c r="O37" s="33"/>
      <c r="P37" s="33"/>
      <c r="Q37" s="33"/>
      <c r="R37" s="33"/>
      <c r="S37" s="33"/>
      <c r="T37" s="33"/>
      <c r="U37" s="33"/>
      <c r="V37" s="33"/>
      <c r="W37" s="33">
        <v>28408822361</v>
      </c>
      <c r="X37" s="33">
        <v>26000131444</v>
      </c>
      <c r="Y37" s="33">
        <v>2408690917</v>
      </c>
      <c r="Z37" s="34">
        <v>9.26</v>
      </c>
      <c r="AA37" s="35">
        <v>26000131444</v>
      </c>
    </row>
    <row r="38" spans="1:27" ht="13.5">
      <c r="A38" s="41" t="s">
        <v>58</v>
      </c>
      <c r="B38" s="42"/>
      <c r="C38" s="43">
        <v>29363652093</v>
      </c>
      <c r="D38" s="43"/>
      <c r="E38" s="44">
        <v>27936461511</v>
      </c>
      <c r="F38" s="45">
        <v>26033158813</v>
      </c>
      <c r="G38" s="45">
        <v>28325284052</v>
      </c>
      <c r="H38" s="45">
        <v>28227618483</v>
      </c>
      <c r="I38" s="45">
        <v>25576116456</v>
      </c>
      <c r="J38" s="45">
        <v>25576116456</v>
      </c>
      <c r="K38" s="45">
        <v>23887524195</v>
      </c>
      <c r="L38" s="45">
        <v>23351589577</v>
      </c>
      <c r="M38" s="45">
        <v>25160010956</v>
      </c>
      <c r="N38" s="45">
        <v>25160010956</v>
      </c>
      <c r="O38" s="45"/>
      <c r="P38" s="45"/>
      <c r="Q38" s="45"/>
      <c r="R38" s="45"/>
      <c r="S38" s="45"/>
      <c r="T38" s="45"/>
      <c r="U38" s="45"/>
      <c r="V38" s="45"/>
      <c r="W38" s="45">
        <v>25160010956</v>
      </c>
      <c r="X38" s="45">
        <v>35352188864</v>
      </c>
      <c r="Y38" s="45">
        <v>-10192177908</v>
      </c>
      <c r="Z38" s="46">
        <v>-28.83</v>
      </c>
      <c r="AA38" s="47">
        <v>26033158813</v>
      </c>
    </row>
    <row r="39" spans="1:27" ht="13.5">
      <c r="A39" s="48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69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3305609011</v>
      </c>
      <c r="D6" s="17"/>
      <c r="E6" s="18">
        <v>3577249731</v>
      </c>
      <c r="F6" s="19">
        <v>3577249729</v>
      </c>
      <c r="G6" s="19">
        <v>287899975</v>
      </c>
      <c r="H6" s="19">
        <v>413335320</v>
      </c>
      <c r="I6" s="19">
        <v>317050883</v>
      </c>
      <c r="J6" s="19">
        <v>1018286178</v>
      </c>
      <c r="K6" s="19">
        <v>305690281</v>
      </c>
      <c r="L6" s="19">
        <v>284884548</v>
      </c>
      <c r="M6" s="19">
        <v>412437719</v>
      </c>
      <c r="N6" s="19">
        <v>1003012548</v>
      </c>
      <c r="O6" s="19"/>
      <c r="P6" s="19"/>
      <c r="Q6" s="19"/>
      <c r="R6" s="19"/>
      <c r="S6" s="19"/>
      <c r="T6" s="19"/>
      <c r="U6" s="19"/>
      <c r="V6" s="19"/>
      <c r="W6" s="19">
        <v>2021298726</v>
      </c>
      <c r="X6" s="19">
        <v>2012887856</v>
      </c>
      <c r="Y6" s="19">
        <v>8410870</v>
      </c>
      <c r="Z6" s="20">
        <v>0.42</v>
      </c>
      <c r="AA6" s="21">
        <v>3577249729</v>
      </c>
    </row>
    <row r="7" spans="1:27" ht="13.5">
      <c r="A7" s="22" t="s">
        <v>34</v>
      </c>
      <c r="B7" s="16"/>
      <c r="C7" s="17">
        <v>812166737</v>
      </c>
      <c r="D7" s="17"/>
      <c r="E7" s="18">
        <v>825736342</v>
      </c>
      <c r="F7" s="19">
        <v>870263984</v>
      </c>
      <c r="G7" s="19">
        <v>264449308</v>
      </c>
      <c r="H7" s="19">
        <v>21011909</v>
      </c>
      <c r="I7" s="19">
        <v>-27483</v>
      </c>
      <c r="J7" s="19">
        <v>285433734</v>
      </c>
      <c r="K7" s="19">
        <v>16399041</v>
      </c>
      <c r="L7" s="19">
        <v>17156552</v>
      </c>
      <c r="M7" s="19">
        <v>235525266</v>
      </c>
      <c r="N7" s="19">
        <v>269080859</v>
      </c>
      <c r="O7" s="19"/>
      <c r="P7" s="19"/>
      <c r="Q7" s="19"/>
      <c r="R7" s="19"/>
      <c r="S7" s="19"/>
      <c r="T7" s="19"/>
      <c r="U7" s="19"/>
      <c r="V7" s="19"/>
      <c r="W7" s="19">
        <v>554514593</v>
      </c>
      <c r="X7" s="19">
        <v>505667367</v>
      </c>
      <c r="Y7" s="19">
        <v>48847226</v>
      </c>
      <c r="Z7" s="20">
        <v>9.66</v>
      </c>
      <c r="AA7" s="21">
        <v>870263984</v>
      </c>
    </row>
    <row r="8" spans="1:27" ht="13.5">
      <c r="A8" s="22" t="s">
        <v>35</v>
      </c>
      <c r="B8" s="16"/>
      <c r="C8" s="17">
        <v>734502788</v>
      </c>
      <c r="D8" s="17"/>
      <c r="E8" s="18">
        <v>700781726</v>
      </c>
      <c r="F8" s="19">
        <v>724619137</v>
      </c>
      <c r="G8" s="19">
        <v>171369000</v>
      </c>
      <c r="H8" s="19"/>
      <c r="I8" s="19"/>
      <c r="J8" s="19">
        <v>171369000</v>
      </c>
      <c r="K8" s="19">
        <v>20000000</v>
      </c>
      <c r="L8" s="19">
        <v>2946000</v>
      </c>
      <c r="M8" s="19">
        <v>235850500</v>
      </c>
      <c r="N8" s="19">
        <v>258796500</v>
      </c>
      <c r="O8" s="19"/>
      <c r="P8" s="19"/>
      <c r="Q8" s="19"/>
      <c r="R8" s="19"/>
      <c r="S8" s="19"/>
      <c r="T8" s="19"/>
      <c r="U8" s="19"/>
      <c r="V8" s="19"/>
      <c r="W8" s="19">
        <v>430165500</v>
      </c>
      <c r="X8" s="19">
        <v>13746</v>
      </c>
      <c r="Y8" s="19">
        <v>430151754</v>
      </c>
      <c r="Z8" s="20">
        <v>3129286.73</v>
      </c>
      <c r="AA8" s="21">
        <v>724619137</v>
      </c>
    </row>
    <row r="9" spans="1:27" ht="13.5">
      <c r="A9" s="22" t="s">
        <v>36</v>
      </c>
      <c r="B9" s="16"/>
      <c r="C9" s="17">
        <v>123654168</v>
      </c>
      <c r="D9" s="17"/>
      <c r="E9" s="18">
        <v>106874037</v>
      </c>
      <c r="F9" s="19">
        <v>106874037</v>
      </c>
      <c r="G9" s="19">
        <v>3278168</v>
      </c>
      <c r="H9" s="19">
        <v>20389247</v>
      </c>
      <c r="I9" s="19">
        <v>13298643</v>
      </c>
      <c r="J9" s="19">
        <v>36966058</v>
      </c>
      <c r="K9" s="19">
        <v>12273903</v>
      </c>
      <c r="L9" s="19">
        <v>12075022</v>
      </c>
      <c r="M9" s="19">
        <v>11597483</v>
      </c>
      <c r="N9" s="19">
        <v>35946408</v>
      </c>
      <c r="O9" s="19"/>
      <c r="P9" s="19"/>
      <c r="Q9" s="19"/>
      <c r="R9" s="19"/>
      <c r="S9" s="19"/>
      <c r="T9" s="19"/>
      <c r="U9" s="19"/>
      <c r="V9" s="19"/>
      <c r="W9" s="19">
        <v>72912466</v>
      </c>
      <c r="X9" s="19">
        <v>46684653</v>
      </c>
      <c r="Y9" s="19">
        <v>26227813</v>
      </c>
      <c r="Z9" s="20">
        <v>56.18</v>
      </c>
      <c r="AA9" s="21">
        <v>106874037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-3308222889</v>
      </c>
      <c r="D12" s="17"/>
      <c r="E12" s="18">
        <v>-3507515152</v>
      </c>
      <c r="F12" s="19">
        <v>-3579846304</v>
      </c>
      <c r="G12" s="19">
        <v>-533558342</v>
      </c>
      <c r="H12" s="19">
        <v>-397876632</v>
      </c>
      <c r="I12" s="19">
        <v>-380381462</v>
      </c>
      <c r="J12" s="19">
        <v>-1311816436</v>
      </c>
      <c r="K12" s="19">
        <v>-270089641</v>
      </c>
      <c r="L12" s="19">
        <v>-343805872</v>
      </c>
      <c r="M12" s="19">
        <v>-344989773</v>
      </c>
      <c r="N12" s="19">
        <v>-958885286</v>
      </c>
      <c r="O12" s="19"/>
      <c r="P12" s="19"/>
      <c r="Q12" s="19"/>
      <c r="R12" s="19"/>
      <c r="S12" s="19"/>
      <c r="T12" s="19"/>
      <c r="U12" s="19"/>
      <c r="V12" s="19"/>
      <c r="W12" s="19">
        <v>-2270701722</v>
      </c>
      <c r="X12" s="19">
        <v>-1559519444</v>
      </c>
      <c r="Y12" s="19">
        <v>-711182278</v>
      </c>
      <c r="Z12" s="20">
        <v>45.6</v>
      </c>
      <c r="AA12" s="21">
        <v>-3579846304</v>
      </c>
    </row>
    <row r="13" spans="1:27" ht="13.5">
      <c r="A13" s="22" t="s">
        <v>40</v>
      </c>
      <c r="B13" s="16"/>
      <c r="C13" s="17">
        <v>-65776579</v>
      </c>
      <c r="D13" s="17"/>
      <c r="E13" s="18">
        <v>-59248068</v>
      </c>
      <c r="F13" s="19">
        <v>-59248068</v>
      </c>
      <c r="G13" s="19">
        <v>-4937339</v>
      </c>
      <c r="H13" s="19">
        <v>-4937339</v>
      </c>
      <c r="I13" s="19">
        <v>-4569440</v>
      </c>
      <c r="J13" s="19">
        <v>-14444118</v>
      </c>
      <c r="K13" s="19">
        <v>-5370309</v>
      </c>
      <c r="L13" s="19">
        <v>-5370309</v>
      </c>
      <c r="M13" s="19">
        <v>-5370311</v>
      </c>
      <c r="N13" s="19">
        <v>-16110929</v>
      </c>
      <c r="O13" s="19"/>
      <c r="P13" s="19"/>
      <c r="Q13" s="19"/>
      <c r="R13" s="19"/>
      <c r="S13" s="19"/>
      <c r="T13" s="19"/>
      <c r="U13" s="19"/>
      <c r="V13" s="19"/>
      <c r="W13" s="19">
        <v>-30555047</v>
      </c>
      <c r="X13" s="19"/>
      <c r="Y13" s="19">
        <v>-30555047</v>
      </c>
      <c r="Z13" s="20"/>
      <c r="AA13" s="21">
        <v>-59248068</v>
      </c>
    </row>
    <row r="14" spans="1:27" ht="13.5">
      <c r="A14" s="22" t="s">
        <v>41</v>
      </c>
      <c r="B14" s="16"/>
      <c r="C14" s="17">
        <v>-144963740</v>
      </c>
      <c r="D14" s="17"/>
      <c r="E14" s="18">
        <v>-204012957</v>
      </c>
      <c r="F14" s="19">
        <v>-209012960</v>
      </c>
      <c r="G14" s="19">
        <v>-611791</v>
      </c>
      <c r="H14" s="19">
        <v>-13263266</v>
      </c>
      <c r="I14" s="19">
        <v>-18013249</v>
      </c>
      <c r="J14" s="19">
        <v>-31888306</v>
      </c>
      <c r="K14" s="19">
        <v>-14962217</v>
      </c>
      <c r="L14" s="19">
        <v>-26004261</v>
      </c>
      <c r="M14" s="19">
        <v>-22169647</v>
      </c>
      <c r="N14" s="19">
        <v>-63136125</v>
      </c>
      <c r="O14" s="19"/>
      <c r="P14" s="19"/>
      <c r="Q14" s="19"/>
      <c r="R14" s="19"/>
      <c r="S14" s="19"/>
      <c r="T14" s="19"/>
      <c r="U14" s="19"/>
      <c r="V14" s="19"/>
      <c r="W14" s="19">
        <v>-95024431</v>
      </c>
      <c r="X14" s="19">
        <v>-57657881</v>
      </c>
      <c r="Y14" s="19">
        <v>-37366550</v>
      </c>
      <c r="Z14" s="20">
        <v>64.81</v>
      </c>
      <c r="AA14" s="21">
        <v>-209012960</v>
      </c>
    </row>
    <row r="15" spans="1:27" ht="13.5">
      <c r="A15" s="23" t="s">
        <v>42</v>
      </c>
      <c r="B15" s="24"/>
      <c r="C15" s="25">
        <f aca="true" t="shared" si="0" ref="C15:Y15">SUM(C6:C14)</f>
        <v>1456969496</v>
      </c>
      <c r="D15" s="25">
        <f>SUM(D6:D14)</f>
        <v>0</v>
      </c>
      <c r="E15" s="26">
        <f t="shared" si="0"/>
        <v>1439865659</v>
      </c>
      <c r="F15" s="27">
        <f t="shared" si="0"/>
        <v>1430899555</v>
      </c>
      <c r="G15" s="27">
        <f t="shared" si="0"/>
        <v>187888979</v>
      </c>
      <c r="H15" s="27">
        <f t="shared" si="0"/>
        <v>38659239</v>
      </c>
      <c r="I15" s="27">
        <f t="shared" si="0"/>
        <v>-72642108</v>
      </c>
      <c r="J15" s="27">
        <f t="shared" si="0"/>
        <v>153906110</v>
      </c>
      <c r="K15" s="27">
        <f t="shared" si="0"/>
        <v>63941058</v>
      </c>
      <c r="L15" s="27">
        <f t="shared" si="0"/>
        <v>-58118320</v>
      </c>
      <c r="M15" s="27">
        <f t="shared" si="0"/>
        <v>522881237</v>
      </c>
      <c r="N15" s="27">
        <f t="shared" si="0"/>
        <v>528703975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682610085</v>
      </c>
      <c r="X15" s="27">
        <f t="shared" si="0"/>
        <v>948076297</v>
      </c>
      <c r="Y15" s="27">
        <f t="shared" si="0"/>
        <v>-265466212</v>
      </c>
      <c r="Z15" s="28">
        <f>+IF(X15&lt;&gt;0,+(Y15/X15)*100,0)</f>
        <v>-28.00051143985092</v>
      </c>
      <c r="AA15" s="29">
        <f>SUM(AA6:AA14)</f>
        <v>1430899555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766770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14441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892235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-843731541</v>
      </c>
      <c r="D24" s="17"/>
      <c r="E24" s="18">
        <v>-942007422</v>
      </c>
      <c r="F24" s="19">
        <v>-1056484707</v>
      </c>
      <c r="G24" s="19">
        <v>-4259119</v>
      </c>
      <c r="H24" s="19">
        <v>-37018629</v>
      </c>
      <c r="I24" s="19">
        <v>-63771349</v>
      </c>
      <c r="J24" s="19">
        <v>-105049097</v>
      </c>
      <c r="K24" s="19">
        <v>-82385307</v>
      </c>
      <c r="L24" s="19">
        <v>-52978431</v>
      </c>
      <c r="M24" s="19">
        <v>-123416514</v>
      </c>
      <c r="N24" s="19">
        <v>-258780252</v>
      </c>
      <c r="O24" s="19"/>
      <c r="P24" s="19"/>
      <c r="Q24" s="19"/>
      <c r="R24" s="19"/>
      <c r="S24" s="19"/>
      <c r="T24" s="19"/>
      <c r="U24" s="19"/>
      <c r="V24" s="19"/>
      <c r="W24" s="19">
        <v>-363829349</v>
      </c>
      <c r="X24" s="19">
        <v>-438441153</v>
      </c>
      <c r="Y24" s="19">
        <v>74611804</v>
      </c>
      <c r="Z24" s="20">
        <v>-17.02</v>
      </c>
      <c r="AA24" s="21">
        <v>-1056484707</v>
      </c>
    </row>
    <row r="25" spans="1:27" ht="13.5">
      <c r="A25" s="23" t="s">
        <v>49</v>
      </c>
      <c r="B25" s="24"/>
      <c r="C25" s="25">
        <f aca="true" t="shared" si="1" ref="C25:Y25">SUM(C19:C24)</f>
        <v>-842058095</v>
      </c>
      <c r="D25" s="25">
        <f>SUM(D19:D24)</f>
        <v>0</v>
      </c>
      <c r="E25" s="26">
        <f t="shared" si="1"/>
        <v>-942007422</v>
      </c>
      <c r="F25" s="27">
        <f t="shared" si="1"/>
        <v>-1056484707</v>
      </c>
      <c r="G25" s="27">
        <f t="shared" si="1"/>
        <v>-4259119</v>
      </c>
      <c r="H25" s="27">
        <f t="shared" si="1"/>
        <v>-37018629</v>
      </c>
      <c r="I25" s="27">
        <f t="shared" si="1"/>
        <v>-63771349</v>
      </c>
      <c r="J25" s="27">
        <f t="shared" si="1"/>
        <v>-105049097</v>
      </c>
      <c r="K25" s="27">
        <f t="shared" si="1"/>
        <v>-82385307</v>
      </c>
      <c r="L25" s="27">
        <f t="shared" si="1"/>
        <v>-52978431</v>
      </c>
      <c r="M25" s="27">
        <f t="shared" si="1"/>
        <v>-123416514</v>
      </c>
      <c r="N25" s="27">
        <f t="shared" si="1"/>
        <v>-258780252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-363829349</v>
      </c>
      <c r="X25" s="27">
        <f t="shared" si="1"/>
        <v>-438441153</v>
      </c>
      <c r="Y25" s="27">
        <f t="shared" si="1"/>
        <v>74611804</v>
      </c>
      <c r="Z25" s="28">
        <f>+IF(X25&lt;&gt;0,+(Y25/X25)*100,0)</f>
        <v>-17.01751842624134</v>
      </c>
      <c r="AA25" s="29">
        <f>SUM(AA19:AA24)</f>
        <v>-1056484707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-244040300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-681453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-49071539</v>
      </c>
      <c r="D33" s="17"/>
      <c r="E33" s="18">
        <v>-54633002</v>
      </c>
      <c r="F33" s="19">
        <v>-54633002</v>
      </c>
      <c r="G33" s="19"/>
      <c r="H33" s="19"/>
      <c r="I33" s="19">
        <v>-15653361</v>
      </c>
      <c r="J33" s="19">
        <v>-15653361</v>
      </c>
      <c r="K33" s="19"/>
      <c r="L33" s="19"/>
      <c r="M33" s="19">
        <v>-10896505</v>
      </c>
      <c r="N33" s="19">
        <v>-10896505</v>
      </c>
      <c r="O33" s="19"/>
      <c r="P33" s="19"/>
      <c r="Q33" s="19"/>
      <c r="R33" s="19"/>
      <c r="S33" s="19"/>
      <c r="T33" s="19"/>
      <c r="U33" s="19"/>
      <c r="V33" s="19"/>
      <c r="W33" s="19">
        <v>-26549866</v>
      </c>
      <c r="X33" s="19">
        <v>-20184578</v>
      </c>
      <c r="Y33" s="19">
        <v>-6365288</v>
      </c>
      <c r="Z33" s="20">
        <v>31.54</v>
      </c>
      <c r="AA33" s="21">
        <v>-54633002</v>
      </c>
    </row>
    <row r="34" spans="1:27" ht="13.5">
      <c r="A34" s="23" t="s">
        <v>55</v>
      </c>
      <c r="B34" s="24"/>
      <c r="C34" s="25">
        <f aca="true" t="shared" si="2" ref="C34:Y34">SUM(C29:C33)</f>
        <v>-293793292</v>
      </c>
      <c r="D34" s="25">
        <f>SUM(D29:D33)</f>
        <v>0</v>
      </c>
      <c r="E34" s="26">
        <f t="shared" si="2"/>
        <v>-54633002</v>
      </c>
      <c r="F34" s="27">
        <f t="shared" si="2"/>
        <v>-54633002</v>
      </c>
      <c r="G34" s="27">
        <f t="shared" si="2"/>
        <v>0</v>
      </c>
      <c r="H34" s="27">
        <f t="shared" si="2"/>
        <v>0</v>
      </c>
      <c r="I34" s="27">
        <f t="shared" si="2"/>
        <v>-15653361</v>
      </c>
      <c r="J34" s="27">
        <f t="shared" si="2"/>
        <v>-15653361</v>
      </c>
      <c r="K34" s="27">
        <f t="shared" si="2"/>
        <v>0</v>
      </c>
      <c r="L34" s="27">
        <f t="shared" si="2"/>
        <v>0</v>
      </c>
      <c r="M34" s="27">
        <f t="shared" si="2"/>
        <v>-10896505</v>
      </c>
      <c r="N34" s="27">
        <f t="shared" si="2"/>
        <v>-10896505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-26549866</v>
      </c>
      <c r="X34" s="27">
        <f t="shared" si="2"/>
        <v>-20184578</v>
      </c>
      <c r="Y34" s="27">
        <f t="shared" si="2"/>
        <v>-6365288</v>
      </c>
      <c r="Z34" s="28">
        <f>+IF(X34&lt;&gt;0,+(Y34/X34)*100,0)</f>
        <v>31.53540291999169</v>
      </c>
      <c r="AA34" s="29">
        <f>SUM(AA29:AA33)</f>
        <v>-54633002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321118109</v>
      </c>
      <c r="D36" s="31">
        <f>+D15+D25+D34</f>
        <v>0</v>
      </c>
      <c r="E36" s="32">
        <f t="shared" si="3"/>
        <v>443225235</v>
      </c>
      <c r="F36" s="33">
        <f t="shared" si="3"/>
        <v>319781846</v>
      </c>
      <c r="G36" s="33">
        <f t="shared" si="3"/>
        <v>183629860</v>
      </c>
      <c r="H36" s="33">
        <f t="shared" si="3"/>
        <v>1640610</v>
      </c>
      <c r="I36" s="33">
        <f t="shared" si="3"/>
        <v>-152066818</v>
      </c>
      <c r="J36" s="33">
        <f t="shared" si="3"/>
        <v>33203652</v>
      </c>
      <c r="K36" s="33">
        <f t="shared" si="3"/>
        <v>-18444249</v>
      </c>
      <c r="L36" s="33">
        <f t="shared" si="3"/>
        <v>-111096751</v>
      </c>
      <c r="M36" s="33">
        <f t="shared" si="3"/>
        <v>388568218</v>
      </c>
      <c r="N36" s="33">
        <f t="shared" si="3"/>
        <v>259027218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292230870</v>
      </c>
      <c r="X36" s="33">
        <f t="shared" si="3"/>
        <v>489450566</v>
      </c>
      <c r="Y36" s="33">
        <f t="shared" si="3"/>
        <v>-197219696</v>
      </c>
      <c r="Z36" s="34">
        <f>+IF(X36&lt;&gt;0,+(Y36/X36)*100,0)</f>
        <v>-40.294099077617574</v>
      </c>
      <c r="AA36" s="35">
        <f>+AA15+AA25+AA34</f>
        <v>319781846</v>
      </c>
    </row>
    <row r="37" spans="1:27" ht="13.5">
      <c r="A37" s="22" t="s">
        <v>57</v>
      </c>
      <c r="B37" s="16"/>
      <c r="C37" s="31">
        <v>1843314797</v>
      </c>
      <c r="D37" s="31"/>
      <c r="E37" s="32">
        <v>870043894</v>
      </c>
      <c r="F37" s="33">
        <v>870043894</v>
      </c>
      <c r="G37" s="33">
        <v>2164432912</v>
      </c>
      <c r="H37" s="33">
        <v>2348062772</v>
      </c>
      <c r="I37" s="33">
        <v>2349703382</v>
      </c>
      <c r="J37" s="33">
        <v>2164432912</v>
      </c>
      <c r="K37" s="33">
        <v>2197636564</v>
      </c>
      <c r="L37" s="33">
        <v>2179192315</v>
      </c>
      <c r="M37" s="33">
        <v>2068095564</v>
      </c>
      <c r="N37" s="33">
        <v>2197636564</v>
      </c>
      <c r="O37" s="33"/>
      <c r="P37" s="33"/>
      <c r="Q37" s="33"/>
      <c r="R37" s="33"/>
      <c r="S37" s="33"/>
      <c r="T37" s="33"/>
      <c r="U37" s="33"/>
      <c r="V37" s="33"/>
      <c r="W37" s="33">
        <v>2164432912</v>
      </c>
      <c r="X37" s="33">
        <v>870043894</v>
      </c>
      <c r="Y37" s="33">
        <v>1294389018</v>
      </c>
      <c r="Z37" s="34">
        <v>148.77</v>
      </c>
      <c r="AA37" s="35">
        <v>870043894</v>
      </c>
    </row>
    <row r="38" spans="1:27" ht="13.5">
      <c r="A38" s="41" t="s">
        <v>58</v>
      </c>
      <c r="B38" s="42"/>
      <c r="C38" s="43">
        <v>2164432906</v>
      </c>
      <c r="D38" s="43"/>
      <c r="E38" s="44">
        <v>1313269129</v>
      </c>
      <c r="F38" s="45">
        <v>1189825740</v>
      </c>
      <c r="G38" s="45">
        <v>2348062772</v>
      </c>
      <c r="H38" s="45">
        <v>2349703382</v>
      </c>
      <c r="I38" s="45">
        <v>2197636564</v>
      </c>
      <c r="J38" s="45">
        <v>2197636564</v>
      </c>
      <c r="K38" s="45">
        <v>2179192315</v>
      </c>
      <c r="L38" s="45">
        <v>2068095564</v>
      </c>
      <c r="M38" s="45">
        <v>2456663782</v>
      </c>
      <c r="N38" s="45">
        <v>2456663782</v>
      </c>
      <c r="O38" s="45"/>
      <c r="P38" s="45"/>
      <c r="Q38" s="45"/>
      <c r="R38" s="45"/>
      <c r="S38" s="45"/>
      <c r="T38" s="45"/>
      <c r="U38" s="45"/>
      <c r="V38" s="45"/>
      <c r="W38" s="45">
        <v>2456663782</v>
      </c>
      <c r="X38" s="45">
        <v>1359494460</v>
      </c>
      <c r="Y38" s="45">
        <v>1097169322</v>
      </c>
      <c r="Z38" s="46">
        <v>80.7</v>
      </c>
      <c r="AA38" s="47">
        <v>1189825740</v>
      </c>
    </row>
    <row r="39" spans="1:27" ht="13.5">
      <c r="A39" s="48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69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5019628337</v>
      </c>
      <c r="D6" s="17"/>
      <c r="E6" s="18">
        <v>5851574500</v>
      </c>
      <c r="F6" s="19">
        <v>5851574500</v>
      </c>
      <c r="G6" s="19">
        <v>461542981</v>
      </c>
      <c r="H6" s="19">
        <v>679711685</v>
      </c>
      <c r="I6" s="19">
        <v>621502526</v>
      </c>
      <c r="J6" s="19">
        <v>1762757192</v>
      </c>
      <c r="K6" s="19">
        <v>752601642</v>
      </c>
      <c r="L6" s="19">
        <v>471671598</v>
      </c>
      <c r="M6" s="19">
        <v>642109814</v>
      </c>
      <c r="N6" s="19">
        <v>1866383054</v>
      </c>
      <c r="O6" s="19"/>
      <c r="P6" s="19"/>
      <c r="Q6" s="19"/>
      <c r="R6" s="19"/>
      <c r="S6" s="19"/>
      <c r="T6" s="19"/>
      <c r="U6" s="19"/>
      <c r="V6" s="19"/>
      <c r="W6" s="19">
        <v>3629140246</v>
      </c>
      <c r="X6" s="19">
        <v>3287626327</v>
      </c>
      <c r="Y6" s="19">
        <v>341513919</v>
      </c>
      <c r="Z6" s="20">
        <v>10.39</v>
      </c>
      <c r="AA6" s="21">
        <v>5851574500</v>
      </c>
    </row>
    <row r="7" spans="1:27" ht="13.5">
      <c r="A7" s="22" t="s">
        <v>34</v>
      </c>
      <c r="B7" s="16"/>
      <c r="C7" s="17">
        <v>1505562143</v>
      </c>
      <c r="D7" s="17"/>
      <c r="E7" s="18">
        <v>1336615800</v>
      </c>
      <c r="F7" s="19">
        <v>1336615800</v>
      </c>
      <c r="G7" s="19">
        <v>355331012</v>
      </c>
      <c r="H7" s="19">
        <v>34278660</v>
      </c>
      <c r="I7" s="19">
        <v>10470557</v>
      </c>
      <c r="J7" s="19">
        <v>400080229</v>
      </c>
      <c r="K7" s="19">
        <v>101091950</v>
      </c>
      <c r="L7" s="19">
        <v>266494675</v>
      </c>
      <c r="M7" s="19">
        <v>32139976</v>
      </c>
      <c r="N7" s="19">
        <v>399726601</v>
      </c>
      <c r="O7" s="19"/>
      <c r="P7" s="19"/>
      <c r="Q7" s="19"/>
      <c r="R7" s="19"/>
      <c r="S7" s="19"/>
      <c r="T7" s="19"/>
      <c r="U7" s="19"/>
      <c r="V7" s="19"/>
      <c r="W7" s="19">
        <v>799806830</v>
      </c>
      <c r="X7" s="19">
        <v>927079029</v>
      </c>
      <c r="Y7" s="19">
        <v>-127272199</v>
      </c>
      <c r="Z7" s="20">
        <v>-13.73</v>
      </c>
      <c r="AA7" s="21">
        <v>1336615800</v>
      </c>
    </row>
    <row r="8" spans="1:27" ht="13.5">
      <c r="A8" s="22" t="s">
        <v>35</v>
      </c>
      <c r="B8" s="16"/>
      <c r="C8" s="17">
        <v>920096786</v>
      </c>
      <c r="D8" s="17"/>
      <c r="E8" s="18">
        <v>970324000</v>
      </c>
      <c r="F8" s="19">
        <v>970324000</v>
      </c>
      <c r="G8" s="19">
        <v>166746000</v>
      </c>
      <c r="H8" s="19"/>
      <c r="I8" s="19"/>
      <c r="J8" s="19">
        <v>166746000</v>
      </c>
      <c r="K8" s="19">
        <v>25000000</v>
      </c>
      <c r="L8" s="19"/>
      <c r="M8" s="19">
        <v>255394000</v>
      </c>
      <c r="N8" s="19">
        <v>280394000</v>
      </c>
      <c r="O8" s="19"/>
      <c r="P8" s="19"/>
      <c r="Q8" s="19"/>
      <c r="R8" s="19"/>
      <c r="S8" s="19"/>
      <c r="T8" s="19"/>
      <c r="U8" s="19"/>
      <c r="V8" s="19"/>
      <c r="W8" s="19">
        <v>447140000</v>
      </c>
      <c r="X8" s="19">
        <v>519839586</v>
      </c>
      <c r="Y8" s="19">
        <v>-72699586</v>
      </c>
      <c r="Z8" s="20">
        <v>-13.99</v>
      </c>
      <c r="AA8" s="21">
        <v>970324000</v>
      </c>
    </row>
    <row r="9" spans="1:27" ht="13.5">
      <c r="A9" s="22" t="s">
        <v>36</v>
      </c>
      <c r="B9" s="16"/>
      <c r="C9" s="17">
        <v>82577554</v>
      </c>
      <c r="D9" s="17"/>
      <c r="E9" s="18">
        <v>65592430</v>
      </c>
      <c r="F9" s="19">
        <v>65592430</v>
      </c>
      <c r="G9" s="19">
        <v>12671503</v>
      </c>
      <c r="H9" s="19">
        <v>9452828</v>
      </c>
      <c r="I9" s="19">
        <v>7458639</v>
      </c>
      <c r="J9" s="19">
        <v>29582970</v>
      </c>
      <c r="K9" s="19">
        <v>7368658</v>
      </c>
      <c r="L9" s="19">
        <v>5767158</v>
      </c>
      <c r="M9" s="19">
        <v>5379544</v>
      </c>
      <c r="N9" s="19">
        <v>18515360</v>
      </c>
      <c r="O9" s="19"/>
      <c r="P9" s="19"/>
      <c r="Q9" s="19"/>
      <c r="R9" s="19"/>
      <c r="S9" s="19"/>
      <c r="T9" s="19"/>
      <c r="U9" s="19"/>
      <c r="V9" s="19"/>
      <c r="W9" s="19">
        <v>48098330</v>
      </c>
      <c r="X9" s="19">
        <v>37580770</v>
      </c>
      <c r="Y9" s="19">
        <v>10517560</v>
      </c>
      <c r="Z9" s="20">
        <v>27.99</v>
      </c>
      <c r="AA9" s="21">
        <v>65592430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-5525335429</v>
      </c>
      <c r="D12" s="17"/>
      <c r="E12" s="18">
        <v>-6518126981</v>
      </c>
      <c r="F12" s="19">
        <v>-6518126981</v>
      </c>
      <c r="G12" s="19">
        <v>-738345355</v>
      </c>
      <c r="H12" s="19">
        <v>-726715512</v>
      </c>
      <c r="I12" s="19">
        <v>-687132478</v>
      </c>
      <c r="J12" s="19">
        <v>-2152193345</v>
      </c>
      <c r="K12" s="19">
        <v>-669358211</v>
      </c>
      <c r="L12" s="19">
        <v>-562020426</v>
      </c>
      <c r="M12" s="19">
        <v>-645939534</v>
      </c>
      <c r="N12" s="19">
        <v>-1877318171</v>
      </c>
      <c r="O12" s="19"/>
      <c r="P12" s="19"/>
      <c r="Q12" s="19"/>
      <c r="R12" s="19"/>
      <c r="S12" s="19"/>
      <c r="T12" s="19"/>
      <c r="U12" s="19"/>
      <c r="V12" s="19"/>
      <c r="W12" s="19">
        <v>-4029511516</v>
      </c>
      <c r="X12" s="19">
        <v>-3613346199</v>
      </c>
      <c r="Y12" s="19">
        <v>-416165317</v>
      </c>
      <c r="Z12" s="20">
        <v>11.52</v>
      </c>
      <c r="AA12" s="21">
        <v>-6518126981</v>
      </c>
    </row>
    <row r="13" spans="1:27" ht="13.5">
      <c r="A13" s="22" t="s">
        <v>40</v>
      </c>
      <c r="B13" s="16"/>
      <c r="C13" s="17">
        <v>-192714798</v>
      </c>
      <c r="D13" s="17"/>
      <c r="E13" s="18">
        <v>-181343690</v>
      </c>
      <c r="F13" s="19">
        <v>-181343690</v>
      </c>
      <c r="G13" s="19">
        <v>-37071960</v>
      </c>
      <c r="H13" s="19"/>
      <c r="I13" s="19">
        <v>-25204149</v>
      </c>
      <c r="J13" s="19">
        <v>-62276109</v>
      </c>
      <c r="K13" s="19"/>
      <c r="L13" s="19">
        <v>-22614328</v>
      </c>
      <c r="M13" s="19">
        <v>-6272384</v>
      </c>
      <c r="N13" s="19">
        <v>-28886712</v>
      </c>
      <c r="O13" s="19"/>
      <c r="P13" s="19"/>
      <c r="Q13" s="19"/>
      <c r="R13" s="19"/>
      <c r="S13" s="19"/>
      <c r="T13" s="19"/>
      <c r="U13" s="19"/>
      <c r="V13" s="19"/>
      <c r="W13" s="19">
        <v>-91162821</v>
      </c>
      <c r="X13" s="19">
        <v>-91152820</v>
      </c>
      <c r="Y13" s="19">
        <v>-10001</v>
      </c>
      <c r="Z13" s="20">
        <v>0.01</v>
      </c>
      <c r="AA13" s="21">
        <v>-181343690</v>
      </c>
    </row>
    <row r="14" spans="1:27" ht="13.5">
      <c r="A14" s="22" t="s">
        <v>41</v>
      </c>
      <c r="B14" s="16"/>
      <c r="C14" s="17">
        <v>-22372452</v>
      </c>
      <c r="D14" s="17"/>
      <c r="E14" s="18">
        <v>-18080899</v>
      </c>
      <c r="F14" s="19">
        <v>-18080899</v>
      </c>
      <c r="G14" s="19">
        <v>-187000</v>
      </c>
      <c r="H14" s="19">
        <v>-5303028</v>
      </c>
      <c r="I14" s="19">
        <v>-471223</v>
      </c>
      <c r="J14" s="19">
        <v>-5961251</v>
      </c>
      <c r="K14" s="19">
        <v>-5418710</v>
      </c>
      <c r="L14" s="19">
        <v>-52909</v>
      </c>
      <c r="M14" s="19">
        <v>-2510033</v>
      </c>
      <c r="N14" s="19">
        <v>-7981652</v>
      </c>
      <c r="O14" s="19"/>
      <c r="P14" s="19"/>
      <c r="Q14" s="19"/>
      <c r="R14" s="19"/>
      <c r="S14" s="19"/>
      <c r="T14" s="19"/>
      <c r="U14" s="19"/>
      <c r="V14" s="19"/>
      <c r="W14" s="19">
        <v>-13942903</v>
      </c>
      <c r="X14" s="19">
        <v>-6247039</v>
      </c>
      <c r="Y14" s="19">
        <v>-7695864</v>
      </c>
      <c r="Z14" s="20">
        <v>123.19</v>
      </c>
      <c r="AA14" s="21">
        <v>-18080899</v>
      </c>
    </row>
    <row r="15" spans="1:27" ht="13.5">
      <c r="A15" s="23" t="s">
        <v>42</v>
      </c>
      <c r="B15" s="24"/>
      <c r="C15" s="25">
        <f aca="true" t="shared" si="0" ref="C15:Y15">SUM(C6:C14)</f>
        <v>1787442141</v>
      </c>
      <c r="D15" s="25">
        <f>SUM(D6:D14)</f>
        <v>0</v>
      </c>
      <c r="E15" s="26">
        <f t="shared" si="0"/>
        <v>1506555160</v>
      </c>
      <c r="F15" s="27">
        <f t="shared" si="0"/>
        <v>1506555160</v>
      </c>
      <c r="G15" s="27">
        <f t="shared" si="0"/>
        <v>220687181</v>
      </c>
      <c r="H15" s="27">
        <f t="shared" si="0"/>
        <v>-8575367</v>
      </c>
      <c r="I15" s="27">
        <f t="shared" si="0"/>
        <v>-73376128</v>
      </c>
      <c r="J15" s="27">
        <f t="shared" si="0"/>
        <v>138735686</v>
      </c>
      <c r="K15" s="27">
        <f t="shared" si="0"/>
        <v>211285329</v>
      </c>
      <c r="L15" s="27">
        <f t="shared" si="0"/>
        <v>159245768</v>
      </c>
      <c r="M15" s="27">
        <f t="shared" si="0"/>
        <v>280301383</v>
      </c>
      <c r="N15" s="27">
        <f t="shared" si="0"/>
        <v>650832480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789568166</v>
      </c>
      <c r="X15" s="27">
        <f t="shared" si="0"/>
        <v>1061379654</v>
      </c>
      <c r="Y15" s="27">
        <f t="shared" si="0"/>
        <v>-271811488</v>
      </c>
      <c r="Z15" s="28">
        <f>+IF(X15&lt;&gt;0,+(Y15/X15)*100,0)</f>
        <v>-25.609261207865586</v>
      </c>
      <c r="AA15" s="29">
        <f>SUM(AA6:AA14)</f>
        <v>1506555160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19819415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-1680945251</v>
      </c>
      <c r="D24" s="17"/>
      <c r="E24" s="18">
        <v>-1339674569</v>
      </c>
      <c r="F24" s="19">
        <v>-1339674569</v>
      </c>
      <c r="G24" s="19">
        <v>-429295875</v>
      </c>
      <c r="H24" s="19">
        <v>-75292442</v>
      </c>
      <c r="I24" s="19">
        <v>-101217093</v>
      </c>
      <c r="J24" s="19">
        <v>-605805410</v>
      </c>
      <c r="K24" s="19">
        <v>-125621616</v>
      </c>
      <c r="L24" s="19">
        <v>-87918248</v>
      </c>
      <c r="M24" s="19">
        <v>-139667036</v>
      </c>
      <c r="N24" s="19">
        <v>-353206900</v>
      </c>
      <c r="O24" s="19"/>
      <c r="P24" s="19"/>
      <c r="Q24" s="19"/>
      <c r="R24" s="19"/>
      <c r="S24" s="19"/>
      <c r="T24" s="19"/>
      <c r="U24" s="19"/>
      <c r="V24" s="19"/>
      <c r="W24" s="19">
        <v>-959012310</v>
      </c>
      <c r="X24" s="19">
        <v>-480940002</v>
      </c>
      <c r="Y24" s="19">
        <v>-478072308</v>
      </c>
      <c r="Z24" s="20">
        <v>99.4</v>
      </c>
      <c r="AA24" s="21">
        <v>-1339674569</v>
      </c>
    </row>
    <row r="25" spans="1:27" ht="13.5">
      <c r="A25" s="23" t="s">
        <v>49</v>
      </c>
      <c r="B25" s="24"/>
      <c r="C25" s="25">
        <f aca="true" t="shared" si="1" ref="C25:Y25">SUM(C19:C24)</f>
        <v>-1661125836</v>
      </c>
      <c r="D25" s="25">
        <f>SUM(D19:D24)</f>
        <v>0</v>
      </c>
      <c r="E25" s="26">
        <f t="shared" si="1"/>
        <v>-1339674569</v>
      </c>
      <c r="F25" s="27">
        <f t="shared" si="1"/>
        <v>-1339674569</v>
      </c>
      <c r="G25" s="27">
        <f t="shared" si="1"/>
        <v>-429295875</v>
      </c>
      <c r="H25" s="27">
        <f t="shared" si="1"/>
        <v>-75292442</v>
      </c>
      <c r="I25" s="27">
        <f t="shared" si="1"/>
        <v>-101217093</v>
      </c>
      <c r="J25" s="27">
        <f t="shared" si="1"/>
        <v>-605805410</v>
      </c>
      <c r="K25" s="27">
        <f t="shared" si="1"/>
        <v>-125621616</v>
      </c>
      <c r="L25" s="27">
        <f t="shared" si="1"/>
        <v>-87918248</v>
      </c>
      <c r="M25" s="27">
        <f t="shared" si="1"/>
        <v>-139667036</v>
      </c>
      <c r="N25" s="27">
        <f t="shared" si="1"/>
        <v>-353206900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-959012310</v>
      </c>
      <c r="X25" s="27">
        <f t="shared" si="1"/>
        <v>-480940002</v>
      </c>
      <c r="Y25" s="27">
        <f t="shared" si="1"/>
        <v>-478072308</v>
      </c>
      <c r="Z25" s="28">
        <f>+IF(X25&lt;&gt;0,+(Y25/X25)*100,0)</f>
        <v>99.40373144507119</v>
      </c>
      <c r="AA25" s="29">
        <f>SUM(AA19:AA24)</f>
        <v>-1339674569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6623515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-105724271</v>
      </c>
      <c r="D33" s="17"/>
      <c r="E33" s="18">
        <v>-112968099</v>
      </c>
      <c r="F33" s="19">
        <v>-112968099</v>
      </c>
      <c r="G33" s="19">
        <v>-15312038</v>
      </c>
      <c r="H33" s="19"/>
      <c r="I33" s="19">
        <v>-20359519</v>
      </c>
      <c r="J33" s="19">
        <v>-35671557</v>
      </c>
      <c r="K33" s="19"/>
      <c r="L33" s="19">
        <v>-5164699</v>
      </c>
      <c r="M33" s="19">
        <v>-15000000</v>
      </c>
      <c r="N33" s="19">
        <v>-20164699</v>
      </c>
      <c r="O33" s="19"/>
      <c r="P33" s="19"/>
      <c r="Q33" s="19"/>
      <c r="R33" s="19"/>
      <c r="S33" s="19"/>
      <c r="T33" s="19"/>
      <c r="U33" s="19"/>
      <c r="V33" s="19"/>
      <c r="W33" s="19">
        <v>-55836256</v>
      </c>
      <c r="X33" s="19">
        <v>-55836257</v>
      </c>
      <c r="Y33" s="19">
        <v>1</v>
      </c>
      <c r="Z33" s="20"/>
      <c r="AA33" s="21">
        <v>-112968099</v>
      </c>
    </row>
    <row r="34" spans="1:27" ht="13.5">
      <c r="A34" s="23" t="s">
        <v>55</v>
      </c>
      <c r="B34" s="24"/>
      <c r="C34" s="25">
        <f aca="true" t="shared" si="2" ref="C34:Y34">SUM(C29:C33)</f>
        <v>-99100756</v>
      </c>
      <c r="D34" s="25">
        <f>SUM(D29:D33)</f>
        <v>0</v>
      </c>
      <c r="E34" s="26">
        <f t="shared" si="2"/>
        <v>-112968099</v>
      </c>
      <c r="F34" s="27">
        <f t="shared" si="2"/>
        <v>-112968099</v>
      </c>
      <c r="G34" s="27">
        <f t="shared" si="2"/>
        <v>-15312038</v>
      </c>
      <c r="H34" s="27">
        <f t="shared" si="2"/>
        <v>0</v>
      </c>
      <c r="I34" s="27">
        <f t="shared" si="2"/>
        <v>-20359519</v>
      </c>
      <c r="J34" s="27">
        <f t="shared" si="2"/>
        <v>-35671557</v>
      </c>
      <c r="K34" s="27">
        <f t="shared" si="2"/>
        <v>0</v>
      </c>
      <c r="L34" s="27">
        <f t="shared" si="2"/>
        <v>-5164699</v>
      </c>
      <c r="M34" s="27">
        <f t="shared" si="2"/>
        <v>-15000000</v>
      </c>
      <c r="N34" s="27">
        <f t="shared" si="2"/>
        <v>-20164699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-55836256</v>
      </c>
      <c r="X34" s="27">
        <f t="shared" si="2"/>
        <v>-55836257</v>
      </c>
      <c r="Y34" s="27">
        <f t="shared" si="2"/>
        <v>1</v>
      </c>
      <c r="Z34" s="28">
        <f>+IF(X34&lt;&gt;0,+(Y34/X34)*100,0)</f>
        <v>-1.790950994440763E-06</v>
      </c>
      <c r="AA34" s="29">
        <f>SUM(AA29:AA33)</f>
        <v>-112968099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27215549</v>
      </c>
      <c r="D36" s="31">
        <f>+D15+D25+D34</f>
        <v>0</v>
      </c>
      <c r="E36" s="32">
        <f t="shared" si="3"/>
        <v>53912492</v>
      </c>
      <c r="F36" s="33">
        <f t="shared" si="3"/>
        <v>53912492</v>
      </c>
      <c r="G36" s="33">
        <f t="shared" si="3"/>
        <v>-223920732</v>
      </c>
      <c r="H36" s="33">
        <f t="shared" si="3"/>
        <v>-83867809</v>
      </c>
      <c r="I36" s="33">
        <f t="shared" si="3"/>
        <v>-194952740</v>
      </c>
      <c r="J36" s="33">
        <f t="shared" si="3"/>
        <v>-502741281</v>
      </c>
      <c r="K36" s="33">
        <f t="shared" si="3"/>
        <v>85663713</v>
      </c>
      <c r="L36" s="33">
        <f t="shared" si="3"/>
        <v>66162821</v>
      </c>
      <c r="M36" s="33">
        <f t="shared" si="3"/>
        <v>125634347</v>
      </c>
      <c r="N36" s="33">
        <f t="shared" si="3"/>
        <v>277460881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-225280400</v>
      </c>
      <c r="X36" s="33">
        <f t="shared" si="3"/>
        <v>524603395</v>
      </c>
      <c r="Y36" s="33">
        <f t="shared" si="3"/>
        <v>-749883795</v>
      </c>
      <c r="Z36" s="34">
        <f>+IF(X36&lt;&gt;0,+(Y36/X36)*100,0)</f>
        <v>-142.9429931539044</v>
      </c>
      <c r="AA36" s="35">
        <f>+AA15+AA25+AA34</f>
        <v>53912492</v>
      </c>
    </row>
    <row r="37" spans="1:27" ht="13.5">
      <c r="A37" s="22" t="s">
        <v>57</v>
      </c>
      <c r="B37" s="16"/>
      <c r="C37" s="31">
        <v>1580881587</v>
      </c>
      <c r="D37" s="31"/>
      <c r="E37" s="32">
        <v>1162923725</v>
      </c>
      <c r="F37" s="33">
        <v>1162923725</v>
      </c>
      <c r="G37" s="33">
        <v>1608097136</v>
      </c>
      <c r="H37" s="33">
        <v>1384176404</v>
      </c>
      <c r="I37" s="33">
        <v>1300308595</v>
      </c>
      <c r="J37" s="33">
        <v>1608097136</v>
      </c>
      <c r="K37" s="33">
        <v>1105355855</v>
      </c>
      <c r="L37" s="33">
        <v>1191019568</v>
      </c>
      <c r="M37" s="33">
        <v>1257182389</v>
      </c>
      <c r="N37" s="33">
        <v>1105355855</v>
      </c>
      <c r="O37" s="33"/>
      <c r="P37" s="33"/>
      <c r="Q37" s="33"/>
      <c r="R37" s="33"/>
      <c r="S37" s="33"/>
      <c r="T37" s="33"/>
      <c r="U37" s="33"/>
      <c r="V37" s="33"/>
      <c r="W37" s="33">
        <v>1608097136</v>
      </c>
      <c r="X37" s="33">
        <v>1162923725</v>
      </c>
      <c r="Y37" s="33">
        <v>445173411</v>
      </c>
      <c r="Z37" s="34">
        <v>38.28</v>
      </c>
      <c r="AA37" s="35">
        <v>1162923725</v>
      </c>
    </row>
    <row r="38" spans="1:27" ht="13.5">
      <c r="A38" s="41" t="s">
        <v>58</v>
      </c>
      <c r="B38" s="42"/>
      <c r="C38" s="43">
        <v>1608097135</v>
      </c>
      <c r="D38" s="43"/>
      <c r="E38" s="44">
        <v>1216836217</v>
      </c>
      <c r="F38" s="45">
        <v>1216836217</v>
      </c>
      <c r="G38" s="45">
        <v>1384176404</v>
      </c>
      <c r="H38" s="45">
        <v>1300308595</v>
      </c>
      <c r="I38" s="45">
        <v>1105355855</v>
      </c>
      <c r="J38" s="45">
        <v>1105355855</v>
      </c>
      <c r="K38" s="45">
        <v>1191019568</v>
      </c>
      <c r="L38" s="45">
        <v>1257182389</v>
      </c>
      <c r="M38" s="45">
        <v>1382816736</v>
      </c>
      <c r="N38" s="45">
        <v>1382816736</v>
      </c>
      <c r="O38" s="45"/>
      <c r="P38" s="45"/>
      <c r="Q38" s="45"/>
      <c r="R38" s="45"/>
      <c r="S38" s="45"/>
      <c r="T38" s="45"/>
      <c r="U38" s="45"/>
      <c r="V38" s="45"/>
      <c r="W38" s="45">
        <v>1382816736</v>
      </c>
      <c r="X38" s="45">
        <v>1687527120</v>
      </c>
      <c r="Y38" s="45">
        <v>-304710384</v>
      </c>
      <c r="Z38" s="46">
        <v>-18.06</v>
      </c>
      <c r="AA38" s="47">
        <v>1216836217</v>
      </c>
    </row>
    <row r="39" spans="1:27" ht="13.5">
      <c r="A39" s="48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69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3101781073</v>
      </c>
      <c r="D6" s="17"/>
      <c r="E6" s="18">
        <v>4749271591</v>
      </c>
      <c r="F6" s="19">
        <v>4749271591</v>
      </c>
      <c r="G6" s="19">
        <v>321091129</v>
      </c>
      <c r="H6" s="19">
        <v>421160327</v>
      </c>
      <c r="I6" s="19">
        <v>359924263</v>
      </c>
      <c r="J6" s="19">
        <v>1102175719</v>
      </c>
      <c r="K6" s="19">
        <v>383654792</v>
      </c>
      <c r="L6" s="19">
        <v>331319488</v>
      </c>
      <c r="M6" s="19">
        <v>301372007</v>
      </c>
      <c r="N6" s="19">
        <v>1016346287</v>
      </c>
      <c r="O6" s="19"/>
      <c r="P6" s="19"/>
      <c r="Q6" s="19"/>
      <c r="R6" s="19"/>
      <c r="S6" s="19"/>
      <c r="T6" s="19"/>
      <c r="U6" s="19"/>
      <c r="V6" s="19"/>
      <c r="W6" s="19">
        <v>2118522006</v>
      </c>
      <c r="X6" s="19">
        <v>2518258277</v>
      </c>
      <c r="Y6" s="19">
        <v>-399736271</v>
      </c>
      <c r="Z6" s="20">
        <v>-15.87</v>
      </c>
      <c r="AA6" s="21">
        <v>4749271591</v>
      </c>
    </row>
    <row r="7" spans="1:27" ht="13.5">
      <c r="A7" s="22" t="s">
        <v>34</v>
      </c>
      <c r="B7" s="16"/>
      <c r="C7" s="17">
        <v>1647761708</v>
      </c>
      <c r="D7" s="17"/>
      <c r="E7" s="18">
        <v>617571000</v>
      </c>
      <c r="F7" s="19">
        <v>617571000</v>
      </c>
      <c r="G7" s="19">
        <v>240417000</v>
      </c>
      <c r="H7" s="19">
        <v>500000</v>
      </c>
      <c r="I7" s="19">
        <v>2500000</v>
      </c>
      <c r="J7" s="19">
        <v>243417000</v>
      </c>
      <c r="K7" s="19"/>
      <c r="L7" s="19">
        <v>8912281</v>
      </c>
      <c r="M7" s="19">
        <v>288513000</v>
      </c>
      <c r="N7" s="19">
        <v>297425281</v>
      </c>
      <c r="O7" s="19"/>
      <c r="P7" s="19"/>
      <c r="Q7" s="19"/>
      <c r="R7" s="19"/>
      <c r="S7" s="19"/>
      <c r="T7" s="19"/>
      <c r="U7" s="19"/>
      <c r="V7" s="19"/>
      <c r="W7" s="19">
        <v>540842281</v>
      </c>
      <c r="X7" s="19">
        <v>458553955</v>
      </c>
      <c r="Y7" s="19">
        <v>82288326</v>
      </c>
      <c r="Z7" s="20">
        <v>17.95</v>
      </c>
      <c r="AA7" s="21">
        <v>617571000</v>
      </c>
    </row>
    <row r="8" spans="1:27" ht="13.5">
      <c r="A8" s="22" t="s">
        <v>35</v>
      </c>
      <c r="B8" s="16"/>
      <c r="C8" s="17"/>
      <c r="D8" s="17"/>
      <c r="E8" s="18">
        <v>727633000</v>
      </c>
      <c r="F8" s="19">
        <v>727633000</v>
      </c>
      <c r="G8" s="19">
        <v>209406000</v>
      </c>
      <c r="H8" s="19">
        <v>3770000</v>
      </c>
      <c r="I8" s="19"/>
      <c r="J8" s="19">
        <v>213176000</v>
      </c>
      <c r="K8" s="19">
        <v>5170000</v>
      </c>
      <c r="L8" s="19">
        <v>8698000</v>
      </c>
      <c r="M8" s="19">
        <v>265170000</v>
      </c>
      <c r="N8" s="19">
        <v>279038000</v>
      </c>
      <c r="O8" s="19"/>
      <c r="P8" s="19"/>
      <c r="Q8" s="19"/>
      <c r="R8" s="19"/>
      <c r="S8" s="19"/>
      <c r="T8" s="19"/>
      <c r="U8" s="19"/>
      <c r="V8" s="19"/>
      <c r="W8" s="19">
        <v>492214000</v>
      </c>
      <c r="X8" s="19">
        <v>672341000</v>
      </c>
      <c r="Y8" s="19">
        <v>-180127000</v>
      </c>
      <c r="Z8" s="20">
        <v>-26.79</v>
      </c>
      <c r="AA8" s="21">
        <v>727633000</v>
      </c>
    </row>
    <row r="9" spans="1:27" ht="13.5">
      <c r="A9" s="22" t="s">
        <v>36</v>
      </c>
      <c r="B9" s="16"/>
      <c r="C9" s="17">
        <v>26188658</v>
      </c>
      <c r="D9" s="17"/>
      <c r="E9" s="18">
        <v>330835889</v>
      </c>
      <c r="F9" s="19">
        <v>330835889</v>
      </c>
      <c r="G9" s="19">
        <v>4211808</v>
      </c>
      <c r="H9" s="19">
        <v>4358257</v>
      </c>
      <c r="I9" s="19">
        <v>3989548</v>
      </c>
      <c r="J9" s="19">
        <v>12559613</v>
      </c>
      <c r="K9" s="19">
        <v>3567616</v>
      </c>
      <c r="L9" s="19">
        <v>3044030</v>
      </c>
      <c r="M9" s="19">
        <v>3254852</v>
      </c>
      <c r="N9" s="19">
        <v>9866498</v>
      </c>
      <c r="O9" s="19"/>
      <c r="P9" s="19"/>
      <c r="Q9" s="19"/>
      <c r="R9" s="19"/>
      <c r="S9" s="19"/>
      <c r="T9" s="19"/>
      <c r="U9" s="19"/>
      <c r="V9" s="19"/>
      <c r="W9" s="19">
        <v>22426111</v>
      </c>
      <c r="X9" s="19">
        <v>172675897</v>
      </c>
      <c r="Y9" s="19">
        <v>-150249786</v>
      </c>
      <c r="Z9" s="20">
        <v>-87.01</v>
      </c>
      <c r="AA9" s="21">
        <v>330835889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-3667158927</v>
      </c>
      <c r="D12" s="17"/>
      <c r="E12" s="18">
        <v>-4850257651</v>
      </c>
      <c r="F12" s="19">
        <v>-4850257651</v>
      </c>
      <c r="G12" s="19">
        <v>-380960692</v>
      </c>
      <c r="H12" s="19">
        <v>-483296709</v>
      </c>
      <c r="I12" s="19">
        <v>-410995630</v>
      </c>
      <c r="J12" s="19">
        <v>-1275253031</v>
      </c>
      <c r="K12" s="19">
        <v>-348025950</v>
      </c>
      <c r="L12" s="19">
        <v>-326647512</v>
      </c>
      <c r="M12" s="19">
        <v>-455490573</v>
      </c>
      <c r="N12" s="19">
        <v>-1130164035</v>
      </c>
      <c r="O12" s="19"/>
      <c r="P12" s="19"/>
      <c r="Q12" s="19"/>
      <c r="R12" s="19"/>
      <c r="S12" s="19"/>
      <c r="T12" s="19"/>
      <c r="U12" s="19"/>
      <c r="V12" s="19"/>
      <c r="W12" s="19">
        <v>-2405417066</v>
      </c>
      <c r="X12" s="19">
        <v>-2441797184</v>
      </c>
      <c r="Y12" s="19">
        <v>36380118</v>
      </c>
      <c r="Z12" s="20">
        <v>-1.49</v>
      </c>
      <c r="AA12" s="21">
        <v>-4850257651</v>
      </c>
    </row>
    <row r="13" spans="1:27" ht="13.5">
      <c r="A13" s="22" t="s">
        <v>40</v>
      </c>
      <c r="B13" s="16"/>
      <c r="C13" s="17"/>
      <c r="D13" s="17"/>
      <c r="E13" s="18">
        <v>-104405880</v>
      </c>
      <c r="F13" s="19">
        <v>-104405880</v>
      </c>
      <c r="G13" s="19">
        <v>-1810018</v>
      </c>
      <c r="H13" s="19">
        <v>-1669791</v>
      </c>
      <c r="I13" s="19">
        <v>-1836188</v>
      </c>
      <c r="J13" s="19">
        <v>-5315997</v>
      </c>
      <c r="K13" s="19">
        <v>-1917038</v>
      </c>
      <c r="L13" s="19">
        <v>-1598020</v>
      </c>
      <c r="M13" s="19">
        <v>-2179030</v>
      </c>
      <c r="N13" s="19">
        <v>-5694088</v>
      </c>
      <c r="O13" s="19"/>
      <c r="P13" s="19"/>
      <c r="Q13" s="19"/>
      <c r="R13" s="19"/>
      <c r="S13" s="19"/>
      <c r="T13" s="19"/>
      <c r="U13" s="19"/>
      <c r="V13" s="19"/>
      <c r="W13" s="19">
        <v>-11010085</v>
      </c>
      <c r="X13" s="19">
        <v>-52202940</v>
      </c>
      <c r="Y13" s="19">
        <v>41192855</v>
      </c>
      <c r="Z13" s="20">
        <v>-78.91</v>
      </c>
      <c r="AA13" s="21">
        <v>-104405880</v>
      </c>
    </row>
    <row r="14" spans="1:27" ht="13.5">
      <c r="A14" s="22" t="s">
        <v>41</v>
      </c>
      <c r="B14" s="16"/>
      <c r="C14" s="17"/>
      <c r="D14" s="17"/>
      <c r="E14" s="18">
        <v>-58938216</v>
      </c>
      <c r="F14" s="19">
        <v>-58938216</v>
      </c>
      <c r="G14" s="19">
        <v>-2125050</v>
      </c>
      <c r="H14" s="19">
        <v>-1550829</v>
      </c>
      <c r="I14" s="19">
        <v>-339047</v>
      </c>
      <c r="J14" s="19">
        <v>-4014926</v>
      </c>
      <c r="K14" s="19">
        <v>-6254341</v>
      </c>
      <c r="L14" s="19">
        <v>-61797</v>
      </c>
      <c r="M14" s="19">
        <v>-3559637</v>
      </c>
      <c r="N14" s="19">
        <v>-9875775</v>
      </c>
      <c r="O14" s="19"/>
      <c r="P14" s="19"/>
      <c r="Q14" s="19"/>
      <c r="R14" s="19"/>
      <c r="S14" s="19"/>
      <c r="T14" s="19"/>
      <c r="U14" s="19"/>
      <c r="V14" s="19"/>
      <c r="W14" s="19">
        <v>-13890701</v>
      </c>
      <c r="X14" s="19">
        <v>-29469108</v>
      </c>
      <c r="Y14" s="19">
        <v>15578407</v>
      </c>
      <c r="Z14" s="20">
        <v>-52.86</v>
      </c>
      <c r="AA14" s="21">
        <v>-58938216</v>
      </c>
    </row>
    <row r="15" spans="1:27" ht="13.5">
      <c r="A15" s="23" t="s">
        <v>42</v>
      </c>
      <c r="B15" s="24"/>
      <c r="C15" s="25">
        <f aca="true" t="shared" si="0" ref="C15:Y15">SUM(C6:C14)</f>
        <v>1108572512</v>
      </c>
      <c r="D15" s="25">
        <f>SUM(D6:D14)</f>
        <v>0</v>
      </c>
      <c r="E15" s="26">
        <f t="shared" si="0"/>
        <v>1411709733</v>
      </c>
      <c r="F15" s="27">
        <f t="shared" si="0"/>
        <v>1411709733</v>
      </c>
      <c r="G15" s="27">
        <f t="shared" si="0"/>
        <v>390230177</v>
      </c>
      <c r="H15" s="27">
        <f t="shared" si="0"/>
        <v>-56728745</v>
      </c>
      <c r="I15" s="27">
        <f t="shared" si="0"/>
        <v>-46757054</v>
      </c>
      <c r="J15" s="27">
        <f t="shared" si="0"/>
        <v>286744378</v>
      </c>
      <c r="K15" s="27">
        <f t="shared" si="0"/>
        <v>36195079</v>
      </c>
      <c r="L15" s="27">
        <f t="shared" si="0"/>
        <v>23666470</v>
      </c>
      <c r="M15" s="27">
        <f t="shared" si="0"/>
        <v>397080619</v>
      </c>
      <c r="N15" s="27">
        <f t="shared" si="0"/>
        <v>456942168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743686546</v>
      </c>
      <c r="X15" s="27">
        <f t="shared" si="0"/>
        <v>1298359897</v>
      </c>
      <c r="Y15" s="27">
        <f t="shared" si="0"/>
        <v>-554673351</v>
      </c>
      <c r="Z15" s="28">
        <f>+IF(X15&lt;&gt;0,+(Y15/X15)*100,0)</f>
        <v>-42.721078514642386</v>
      </c>
      <c r="AA15" s="29">
        <f>SUM(AA6:AA14)</f>
        <v>1411709733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20257015</v>
      </c>
      <c r="F19" s="19">
        <v>20257015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10938788</v>
      </c>
      <c r="Y19" s="36">
        <v>-10938788</v>
      </c>
      <c r="Z19" s="37">
        <v>-100</v>
      </c>
      <c r="AA19" s="38">
        <v>20257015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-165963892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-1218762916</v>
      </c>
      <c r="D24" s="17"/>
      <c r="E24" s="18">
        <v>-1293887736</v>
      </c>
      <c r="F24" s="19">
        <v>-1293887736</v>
      </c>
      <c r="G24" s="19">
        <v>-82199608</v>
      </c>
      <c r="H24" s="19">
        <v>-48171071</v>
      </c>
      <c r="I24" s="19">
        <v>-48844242</v>
      </c>
      <c r="J24" s="19">
        <v>-179214921</v>
      </c>
      <c r="K24" s="19">
        <v>-99768485</v>
      </c>
      <c r="L24" s="19">
        <v>-68823102</v>
      </c>
      <c r="M24" s="19">
        <v>-144475885</v>
      </c>
      <c r="N24" s="19">
        <v>-313067472</v>
      </c>
      <c r="O24" s="19"/>
      <c r="P24" s="19"/>
      <c r="Q24" s="19"/>
      <c r="R24" s="19"/>
      <c r="S24" s="19"/>
      <c r="T24" s="19"/>
      <c r="U24" s="19"/>
      <c r="V24" s="19"/>
      <c r="W24" s="19">
        <v>-492282393</v>
      </c>
      <c r="X24" s="19">
        <v>-536521827</v>
      </c>
      <c r="Y24" s="19">
        <v>44239434</v>
      </c>
      <c r="Z24" s="20">
        <v>-8.25</v>
      </c>
      <c r="AA24" s="21">
        <v>-1293887736</v>
      </c>
    </row>
    <row r="25" spans="1:27" ht="13.5">
      <c r="A25" s="23" t="s">
        <v>49</v>
      </c>
      <c r="B25" s="24"/>
      <c r="C25" s="25">
        <f aca="true" t="shared" si="1" ref="C25:Y25">SUM(C19:C24)</f>
        <v>-1384726808</v>
      </c>
      <c r="D25" s="25">
        <f>SUM(D19:D24)</f>
        <v>0</v>
      </c>
      <c r="E25" s="26">
        <f t="shared" si="1"/>
        <v>-1273630721</v>
      </c>
      <c r="F25" s="27">
        <f t="shared" si="1"/>
        <v>-1273630721</v>
      </c>
      <c r="G25" s="27">
        <f t="shared" si="1"/>
        <v>-82199608</v>
      </c>
      <c r="H25" s="27">
        <f t="shared" si="1"/>
        <v>-48171071</v>
      </c>
      <c r="I25" s="27">
        <f t="shared" si="1"/>
        <v>-48844242</v>
      </c>
      <c r="J25" s="27">
        <f t="shared" si="1"/>
        <v>-179214921</v>
      </c>
      <c r="K25" s="27">
        <f t="shared" si="1"/>
        <v>-99768485</v>
      </c>
      <c r="L25" s="27">
        <f t="shared" si="1"/>
        <v>-68823102</v>
      </c>
      <c r="M25" s="27">
        <f t="shared" si="1"/>
        <v>-144475885</v>
      </c>
      <c r="N25" s="27">
        <f t="shared" si="1"/>
        <v>-313067472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-492282393</v>
      </c>
      <c r="X25" s="27">
        <f t="shared" si="1"/>
        <v>-525583039</v>
      </c>
      <c r="Y25" s="27">
        <f t="shared" si="1"/>
        <v>33300646</v>
      </c>
      <c r="Z25" s="28">
        <f>+IF(X25&lt;&gt;0,+(Y25/X25)*100,0)</f>
        <v>-6.335943805066357</v>
      </c>
      <c r="AA25" s="29">
        <f>SUM(AA19:AA24)</f>
        <v>-1273630721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132829338</v>
      </c>
      <c r="D30" s="17"/>
      <c r="E30" s="18">
        <v>368517760</v>
      </c>
      <c r="F30" s="19">
        <v>368517760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140036749</v>
      </c>
      <c r="Y30" s="19">
        <v>-140036749</v>
      </c>
      <c r="Z30" s="20">
        <v>-100</v>
      </c>
      <c r="AA30" s="21">
        <v>368517760</v>
      </c>
    </row>
    <row r="31" spans="1:27" ht="13.5">
      <c r="A31" s="22" t="s">
        <v>53</v>
      </c>
      <c r="B31" s="16"/>
      <c r="C31" s="17">
        <v>1307046</v>
      </c>
      <c r="D31" s="17"/>
      <c r="E31" s="18">
        <v>2499996</v>
      </c>
      <c r="F31" s="19">
        <v>2499996</v>
      </c>
      <c r="G31" s="19">
        <v>167941</v>
      </c>
      <c r="H31" s="36">
        <v>148616</v>
      </c>
      <c r="I31" s="36">
        <v>143395</v>
      </c>
      <c r="J31" s="36">
        <v>459952</v>
      </c>
      <c r="K31" s="19">
        <v>177655</v>
      </c>
      <c r="L31" s="19">
        <v>207349</v>
      </c>
      <c r="M31" s="19">
        <v>158203</v>
      </c>
      <c r="N31" s="19">
        <v>543207</v>
      </c>
      <c r="O31" s="36"/>
      <c r="P31" s="36"/>
      <c r="Q31" s="36"/>
      <c r="R31" s="19"/>
      <c r="S31" s="19"/>
      <c r="T31" s="19"/>
      <c r="U31" s="19"/>
      <c r="V31" s="36"/>
      <c r="W31" s="36">
        <v>1003159</v>
      </c>
      <c r="X31" s="36">
        <v>1249998</v>
      </c>
      <c r="Y31" s="19">
        <v>-246839</v>
      </c>
      <c r="Z31" s="20">
        <v>-19.75</v>
      </c>
      <c r="AA31" s="21">
        <v>2499996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-8859467</v>
      </c>
      <c r="D33" s="17"/>
      <c r="E33" s="18">
        <v>-64935777</v>
      </c>
      <c r="F33" s="19">
        <v>-64935777</v>
      </c>
      <c r="G33" s="19">
        <v>-547153</v>
      </c>
      <c r="H33" s="19">
        <v>-667254</v>
      </c>
      <c r="I33" s="19">
        <v>-500858</v>
      </c>
      <c r="J33" s="19">
        <v>-1715265</v>
      </c>
      <c r="K33" s="19">
        <v>-562716</v>
      </c>
      <c r="L33" s="19">
        <v>-739026</v>
      </c>
      <c r="M33" s="19">
        <v>-1723463</v>
      </c>
      <c r="N33" s="19">
        <v>-3025205</v>
      </c>
      <c r="O33" s="19"/>
      <c r="P33" s="19"/>
      <c r="Q33" s="19"/>
      <c r="R33" s="19"/>
      <c r="S33" s="19"/>
      <c r="T33" s="19"/>
      <c r="U33" s="19"/>
      <c r="V33" s="19"/>
      <c r="W33" s="19">
        <v>-4740470</v>
      </c>
      <c r="X33" s="19">
        <v>-24675595</v>
      </c>
      <c r="Y33" s="19">
        <v>19935125</v>
      </c>
      <c r="Z33" s="20">
        <v>-80.79</v>
      </c>
      <c r="AA33" s="21">
        <v>-64935777</v>
      </c>
    </row>
    <row r="34" spans="1:27" ht="13.5">
      <c r="A34" s="23" t="s">
        <v>55</v>
      </c>
      <c r="B34" s="24"/>
      <c r="C34" s="25">
        <f aca="true" t="shared" si="2" ref="C34:Y34">SUM(C29:C33)</f>
        <v>125276917</v>
      </c>
      <c r="D34" s="25">
        <f>SUM(D29:D33)</f>
        <v>0</v>
      </c>
      <c r="E34" s="26">
        <f t="shared" si="2"/>
        <v>306081979</v>
      </c>
      <c r="F34" s="27">
        <f t="shared" si="2"/>
        <v>306081979</v>
      </c>
      <c r="G34" s="27">
        <f t="shared" si="2"/>
        <v>-379212</v>
      </c>
      <c r="H34" s="27">
        <f t="shared" si="2"/>
        <v>-518638</v>
      </c>
      <c r="I34" s="27">
        <f t="shared" si="2"/>
        <v>-357463</v>
      </c>
      <c r="J34" s="27">
        <f t="shared" si="2"/>
        <v>-1255313</v>
      </c>
      <c r="K34" s="27">
        <f t="shared" si="2"/>
        <v>-385061</v>
      </c>
      <c r="L34" s="27">
        <f t="shared" si="2"/>
        <v>-531677</v>
      </c>
      <c r="M34" s="27">
        <f t="shared" si="2"/>
        <v>-1565260</v>
      </c>
      <c r="N34" s="27">
        <f t="shared" si="2"/>
        <v>-2481998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-3737311</v>
      </c>
      <c r="X34" s="27">
        <f t="shared" si="2"/>
        <v>116611152</v>
      </c>
      <c r="Y34" s="27">
        <f t="shared" si="2"/>
        <v>-120348463</v>
      </c>
      <c r="Z34" s="28">
        <f>+IF(X34&lt;&gt;0,+(Y34/X34)*100,0)</f>
        <v>-103.20493446458705</v>
      </c>
      <c r="AA34" s="29">
        <f>SUM(AA29:AA33)</f>
        <v>306081979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-150877379</v>
      </c>
      <c r="D36" s="31">
        <f>+D15+D25+D34</f>
        <v>0</v>
      </c>
      <c r="E36" s="32">
        <f t="shared" si="3"/>
        <v>444160991</v>
      </c>
      <c r="F36" s="33">
        <f t="shared" si="3"/>
        <v>444160991</v>
      </c>
      <c r="G36" s="33">
        <f t="shared" si="3"/>
        <v>307651357</v>
      </c>
      <c r="H36" s="33">
        <f t="shared" si="3"/>
        <v>-105418454</v>
      </c>
      <c r="I36" s="33">
        <f t="shared" si="3"/>
        <v>-95958759</v>
      </c>
      <c r="J36" s="33">
        <f t="shared" si="3"/>
        <v>106274144</v>
      </c>
      <c r="K36" s="33">
        <f t="shared" si="3"/>
        <v>-63958467</v>
      </c>
      <c r="L36" s="33">
        <f t="shared" si="3"/>
        <v>-45688309</v>
      </c>
      <c r="M36" s="33">
        <f t="shared" si="3"/>
        <v>251039474</v>
      </c>
      <c r="N36" s="33">
        <f t="shared" si="3"/>
        <v>141392698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247666842</v>
      </c>
      <c r="X36" s="33">
        <f t="shared" si="3"/>
        <v>889388010</v>
      </c>
      <c r="Y36" s="33">
        <f t="shared" si="3"/>
        <v>-641721168</v>
      </c>
      <c r="Z36" s="34">
        <f>+IF(X36&lt;&gt;0,+(Y36/X36)*100,0)</f>
        <v>-72.15311661329908</v>
      </c>
      <c r="AA36" s="35">
        <f>+AA15+AA25+AA34</f>
        <v>444160991</v>
      </c>
    </row>
    <row r="37" spans="1:27" ht="13.5">
      <c r="A37" s="22" t="s">
        <v>57</v>
      </c>
      <c r="B37" s="16"/>
      <c r="C37" s="31">
        <v>603086253</v>
      </c>
      <c r="D37" s="31"/>
      <c r="E37" s="32">
        <v>738348275</v>
      </c>
      <c r="F37" s="33">
        <v>738348275</v>
      </c>
      <c r="G37" s="33">
        <v>633254892</v>
      </c>
      <c r="H37" s="33">
        <v>940906249</v>
      </c>
      <c r="I37" s="33">
        <v>835487795</v>
      </c>
      <c r="J37" s="33">
        <v>633254892</v>
      </c>
      <c r="K37" s="33">
        <v>739529036</v>
      </c>
      <c r="L37" s="33">
        <v>675570569</v>
      </c>
      <c r="M37" s="33">
        <v>629882260</v>
      </c>
      <c r="N37" s="33">
        <v>739529036</v>
      </c>
      <c r="O37" s="33"/>
      <c r="P37" s="33"/>
      <c r="Q37" s="33"/>
      <c r="R37" s="33"/>
      <c r="S37" s="33"/>
      <c r="T37" s="33"/>
      <c r="U37" s="33"/>
      <c r="V37" s="33"/>
      <c r="W37" s="33">
        <v>633254892</v>
      </c>
      <c r="X37" s="33">
        <v>738348275</v>
      </c>
      <c r="Y37" s="33">
        <v>-105093383</v>
      </c>
      <c r="Z37" s="34">
        <v>-14.23</v>
      </c>
      <c r="AA37" s="35">
        <v>738348275</v>
      </c>
    </row>
    <row r="38" spans="1:27" ht="13.5">
      <c r="A38" s="41" t="s">
        <v>58</v>
      </c>
      <c r="B38" s="42"/>
      <c r="C38" s="43">
        <v>452208874</v>
      </c>
      <c r="D38" s="43"/>
      <c r="E38" s="44">
        <v>1182509265</v>
      </c>
      <c r="F38" s="45">
        <v>1182509265</v>
      </c>
      <c r="G38" s="45">
        <v>940906249</v>
      </c>
      <c r="H38" s="45">
        <v>835487795</v>
      </c>
      <c r="I38" s="45">
        <v>739529036</v>
      </c>
      <c r="J38" s="45">
        <v>739529036</v>
      </c>
      <c r="K38" s="45">
        <v>675570569</v>
      </c>
      <c r="L38" s="45">
        <v>629882260</v>
      </c>
      <c r="M38" s="45">
        <v>880921734</v>
      </c>
      <c r="N38" s="45">
        <v>880921734</v>
      </c>
      <c r="O38" s="45"/>
      <c r="P38" s="45"/>
      <c r="Q38" s="45"/>
      <c r="R38" s="45"/>
      <c r="S38" s="45"/>
      <c r="T38" s="45"/>
      <c r="U38" s="45"/>
      <c r="V38" s="45"/>
      <c r="W38" s="45">
        <v>880921734</v>
      </c>
      <c r="X38" s="45">
        <v>1627736284</v>
      </c>
      <c r="Y38" s="45">
        <v>-746814550</v>
      </c>
      <c r="Z38" s="46">
        <v>-45.88</v>
      </c>
      <c r="AA38" s="47">
        <v>1182509265</v>
      </c>
    </row>
    <row r="39" spans="1:27" ht="13.5">
      <c r="A39" s="48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69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16636800389</v>
      </c>
      <c r="D6" s="17"/>
      <c r="E6" s="18">
        <v>21272092595</v>
      </c>
      <c r="F6" s="19">
        <v>21272092595</v>
      </c>
      <c r="G6" s="19">
        <v>1271552819</v>
      </c>
      <c r="H6" s="19">
        <v>1716093296</v>
      </c>
      <c r="I6" s="19">
        <v>1808222851</v>
      </c>
      <c r="J6" s="19">
        <v>4795868966</v>
      </c>
      <c r="K6" s="19">
        <v>1993123645</v>
      </c>
      <c r="L6" s="19">
        <v>1736637154</v>
      </c>
      <c r="M6" s="19">
        <v>1539564783</v>
      </c>
      <c r="N6" s="19">
        <v>5269325582</v>
      </c>
      <c r="O6" s="19"/>
      <c r="P6" s="19"/>
      <c r="Q6" s="19"/>
      <c r="R6" s="19"/>
      <c r="S6" s="19"/>
      <c r="T6" s="19"/>
      <c r="U6" s="19"/>
      <c r="V6" s="19"/>
      <c r="W6" s="19">
        <v>10065194548</v>
      </c>
      <c r="X6" s="19">
        <v>11674565572</v>
      </c>
      <c r="Y6" s="19">
        <v>-1609371024</v>
      </c>
      <c r="Z6" s="20">
        <v>-13.79</v>
      </c>
      <c r="AA6" s="21">
        <v>21272092595</v>
      </c>
    </row>
    <row r="7" spans="1:27" ht="13.5">
      <c r="A7" s="22" t="s">
        <v>34</v>
      </c>
      <c r="B7" s="16"/>
      <c r="C7" s="17">
        <v>3824178302</v>
      </c>
      <c r="D7" s="17"/>
      <c r="E7" s="18">
        <v>2683115346</v>
      </c>
      <c r="F7" s="19">
        <v>2683115346</v>
      </c>
      <c r="G7" s="19">
        <v>809034709</v>
      </c>
      <c r="H7" s="19">
        <v>553520830</v>
      </c>
      <c r="I7" s="19">
        <v>12968257</v>
      </c>
      <c r="J7" s="19">
        <v>1375523796</v>
      </c>
      <c r="K7" s="19">
        <v>41720392</v>
      </c>
      <c r="L7" s="19">
        <v>746014119</v>
      </c>
      <c r="M7" s="19">
        <v>612412343</v>
      </c>
      <c r="N7" s="19">
        <v>1400146854</v>
      </c>
      <c r="O7" s="19"/>
      <c r="P7" s="19"/>
      <c r="Q7" s="19"/>
      <c r="R7" s="19"/>
      <c r="S7" s="19"/>
      <c r="T7" s="19"/>
      <c r="U7" s="19"/>
      <c r="V7" s="19"/>
      <c r="W7" s="19">
        <v>2775670650</v>
      </c>
      <c r="X7" s="19">
        <v>1922479075</v>
      </c>
      <c r="Y7" s="19">
        <v>853191575</v>
      </c>
      <c r="Z7" s="20">
        <v>44.38</v>
      </c>
      <c r="AA7" s="21">
        <v>2683115346</v>
      </c>
    </row>
    <row r="8" spans="1:27" ht="13.5">
      <c r="A8" s="22" t="s">
        <v>35</v>
      </c>
      <c r="B8" s="16"/>
      <c r="C8" s="17">
        <v>1515782441</v>
      </c>
      <c r="D8" s="17"/>
      <c r="E8" s="18">
        <v>2003181134</v>
      </c>
      <c r="F8" s="19">
        <v>2003181134</v>
      </c>
      <c r="G8" s="19"/>
      <c r="H8" s="19">
        <v>45514627</v>
      </c>
      <c r="I8" s="19">
        <v>135876388</v>
      </c>
      <c r="J8" s="19">
        <v>181391015</v>
      </c>
      <c r="K8" s="19">
        <v>73787360</v>
      </c>
      <c r="L8" s="19">
        <v>65946653</v>
      </c>
      <c r="M8" s="19">
        <v>139470071</v>
      </c>
      <c r="N8" s="19">
        <v>279204084</v>
      </c>
      <c r="O8" s="19"/>
      <c r="P8" s="19"/>
      <c r="Q8" s="19"/>
      <c r="R8" s="19"/>
      <c r="S8" s="19"/>
      <c r="T8" s="19"/>
      <c r="U8" s="19"/>
      <c r="V8" s="19"/>
      <c r="W8" s="19">
        <v>460595099</v>
      </c>
      <c r="X8" s="19">
        <v>1213138583</v>
      </c>
      <c r="Y8" s="19">
        <v>-752543484</v>
      </c>
      <c r="Z8" s="20">
        <v>-62.03</v>
      </c>
      <c r="AA8" s="21">
        <v>2003181134</v>
      </c>
    </row>
    <row r="9" spans="1:27" ht="13.5">
      <c r="A9" s="22" t="s">
        <v>36</v>
      </c>
      <c r="B9" s="16"/>
      <c r="C9" s="17">
        <v>732360302</v>
      </c>
      <c r="D9" s="17"/>
      <c r="E9" s="18">
        <v>439963544</v>
      </c>
      <c r="F9" s="19">
        <v>439963544</v>
      </c>
      <c r="G9" s="19">
        <v>54657398</v>
      </c>
      <c r="H9" s="19">
        <v>57146552</v>
      </c>
      <c r="I9" s="19">
        <v>54702683</v>
      </c>
      <c r="J9" s="19">
        <v>166506633</v>
      </c>
      <c r="K9" s="19">
        <v>52551171</v>
      </c>
      <c r="L9" s="19">
        <v>52242387</v>
      </c>
      <c r="M9" s="19">
        <v>53038861</v>
      </c>
      <c r="N9" s="19">
        <v>157832419</v>
      </c>
      <c r="O9" s="19"/>
      <c r="P9" s="19"/>
      <c r="Q9" s="19"/>
      <c r="R9" s="19"/>
      <c r="S9" s="19"/>
      <c r="T9" s="19"/>
      <c r="U9" s="19"/>
      <c r="V9" s="19"/>
      <c r="W9" s="19">
        <v>324339052</v>
      </c>
      <c r="X9" s="19">
        <v>170659206</v>
      </c>
      <c r="Y9" s="19">
        <v>153679846</v>
      </c>
      <c r="Z9" s="20">
        <v>90.05</v>
      </c>
      <c r="AA9" s="21">
        <v>439963544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-17168116814</v>
      </c>
      <c r="D12" s="17"/>
      <c r="E12" s="18">
        <v>-21026330447</v>
      </c>
      <c r="F12" s="19">
        <v>-21026330447</v>
      </c>
      <c r="G12" s="19">
        <v>-1890898264</v>
      </c>
      <c r="H12" s="19">
        <v>-2086385499</v>
      </c>
      <c r="I12" s="19">
        <v>-1787670987</v>
      </c>
      <c r="J12" s="19">
        <v>-5764954750</v>
      </c>
      <c r="K12" s="19">
        <v>-2010103431</v>
      </c>
      <c r="L12" s="19">
        <v>-1587437298</v>
      </c>
      <c r="M12" s="19">
        <v>-1257470975</v>
      </c>
      <c r="N12" s="19">
        <v>-4855011704</v>
      </c>
      <c r="O12" s="19"/>
      <c r="P12" s="19"/>
      <c r="Q12" s="19"/>
      <c r="R12" s="19"/>
      <c r="S12" s="19"/>
      <c r="T12" s="19"/>
      <c r="U12" s="19"/>
      <c r="V12" s="19"/>
      <c r="W12" s="19">
        <v>-10619966454</v>
      </c>
      <c r="X12" s="19">
        <v>-11320948412</v>
      </c>
      <c r="Y12" s="19">
        <v>700981958</v>
      </c>
      <c r="Z12" s="20">
        <v>-6.19</v>
      </c>
      <c r="AA12" s="21">
        <v>-21026330447</v>
      </c>
    </row>
    <row r="13" spans="1:27" ht="13.5">
      <c r="A13" s="22" t="s">
        <v>40</v>
      </c>
      <c r="B13" s="16"/>
      <c r="C13" s="17">
        <v>-572960411</v>
      </c>
      <c r="D13" s="17"/>
      <c r="E13" s="18">
        <v>-706964374</v>
      </c>
      <c r="F13" s="19">
        <v>-706964374</v>
      </c>
      <c r="G13" s="19">
        <v>-43032000</v>
      </c>
      <c r="H13" s="19">
        <v>-20390636</v>
      </c>
      <c r="I13" s="19">
        <v>-53099872</v>
      </c>
      <c r="J13" s="19">
        <v>-116522508</v>
      </c>
      <c r="K13" s="19">
        <v>-92420381</v>
      </c>
      <c r="L13" s="19">
        <v>-36494689</v>
      </c>
      <c r="M13" s="19">
        <v>-32808213</v>
      </c>
      <c r="N13" s="19">
        <v>-161723283</v>
      </c>
      <c r="O13" s="19"/>
      <c r="P13" s="19"/>
      <c r="Q13" s="19"/>
      <c r="R13" s="19"/>
      <c r="S13" s="19"/>
      <c r="T13" s="19"/>
      <c r="U13" s="19"/>
      <c r="V13" s="19"/>
      <c r="W13" s="19">
        <v>-278245791</v>
      </c>
      <c r="X13" s="19">
        <v>-307806034</v>
      </c>
      <c r="Y13" s="19">
        <v>29560243</v>
      </c>
      <c r="Z13" s="20">
        <v>-9.6</v>
      </c>
      <c r="AA13" s="21">
        <v>-706964374</v>
      </c>
    </row>
    <row r="14" spans="1:27" ht="13.5">
      <c r="A14" s="22" t="s">
        <v>41</v>
      </c>
      <c r="B14" s="16"/>
      <c r="C14" s="17">
        <v>-1060444401</v>
      </c>
      <c r="D14" s="17"/>
      <c r="E14" s="18">
        <v>-1049071231</v>
      </c>
      <c r="F14" s="19">
        <v>-1049071231</v>
      </c>
      <c r="G14" s="19">
        <v>-22133527</v>
      </c>
      <c r="H14" s="19">
        <v>-102246727</v>
      </c>
      <c r="I14" s="19">
        <v>-66646822</v>
      </c>
      <c r="J14" s="19">
        <v>-191027076</v>
      </c>
      <c r="K14" s="19">
        <v>-81606620</v>
      </c>
      <c r="L14" s="19">
        <v>-58618373</v>
      </c>
      <c r="M14" s="19">
        <v>-132321431</v>
      </c>
      <c r="N14" s="19">
        <v>-272546424</v>
      </c>
      <c r="O14" s="19"/>
      <c r="P14" s="19"/>
      <c r="Q14" s="19"/>
      <c r="R14" s="19"/>
      <c r="S14" s="19"/>
      <c r="T14" s="19"/>
      <c r="U14" s="19"/>
      <c r="V14" s="19"/>
      <c r="W14" s="19">
        <v>-463573500</v>
      </c>
      <c r="X14" s="19">
        <v>-431203933</v>
      </c>
      <c r="Y14" s="19">
        <v>-32369567</v>
      </c>
      <c r="Z14" s="20">
        <v>7.51</v>
      </c>
      <c r="AA14" s="21">
        <v>-1049071231</v>
      </c>
    </row>
    <row r="15" spans="1:27" ht="13.5">
      <c r="A15" s="23" t="s">
        <v>42</v>
      </c>
      <c r="B15" s="24"/>
      <c r="C15" s="25">
        <f aca="true" t="shared" si="0" ref="C15:Y15">SUM(C6:C14)</f>
        <v>3907599808</v>
      </c>
      <c r="D15" s="25">
        <f>SUM(D6:D14)</f>
        <v>0</v>
      </c>
      <c r="E15" s="26">
        <f t="shared" si="0"/>
        <v>3615986567</v>
      </c>
      <c r="F15" s="27">
        <f t="shared" si="0"/>
        <v>3615986567</v>
      </c>
      <c r="G15" s="27">
        <f t="shared" si="0"/>
        <v>179181135</v>
      </c>
      <c r="H15" s="27">
        <f t="shared" si="0"/>
        <v>163252443</v>
      </c>
      <c r="I15" s="27">
        <f t="shared" si="0"/>
        <v>104352498</v>
      </c>
      <c r="J15" s="27">
        <f t="shared" si="0"/>
        <v>446786076</v>
      </c>
      <c r="K15" s="27">
        <f t="shared" si="0"/>
        <v>-22947864</v>
      </c>
      <c r="L15" s="27">
        <f t="shared" si="0"/>
        <v>918289953</v>
      </c>
      <c r="M15" s="27">
        <f t="shared" si="0"/>
        <v>921885439</v>
      </c>
      <c r="N15" s="27">
        <f t="shared" si="0"/>
        <v>1817227528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2264013604</v>
      </c>
      <c r="X15" s="27">
        <f t="shared" si="0"/>
        <v>2920884057</v>
      </c>
      <c r="Y15" s="27">
        <f t="shared" si="0"/>
        <v>-656870453</v>
      </c>
      <c r="Z15" s="28">
        <f>+IF(X15&lt;&gt;0,+(Y15/X15)*100,0)</f>
        <v>-22.488754780450364</v>
      </c>
      <c r="AA15" s="29">
        <f>SUM(AA6:AA14)</f>
        <v>3615986567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-119611</v>
      </c>
      <c r="D21" s="40"/>
      <c r="E21" s="18"/>
      <c r="F21" s="19"/>
      <c r="G21" s="36">
        <v>-33696</v>
      </c>
      <c r="H21" s="36">
        <v>-72455</v>
      </c>
      <c r="I21" s="36">
        <v>-23166</v>
      </c>
      <c r="J21" s="19">
        <v>-129317</v>
      </c>
      <c r="K21" s="36">
        <v>-41762</v>
      </c>
      <c r="L21" s="36">
        <v>228000</v>
      </c>
      <c r="M21" s="19">
        <v>-35881</v>
      </c>
      <c r="N21" s="36">
        <v>150357</v>
      </c>
      <c r="O21" s="36"/>
      <c r="P21" s="36"/>
      <c r="Q21" s="19"/>
      <c r="R21" s="36"/>
      <c r="S21" s="36"/>
      <c r="T21" s="19"/>
      <c r="U21" s="36"/>
      <c r="V21" s="36"/>
      <c r="W21" s="36">
        <v>21040</v>
      </c>
      <c r="X21" s="19"/>
      <c r="Y21" s="36">
        <v>21040</v>
      </c>
      <c r="Z21" s="37"/>
      <c r="AA21" s="38"/>
    </row>
    <row r="22" spans="1:27" ht="13.5">
      <c r="A22" s="22" t="s">
        <v>47</v>
      </c>
      <c r="B22" s="16"/>
      <c r="C22" s="17">
        <v>46653976</v>
      </c>
      <c r="D22" s="17"/>
      <c r="E22" s="18">
        <v>-158811000</v>
      </c>
      <c r="F22" s="19">
        <v>-158811000</v>
      </c>
      <c r="G22" s="19">
        <v>6138526</v>
      </c>
      <c r="H22" s="19">
        <v>-36739116</v>
      </c>
      <c r="I22" s="19">
        <v>6140884</v>
      </c>
      <c r="J22" s="19">
        <v>-24459706</v>
      </c>
      <c r="K22" s="19">
        <v>-36739116</v>
      </c>
      <c r="L22" s="19">
        <v>4775666</v>
      </c>
      <c r="M22" s="19">
        <v>-35375938</v>
      </c>
      <c r="N22" s="19">
        <v>-67339388</v>
      </c>
      <c r="O22" s="19"/>
      <c r="P22" s="19"/>
      <c r="Q22" s="19"/>
      <c r="R22" s="19"/>
      <c r="S22" s="19"/>
      <c r="T22" s="19"/>
      <c r="U22" s="19"/>
      <c r="V22" s="19"/>
      <c r="W22" s="19">
        <v>-91799094</v>
      </c>
      <c r="X22" s="19">
        <v>-79405500</v>
      </c>
      <c r="Y22" s="19">
        <v>-12393594</v>
      </c>
      <c r="Z22" s="20">
        <v>15.61</v>
      </c>
      <c r="AA22" s="21">
        <v>-158811000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-2612281379</v>
      </c>
      <c r="D24" s="17"/>
      <c r="E24" s="18">
        <v>-3790365855</v>
      </c>
      <c r="F24" s="19">
        <v>-3790365855</v>
      </c>
      <c r="G24" s="19">
        <v>-21198950</v>
      </c>
      <c r="H24" s="19">
        <v>-63542950</v>
      </c>
      <c r="I24" s="19">
        <v>-198105751</v>
      </c>
      <c r="J24" s="19">
        <v>-282847651</v>
      </c>
      <c r="K24" s="19">
        <v>-132344967</v>
      </c>
      <c r="L24" s="19">
        <v>-122966493</v>
      </c>
      <c r="M24" s="19">
        <v>-250083803</v>
      </c>
      <c r="N24" s="19">
        <v>-505395263</v>
      </c>
      <c r="O24" s="19"/>
      <c r="P24" s="19"/>
      <c r="Q24" s="19"/>
      <c r="R24" s="19"/>
      <c r="S24" s="19"/>
      <c r="T24" s="19"/>
      <c r="U24" s="19"/>
      <c r="V24" s="19"/>
      <c r="W24" s="19">
        <v>-788242914</v>
      </c>
      <c r="X24" s="19">
        <v>-856224879</v>
      </c>
      <c r="Y24" s="19">
        <v>67981965</v>
      </c>
      <c r="Z24" s="20">
        <v>-7.94</v>
      </c>
      <c r="AA24" s="21">
        <v>-3790365855</v>
      </c>
    </row>
    <row r="25" spans="1:27" ht="13.5">
      <c r="A25" s="23" t="s">
        <v>49</v>
      </c>
      <c r="B25" s="24"/>
      <c r="C25" s="25">
        <f aca="true" t="shared" si="1" ref="C25:Y25">SUM(C19:C24)</f>
        <v>-2565747014</v>
      </c>
      <c r="D25" s="25">
        <f>SUM(D19:D24)</f>
        <v>0</v>
      </c>
      <c r="E25" s="26">
        <f t="shared" si="1"/>
        <v>-3949176855</v>
      </c>
      <c r="F25" s="27">
        <f t="shared" si="1"/>
        <v>-3949176855</v>
      </c>
      <c r="G25" s="27">
        <f t="shared" si="1"/>
        <v>-15094120</v>
      </c>
      <c r="H25" s="27">
        <f t="shared" si="1"/>
        <v>-100354521</v>
      </c>
      <c r="I25" s="27">
        <f t="shared" si="1"/>
        <v>-191988033</v>
      </c>
      <c r="J25" s="27">
        <f t="shared" si="1"/>
        <v>-307436674</v>
      </c>
      <c r="K25" s="27">
        <f t="shared" si="1"/>
        <v>-169125845</v>
      </c>
      <c r="L25" s="27">
        <f t="shared" si="1"/>
        <v>-117962827</v>
      </c>
      <c r="M25" s="27">
        <f t="shared" si="1"/>
        <v>-285495622</v>
      </c>
      <c r="N25" s="27">
        <f t="shared" si="1"/>
        <v>-572584294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-880020968</v>
      </c>
      <c r="X25" s="27">
        <f t="shared" si="1"/>
        <v>-935630379</v>
      </c>
      <c r="Y25" s="27">
        <f t="shared" si="1"/>
        <v>55609411</v>
      </c>
      <c r="Z25" s="28">
        <f>+IF(X25&lt;&gt;0,+(Y25/X25)*100,0)</f>
        <v>-5.943523452010529</v>
      </c>
      <c r="AA25" s="29">
        <f>SUM(AA19:AA24)</f>
        <v>-3949176855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785000000</v>
      </c>
      <c r="D30" s="17"/>
      <c r="E30" s="18">
        <v>1100000000</v>
      </c>
      <c r="F30" s="19">
        <v>1100000000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>
        <v>1100000000</v>
      </c>
    </row>
    <row r="31" spans="1:27" ht="13.5">
      <c r="A31" s="22" t="s">
        <v>53</v>
      </c>
      <c r="B31" s="16"/>
      <c r="C31" s="17">
        <v>22731408</v>
      </c>
      <c r="D31" s="17"/>
      <c r="E31" s="18">
        <v>40784000</v>
      </c>
      <c r="F31" s="19">
        <v>40784000</v>
      </c>
      <c r="G31" s="19">
        <v>487854</v>
      </c>
      <c r="H31" s="36">
        <v>4638430</v>
      </c>
      <c r="I31" s="36">
        <v>4800682</v>
      </c>
      <c r="J31" s="36">
        <v>9926966</v>
      </c>
      <c r="K31" s="19">
        <v>4832348</v>
      </c>
      <c r="L31" s="19">
        <v>6876886</v>
      </c>
      <c r="M31" s="19">
        <v>8282242</v>
      </c>
      <c r="N31" s="19">
        <v>19991476</v>
      </c>
      <c r="O31" s="36"/>
      <c r="P31" s="36"/>
      <c r="Q31" s="36"/>
      <c r="R31" s="19"/>
      <c r="S31" s="19"/>
      <c r="T31" s="19"/>
      <c r="U31" s="19"/>
      <c r="V31" s="36"/>
      <c r="W31" s="36">
        <v>29918442</v>
      </c>
      <c r="X31" s="36">
        <v>20391996</v>
      </c>
      <c r="Y31" s="19">
        <v>9526446</v>
      </c>
      <c r="Z31" s="20">
        <v>46.72</v>
      </c>
      <c r="AA31" s="21">
        <v>40784000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-629420732</v>
      </c>
      <c r="D33" s="17"/>
      <c r="E33" s="18">
        <v>-222086716</v>
      </c>
      <c r="F33" s="19">
        <v>-222086716</v>
      </c>
      <c r="G33" s="19"/>
      <c r="H33" s="19">
        <v>-8280687</v>
      </c>
      <c r="I33" s="19">
        <v>-4080506</v>
      </c>
      <c r="J33" s="19">
        <v>-12361193</v>
      </c>
      <c r="K33" s="19">
        <v>-30135764</v>
      </c>
      <c r="L33" s="19">
        <v>-59286667</v>
      </c>
      <c r="M33" s="19">
        <v>-54562531</v>
      </c>
      <c r="N33" s="19">
        <v>-143984962</v>
      </c>
      <c r="O33" s="19"/>
      <c r="P33" s="19"/>
      <c r="Q33" s="19"/>
      <c r="R33" s="19"/>
      <c r="S33" s="19"/>
      <c r="T33" s="19"/>
      <c r="U33" s="19"/>
      <c r="V33" s="19"/>
      <c r="W33" s="19">
        <v>-156346155</v>
      </c>
      <c r="X33" s="19">
        <v>-64000000</v>
      </c>
      <c r="Y33" s="19">
        <v>-92346155</v>
      </c>
      <c r="Z33" s="20">
        <v>144.29</v>
      </c>
      <c r="AA33" s="21">
        <v>-222086716</v>
      </c>
    </row>
    <row r="34" spans="1:27" ht="13.5">
      <c r="A34" s="23" t="s">
        <v>55</v>
      </c>
      <c r="B34" s="24"/>
      <c r="C34" s="25">
        <f aca="true" t="shared" si="2" ref="C34:Y34">SUM(C29:C33)</f>
        <v>178310676</v>
      </c>
      <c r="D34" s="25">
        <f>SUM(D29:D33)</f>
        <v>0</v>
      </c>
      <c r="E34" s="26">
        <f t="shared" si="2"/>
        <v>918697284</v>
      </c>
      <c r="F34" s="27">
        <f t="shared" si="2"/>
        <v>918697284</v>
      </c>
      <c r="G34" s="27">
        <f t="shared" si="2"/>
        <v>487854</v>
      </c>
      <c r="H34" s="27">
        <f t="shared" si="2"/>
        <v>-3642257</v>
      </c>
      <c r="I34" s="27">
        <f t="shared" si="2"/>
        <v>720176</v>
      </c>
      <c r="J34" s="27">
        <f t="shared" si="2"/>
        <v>-2434227</v>
      </c>
      <c r="K34" s="27">
        <f t="shared" si="2"/>
        <v>-25303416</v>
      </c>
      <c r="L34" s="27">
        <f t="shared" si="2"/>
        <v>-52409781</v>
      </c>
      <c r="M34" s="27">
        <f t="shared" si="2"/>
        <v>-46280289</v>
      </c>
      <c r="N34" s="27">
        <f t="shared" si="2"/>
        <v>-123993486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-126427713</v>
      </c>
      <c r="X34" s="27">
        <f t="shared" si="2"/>
        <v>-43608004</v>
      </c>
      <c r="Y34" s="27">
        <f t="shared" si="2"/>
        <v>-82819709</v>
      </c>
      <c r="Z34" s="28">
        <f>+IF(X34&lt;&gt;0,+(Y34/X34)*100,0)</f>
        <v>189.91859613661748</v>
      </c>
      <c r="AA34" s="29">
        <f>SUM(AA29:AA33)</f>
        <v>918697284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1520163470</v>
      </c>
      <c r="D36" s="31">
        <f>+D15+D25+D34</f>
        <v>0</v>
      </c>
      <c r="E36" s="32">
        <f t="shared" si="3"/>
        <v>585506996</v>
      </c>
      <c r="F36" s="33">
        <f t="shared" si="3"/>
        <v>585506996</v>
      </c>
      <c r="G36" s="33">
        <f t="shared" si="3"/>
        <v>164574869</v>
      </c>
      <c r="H36" s="33">
        <f t="shared" si="3"/>
        <v>59255665</v>
      </c>
      <c r="I36" s="33">
        <f t="shared" si="3"/>
        <v>-86915359</v>
      </c>
      <c r="J36" s="33">
        <f t="shared" si="3"/>
        <v>136915175</v>
      </c>
      <c r="K36" s="33">
        <f t="shared" si="3"/>
        <v>-217377125</v>
      </c>
      <c r="L36" s="33">
        <f t="shared" si="3"/>
        <v>747917345</v>
      </c>
      <c r="M36" s="33">
        <f t="shared" si="3"/>
        <v>590109528</v>
      </c>
      <c r="N36" s="33">
        <f t="shared" si="3"/>
        <v>1120649748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1257564923</v>
      </c>
      <c r="X36" s="33">
        <f t="shared" si="3"/>
        <v>1941645674</v>
      </c>
      <c r="Y36" s="33">
        <f t="shared" si="3"/>
        <v>-684080751</v>
      </c>
      <c r="Z36" s="34">
        <f>+IF(X36&lt;&gt;0,+(Y36/X36)*100,0)</f>
        <v>-35.232007577918154</v>
      </c>
      <c r="AA36" s="35">
        <f>+AA15+AA25+AA34</f>
        <v>585506996</v>
      </c>
    </row>
    <row r="37" spans="1:27" ht="13.5">
      <c r="A37" s="22" t="s">
        <v>57</v>
      </c>
      <c r="B37" s="16"/>
      <c r="C37" s="31">
        <v>4374377023</v>
      </c>
      <c r="D37" s="31"/>
      <c r="E37" s="32">
        <v>3755814369</v>
      </c>
      <c r="F37" s="33">
        <v>3755814369</v>
      </c>
      <c r="G37" s="33">
        <v>5894540499</v>
      </c>
      <c r="H37" s="33">
        <v>6059115368</v>
      </c>
      <c r="I37" s="33">
        <v>6118371033</v>
      </c>
      <c r="J37" s="33">
        <v>5894540499</v>
      </c>
      <c r="K37" s="33">
        <v>6031455674</v>
      </c>
      <c r="L37" s="33">
        <v>5814078549</v>
      </c>
      <c r="M37" s="33">
        <v>6561995894</v>
      </c>
      <c r="N37" s="33">
        <v>6031455674</v>
      </c>
      <c r="O37" s="33"/>
      <c r="P37" s="33"/>
      <c r="Q37" s="33"/>
      <c r="R37" s="33"/>
      <c r="S37" s="33"/>
      <c r="T37" s="33"/>
      <c r="U37" s="33"/>
      <c r="V37" s="33"/>
      <c r="W37" s="33">
        <v>5894540499</v>
      </c>
      <c r="X37" s="33">
        <v>3755814369</v>
      </c>
      <c r="Y37" s="33">
        <v>2138726130</v>
      </c>
      <c r="Z37" s="34">
        <v>56.94</v>
      </c>
      <c r="AA37" s="35">
        <v>3755814369</v>
      </c>
    </row>
    <row r="38" spans="1:27" ht="13.5">
      <c r="A38" s="41" t="s">
        <v>58</v>
      </c>
      <c r="B38" s="42"/>
      <c r="C38" s="43">
        <v>5894540493</v>
      </c>
      <c r="D38" s="43"/>
      <c r="E38" s="44">
        <v>4341321364</v>
      </c>
      <c r="F38" s="45">
        <v>4341321364</v>
      </c>
      <c r="G38" s="45">
        <v>6059115368</v>
      </c>
      <c r="H38" s="45">
        <v>6118371033</v>
      </c>
      <c r="I38" s="45">
        <v>6031455674</v>
      </c>
      <c r="J38" s="45">
        <v>6031455674</v>
      </c>
      <c r="K38" s="45">
        <v>5814078549</v>
      </c>
      <c r="L38" s="45">
        <v>6561995894</v>
      </c>
      <c r="M38" s="45">
        <v>7152105422</v>
      </c>
      <c r="N38" s="45">
        <v>7152105422</v>
      </c>
      <c r="O38" s="45"/>
      <c r="P38" s="45"/>
      <c r="Q38" s="45"/>
      <c r="R38" s="45"/>
      <c r="S38" s="45"/>
      <c r="T38" s="45"/>
      <c r="U38" s="45"/>
      <c r="V38" s="45"/>
      <c r="W38" s="45">
        <v>7152105422</v>
      </c>
      <c r="X38" s="45">
        <v>5697460042</v>
      </c>
      <c r="Y38" s="45">
        <v>1454645380</v>
      </c>
      <c r="Z38" s="46">
        <v>25.53</v>
      </c>
      <c r="AA38" s="47">
        <v>4341321364</v>
      </c>
    </row>
    <row r="39" spans="1:27" ht="13.5">
      <c r="A39" s="48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69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26478867000</v>
      </c>
      <c r="D6" s="17"/>
      <c r="E6" s="18">
        <v>30699268759</v>
      </c>
      <c r="F6" s="19">
        <v>30699268759</v>
      </c>
      <c r="G6" s="19">
        <v>2587668173</v>
      </c>
      <c r="H6" s="19">
        <v>2716298000</v>
      </c>
      <c r="I6" s="19">
        <v>1889299000</v>
      </c>
      <c r="J6" s="19">
        <v>7193265173</v>
      </c>
      <c r="K6" s="19">
        <v>2391736000</v>
      </c>
      <c r="L6" s="19">
        <v>2385823000</v>
      </c>
      <c r="M6" s="19">
        <v>2448195000</v>
      </c>
      <c r="N6" s="19">
        <v>7225754000</v>
      </c>
      <c r="O6" s="19"/>
      <c r="P6" s="19"/>
      <c r="Q6" s="19"/>
      <c r="R6" s="19"/>
      <c r="S6" s="19"/>
      <c r="T6" s="19"/>
      <c r="U6" s="19"/>
      <c r="V6" s="19"/>
      <c r="W6" s="19">
        <v>14419019173</v>
      </c>
      <c r="X6" s="19">
        <v>14758116020</v>
      </c>
      <c r="Y6" s="19">
        <v>-339096847</v>
      </c>
      <c r="Z6" s="20">
        <v>-2.3</v>
      </c>
      <c r="AA6" s="21">
        <v>30699268759</v>
      </c>
    </row>
    <row r="7" spans="1:27" ht="13.5">
      <c r="A7" s="22" t="s">
        <v>34</v>
      </c>
      <c r="B7" s="16"/>
      <c r="C7" s="17">
        <v>7260372000</v>
      </c>
      <c r="D7" s="17"/>
      <c r="E7" s="18">
        <v>5690916000</v>
      </c>
      <c r="F7" s="19">
        <v>5690916000</v>
      </c>
      <c r="G7" s="19">
        <v>226283000</v>
      </c>
      <c r="H7" s="19">
        <v>280717000</v>
      </c>
      <c r="I7" s="19">
        <v>820744000</v>
      </c>
      <c r="J7" s="19">
        <v>1327744000</v>
      </c>
      <c r="K7" s="19">
        <v>438684000</v>
      </c>
      <c r="L7" s="19">
        <v>428331000</v>
      </c>
      <c r="M7" s="19">
        <v>457534000</v>
      </c>
      <c r="N7" s="19">
        <v>1324549000</v>
      </c>
      <c r="O7" s="19"/>
      <c r="P7" s="19"/>
      <c r="Q7" s="19"/>
      <c r="R7" s="19"/>
      <c r="S7" s="19"/>
      <c r="T7" s="19"/>
      <c r="U7" s="19"/>
      <c r="V7" s="19"/>
      <c r="W7" s="19">
        <v>2652293000</v>
      </c>
      <c r="X7" s="19">
        <v>1742443192</v>
      </c>
      <c r="Y7" s="19">
        <v>909849808</v>
      </c>
      <c r="Z7" s="20">
        <v>52.22</v>
      </c>
      <c r="AA7" s="21">
        <v>5690916000</v>
      </c>
    </row>
    <row r="8" spans="1:27" ht="13.5">
      <c r="A8" s="22" t="s">
        <v>35</v>
      </c>
      <c r="B8" s="16"/>
      <c r="C8" s="17"/>
      <c r="D8" s="17"/>
      <c r="E8" s="18">
        <v>2654718000</v>
      </c>
      <c r="F8" s="19">
        <v>2654718000</v>
      </c>
      <c r="G8" s="19">
        <v>-300578000</v>
      </c>
      <c r="H8" s="19">
        <v>39846000</v>
      </c>
      <c r="I8" s="19">
        <v>17844000</v>
      </c>
      <c r="J8" s="19">
        <v>-242888000</v>
      </c>
      <c r="K8" s="19">
        <v>98667000</v>
      </c>
      <c r="L8" s="19">
        <v>228350000</v>
      </c>
      <c r="M8" s="19">
        <v>563000</v>
      </c>
      <c r="N8" s="19">
        <v>327580000</v>
      </c>
      <c r="O8" s="19"/>
      <c r="P8" s="19"/>
      <c r="Q8" s="19"/>
      <c r="R8" s="19"/>
      <c r="S8" s="19"/>
      <c r="T8" s="19"/>
      <c r="U8" s="19"/>
      <c r="V8" s="19"/>
      <c r="W8" s="19">
        <v>84692000</v>
      </c>
      <c r="X8" s="19">
        <v>1327359000</v>
      </c>
      <c r="Y8" s="19">
        <v>-1242667000</v>
      </c>
      <c r="Z8" s="20">
        <v>-93.62</v>
      </c>
      <c r="AA8" s="21">
        <v>2654718000</v>
      </c>
    </row>
    <row r="9" spans="1:27" ht="13.5">
      <c r="A9" s="22" t="s">
        <v>36</v>
      </c>
      <c r="B9" s="16"/>
      <c r="C9" s="17">
        <v>585861000</v>
      </c>
      <c r="D9" s="17"/>
      <c r="E9" s="18">
        <v>527802996</v>
      </c>
      <c r="F9" s="19">
        <v>527802996</v>
      </c>
      <c r="G9" s="19">
        <v>93583000</v>
      </c>
      <c r="H9" s="19">
        <v>37963000</v>
      </c>
      <c r="I9" s="19">
        <v>28097000</v>
      </c>
      <c r="J9" s="19">
        <v>159643000</v>
      </c>
      <c r="K9" s="19">
        <v>-40115000</v>
      </c>
      <c r="L9" s="19">
        <v>25771000</v>
      </c>
      <c r="M9" s="19">
        <v>24331000</v>
      </c>
      <c r="N9" s="19">
        <v>9987000</v>
      </c>
      <c r="O9" s="19"/>
      <c r="P9" s="19"/>
      <c r="Q9" s="19"/>
      <c r="R9" s="19"/>
      <c r="S9" s="19"/>
      <c r="T9" s="19"/>
      <c r="U9" s="19"/>
      <c r="V9" s="19"/>
      <c r="W9" s="19">
        <v>169630000</v>
      </c>
      <c r="X9" s="19">
        <v>264364998</v>
      </c>
      <c r="Y9" s="19">
        <v>-94734998</v>
      </c>
      <c r="Z9" s="20">
        <v>-35.83</v>
      </c>
      <c r="AA9" s="21">
        <v>527802996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-27217119000</v>
      </c>
      <c r="D12" s="17"/>
      <c r="E12" s="18">
        <v>-30132471360</v>
      </c>
      <c r="F12" s="19">
        <v>-30132471360</v>
      </c>
      <c r="G12" s="19">
        <v>-2496340000</v>
      </c>
      <c r="H12" s="19">
        <v>-2874279000</v>
      </c>
      <c r="I12" s="19">
        <v>-2383230000</v>
      </c>
      <c r="J12" s="19">
        <v>-7753849000</v>
      </c>
      <c r="K12" s="19">
        <v>-2249942000</v>
      </c>
      <c r="L12" s="19">
        <v>-2424395000</v>
      </c>
      <c r="M12" s="19">
        <v>-2099635000</v>
      </c>
      <c r="N12" s="19">
        <v>-6773972000</v>
      </c>
      <c r="O12" s="19"/>
      <c r="P12" s="19"/>
      <c r="Q12" s="19"/>
      <c r="R12" s="19"/>
      <c r="S12" s="19"/>
      <c r="T12" s="19"/>
      <c r="U12" s="19"/>
      <c r="V12" s="19"/>
      <c r="W12" s="19">
        <v>-14527821000</v>
      </c>
      <c r="X12" s="19">
        <v>-14902871997</v>
      </c>
      <c r="Y12" s="19">
        <v>375050997</v>
      </c>
      <c r="Z12" s="20">
        <v>-2.52</v>
      </c>
      <c r="AA12" s="21">
        <v>-30132471360</v>
      </c>
    </row>
    <row r="13" spans="1:27" ht="13.5">
      <c r="A13" s="22" t="s">
        <v>40</v>
      </c>
      <c r="B13" s="16"/>
      <c r="C13" s="17">
        <v>-1443643000</v>
      </c>
      <c r="D13" s="17"/>
      <c r="E13" s="18">
        <v>-1809644000</v>
      </c>
      <c r="F13" s="19">
        <v>-1809644000</v>
      </c>
      <c r="G13" s="19">
        <v>-121238000</v>
      </c>
      <c r="H13" s="19">
        <v>-122227000</v>
      </c>
      <c r="I13" s="19">
        <v>-119298000</v>
      </c>
      <c r="J13" s="19">
        <v>-362763000</v>
      </c>
      <c r="K13" s="19">
        <v>-130147000</v>
      </c>
      <c r="L13" s="19">
        <v>-121997000</v>
      </c>
      <c r="M13" s="19">
        <v>-3802000</v>
      </c>
      <c r="N13" s="19">
        <v>-255946000</v>
      </c>
      <c r="O13" s="19"/>
      <c r="P13" s="19"/>
      <c r="Q13" s="19"/>
      <c r="R13" s="19"/>
      <c r="S13" s="19"/>
      <c r="T13" s="19"/>
      <c r="U13" s="19"/>
      <c r="V13" s="19"/>
      <c r="W13" s="19">
        <v>-618709000</v>
      </c>
      <c r="X13" s="19">
        <v>-906103500</v>
      </c>
      <c r="Y13" s="19">
        <v>287394500</v>
      </c>
      <c r="Z13" s="20">
        <v>-31.72</v>
      </c>
      <c r="AA13" s="21">
        <v>-1809644000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>
        <v>14157000</v>
      </c>
      <c r="H14" s="19">
        <v>-9197000</v>
      </c>
      <c r="I14" s="19">
        <v>-47970000</v>
      </c>
      <c r="J14" s="19">
        <v>-43010000</v>
      </c>
      <c r="K14" s="19">
        <v>-47499000</v>
      </c>
      <c r="L14" s="19">
        <v>-47152000</v>
      </c>
      <c r="M14" s="19">
        <v>-77243000</v>
      </c>
      <c r="N14" s="19">
        <v>-171894000</v>
      </c>
      <c r="O14" s="19"/>
      <c r="P14" s="19"/>
      <c r="Q14" s="19"/>
      <c r="R14" s="19"/>
      <c r="S14" s="19"/>
      <c r="T14" s="19"/>
      <c r="U14" s="19"/>
      <c r="V14" s="19"/>
      <c r="W14" s="19">
        <v>-214904000</v>
      </c>
      <c r="X14" s="19"/>
      <c r="Y14" s="19">
        <v>-214904000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5664338000</v>
      </c>
      <c r="D15" s="25">
        <f>SUM(D6:D14)</f>
        <v>0</v>
      </c>
      <c r="E15" s="26">
        <f t="shared" si="0"/>
        <v>7630590395</v>
      </c>
      <c r="F15" s="27">
        <f t="shared" si="0"/>
        <v>7630590395</v>
      </c>
      <c r="G15" s="27">
        <f t="shared" si="0"/>
        <v>3535173</v>
      </c>
      <c r="H15" s="27">
        <f t="shared" si="0"/>
        <v>69121000</v>
      </c>
      <c r="I15" s="27">
        <f t="shared" si="0"/>
        <v>205486000</v>
      </c>
      <c r="J15" s="27">
        <f t="shared" si="0"/>
        <v>278142173</v>
      </c>
      <c r="K15" s="27">
        <f t="shared" si="0"/>
        <v>461384000</v>
      </c>
      <c r="L15" s="27">
        <f t="shared" si="0"/>
        <v>474731000</v>
      </c>
      <c r="M15" s="27">
        <f t="shared" si="0"/>
        <v>749943000</v>
      </c>
      <c r="N15" s="27">
        <f t="shared" si="0"/>
        <v>1686058000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1964200173</v>
      </c>
      <c r="X15" s="27">
        <f t="shared" si="0"/>
        <v>2283307713</v>
      </c>
      <c r="Y15" s="27">
        <f t="shared" si="0"/>
        <v>-319107540</v>
      </c>
      <c r="Z15" s="28">
        <f>+IF(X15&lt;&gt;0,+(Y15/X15)*100,0)</f>
        <v>-13.975669515902869</v>
      </c>
      <c r="AA15" s="29">
        <f>SUM(AA6:AA14)</f>
        <v>7630590395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20000004</v>
      </c>
      <c r="F19" s="19">
        <v>20000004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10000002</v>
      </c>
      <c r="Y19" s="36">
        <v>-10000002</v>
      </c>
      <c r="Z19" s="37">
        <v>-100</v>
      </c>
      <c r="AA19" s="38">
        <v>20000004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61950000</v>
      </c>
      <c r="D21" s="40"/>
      <c r="E21" s="18">
        <v>-25164012</v>
      </c>
      <c r="F21" s="19">
        <v>-25164012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-12582006</v>
      </c>
      <c r="Y21" s="36">
        <v>12582006</v>
      </c>
      <c r="Z21" s="37">
        <v>-100</v>
      </c>
      <c r="AA21" s="38">
        <v>-25164012</v>
      </c>
    </row>
    <row r="22" spans="1:27" ht="13.5">
      <c r="A22" s="22" t="s">
        <v>47</v>
      </c>
      <c r="B22" s="16"/>
      <c r="C22" s="17">
        <v>-533333000</v>
      </c>
      <c r="D22" s="17"/>
      <c r="E22" s="18">
        <v>-839982864</v>
      </c>
      <c r="F22" s="19">
        <v>-839982864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>
        <v>-419991432</v>
      </c>
      <c r="Y22" s="19">
        <v>419991432</v>
      </c>
      <c r="Z22" s="20">
        <v>-100</v>
      </c>
      <c r="AA22" s="21">
        <v>-839982864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-6687319000</v>
      </c>
      <c r="D24" s="17"/>
      <c r="E24" s="18">
        <v>-10331390004</v>
      </c>
      <c r="F24" s="19">
        <v>-10331390004</v>
      </c>
      <c r="G24" s="19">
        <v>-320602030</v>
      </c>
      <c r="H24" s="19">
        <v>-304636000</v>
      </c>
      <c r="I24" s="19">
        <v>-1131210000</v>
      </c>
      <c r="J24" s="19">
        <v>-1756448030</v>
      </c>
      <c r="K24" s="19">
        <v>-3239000</v>
      </c>
      <c r="L24" s="19">
        <v>-694255000</v>
      </c>
      <c r="M24" s="19">
        <v>-546731000</v>
      </c>
      <c r="N24" s="19">
        <v>-1244225000</v>
      </c>
      <c r="O24" s="19"/>
      <c r="P24" s="19"/>
      <c r="Q24" s="19"/>
      <c r="R24" s="19"/>
      <c r="S24" s="19"/>
      <c r="T24" s="19"/>
      <c r="U24" s="19"/>
      <c r="V24" s="19"/>
      <c r="W24" s="19">
        <v>-3000673030</v>
      </c>
      <c r="X24" s="19">
        <v>-5165695002</v>
      </c>
      <c r="Y24" s="19">
        <v>2165021972</v>
      </c>
      <c r="Z24" s="20">
        <v>-41.91</v>
      </c>
      <c r="AA24" s="21">
        <v>-10331390004</v>
      </c>
    </row>
    <row r="25" spans="1:27" ht="13.5">
      <c r="A25" s="23" t="s">
        <v>49</v>
      </c>
      <c r="B25" s="24"/>
      <c r="C25" s="25">
        <f aca="true" t="shared" si="1" ref="C25:Y25">SUM(C19:C24)</f>
        <v>-7158702000</v>
      </c>
      <c r="D25" s="25">
        <f>SUM(D19:D24)</f>
        <v>0</v>
      </c>
      <c r="E25" s="26">
        <f t="shared" si="1"/>
        <v>-11176536876</v>
      </c>
      <c r="F25" s="27">
        <f t="shared" si="1"/>
        <v>-11176536876</v>
      </c>
      <c r="G25" s="27">
        <f t="shared" si="1"/>
        <v>-320602030</v>
      </c>
      <c r="H25" s="27">
        <f t="shared" si="1"/>
        <v>-304636000</v>
      </c>
      <c r="I25" s="27">
        <f t="shared" si="1"/>
        <v>-1131210000</v>
      </c>
      <c r="J25" s="27">
        <f t="shared" si="1"/>
        <v>-1756448030</v>
      </c>
      <c r="K25" s="27">
        <f t="shared" si="1"/>
        <v>-3239000</v>
      </c>
      <c r="L25" s="27">
        <f t="shared" si="1"/>
        <v>-694255000</v>
      </c>
      <c r="M25" s="27">
        <f t="shared" si="1"/>
        <v>-546731000</v>
      </c>
      <c r="N25" s="27">
        <f t="shared" si="1"/>
        <v>-1244225000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-3000673030</v>
      </c>
      <c r="X25" s="27">
        <f t="shared" si="1"/>
        <v>-5588268438</v>
      </c>
      <c r="Y25" s="27">
        <f t="shared" si="1"/>
        <v>2587595408</v>
      </c>
      <c r="Z25" s="28">
        <f>+IF(X25&lt;&gt;0,+(Y25/X25)*100,0)</f>
        <v>-46.30406425010752</v>
      </c>
      <c r="AA25" s="29">
        <f>SUM(AA19:AA24)</f>
        <v>-11176536876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2083331000</v>
      </c>
      <c r="D30" s="17"/>
      <c r="E30" s="18">
        <v>3276000000</v>
      </c>
      <c r="F30" s="19">
        <v>3276000000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3276000000</v>
      </c>
      <c r="Y30" s="19">
        <v>-3276000000</v>
      </c>
      <c r="Z30" s="20">
        <v>-100</v>
      </c>
      <c r="AA30" s="21">
        <v>3276000000</v>
      </c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-662571000</v>
      </c>
      <c r="D33" s="17"/>
      <c r="E33" s="18">
        <v>-981892908</v>
      </c>
      <c r="F33" s="19">
        <v>-981892908</v>
      </c>
      <c r="G33" s="19">
        <v>-303156390</v>
      </c>
      <c r="H33" s="19">
        <v>-7357000</v>
      </c>
      <c r="I33" s="19">
        <v>-240068000</v>
      </c>
      <c r="J33" s="19">
        <v>-550581390</v>
      </c>
      <c r="K33" s="19">
        <v>-876795000</v>
      </c>
      <c r="L33" s="19">
        <v>-45938000</v>
      </c>
      <c r="M33" s="19">
        <v>-164771000</v>
      </c>
      <c r="N33" s="19">
        <v>-1087504000</v>
      </c>
      <c r="O33" s="19"/>
      <c r="P33" s="19"/>
      <c r="Q33" s="19"/>
      <c r="R33" s="19"/>
      <c r="S33" s="19"/>
      <c r="T33" s="19"/>
      <c r="U33" s="19"/>
      <c r="V33" s="19"/>
      <c r="W33" s="19">
        <v>-1638085390</v>
      </c>
      <c r="X33" s="19">
        <v>-490946454</v>
      </c>
      <c r="Y33" s="19">
        <v>-1147138936</v>
      </c>
      <c r="Z33" s="20">
        <v>233.66</v>
      </c>
      <c r="AA33" s="21">
        <v>-981892908</v>
      </c>
    </row>
    <row r="34" spans="1:27" ht="13.5">
      <c r="A34" s="23" t="s">
        <v>55</v>
      </c>
      <c r="B34" s="24"/>
      <c r="C34" s="25">
        <f aca="true" t="shared" si="2" ref="C34:Y34">SUM(C29:C33)</f>
        <v>1420760000</v>
      </c>
      <c r="D34" s="25">
        <f>SUM(D29:D33)</f>
        <v>0</v>
      </c>
      <c r="E34" s="26">
        <f t="shared" si="2"/>
        <v>2294107092</v>
      </c>
      <c r="F34" s="27">
        <f t="shared" si="2"/>
        <v>2294107092</v>
      </c>
      <c r="G34" s="27">
        <f t="shared" si="2"/>
        <v>-303156390</v>
      </c>
      <c r="H34" s="27">
        <f t="shared" si="2"/>
        <v>-7357000</v>
      </c>
      <c r="I34" s="27">
        <f t="shared" si="2"/>
        <v>-240068000</v>
      </c>
      <c r="J34" s="27">
        <f t="shared" si="2"/>
        <v>-550581390</v>
      </c>
      <c r="K34" s="27">
        <f t="shared" si="2"/>
        <v>-876795000</v>
      </c>
      <c r="L34" s="27">
        <f t="shared" si="2"/>
        <v>-45938000</v>
      </c>
      <c r="M34" s="27">
        <f t="shared" si="2"/>
        <v>-164771000</v>
      </c>
      <c r="N34" s="27">
        <f t="shared" si="2"/>
        <v>-1087504000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-1638085390</v>
      </c>
      <c r="X34" s="27">
        <f t="shared" si="2"/>
        <v>2785053546</v>
      </c>
      <c r="Y34" s="27">
        <f t="shared" si="2"/>
        <v>-4423138936</v>
      </c>
      <c r="Z34" s="28">
        <f>+IF(X34&lt;&gt;0,+(Y34/X34)*100,0)</f>
        <v>-158.81701600863943</v>
      </c>
      <c r="AA34" s="29">
        <f>SUM(AA29:AA33)</f>
        <v>2294107092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-73604000</v>
      </c>
      <c r="D36" s="31">
        <f>+D15+D25+D34</f>
        <v>0</v>
      </c>
      <c r="E36" s="32">
        <f t="shared" si="3"/>
        <v>-1251839389</v>
      </c>
      <c r="F36" s="33">
        <f t="shared" si="3"/>
        <v>-1251839389</v>
      </c>
      <c r="G36" s="33">
        <f t="shared" si="3"/>
        <v>-620223247</v>
      </c>
      <c r="H36" s="33">
        <f t="shared" si="3"/>
        <v>-242872000</v>
      </c>
      <c r="I36" s="33">
        <f t="shared" si="3"/>
        <v>-1165792000</v>
      </c>
      <c r="J36" s="33">
        <f t="shared" si="3"/>
        <v>-2028887247</v>
      </c>
      <c r="K36" s="33">
        <f t="shared" si="3"/>
        <v>-418650000</v>
      </c>
      <c r="L36" s="33">
        <f t="shared" si="3"/>
        <v>-265462000</v>
      </c>
      <c r="M36" s="33">
        <f t="shared" si="3"/>
        <v>38441000</v>
      </c>
      <c r="N36" s="33">
        <f t="shared" si="3"/>
        <v>-645671000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-2674558247</v>
      </c>
      <c r="X36" s="33">
        <f t="shared" si="3"/>
        <v>-519907179</v>
      </c>
      <c r="Y36" s="33">
        <f t="shared" si="3"/>
        <v>-2154651068</v>
      </c>
      <c r="Z36" s="34">
        <f>+IF(X36&lt;&gt;0,+(Y36/X36)*100,0)</f>
        <v>414.4299511586471</v>
      </c>
      <c r="AA36" s="35">
        <f>+AA15+AA25+AA34</f>
        <v>-1251839389</v>
      </c>
    </row>
    <row r="37" spans="1:27" ht="13.5">
      <c r="A37" s="22" t="s">
        <v>57</v>
      </c>
      <c r="B37" s="16"/>
      <c r="C37" s="31">
        <v>5400846000</v>
      </c>
      <c r="D37" s="31"/>
      <c r="E37" s="32">
        <v>6324251949</v>
      </c>
      <c r="F37" s="33">
        <v>6324251949</v>
      </c>
      <c r="G37" s="33">
        <v>4966393790</v>
      </c>
      <c r="H37" s="33">
        <v>4346170543</v>
      </c>
      <c r="I37" s="33">
        <v>4103298543</v>
      </c>
      <c r="J37" s="33">
        <v>4966393790</v>
      </c>
      <c r="K37" s="33">
        <v>2937506543</v>
      </c>
      <c r="L37" s="33">
        <v>2518856543</v>
      </c>
      <c r="M37" s="33">
        <v>2253394543</v>
      </c>
      <c r="N37" s="33">
        <v>2937506543</v>
      </c>
      <c r="O37" s="33"/>
      <c r="P37" s="33"/>
      <c r="Q37" s="33"/>
      <c r="R37" s="33"/>
      <c r="S37" s="33"/>
      <c r="T37" s="33"/>
      <c r="U37" s="33"/>
      <c r="V37" s="33"/>
      <c r="W37" s="33">
        <v>4966393790</v>
      </c>
      <c r="X37" s="33">
        <v>6324251949</v>
      </c>
      <c r="Y37" s="33">
        <v>-1357858159</v>
      </c>
      <c r="Z37" s="34">
        <v>-21.47</v>
      </c>
      <c r="AA37" s="35">
        <v>6324251949</v>
      </c>
    </row>
    <row r="38" spans="1:27" ht="13.5">
      <c r="A38" s="41" t="s">
        <v>58</v>
      </c>
      <c r="B38" s="42"/>
      <c r="C38" s="43">
        <v>5327242000</v>
      </c>
      <c r="D38" s="43"/>
      <c r="E38" s="44">
        <v>5072412560</v>
      </c>
      <c r="F38" s="45">
        <v>5072412560</v>
      </c>
      <c r="G38" s="45">
        <v>4346170543</v>
      </c>
      <c r="H38" s="45">
        <v>4103298543</v>
      </c>
      <c r="I38" s="45">
        <v>2937506543</v>
      </c>
      <c r="J38" s="45">
        <v>2937506543</v>
      </c>
      <c r="K38" s="45">
        <v>2518856543</v>
      </c>
      <c r="L38" s="45">
        <v>2253394543</v>
      </c>
      <c r="M38" s="45">
        <v>2291835543</v>
      </c>
      <c r="N38" s="45">
        <v>2291835543</v>
      </c>
      <c r="O38" s="45"/>
      <c r="P38" s="45"/>
      <c r="Q38" s="45"/>
      <c r="R38" s="45"/>
      <c r="S38" s="45"/>
      <c r="T38" s="45"/>
      <c r="U38" s="45"/>
      <c r="V38" s="45"/>
      <c r="W38" s="45">
        <v>2291835543</v>
      </c>
      <c r="X38" s="45">
        <v>5804344770</v>
      </c>
      <c r="Y38" s="45">
        <v>-3512509227</v>
      </c>
      <c r="Z38" s="46">
        <v>-60.52</v>
      </c>
      <c r="AA38" s="47">
        <v>5072412560</v>
      </c>
    </row>
    <row r="39" spans="1:27" ht="13.5">
      <c r="A39" s="48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69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17596357698</v>
      </c>
      <c r="D6" s="17"/>
      <c r="E6" s="18">
        <v>20449215868</v>
      </c>
      <c r="F6" s="19">
        <v>20449215868</v>
      </c>
      <c r="G6" s="19">
        <v>1643014950</v>
      </c>
      <c r="H6" s="19">
        <v>1707368782</v>
      </c>
      <c r="I6" s="19">
        <v>1770764723</v>
      </c>
      <c r="J6" s="19">
        <v>5121148455</v>
      </c>
      <c r="K6" s="19">
        <v>1734554585</v>
      </c>
      <c r="L6" s="19">
        <v>1652029157</v>
      </c>
      <c r="M6" s="19">
        <v>1436440780</v>
      </c>
      <c r="N6" s="19">
        <v>4823024522</v>
      </c>
      <c r="O6" s="19"/>
      <c r="P6" s="19"/>
      <c r="Q6" s="19"/>
      <c r="R6" s="19"/>
      <c r="S6" s="19"/>
      <c r="T6" s="19"/>
      <c r="U6" s="19"/>
      <c r="V6" s="19"/>
      <c r="W6" s="19">
        <v>9944172977</v>
      </c>
      <c r="X6" s="19">
        <v>10149078053</v>
      </c>
      <c r="Y6" s="19">
        <v>-204905076</v>
      </c>
      <c r="Z6" s="20">
        <v>-2.02</v>
      </c>
      <c r="AA6" s="21">
        <v>20449215868</v>
      </c>
    </row>
    <row r="7" spans="1:27" ht="13.5">
      <c r="A7" s="22" t="s">
        <v>34</v>
      </c>
      <c r="B7" s="16"/>
      <c r="C7" s="17">
        <v>2861382433</v>
      </c>
      <c r="D7" s="17"/>
      <c r="E7" s="18">
        <v>3166497983</v>
      </c>
      <c r="F7" s="19">
        <v>3166497983</v>
      </c>
      <c r="G7" s="19">
        <v>565606210</v>
      </c>
      <c r="H7" s="19">
        <v>470334116</v>
      </c>
      <c r="I7" s="19">
        <v>14443863</v>
      </c>
      <c r="J7" s="19">
        <v>1050384189</v>
      </c>
      <c r="K7" s="19">
        <v>9642557</v>
      </c>
      <c r="L7" s="19">
        <v>585774312</v>
      </c>
      <c r="M7" s="19">
        <v>470132789</v>
      </c>
      <c r="N7" s="19">
        <v>1065549658</v>
      </c>
      <c r="O7" s="19"/>
      <c r="P7" s="19"/>
      <c r="Q7" s="19"/>
      <c r="R7" s="19"/>
      <c r="S7" s="19"/>
      <c r="T7" s="19"/>
      <c r="U7" s="19"/>
      <c r="V7" s="19"/>
      <c r="W7" s="19">
        <v>2115933847</v>
      </c>
      <c r="X7" s="19">
        <v>2201389583</v>
      </c>
      <c r="Y7" s="19">
        <v>-85455736</v>
      </c>
      <c r="Z7" s="20">
        <v>-3.88</v>
      </c>
      <c r="AA7" s="21">
        <v>3166497983</v>
      </c>
    </row>
    <row r="8" spans="1:27" ht="13.5">
      <c r="A8" s="22" t="s">
        <v>35</v>
      </c>
      <c r="B8" s="16"/>
      <c r="C8" s="17">
        <v>2114671585</v>
      </c>
      <c r="D8" s="17"/>
      <c r="E8" s="18">
        <v>2544400000</v>
      </c>
      <c r="F8" s="19">
        <v>2544400000</v>
      </c>
      <c r="G8" s="19">
        <v>6208272</v>
      </c>
      <c r="H8" s="19">
        <v>287599791</v>
      </c>
      <c r="I8" s="19">
        <v>284389787</v>
      </c>
      <c r="J8" s="19">
        <v>578197850</v>
      </c>
      <c r="K8" s="19">
        <v>130720048</v>
      </c>
      <c r="L8" s="19">
        <v>100928913</v>
      </c>
      <c r="M8" s="19">
        <v>338235736</v>
      </c>
      <c r="N8" s="19">
        <v>569884697</v>
      </c>
      <c r="O8" s="19"/>
      <c r="P8" s="19"/>
      <c r="Q8" s="19"/>
      <c r="R8" s="19"/>
      <c r="S8" s="19"/>
      <c r="T8" s="19"/>
      <c r="U8" s="19"/>
      <c r="V8" s="19"/>
      <c r="W8" s="19">
        <v>1148082547</v>
      </c>
      <c r="X8" s="19">
        <v>1098395937</v>
      </c>
      <c r="Y8" s="19">
        <v>49686610</v>
      </c>
      <c r="Z8" s="20">
        <v>4.52</v>
      </c>
      <c r="AA8" s="21">
        <v>2544400000</v>
      </c>
    </row>
    <row r="9" spans="1:27" ht="13.5">
      <c r="A9" s="22" t="s">
        <v>36</v>
      </c>
      <c r="B9" s="16"/>
      <c r="C9" s="17">
        <v>379314789</v>
      </c>
      <c r="D9" s="17"/>
      <c r="E9" s="18">
        <v>195312164</v>
      </c>
      <c r="F9" s="19">
        <v>195312164</v>
      </c>
      <c r="G9" s="19">
        <v>33701042</v>
      </c>
      <c r="H9" s="19">
        <v>30929097</v>
      </c>
      <c r="I9" s="19">
        <v>33894943</v>
      </c>
      <c r="J9" s="19">
        <v>98525082</v>
      </c>
      <c r="K9" s="19">
        <v>33094178</v>
      </c>
      <c r="L9" s="19">
        <v>33880715</v>
      </c>
      <c r="M9" s="19">
        <v>29490485</v>
      </c>
      <c r="N9" s="19">
        <v>96465378</v>
      </c>
      <c r="O9" s="19"/>
      <c r="P9" s="19"/>
      <c r="Q9" s="19"/>
      <c r="R9" s="19"/>
      <c r="S9" s="19"/>
      <c r="T9" s="19"/>
      <c r="U9" s="19"/>
      <c r="V9" s="19"/>
      <c r="W9" s="19">
        <v>194990460</v>
      </c>
      <c r="X9" s="19">
        <v>97776090</v>
      </c>
      <c r="Y9" s="19">
        <v>97214370</v>
      </c>
      <c r="Z9" s="20">
        <v>99.43</v>
      </c>
      <c r="AA9" s="21">
        <v>195312164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-19953768953</v>
      </c>
      <c r="D12" s="17"/>
      <c r="E12" s="18">
        <v>-20768836082</v>
      </c>
      <c r="F12" s="19">
        <v>-20768836082</v>
      </c>
      <c r="G12" s="19">
        <v>-2134363128</v>
      </c>
      <c r="H12" s="19">
        <v>-3210621183</v>
      </c>
      <c r="I12" s="19">
        <v>-2417827720</v>
      </c>
      <c r="J12" s="19">
        <v>-7762812031</v>
      </c>
      <c r="K12" s="19">
        <v>-1629919301</v>
      </c>
      <c r="L12" s="19">
        <v>-2153226599</v>
      </c>
      <c r="M12" s="19">
        <v>-1838749779</v>
      </c>
      <c r="N12" s="19">
        <v>-5621895679</v>
      </c>
      <c r="O12" s="19"/>
      <c r="P12" s="19"/>
      <c r="Q12" s="19"/>
      <c r="R12" s="19"/>
      <c r="S12" s="19"/>
      <c r="T12" s="19"/>
      <c r="U12" s="19"/>
      <c r="V12" s="19"/>
      <c r="W12" s="19">
        <v>-13384707710</v>
      </c>
      <c r="X12" s="19">
        <v>-11017628612</v>
      </c>
      <c r="Y12" s="19">
        <v>-2367079098</v>
      </c>
      <c r="Z12" s="20">
        <v>21.48</v>
      </c>
      <c r="AA12" s="21">
        <v>-20768836082</v>
      </c>
    </row>
    <row r="13" spans="1:27" ht="13.5">
      <c r="A13" s="22" t="s">
        <v>40</v>
      </c>
      <c r="B13" s="16"/>
      <c r="C13" s="17">
        <v>-819444935</v>
      </c>
      <c r="D13" s="17"/>
      <c r="E13" s="18">
        <v>-898191102</v>
      </c>
      <c r="F13" s="19">
        <v>-898191102</v>
      </c>
      <c r="G13" s="19">
        <v>-180717</v>
      </c>
      <c r="H13" s="19">
        <v>-1332631</v>
      </c>
      <c r="I13" s="19">
        <v>-89121106</v>
      </c>
      <c r="J13" s="19">
        <v>-90634454</v>
      </c>
      <c r="K13" s="19">
        <v>-72888828</v>
      </c>
      <c r="L13" s="19">
        <v>-8224302</v>
      </c>
      <c r="M13" s="19">
        <v>-284225244</v>
      </c>
      <c r="N13" s="19">
        <v>-365338374</v>
      </c>
      <c r="O13" s="19"/>
      <c r="P13" s="19"/>
      <c r="Q13" s="19"/>
      <c r="R13" s="19"/>
      <c r="S13" s="19"/>
      <c r="T13" s="19"/>
      <c r="U13" s="19"/>
      <c r="V13" s="19"/>
      <c r="W13" s="19">
        <v>-455972828</v>
      </c>
      <c r="X13" s="19">
        <v>-448946277</v>
      </c>
      <c r="Y13" s="19">
        <v>-7026551</v>
      </c>
      <c r="Z13" s="20">
        <v>1.57</v>
      </c>
      <c r="AA13" s="21">
        <v>-898191102</v>
      </c>
    </row>
    <row r="14" spans="1:27" ht="13.5">
      <c r="A14" s="22" t="s">
        <v>41</v>
      </c>
      <c r="B14" s="16"/>
      <c r="C14" s="17">
        <v>-22006956</v>
      </c>
      <c r="D14" s="17"/>
      <c r="E14" s="18">
        <v>-236673180</v>
      </c>
      <c r="F14" s="19">
        <v>-236673180</v>
      </c>
      <c r="G14" s="19">
        <v>-15336692</v>
      </c>
      <c r="H14" s="19">
        <v>-1516770</v>
      </c>
      <c r="I14" s="19">
        <v>-8739248</v>
      </c>
      <c r="J14" s="19">
        <v>-25592710</v>
      </c>
      <c r="K14" s="19">
        <v>-46726269</v>
      </c>
      <c r="L14" s="19">
        <v>-81624340</v>
      </c>
      <c r="M14" s="19">
        <v>-18118431</v>
      </c>
      <c r="N14" s="19">
        <v>-146469040</v>
      </c>
      <c r="O14" s="19"/>
      <c r="P14" s="19"/>
      <c r="Q14" s="19"/>
      <c r="R14" s="19"/>
      <c r="S14" s="19"/>
      <c r="T14" s="19"/>
      <c r="U14" s="19"/>
      <c r="V14" s="19"/>
      <c r="W14" s="19">
        <v>-172061750</v>
      </c>
      <c r="X14" s="19">
        <v>-118331934</v>
      </c>
      <c r="Y14" s="19">
        <v>-53729816</v>
      </c>
      <c r="Z14" s="20">
        <v>45.41</v>
      </c>
      <c r="AA14" s="21">
        <v>-236673180</v>
      </c>
    </row>
    <row r="15" spans="1:27" ht="13.5">
      <c r="A15" s="23" t="s">
        <v>42</v>
      </c>
      <c r="B15" s="24"/>
      <c r="C15" s="25">
        <f aca="true" t="shared" si="0" ref="C15:Y15">SUM(C6:C14)</f>
        <v>2156505661</v>
      </c>
      <c r="D15" s="25">
        <f>SUM(D6:D14)</f>
        <v>0</v>
      </c>
      <c r="E15" s="26">
        <f t="shared" si="0"/>
        <v>4451725651</v>
      </c>
      <c r="F15" s="27">
        <f t="shared" si="0"/>
        <v>4451725651</v>
      </c>
      <c r="G15" s="27">
        <f t="shared" si="0"/>
        <v>98649937</v>
      </c>
      <c r="H15" s="27">
        <f t="shared" si="0"/>
        <v>-717238798</v>
      </c>
      <c r="I15" s="27">
        <f t="shared" si="0"/>
        <v>-412194758</v>
      </c>
      <c r="J15" s="27">
        <f t="shared" si="0"/>
        <v>-1030783619</v>
      </c>
      <c r="K15" s="27">
        <f t="shared" si="0"/>
        <v>158476970</v>
      </c>
      <c r="L15" s="27">
        <f t="shared" si="0"/>
        <v>129537856</v>
      </c>
      <c r="M15" s="27">
        <f t="shared" si="0"/>
        <v>133206336</v>
      </c>
      <c r="N15" s="27">
        <f t="shared" si="0"/>
        <v>421221162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-609562457</v>
      </c>
      <c r="X15" s="27">
        <f t="shared" si="0"/>
        <v>1961732840</v>
      </c>
      <c r="Y15" s="27">
        <f t="shared" si="0"/>
        <v>-2571295297</v>
      </c>
      <c r="Z15" s="28">
        <f>+IF(X15&lt;&gt;0,+(Y15/X15)*100,0)</f>
        <v>-131.0726539603629</v>
      </c>
      <c r="AA15" s="29">
        <f>SUM(AA6:AA14)</f>
        <v>4451725651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230636551</v>
      </c>
      <c r="D19" s="17"/>
      <c r="E19" s="18"/>
      <c r="F19" s="19"/>
      <c r="G19" s="36">
        <v>9371660</v>
      </c>
      <c r="H19" s="36">
        <v>9037150</v>
      </c>
      <c r="I19" s="36">
        <v>3649739</v>
      </c>
      <c r="J19" s="19">
        <v>22058549</v>
      </c>
      <c r="K19" s="36">
        <v>18635185</v>
      </c>
      <c r="L19" s="36">
        <v>10476568</v>
      </c>
      <c r="M19" s="19">
        <v>6228743</v>
      </c>
      <c r="N19" s="36">
        <v>35340496</v>
      </c>
      <c r="O19" s="36"/>
      <c r="P19" s="36"/>
      <c r="Q19" s="19"/>
      <c r="R19" s="36"/>
      <c r="S19" s="36"/>
      <c r="T19" s="19"/>
      <c r="U19" s="36"/>
      <c r="V19" s="36"/>
      <c r="W19" s="36">
        <v>57399045</v>
      </c>
      <c r="X19" s="19"/>
      <c r="Y19" s="36">
        <v>57399045</v>
      </c>
      <c r="Z19" s="37"/>
      <c r="AA19" s="38"/>
    </row>
    <row r="20" spans="1:27" ht="13.5">
      <c r="A20" s="22" t="s">
        <v>45</v>
      </c>
      <c r="B20" s="16"/>
      <c r="C20" s="17">
        <v>580024314</v>
      </c>
      <c r="D20" s="17"/>
      <c r="E20" s="39"/>
      <c r="F20" s="36"/>
      <c r="G20" s="19">
        <v>-247893012</v>
      </c>
      <c r="H20" s="19">
        <v>640653710</v>
      </c>
      <c r="I20" s="19">
        <v>-128458715</v>
      </c>
      <c r="J20" s="19">
        <v>264301983</v>
      </c>
      <c r="K20" s="19">
        <v>33589505</v>
      </c>
      <c r="L20" s="19">
        <v>467145685</v>
      </c>
      <c r="M20" s="36">
        <v>94508162</v>
      </c>
      <c r="N20" s="19">
        <v>595243352</v>
      </c>
      <c r="O20" s="19"/>
      <c r="P20" s="19"/>
      <c r="Q20" s="19"/>
      <c r="R20" s="19"/>
      <c r="S20" s="19"/>
      <c r="T20" s="36"/>
      <c r="U20" s="19"/>
      <c r="V20" s="19"/>
      <c r="W20" s="19">
        <v>859545335</v>
      </c>
      <c r="X20" s="19"/>
      <c r="Y20" s="19">
        <v>859545335</v>
      </c>
      <c r="Z20" s="20"/>
      <c r="AA20" s="21"/>
    </row>
    <row r="21" spans="1:27" ht="13.5">
      <c r="A21" s="22" t="s">
        <v>46</v>
      </c>
      <c r="B21" s="16"/>
      <c r="C21" s="40">
        <v>-141814400</v>
      </c>
      <c r="D21" s="40"/>
      <c r="E21" s="18">
        <v>48553230</v>
      </c>
      <c r="F21" s="19">
        <v>48553230</v>
      </c>
      <c r="G21" s="36">
        <v>204748356</v>
      </c>
      <c r="H21" s="36">
        <v>-85803611</v>
      </c>
      <c r="I21" s="36">
        <v>-10528484</v>
      </c>
      <c r="J21" s="19">
        <v>108416261</v>
      </c>
      <c r="K21" s="36">
        <v>16145262</v>
      </c>
      <c r="L21" s="36">
        <v>-47748545</v>
      </c>
      <c r="M21" s="19">
        <v>-4283973</v>
      </c>
      <c r="N21" s="36">
        <v>-35887256</v>
      </c>
      <c r="O21" s="36"/>
      <c r="P21" s="36"/>
      <c r="Q21" s="19"/>
      <c r="R21" s="36"/>
      <c r="S21" s="36"/>
      <c r="T21" s="19"/>
      <c r="U21" s="36"/>
      <c r="V21" s="36"/>
      <c r="W21" s="36">
        <v>72529005</v>
      </c>
      <c r="X21" s="19">
        <v>24276618</v>
      </c>
      <c r="Y21" s="36">
        <v>48252387</v>
      </c>
      <c r="Z21" s="37">
        <v>198.76</v>
      </c>
      <c r="AA21" s="38">
        <v>48553230</v>
      </c>
    </row>
    <row r="22" spans="1:27" ht="13.5">
      <c r="A22" s="22" t="s">
        <v>47</v>
      </c>
      <c r="B22" s="16"/>
      <c r="C22" s="17">
        <v>-11575653</v>
      </c>
      <c r="D22" s="17"/>
      <c r="E22" s="18">
        <v>-100000000</v>
      </c>
      <c r="F22" s="19">
        <v>-100000000</v>
      </c>
      <c r="G22" s="19">
        <v>10006458</v>
      </c>
      <c r="H22" s="19">
        <v>-21658140</v>
      </c>
      <c r="I22" s="19">
        <v>-4564395</v>
      </c>
      <c r="J22" s="19">
        <v>-16216077</v>
      </c>
      <c r="K22" s="19">
        <v>55286723</v>
      </c>
      <c r="L22" s="19">
        <v>8756358</v>
      </c>
      <c r="M22" s="19">
        <v>20957152</v>
      </c>
      <c r="N22" s="19">
        <v>85000233</v>
      </c>
      <c r="O22" s="19"/>
      <c r="P22" s="19"/>
      <c r="Q22" s="19"/>
      <c r="R22" s="19"/>
      <c r="S22" s="19"/>
      <c r="T22" s="19"/>
      <c r="U22" s="19"/>
      <c r="V22" s="19"/>
      <c r="W22" s="19">
        <v>68784156</v>
      </c>
      <c r="X22" s="19">
        <v>-49999998</v>
      </c>
      <c r="Y22" s="19">
        <v>118784154</v>
      </c>
      <c r="Z22" s="20">
        <v>-237.57</v>
      </c>
      <c r="AA22" s="21">
        <v>-100000000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-4228585510</v>
      </c>
      <c r="D24" s="17"/>
      <c r="E24" s="18">
        <v>-4012608418</v>
      </c>
      <c r="F24" s="19">
        <v>-4012608418</v>
      </c>
      <c r="G24" s="19">
        <v>-11589938</v>
      </c>
      <c r="H24" s="19">
        <v>-389255658</v>
      </c>
      <c r="I24" s="19">
        <v>-387682918</v>
      </c>
      <c r="J24" s="19">
        <v>-788528514</v>
      </c>
      <c r="K24" s="19">
        <v>-282387431</v>
      </c>
      <c r="L24" s="19">
        <v>-280581365</v>
      </c>
      <c r="M24" s="19">
        <v>-415788769</v>
      </c>
      <c r="N24" s="19">
        <v>-978757565</v>
      </c>
      <c r="O24" s="19"/>
      <c r="P24" s="19"/>
      <c r="Q24" s="19"/>
      <c r="R24" s="19"/>
      <c r="S24" s="19"/>
      <c r="T24" s="19"/>
      <c r="U24" s="19"/>
      <c r="V24" s="19"/>
      <c r="W24" s="19">
        <v>-1767286079</v>
      </c>
      <c r="X24" s="19">
        <v>-1737192560</v>
      </c>
      <c r="Y24" s="19">
        <v>-30093519</v>
      </c>
      <c r="Z24" s="20">
        <v>1.73</v>
      </c>
      <c r="AA24" s="21">
        <v>-4012608418</v>
      </c>
    </row>
    <row r="25" spans="1:27" ht="13.5">
      <c r="A25" s="23" t="s">
        <v>49</v>
      </c>
      <c r="B25" s="24"/>
      <c r="C25" s="25">
        <f aca="true" t="shared" si="1" ref="C25:Y25">SUM(C19:C24)</f>
        <v>-3571314698</v>
      </c>
      <c r="D25" s="25">
        <f>SUM(D19:D24)</f>
        <v>0</v>
      </c>
      <c r="E25" s="26">
        <f t="shared" si="1"/>
        <v>-4064055188</v>
      </c>
      <c r="F25" s="27">
        <f t="shared" si="1"/>
        <v>-4064055188</v>
      </c>
      <c r="G25" s="27">
        <f t="shared" si="1"/>
        <v>-35356476</v>
      </c>
      <c r="H25" s="27">
        <f t="shared" si="1"/>
        <v>152973451</v>
      </c>
      <c r="I25" s="27">
        <f t="shared" si="1"/>
        <v>-527584773</v>
      </c>
      <c r="J25" s="27">
        <f t="shared" si="1"/>
        <v>-409967798</v>
      </c>
      <c r="K25" s="27">
        <f t="shared" si="1"/>
        <v>-158730756</v>
      </c>
      <c r="L25" s="27">
        <f t="shared" si="1"/>
        <v>158048701</v>
      </c>
      <c r="M25" s="27">
        <f t="shared" si="1"/>
        <v>-298378685</v>
      </c>
      <c r="N25" s="27">
        <f t="shared" si="1"/>
        <v>-299060740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-709028538</v>
      </c>
      <c r="X25" s="27">
        <f t="shared" si="1"/>
        <v>-1762915940</v>
      </c>
      <c r="Y25" s="27">
        <f t="shared" si="1"/>
        <v>1053887402</v>
      </c>
      <c r="Z25" s="28">
        <f>+IF(X25&lt;&gt;0,+(Y25/X25)*100,0)</f>
        <v>-59.78092194231337</v>
      </c>
      <c r="AA25" s="29">
        <f>SUM(AA19:AA24)</f>
        <v>-4064055188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>
        <v>-57890453</v>
      </c>
      <c r="D29" s="17"/>
      <c r="E29" s="18"/>
      <c r="F29" s="19"/>
      <c r="G29" s="19">
        <v>-34185</v>
      </c>
      <c r="H29" s="19">
        <v>590000001</v>
      </c>
      <c r="I29" s="19">
        <v>890000000</v>
      </c>
      <c r="J29" s="19">
        <v>1479965816</v>
      </c>
      <c r="K29" s="19">
        <v>-367965816</v>
      </c>
      <c r="L29" s="19">
        <v>270000000</v>
      </c>
      <c r="M29" s="19">
        <v>281044080</v>
      </c>
      <c r="N29" s="19">
        <v>183078264</v>
      </c>
      <c r="O29" s="19"/>
      <c r="P29" s="19"/>
      <c r="Q29" s="19"/>
      <c r="R29" s="19"/>
      <c r="S29" s="19"/>
      <c r="T29" s="19"/>
      <c r="U29" s="19"/>
      <c r="V29" s="19"/>
      <c r="W29" s="19">
        <v>1663044080</v>
      </c>
      <c r="X29" s="19"/>
      <c r="Y29" s="19">
        <v>1663044080</v>
      </c>
      <c r="Z29" s="20"/>
      <c r="AA29" s="21"/>
    </row>
    <row r="30" spans="1:27" ht="13.5">
      <c r="A30" s="22" t="s">
        <v>52</v>
      </c>
      <c r="B30" s="16"/>
      <c r="C30" s="17">
        <v>1600000000</v>
      </c>
      <c r="D30" s="17"/>
      <c r="E30" s="18">
        <v>1500000000</v>
      </c>
      <c r="F30" s="19">
        <v>1500000000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>
        <v>1500000000</v>
      </c>
    </row>
    <row r="31" spans="1:27" ht="13.5">
      <c r="A31" s="22" t="s">
        <v>53</v>
      </c>
      <c r="B31" s="16"/>
      <c r="C31" s="17">
        <v>-7918647</v>
      </c>
      <c r="D31" s="17"/>
      <c r="E31" s="18">
        <v>23199673</v>
      </c>
      <c r="F31" s="19">
        <v>23199673</v>
      </c>
      <c r="G31" s="19">
        <v>-6579825</v>
      </c>
      <c r="H31" s="36">
        <v>-968948</v>
      </c>
      <c r="I31" s="36">
        <v>-12675475</v>
      </c>
      <c r="J31" s="36">
        <v>-20224248</v>
      </c>
      <c r="K31" s="19">
        <v>-14194410</v>
      </c>
      <c r="L31" s="19">
        <v>-12683760</v>
      </c>
      <c r="M31" s="19">
        <v>-3423170</v>
      </c>
      <c r="N31" s="19">
        <v>-30301340</v>
      </c>
      <c r="O31" s="36"/>
      <c r="P31" s="36"/>
      <c r="Q31" s="36"/>
      <c r="R31" s="19"/>
      <c r="S31" s="19"/>
      <c r="T31" s="19"/>
      <c r="U31" s="19"/>
      <c r="V31" s="36"/>
      <c r="W31" s="36">
        <v>-50525588</v>
      </c>
      <c r="X31" s="36">
        <v>11600660</v>
      </c>
      <c r="Y31" s="19">
        <v>-62126248</v>
      </c>
      <c r="Z31" s="20">
        <v>-535.54</v>
      </c>
      <c r="AA31" s="21">
        <v>23199673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-648537164</v>
      </c>
      <c r="D33" s="17"/>
      <c r="E33" s="18">
        <v>-634301440</v>
      </c>
      <c r="F33" s="19">
        <v>-634301440</v>
      </c>
      <c r="G33" s="19">
        <v>-17092</v>
      </c>
      <c r="H33" s="19"/>
      <c r="I33" s="19">
        <v>-71904425</v>
      </c>
      <c r="J33" s="19">
        <v>-71921517</v>
      </c>
      <c r="K33" s="19">
        <v>-34403</v>
      </c>
      <c r="L33" s="19">
        <v>-453044080</v>
      </c>
      <c r="M33" s="19">
        <v>-161722192</v>
      </c>
      <c r="N33" s="19">
        <v>-614800675</v>
      </c>
      <c r="O33" s="19"/>
      <c r="P33" s="19"/>
      <c r="Q33" s="19"/>
      <c r="R33" s="19"/>
      <c r="S33" s="19"/>
      <c r="T33" s="19"/>
      <c r="U33" s="19"/>
      <c r="V33" s="19"/>
      <c r="W33" s="19">
        <v>-686722192</v>
      </c>
      <c r="X33" s="19">
        <v>-317150718</v>
      </c>
      <c r="Y33" s="19">
        <v>-369571474</v>
      </c>
      <c r="Z33" s="20">
        <v>116.53</v>
      </c>
      <c r="AA33" s="21">
        <v>-634301440</v>
      </c>
    </row>
    <row r="34" spans="1:27" ht="13.5">
      <c r="A34" s="23" t="s">
        <v>55</v>
      </c>
      <c r="B34" s="24"/>
      <c r="C34" s="25">
        <f aca="true" t="shared" si="2" ref="C34:Y34">SUM(C29:C33)</f>
        <v>885653736</v>
      </c>
      <c r="D34" s="25">
        <f>SUM(D29:D33)</f>
        <v>0</v>
      </c>
      <c r="E34" s="26">
        <f t="shared" si="2"/>
        <v>888898233</v>
      </c>
      <c r="F34" s="27">
        <f t="shared" si="2"/>
        <v>888898233</v>
      </c>
      <c r="G34" s="27">
        <f t="shared" si="2"/>
        <v>-6631102</v>
      </c>
      <c r="H34" s="27">
        <f t="shared" si="2"/>
        <v>589031053</v>
      </c>
      <c r="I34" s="27">
        <f t="shared" si="2"/>
        <v>805420100</v>
      </c>
      <c r="J34" s="27">
        <f t="shared" si="2"/>
        <v>1387820051</v>
      </c>
      <c r="K34" s="27">
        <f t="shared" si="2"/>
        <v>-382194629</v>
      </c>
      <c r="L34" s="27">
        <f t="shared" si="2"/>
        <v>-195727840</v>
      </c>
      <c r="M34" s="27">
        <f t="shared" si="2"/>
        <v>115898718</v>
      </c>
      <c r="N34" s="27">
        <f t="shared" si="2"/>
        <v>-462023751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925796300</v>
      </c>
      <c r="X34" s="27">
        <f t="shared" si="2"/>
        <v>-305550058</v>
      </c>
      <c r="Y34" s="27">
        <f t="shared" si="2"/>
        <v>1231346358</v>
      </c>
      <c r="Z34" s="28">
        <f>+IF(X34&lt;&gt;0,+(Y34/X34)*100,0)</f>
        <v>-402.9933314560195</v>
      </c>
      <c r="AA34" s="29">
        <f>SUM(AA29:AA33)</f>
        <v>888898233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-529155301</v>
      </c>
      <c r="D36" s="31">
        <f>+D15+D25+D34</f>
        <v>0</v>
      </c>
      <c r="E36" s="32">
        <f t="shared" si="3"/>
        <v>1276568696</v>
      </c>
      <c r="F36" s="33">
        <f t="shared" si="3"/>
        <v>1276568696</v>
      </c>
      <c r="G36" s="33">
        <f t="shared" si="3"/>
        <v>56662359</v>
      </c>
      <c r="H36" s="33">
        <f t="shared" si="3"/>
        <v>24765706</v>
      </c>
      <c r="I36" s="33">
        <f t="shared" si="3"/>
        <v>-134359431</v>
      </c>
      <c r="J36" s="33">
        <f t="shared" si="3"/>
        <v>-52931366</v>
      </c>
      <c r="K36" s="33">
        <f t="shared" si="3"/>
        <v>-382448415</v>
      </c>
      <c r="L36" s="33">
        <f t="shared" si="3"/>
        <v>91858717</v>
      </c>
      <c r="M36" s="33">
        <f t="shared" si="3"/>
        <v>-49273631</v>
      </c>
      <c r="N36" s="33">
        <f t="shared" si="3"/>
        <v>-339863329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-392794695</v>
      </c>
      <c r="X36" s="33">
        <f t="shared" si="3"/>
        <v>-106733158</v>
      </c>
      <c r="Y36" s="33">
        <f t="shared" si="3"/>
        <v>-286061537</v>
      </c>
      <c r="Z36" s="34">
        <f>+IF(X36&lt;&gt;0,+(Y36/X36)*100,0)</f>
        <v>268.0156217246003</v>
      </c>
      <c r="AA36" s="35">
        <f>+AA15+AA25+AA34</f>
        <v>1276568696</v>
      </c>
    </row>
    <row r="37" spans="1:27" ht="13.5">
      <c r="A37" s="22" t="s">
        <v>57</v>
      </c>
      <c r="B37" s="16"/>
      <c r="C37" s="31">
        <v>1376971281</v>
      </c>
      <c r="D37" s="31"/>
      <c r="E37" s="32">
        <v>1416667468</v>
      </c>
      <c r="F37" s="33">
        <v>1416667468</v>
      </c>
      <c r="G37" s="33">
        <v>847815980</v>
      </c>
      <c r="H37" s="33">
        <v>904478339</v>
      </c>
      <c r="I37" s="33">
        <v>929244045</v>
      </c>
      <c r="J37" s="33">
        <v>847815980</v>
      </c>
      <c r="K37" s="33">
        <v>794884614</v>
      </c>
      <c r="L37" s="33">
        <v>412436199</v>
      </c>
      <c r="M37" s="33">
        <v>504294916</v>
      </c>
      <c r="N37" s="33">
        <v>794884614</v>
      </c>
      <c r="O37" s="33"/>
      <c r="P37" s="33"/>
      <c r="Q37" s="33"/>
      <c r="R37" s="33"/>
      <c r="S37" s="33"/>
      <c r="T37" s="33"/>
      <c r="U37" s="33"/>
      <c r="V37" s="33"/>
      <c r="W37" s="33">
        <v>847815980</v>
      </c>
      <c r="X37" s="33">
        <v>1416667468</v>
      </c>
      <c r="Y37" s="33">
        <v>-568851488</v>
      </c>
      <c r="Z37" s="34">
        <v>-40.15</v>
      </c>
      <c r="AA37" s="35">
        <v>1416667468</v>
      </c>
    </row>
    <row r="38" spans="1:27" ht="13.5">
      <c r="A38" s="41" t="s">
        <v>58</v>
      </c>
      <c r="B38" s="42"/>
      <c r="C38" s="43">
        <v>847815980</v>
      </c>
      <c r="D38" s="43"/>
      <c r="E38" s="44">
        <v>2693236164</v>
      </c>
      <c r="F38" s="45">
        <v>2693236164</v>
      </c>
      <c r="G38" s="45">
        <v>904478339</v>
      </c>
      <c r="H38" s="45">
        <v>929244045</v>
      </c>
      <c r="I38" s="45">
        <v>794884614</v>
      </c>
      <c r="J38" s="45">
        <v>794884614</v>
      </c>
      <c r="K38" s="45">
        <v>412436199</v>
      </c>
      <c r="L38" s="45">
        <v>504294916</v>
      </c>
      <c r="M38" s="45">
        <v>455021285</v>
      </c>
      <c r="N38" s="45">
        <v>455021285</v>
      </c>
      <c r="O38" s="45"/>
      <c r="P38" s="45"/>
      <c r="Q38" s="45"/>
      <c r="R38" s="45"/>
      <c r="S38" s="45"/>
      <c r="T38" s="45"/>
      <c r="U38" s="45"/>
      <c r="V38" s="45"/>
      <c r="W38" s="45">
        <v>455021285</v>
      </c>
      <c r="X38" s="45">
        <v>1309934310</v>
      </c>
      <c r="Y38" s="45">
        <v>-854913025</v>
      </c>
      <c r="Z38" s="46">
        <v>-65.26</v>
      </c>
      <c r="AA38" s="47">
        <v>2693236164</v>
      </c>
    </row>
    <row r="39" spans="1:27" ht="13.5">
      <c r="A39" s="48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69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21754218000</v>
      </c>
      <c r="D6" s="17"/>
      <c r="E6" s="18">
        <v>22854574224</v>
      </c>
      <c r="F6" s="19">
        <v>22854574224</v>
      </c>
      <c r="G6" s="19">
        <v>1398395329</v>
      </c>
      <c r="H6" s="19">
        <v>1982642709</v>
      </c>
      <c r="I6" s="19">
        <v>3377968040</v>
      </c>
      <c r="J6" s="19">
        <v>6759006078</v>
      </c>
      <c r="K6" s="19">
        <v>1670172326</v>
      </c>
      <c r="L6" s="19">
        <v>1382286120</v>
      </c>
      <c r="M6" s="19">
        <v>2885813281</v>
      </c>
      <c r="N6" s="19">
        <v>5938271727</v>
      </c>
      <c r="O6" s="19"/>
      <c r="P6" s="19"/>
      <c r="Q6" s="19"/>
      <c r="R6" s="19"/>
      <c r="S6" s="19"/>
      <c r="T6" s="19"/>
      <c r="U6" s="19"/>
      <c r="V6" s="19"/>
      <c r="W6" s="19">
        <v>12697277805</v>
      </c>
      <c r="X6" s="19">
        <v>12072063919</v>
      </c>
      <c r="Y6" s="19">
        <v>625213886</v>
      </c>
      <c r="Z6" s="20">
        <v>5.18</v>
      </c>
      <c r="AA6" s="21">
        <v>22854574224</v>
      </c>
    </row>
    <row r="7" spans="1:27" ht="13.5">
      <c r="A7" s="22" t="s">
        <v>34</v>
      </c>
      <c r="B7" s="16"/>
      <c r="C7" s="17">
        <v>2191385000</v>
      </c>
      <c r="D7" s="17"/>
      <c r="E7" s="18">
        <v>2584009904</v>
      </c>
      <c r="F7" s="19">
        <v>2584009904</v>
      </c>
      <c r="G7" s="19">
        <v>787727000</v>
      </c>
      <c r="H7" s="19">
        <v>26300000</v>
      </c>
      <c r="I7" s="19">
        <v>5112000</v>
      </c>
      <c r="J7" s="19">
        <v>819139000</v>
      </c>
      <c r="K7" s="19"/>
      <c r="L7" s="19">
        <v>40312000</v>
      </c>
      <c r="M7" s="19">
        <v>319095000</v>
      </c>
      <c r="N7" s="19">
        <v>359407000</v>
      </c>
      <c r="O7" s="19"/>
      <c r="P7" s="19"/>
      <c r="Q7" s="19"/>
      <c r="R7" s="19"/>
      <c r="S7" s="19"/>
      <c r="T7" s="19"/>
      <c r="U7" s="19"/>
      <c r="V7" s="19"/>
      <c r="W7" s="19">
        <v>1178546000</v>
      </c>
      <c r="X7" s="19">
        <v>1515731688</v>
      </c>
      <c r="Y7" s="19">
        <v>-337185688</v>
      </c>
      <c r="Z7" s="20">
        <v>-22.25</v>
      </c>
      <c r="AA7" s="21">
        <v>2584009904</v>
      </c>
    </row>
    <row r="8" spans="1:27" ht="13.5">
      <c r="A8" s="22" t="s">
        <v>35</v>
      </c>
      <c r="B8" s="16"/>
      <c r="C8" s="17">
        <v>2041010000</v>
      </c>
      <c r="D8" s="17"/>
      <c r="E8" s="18">
        <v>3377739831</v>
      </c>
      <c r="F8" s="19">
        <v>3377739831</v>
      </c>
      <c r="G8" s="19">
        <v>480019000</v>
      </c>
      <c r="H8" s="19"/>
      <c r="I8" s="19">
        <v>-95305000</v>
      </c>
      <c r="J8" s="19">
        <v>384714000</v>
      </c>
      <c r="K8" s="19">
        <v>35000000</v>
      </c>
      <c r="L8" s="19">
        <v>349011000</v>
      </c>
      <c r="M8" s="19">
        <v>369775000</v>
      </c>
      <c r="N8" s="19">
        <v>753786000</v>
      </c>
      <c r="O8" s="19"/>
      <c r="P8" s="19"/>
      <c r="Q8" s="19"/>
      <c r="R8" s="19"/>
      <c r="S8" s="19"/>
      <c r="T8" s="19"/>
      <c r="U8" s="19"/>
      <c r="V8" s="19"/>
      <c r="W8" s="19">
        <v>1138500000</v>
      </c>
      <c r="X8" s="19">
        <v>1123838116</v>
      </c>
      <c r="Y8" s="19">
        <v>14661884</v>
      </c>
      <c r="Z8" s="20">
        <v>1.3</v>
      </c>
      <c r="AA8" s="21">
        <v>3377739831</v>
      </c>
    </row>
    <row r="9" spans="1:27" ht="13.5">
      <c r="A9" s="22" t="s">
        <v>36</v>
      </c>
      <c r="B9" s="16"/>
      <c r="C9" s="17">
        <v>477911000</v>
      </c>
      <c r="D9" s="17"/>
      <c r="E9" s="18">
        <v>606014430</v>
      </c>
      <c r="F9" s="19">
        <v>606014430</v>
      </c>
      <c r="G9" s="19">
        <v>120866903</v>
      </c>
      <c r="H9" s="19">
        <v>102067695</v>
      </c>
      <c r="I9" s="19">
        <v>-77505188</v>
      </c>
      <c r="J9" s="19">
        <v>145429410</v>
      </c>
      <c r="K9" s="19">
        <v>65204905</v>
      </c>
      <c r="L9" s="19">
        <v>57847592</v>
      </c>
      <c r="M9" s="19">
        <v>9126626</v>
      </c>
      <c r="N9" s="19">
        <v>132179123</v>
      </c>
      <c r="O9" s="19"/>
      <c r="P9" s="19"/>
      <c r="Q9" s="19"/>
      <c r="R9" s="19"/>
      <c r="S9" s="19"/>
      <c r="T9" s="19"/>
      <c r="U9" s="19"/>
      <c r="V9" s="19"/>
      <c r="W9" s="19">
        <v>277608533</v>
      </c>
      <c r="X9" s="19">
        <v>233431462</v>
      </c>
      <c r="Y9" s="19">
        <v>44177071</v>
      </c>
      <c r="Z9" s="20">
        <v>18.93</v>
      </c>
      <c r="AA9" s="21">
        <v>606014430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-20638647000</v>
      </c>
      <c r="D12" s="17"/>
      <c r="E12" s="18">
        <v>-22761914235</v>
      </c>
      <c r="F12" s="19">
        <v>-22761914235</v>
      </c>
      <c r="G12" s="19">
        <v>-2444006478</v>
      </c>
      <c r="H12" s="19">
        <v>-2448801110</v>
      </c>
      <c r="I12" s="19">
        <v>-997279012</v>
      </c>
      <c r="J12" s="19">
        <v>-5890086600</v>
      </c>
      <c r="K12" s="19">
        <v>-2205528577</v>
      </c>
      <c r="L12" s="19">
        <v>-2413682142</v>
      </c>
      <c r="M12" s="19">
        <v>-2319006011</v>
      </c>
      <c r="N12" s="19">
        <v>-6938216730</v>
      </c>
      <c r="O12" s="19"/>
      <c r="P12" s="19"/>
      <c r="Q12" s="19"/>
      <c r="R12" s="19"/>
      <c r="S12" s="19"/>
      <c r="T12" s="19"/>
      <c r="U12" s="19"/>
      <c r="V12" s="19"/>
      <c r="W12" s="19">
        <v>-12828303330</v>
      </c>
      <c r="X12" s="19">
        <v>-10421967511</v>
      </c>
      <c r="Y12" s="19">
        <v>-2406335819</v>
      </c>
      <c r="Z12" s="20">
        <v>23.09</v>
      </c>
      <c r="AA12" s="21">
        <v>-22761914235</v>
      </c>
    </row>
    <row r="13" spans="1:27" ht="13.5">
      <c r="A13" s="22" t="s">
        <v>40</v>
      </c>
      <c r="B13" s="16"/>
      <c r="C13" s="17">
        <v>-857206000</v>
      </c>
      <c r="D13" s="17"/>
      <c r="E13" s="18">
        <v>-1177330927</v>
      </c>
      <c r="F13" s="19">
        <v>-1177330927</v>
      </c>
      <c r="G13" s="19"/>
      <c r="H13" s="19">
        <v>-12953131</v>
      </c>
      <c r="I13" s="19">
        <v>-100259773</v>
      </c>
      <c r="J13" s="19">
        <v>-113212904</v>
      </c>
      <c r="K13" s="19">
        <v>-5514549</v>
      </c>
      <c r="L13" s="19"/>
      <c r="M13" s="19">
        <v>-388463180</v>
      </c>
      <c r="N13" s="19">
        <v>-393977729</v>
      </c>
      <c r="O13" s="19"/>
      <c r="P13" s="19"/>
      <c r="Q13" s="19"/>
      <c r="R13" s="19"/>
      <c r="S13" s="19"/>
      <c r="T13" s="19"/>
      <c r="U13" s="19"/>
      <c r="V13" s="19"/>
      <c r="W13" s="19">
        <v>-507190633</v>
      </c>
      <c r="X13" s="19">
        <v>-689432517</v>
      </c>
      <c r="Y13" s="19">
        <v>182241884</v>
      </c>
      <c r="Z13" s="20">
        <v>-26.43</v>
      </c>
      <c r="AA13" s="21">
        <v>-1177330927</v>
      </c>
    </row>
    <row r="14" spans="1:27" ht="13.5">
      <c r="A14" s="22" t="s">
        <v>41</v>
      </c>
      <c r="B14" s="16"/>
      <c r="C14" s="17">
        <v>-166133000</v>
      </c>
      <c r="D14" s="17"/>
      <c r="E14" s="18">
        <v>-205214290</v>
      </c>
      <c r="F14" s="19">
        <v>-205214290</v>
      </c>
      <c r="G14" s="19"/>
      <c r="H14" s="19"/>
      <c r="I14" s="19">
        <v>-31340066</v>
      </c>
      <c r="J14" s="19">
        <v>-31340066</v>
      </c>
      <c r="K14" s="19"/>
      <c r="L14" s="19"/>
      <c r="M14" s="19">
        <v>-51846000</v>
      </c>
      <c r="N14" s="19">
        <v>-51846000</v>
      </c>
      <c r="O14" s="19"/>
      <c r="P14" s="19"/>
      <c r="Q14" s="19"/>
      <c r="R14" s="19"/>
      <c r="S14" s="19"/>
      <c r="T14" s="19"/>
      <c r="U14" s="19"/>
      <c r="V14" s="19"/>
      <c r="W14" s="19">
        <v>-83186066</v>
      </c>
      <c r="X14" s="19">
        <v>-110588618</v>
      </c>
      <c r="Y14" s="19">
        <v>27402552</v>
      </c>
      <c r="Z14" s="20">
        <v>-24.78</v>
      </c>
      <c r="AA14" s="21">
        <v>-205214290</v>
      </c>
    </row>
    <row r="15" spans="1:27" ht="13.5">
      <c r="A15" s="23" t="s">
        <v>42</v>
      </c>
      <c r="B15" s="24"/>
      <c r="C15" s="25">
        <f aca="true" t="shared" si="0" ref="C15:Y15">SUM(C6:C14)</f>
        <v>4802538000</v>
      </c>
      <c r="D15" s="25">
        <f>SUM(D6:D14)</f>
        <v>0</v>
      </c>
      <c r="E15" s="26">
        <f t="shared" si="0"/>
        <v>5277878937</v>
      </c>
      <c r="F15" s="27">
        <f t="shared" si="0"/>
        <v>5277878937</v>
      </c>
      <c r="G15" s="27">
        <f t="shared" si="0"/>
        <v>343001754</v>
      </c>
      <c r="H15" s="27">
        <f t="shared" si="0"/>
        <v>-350743837</v>
      </c>
      <c r="I15" s="27">
        <f t="shared" si="0"/>
        <v>2081391001</v>
      </c>
      <c r="J15" s="27">
        <f t="shared" si="0"/>
        <v>2073648918</v>
      </c>
      <c r="K15" s="27">
        <f t="shared" si="0"/>
        <v>-440665895</v>
      </c>
      <c r="L15" s="27">
        <f t="shared" si="0"/>
        <v>-584225430</v>
      </c>
      <c r="M15" s="27">
        <f t="shared" si="0"/>
        <v>824494716</v>
      </c>
      <c r="N15" s="27">
        <f t="shared" si="0"/>
        <v>-200396609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1873252309</v>
      </c>
      <c r="X15" s="27">
        <f t="shared" si="0"/>
        <v>3723076539</v>
      </c>
      <c r="Y15" s="27">
        <f t="shared" si="0"/>
        <v>-1849824230</v>
      </c>
      <c r="Z15" s="28">
        <f>+IF(X15&lt;&gt;0,+(Y15/X15)*100,0)</f>
        <v>-49.68536667518669</v>
      </c>
      <c r="AA15" s="29">
        <f>SUM(AA6:AA14)</f>
        <v>5277878937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34768000</v>
      </c>
      <c r="D19" s="17"/>
      <c r="E19" s="18">
        <v>34288745</v>
      </c>
      <c r="F19" s="19">
        <v>34288745</v>
      </c>
      <c r="G19" s="36"/>
      <c r="H19" s="36"/>
      <c r="I19" s="36">
        <v>1059908</v>
      </c>
      <c r="J19" s="19">
        <v>1059908</v>
      </c>
      <c r="K19" s="36"/>
      <c r="L19" s="36"/>
      <c r="M19" s="19">
        <v>4557000</v>
      </c>
      <c r="N19" s="36">
        <v>4557000</v>
      </c>
      <c r="O19" s="36"/>
      <c r="P19" s="36"/>
      <c r="Q19" s="19"/>
      <c r="R19" s="36"/>
      <c r="S19" s="36"/>
      <c r="T19" s="19"/>
      <c r="U19" s="36"/>
      <c r="V19" s="36"/>
      <c r="W19" s="36">
        <v>5616908</v>
      </c>
      <c r="X19" s="19">
        <v>-6418820</v>
      </c>
      <c r="Y19" s="36">
        <v>12035728</v>
      </c>
      <c r="Z19" s="37">
        <v>-187.51</v>
      </c>
      <c r="AA19" s="38">
        <v>34288745</v>
      </c>
    </row>
    <row r="20" spans="1:27" ht="13.5">
      <c r="A20" s="22" t="s">
        <v>45</v>
      </c>
      <c r="B20" s="16"/>
      <c r="C20" s="17">
        <v>65832000</v>
      </c>
      <c r="D20" s="17"/>
      <c r="E20" s="39"/>
      <c r="F20" s="36"/>
      <c r="G20" s="19"/>
      <c r="H20" s="19"/>
      <c r="I20" s="19">
        <v>-1634000</v>
      </c>
      <c r="J20" s="19">
        <v>-1634000</v>
      </c>
      <c r="K20" s="19"/>
      <c r="L20" s="19"/>
      <c r="M20" s="36">
        <v>-3587000</v>
      </c>
      <c r="N20" s="19">
        <v>-3587000</v>
      </c>
      <c r="O20" s="19"/>
      <c r="P20" s="19"/>
      <c r="Q20" s="19"/>
      <c r="R20" s="19"/>
      <c r="S20" s="19"/>
      <c r="T20" s="36"/>
      <c r="U20" s="19"/>
      <c r="V20" s="19"/>
      <c r="W20" s="19">
        <v>-5221000</v>
      </c>
      <c r="X20" s="19"/>
      <c r="Y20" s="19">
        <v>-5221000</v>
      </c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>
        <v>-68508000</v>
      </c>
      <c r="J21" s="19">
        <v>-68508000</v>
      </c>
      <c r="K21" s="36"/>
      <c r="L21" s="36"/>
      <c r="M21" s="19">
        <v>-16502000</v>
      </c>
      <c r="N21" s="36">
        <v>-16502000</v>
      </c>
      <c r="O21" s="36"/>
      <c r="P21" s="36"/>
      <c r="Q21" s="19"/>
      <c r="R21" s="36"/>
      <c r="S21" s="36"/>
      <c r="T21" s="19"/>
      <c r="U21" s="36"/>
      <c r="V21" s="36"/>
      <c r="W21" s="36">
        <v>-85010000</v>
      </c>
      <c r="X21" s="19"/>
      <c r="Y21" s="36">
        <v>-85010000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>
        <v>614571541</v>
      </c>
      <c r="H22" s="19">
        <v>669003661</v>
      </c>
      <c r="I22" s="19">
        <v>-1850449202</v>
      </c>
      <c r="J22" s="19">
        <v>-566874000</v>
      </c>
      <c r="K22" s="19">
        <v>332094203</v>
      </c>
      <c r="L22" s="19">
        <v>497914877</v>
      </c>
      <c r="M22" s="19">
        <v>-829354918</v>
      </c>
      <c r="N22" s="19">
        <v>654162</v>
      </c>
      <c r="O22" s="19"/>
      <c r="P22" s="19"/>
      <c r="Q22" s="19"/>
      <c r="R22" s="19"/>
      <c r="S22" s="19"/>
      <c r="T22" s="19"/>
      <c r="U22" s="19"/>
      <c r="V22" s="19"/>
      <c r="W22" s="19">
        <v>-566219838</v>
      </c>
      <c r="X22" s="19"/>
      <c r="Y22" s="19">
        <v>-566219838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-4212016000</v>
      </c>
      <c r="D24" s="17"/>
      <c r="E24" s="18">
        <v>-5711021000</v>
      </c>
      <c r="F24" s="19">
        <v>-5711021000</v>
      </c>
      <c r="G24" s="19">
        <v>-849134023</v>
      </c>
      <c r="H24" s="19">
        <v>-234918696</v>
      </c>
      <c r="I24" s="19">
        <v>-82987281</v>
      </c>
      <c r="J24" s="19">
        <v>-1167040000</v>
      </c>
      <c r="K24" s="19">
        <v>-371225304</v>
      </c>
      <c r="L24" s="19">
        <v>-247511280</v>
      </c>
      <c r="M24" s="19">
        <v>-476275836</v>
      </c>
      <c r="N24" s="19">
        <v>-1095012420</v>
      </c>
      <c r="O24" s="19"/>
      <c r="P24" s="19"/>
      <c r="Q24" s="19"/>
      <c r="R24" s="19"/>
      <c r="S24" s="19"/>
      <c r="T24" s="19"/>
      <c r="U24" s="19"/>
      <c r="V24" s="19"/>
      <c r="W24" s="19">
        <v>-2262052420</v>
      </c>
      <c r="X24" s="19">
        <v>1695566000</v>
      </c>
      <c r="Y24" s="19">
        <v>-3957618420</v>
      </c>
      <c r="Z24" s="20">
        <v>-233.41</v>
      </c>
      <c r="AA24" s="21">
        <v>-5711021000</v>
      </c>
    </row>
    <row r="25" spans="1:27" ht="13.5">
      <c r="A25" s="23" t="s">
        <v>49</v>
      </c>
      <c r="B25" s="24"/>
      <c r="C25" s="25">
        <f aca="true" t="shared" si="1" ref="C25:Y25">SUM(C19:C24)</f>
        <v>-4111416000</v>
      </c>
      <c r="D25" s="25">
        <f>SUM(D19:D24)</f>
        <v>0</v>
      </c>
      <c r="E25" s="26">
        <f t="shared" si="1"/>
        <v>-5676732255</v>
      </c>
      <c r="F25" s="27">
        <f t="shared" si="1"/>
        <v>-5676732255</v>
      </c>
      <c r="G25" s="27">
        <f t="shared" si="1"/>
        <v>-234562482</v>
      </c>
      <c r="H25" s="27">
        <f t="shared" si="1"/>
        <v>434084965</v>
      </c>
      <c r="I25" s="27">
        <f t="shared" si="1"/>
        <v>-2002518575</v>
      </c>
      <c r="J25" s="27">
        <f t="shared" si="1"/>
        <v>-1802996092</v>
      </c>
      <c r="K25" s="27">
        <f t="shared" si="1"/>
        <v>-39131101</v>
      </c>
      <c r="L25" s="27">
        <f t="shared" si="1"/>
        <v>250403597</v>
      </c>
      <c r="M25" s="27">
        <f t="shared" si="1"/>
        <v>-1321162754</v>
      </c>
      <c r="N25" s="27">
        <f t="shared" si="1"/>
        <v>-1109890258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-2912886350</v>
      </c>
      <c r="X25" s="27">
        <f t="shared" si="1"/>
        <v>1689147180</v>
      </c>
      <c r="Y25" s="27">
        <f t="shared" si="1"/>
        <v>-4602033530</v>
      </c>
      <c r="Z25" s="28">
        <f>+IF(X25&lt;&gt;0,+(Y25/X25)*100,0)</f>
        <v>-272.44716058431334</v>
      </c>
      <c r="AA25" s="29">
        <f>SUM(AA19:AA24)</f>
        <v>-5676732255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1509589000</v>
      </c>
      <c r="D30" s="17"/>
      <c r="E30" s="18">
        <v>1000000000</v>
      </c>
      <c r="F30" s="19">
        <v>1000000000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>
        <v>1000000000</v>
      </c>
    </row>
    <row r="31" spans="1:27" ht="13.5">
      <c r="A31" s="22" t="s">
        <v>53</v>
      </c>
      <c r="B31" s="16"/>
      <c r="C31" s="17">
        <v>239299000</v>
      </c>
      <c r="D31" s="17"/>
      <c r="E31" s="18">
        <v>62522000</v>
      </c>
      <c r="F31" s="19">
        <v>62522000</v>
      </c>
      <c r="G31" s="19"/>
      <c r="H31" s="36"/>
      <c r="I31" s="36">
        <v>-130161000</v>
      </c>
      <c r="J31" s="36">
        <v>-130161000</v>
      </c>
      <c r="K31" s="19"/>
      <c r="L31" s="19"/>
      <c r="M31" s="19">
        <v>-2231000</v>
      </c>
      <c r="N31" s="19">
        <v>-2231000</v>
      </c>
      <c r="O31" s="36"/>
      <c r="P31" s="36"/>
      <c r="Q31" s="36"/>
      <c r="R31" s="19"/>
      <c r="S31" s="19"/>
      <c r="T31" s="19"/>
      <c r="U31" s="19"/>
      <c r="V31" s="36"/>
      <c r="W31" s="36">
        <v>-132392000</v>
      </c>
      <c r="X31" s="36"/>
      <c r="Y31" s="19">
        <v>-132392000</v>
      </c>
      <c r="Z31" s="20"/>
      <c r="AA31" s="21">
        <v>62522000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-1140027000</v>
      </c>
      <c r="D33" s="17"/>
      <c r="E33" s="18">
        <v>-1037825000</v>
      </c>
      <c r="F33" s="19">
        <v>-1037825000</v>
      </c>
      <c r="G33" s="19"/>
      <c r="H33" s="19">
        <v>-37704288</v>
      </c>
      <c r="I33" s="19">
        <v>-234921500</v>
      </c>
      <c r="J33" s="19">
        <v>-272625788</v>
      </c>
      <c r="K33" s="19">
        <v>-58017716</v>
      </c>
      <c r="L33" s="19"/>
      <c r="M33" s="19">
        <v>-150577395</v>
      </c>
      <c r="N33" s="19">
        <v>-208595111</v>
      </c>
      <c r="O33" s="19"/>
      <c r="P33" s="19"/>
      <c r="Q33" s="19"/>
      <c r="R33" s="19"/>
      <c r="S33" s="19"/>
      <c r="T33" s="19"/>
      <c r="U33" s="19"/>
      <c r="V33" s="19"/>
      <c r="W33" s="19">
        <v>-481220899</v>
      </c>
      <c r="X33" s="19">
        <v>1308719606</v>
      </c>
      <c r="Y33" s="19">
        <v>-1789940505</v>
      </c>
      <c r="Z33" s="20">
        <v>-136.77</v>
      </c>
      <c r="AA33" s="21">
        <v>-1037825000</v>
      </c>
    </row>
    <row r="34" spans="1:27" ht="13.5">
      <c r="A34" s="23" t="s">
        <v>55</v>
      </c>
      <c r="B34" s="24"/>
      <c r="C34" s="25">
        <f aca="true" t="shared" si="2" ref="C34:Y34">SUM(C29:C33)</f>
        <v>608861000</v>
      </c>
      <c r="D34" s="25">
        <f>SUM(D29:D33)</f>
        <v>0</v>
      </c>
      <c r="E34" s="26">
        <f t="shared" si="2"/>
        <v>24697000</v>
      </c>
      <c r="F34" s="27">
        <f t="shared" si="2"/>
        <v>24697000</v>
      </c>
      <c r="G34" s="27">
        <f t="shared" si="2"/>
        <v>0</v>
      </c>
      <c r="H34" s="27">
        <f t="shared" si="2"/>
        <v>-37704288</v>
      </c>
      <c r="I34" s="27">
        <f t="shared" si="2"/>
        <v>-365082500</v>
      </c>
      <c r="J34" s="27">
        <f t="shared" si="2"/>
        <v>-402786788</v>
      </c>
      <c r="K34" s="27">
        <f t="shared" si="2"/>
        <v>-58017716</v>
      </c>
      <c r="L34" s="27">
        <f t="shared" si="2"/>
        <v>0</v>
      </c>
      <c r="M34" s="27">
        <f t="shared" si="2"/>
        <v>-152808395</v>
      </c>
      <c r="N34" s="27">
        <f t="shared" si="2"/>
        <v>-210826111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-613612899</v>
      </c>
      <c r="X34" s="27">
        <f t="shared" si="2"/>
        <v>1308719606</v>
      </c>
      <c r="Y34" s="27">
        <f t="shared" si="2"/>
        <v>-1922332505</v>
      </c>
      <c r="Z34" s="28">
        <f>+IF(X34&lt;&gt;0,+(Y34/X34)*100,0)</f>
        <v>-146.88650618412146</v>
      </c>
      <c r="AA34" s="29">
        <f>SUM(AA29:AA33)</f>
        <v>24697000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1299983000</v>
      </c>
      <c r="D36" s="31">
        <f>+D15+D25+D34</f>
        <v>0</v>
      </c>
      <c r="E36" s="32">
        <f t="shared" si="3"/>
        <v>-374156318</v>
      </c>
      <c r="F36" s="33">
        <f t="shared" si="3"/>
        <v>-374156318</v>
      </c>
      <c r="G36" s="33">
        <f t="shared" si="3"/>
        <v>108439272</v>
      </c>
      <c r="H36" s="33">
        <f t="shared" si="3"/>
        <v>45636840</v>
      </c>
      <c r="I36" s="33">
        <f t="shared" si="3"/>
        <v>-286210074</v>
      </c>
      <c r="J36" s="33">
        <f t="shared" si="3"/>
        <v>-132133962</v>
      </c>
      <c r="K36" s="33">
        <f t="shared" si="3"/>
        <v>-537814712</v>
      </c>
      <c r="L36" s="33">
        <f t="shared" si="3"/>
        <v>-333821833</v>
      </c>
      <c r="M36" s="33">
        <f t="shared" si="3"/>
        <v>-649476433</v>
      </c>
      <c r="N36" s="33">
        <f t="shared" si="3"/>
        <v>-1521112978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-1653246940</v>
      </c>
      <c r="X36" s="33">
        <f t="shared" si="3"/>
        <v>6720943325</v>
      </c>
      <c r="Y36" s="33">
        <f t="shared" si="3"/>
        <v>-8374190265</v>
      </c>
      <c r="Z36" s="34">
        <f>+IF(X36&lt;&gt;0,+(Y36/X36)*100,0)</f>
        <v>-124.59843596434435</v>
      </c>
      <c r="AA36" s="35">
        <f>+AA15+AA25+AA34</f>
        <v>-374156318</v>
      </c>
    </row>
    <row r="37" spans="1:27" ht="13.5">
      <c r="A37" s="22" t="s">
        <v>57</v>
      </c>
      <c r="B37" s="16"/>
      <c r="C37" s="31">
        <v>5559709000</v>
      </c>
      <c r="D37" s="31"/>
      <c r="E37" s="32">
        <v>5522458764</v>
      </c>
      <c r="F37" s="33">
        <v>5522458764</v>
      </c>
      <c r="G37" s="33">
        <v>6084664446</v>
      </c>
      <c r="H37" s="33">
        <v>6193103718</v>
      </c>
      <c r="I37" s="33">
        <v>6238740558</v>
      </c>
      <c r="J37" s="33">
        <v>6084664446</v>
      </c>
      <c r="K37" s="33">
        <v>5952530484</v>
      </c>
      <c r="L37" s="33">
        <v>5414715772</v>
      </c>
      <c r="M37" s="33">
        <v>5080893939</v>
      </c>
      <c r="N37" s="33">
        <v>5952530484</v>
      </c>
      <c r="O37" s="33"/>
      <c r="P37" s="33"/>
      <c r="Q37" s="33"/>
      <c r="R37" s="33"/>
      <c r="S37" s="33"/>
      <c r="T37" s="33"/>
      <c r="U37" s="33"/>
      <c r="V37" s="33"/>
      <c r="W37" s="33">
        <v>6084664446</v>
      </c>
      <c r="X37" s="33">
        <v>5522458764</v>
      </c>
      <c r="Y37" s="33">
        <v>562205682</v>
      </c>
      <c r="Z37" s="34">
        <v>10.18</v>
      </c>
      <c r="AA37" s="35">
        <v>5522458764</v>
      </c>
    </row>
    <row r="38" spans="1:27" ht="13.5">
      <c r="A38" s="41" t="s">
        <v>58</v>
      </c>
      <c r="B38" s="42"/>
      <c r="C38" s="43">
        <v>6859692000</v>
      </c>
      <c r="D38" s="43"/>
      <c r="E38" s="44">
        <v>5148302446</v>
      </c>
      <c r="F38" s="45">
        <v>5148302446</v>
      </c>
      <c r="G38" s="45">
        <v>6193103718</v>
      </c>
      <c r="H38" s="45">
        <v>6238740558</v>
      </c>
      <c r="I38" s="45">
        <v>5952530484</v>
      </c>
      <c r="J38" s="45">
        <v>5952530484</v>
      </c>
      <c r="K38" s="45">
        <v>5414715772</v>
      </c>
      <c r="L38" s="45">
        <v>5080893939</v>
      </c>
      <c r="M38" s="45">
        <v>4431417506</v>
      </c>
      <c r="N38" s="45">
        <v>4431417506</v>
      </c>
      <c r="O38" s="45"/>
      <c r="P38" s="45"/>
      <c r="Q38" s="45"/>
      <c r="R38" s="45"/>
      <c r="S38" s="45"/>
      <c r="T38" s="45"/>
      <c r="U38" s="45"/>
      <c r="V38" s="45"/>
      <c r="W38" s="45">
        <v>4431417506</v>
      </c>
      <c r="X38" s="45">
        <v>12243402089</v>
      </c>
      <c r="Y38" s="45">
        <v>-7811984583</v>
      </c>
      <c r="Z38" s="46">
        <v>-63.81</v>
      </c>
      <c r="AA38" s="47">
        <v>5148302446</v>
      </c>
    </row>
    <row r="39" spans="1:27" ht="13.5">
      <c r="A39" s="48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69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22021393434</v>
      </c>
      <c r="D6" s="17"/>
      <c r="E6" s="18">
        <v>23306934596</v>
      </c>
      <c r="F6" s="19">
        <v>23265803210</v>
      </c>
      <c r="G6" s="19">
        <v>1905062842</v>
      </c>
      <c r="H6" s="19">
        <v>2653740992</v>
      </c>
      <c r="I6" s="19">
        <v>2065811297</v>
      </c>
      <c r="J6" s="19">
        <v>6624615131</v>
      </c>
      <c r="K6" s="19">
        <v>2051054913</v>
      </c>
      <c r="L6" s="19">
        <v>1847024267</v>
      </c>
      <c r="M6" s="19">
        <v>2624332590</v>
      </c>
      <c r="N6" s="19">
        <v>6522411770</v>
      </c>
      <c r="O6" s="19"/>
      <c r="P6" s="19"/>
      <c r="Q6" s="19"/>
      <c r="R6" s="19"/>
      <c r="S6" s="19"/>
      <c r="T6" s="19"/>
      <c r="U6" s="19"/>
      <c r="V6" s="19"/>
      <c r="W6" s="19">
        <v>13147026901</v>
      </c>
      <c r="X6" s="19">
        <v>12921688711</v>
      </c>
      <c r="Y6" s="19">
        <v>225338190</v>
      </c>
      <c r="Z6" s="20">
        <v>1.74</v>
      </c>
      <c r="AA6" s="21">
        <v>23265803210</v>
      </c>
    </row>
    <row r="7" spans="1:27" ht="13.5">
      <c r="A7" s="22" t="s">
        <v>34</v>
      </c>
      <c r="B7" s="16"/>
      <c r="C7" s="17">
        <v>2356046331</v>
      </c>
      <c r="D7" s="17"/>
      <c r="E7" s="18">
        <v>3498168516</v>
      </c>
      <c r="F7" s="19">
        <v>2987675222</v>
      </c>
      <c r="G7" s="19">
        <v>771030111</v>
      </c>
      <c r="H7" s="19">
        <v>70068000</v>
      </c>
      <c r="I7" s="19"/>
      <c r="J7" s="19">
        <v>841098111</v>
      </c>
      <c r="K7" s="19">
        <v>120000000</v>
      </c>
      <c r="L7" s="19">
        <v>39467876</v>
      </c>
      <c r="M7" s="19">
        <v>539519031</v>
      </c>
      <c r="N7" s="19">
        <v>698986907</v>
      </c>
      <c r="O7" s="19"/>
      <c r="P7" s="19"/>
      <c r="Q7" s="19"/>
      <c r="R7" s="19"/>
      <c r="S7" s="19"/>
      <c r="T7" s="19"/>
      <c r="U7" s="19"/>
      <c r="V7" s="19"/>
      <c r="W7" s="19">
        <v>1540085018</v>
      </c>
      <c r="X7" s="19">
        <v>1611527987</v>
      </c>
      <c r="Y7" s="19">
        <v>-71442969</v>
      </c>
      <c r="Z7" s="20">
        <v>-4.43</v>
      </c>
      <c r="AA7" s="21">
        <v>2987675222</v>
      </c>
    </row>
    <row r="8" spans="1:27" ht="13.5">
      <c r="A8" s="22" t="s">
        <v>35</v>
      </c>
      <c r="B8" s="16"/>
      <c r="C8" s="17">
        <v>2052757943</v>
      </c>
      <c r="D8" s="17"/>
      <c r="E8" s="18">
        <v>2882853356</v>
      </c>
      <c r="F8" s="19">
        <v>3236175699</v>
      </c>
      <c r="G8" s="19">
        <v>800761659</v>
      </c>
      <c r="H8" s="19">
        <v>3670923</v>
      </c>
      <c r="I8" s="19">
        <v>120294460</v>
      </c>
      <c r="J8" s="19">
        <v>924727042</v>
      </c>
      <c r="K8" s="19">
        <v>22971449</v>
      </c>
      <c r="L8" s="19">
        <v>225556314</v>
      </c>
      <c r="M8" s="19">
        <v>589332000</v>
      </c>
      <c r="N8" s="19">
        <v>837859763</v>
      </c>
      <c r="O8" s="19"/>
      <c r="P8" s="19"/>
      <c r="Q8" s="19"/>
      <c r="R8" s="19"/>
      <c r="S8" s="19"/>
      <c r="T8" s="19"/>
      <c r="U8" s="19"/>
      <c r="V8" s="19"/>
      <c r="W8" s="19">
        <v>1762586805</v>
      </c>
      <c r="X8" s="19">
        <v>1349757774</v>
      </c>
      <c r="Y8" s="19">
        <v>412829031</v>
      </c>
      <c r="Z8" s="20">
        <v>30.59</v>
      </c>
      <c r="AA8" s="21">
        <v>3236175699</v>
      </c>
    </row>
    <row r="9" spans="1:27" ht="13.5">
      <c r="A9" s="22" t="s">
        <v>36</v>
      </c>
      <c r="B9" s="16"/>
      <c r="C9" s="17">
        <v>814431450</v>
      </c>
      <c r="D9" s="17"/>
      <c r="E9" s="18">
        <v>275762180</v>
      </c>
      <c r="F9" s="19">
        <v>924429870</v>
      </c>
      <c r="G9" s="19">
        <v>32451870</v>
      </c>
      <c r="H9" s="19">
        <v>52181430</v>
      </c>
      <c r="I9" s="19">
        <v>44997440</v>
      </c>
      <c r="J9" s="19">
        <v>129630740</v>
      </c>
      <c r="K9" s="19">
        <v>46716611</v>
      </c>
      <c r="L9" s="19">
        <v>42660840</v>
      </c>
      <c r="M9" s="19">
        <v>50551328</v>
      </c>
      <c r="N9" s="19">
        <v>139928779</v>
      </c>
      <c r="O9" s="19"/>
      <c r="P9" s="19"/>
      <c r="Q9" s="19"/>
      <c r="R9" s="19"/>
      <c r="S9" s="19"/>
      <c r="T9" s="19"/>
      <c r="U9" s="19"/>
      <c r="V9" s="19"/>
      <c r="W9" s="19">
        <v>269559519</v>
      </c>
      <c r="X9" s="19">
        <v>259717445</v>
      </c>
      <c r="Y9" s="19">
        <v>9842074</v>
      </c>
      <c r="Z9" s="20">
        <v>3.79</v>
      </c>
      <c r="AA9" s="21">
        <v>924429870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-21937505159</v>
      </c>
      <c r="D12" s="17"/>
      <c r="E12" s="18">
        <v>-23514981587</v>
      </c>
      <c r="F12" s="19">
        <v>-24529195808</v>
      </c>
      <c r="G12" s="19">
        <v>-3107601568</v>
      </c>
      <c r="H12" s="19">
        <v>-2373645603</v>
      </c>
      <c r="I12" s="19">
        <v>-2371042366</v>
      </c>
      <c r="J12" s="19">
        <v>-7852289537</v>
      </c>
      <c r="K12" s="19">
        <v>-2016254744</v>
      </c>
      <c r="L12" s="19">
        <v>-2410693383</v>
      </c>
      <c r="M12" s="19">
        <v>-1883436603</v>
      </c>
      <c r="N12" s="19">
        <v>-6310384730</v>
      </c>
      <c r="O12" s="19"/>
      <c r="P12" s="19"/>
      <c r="Q12" s="19"/>
      <c r="R12" s="19"/>
      <c r="S12" s="19"/>
      <c r="T12" s="19"/>
      <c r="U12" s="19"/>
      <c r="V12" s="19"/>
      <c r="W12" s="19">
        <v>-14162674267</v>
      </c>
      <c r="X12" s="19">
        <v>-14127711761</v>
      </c>
      <c r="Y12" s="19">
        <v>-34962506</v>
      </c>
      <c r="Z12" s="20">
        <v>0.25</v>
      </c>
      <c r="AA12" s="21">
        <v>-24529195808</v>
      </c>
    </row>
    <row r="13" spans="1:27" ht="13.5">
      <c r="A13" s="22" t="s">
        <v>40</v>
      </c>
      <c r="B13" s="16"/>
      <c r="C13" s="17">
        <v>-791549370</v>
      </c>
      <c r="D13" s="17"/>
      <c r="E13" s="18">
        <v>-829746008</v>
      </c>
      <c r="F13" s="19">
        <v>-829746009</v>
      </c>
      <c r="G13" s="19"/>
      <c r="H13" s="19"/>
      <c r="I13" s="19">
        <v>-188049984</v>
      </c>
      <c r="J13" s="19">
        <v>-188049984</v>
      </c>
      <c r="K13" s="19"/>
      <c r="L13" s="19"/>
      <c r="M13" s="19">
        <v>-171768835</v>
      </c>
      <c r="N13" s="19">
        <v>-171768835</v>
      </c>
      <c r="O13" s="19"/>
      <c r="P13" s="19"/>
      <c r="Q13" s="19"/>
      <c r="R13" s="19"/>
      <c r="S13" s="19"/>
      <c r="T13" s="19"/>
      <c r="U13" s="19"/>
      <c r="V13" s="19"/>
      <c r="W13" s="19">
        <v>-359818819</v>
      </c>
      <c r="X13" s="19">
        <v>-359816754</v>
      </c>
      <c r="Y13" s="19">
        <v>-2065</v>
      </c>
      <c r="Z13" s="20"/>
      <c r="AA13" s="21">
        <v>-829746009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4515574629</v>
      </c>
      <c r="D15" s="25">
        <f>SUM(D6:D14)</f>
        <v>0</v>
      </c>
      <c r="E15" s="26">
        <f t="shared" si="0"/>
        <v>5618991053</v>
      </c>
      <c r="F15" s="27">
        <f t="shared" si="0"/>
        <v>5055142184</v>
      </c>
      <c r="G15" s="27">
        <f t="shared" si="0"/>
        <v>401704914</v>
      </c>
      <c r="H15" s="27">
        <f t="shared" si="0"/>
        <v>406015742</v>
      </c>
      <c r="I15" s="27">
        <f t="shared" si="0"/>
        <v>-327989153</v>
      </c>
      <c r="J15" s="27">
        <f t="shared" si="0"/>
        <v>479731503</v>
      </c>
      <c r="K15" s="27">
        <f t="shared" si="0"/>
        <v>224488229</v>
      </c>
      <c r="L15" s="27">
        <f t="shared" si="0"/>
        <v>-255984086</v>
      </c>
      <c r="M15" s="27">
        <f t="shared" si="0"/>
        <v>1748529511</v>
      </c>
      <c r="N15" s="27">
        <f t="shared" si="0"/>
        <v>1717033654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2196765157</v>
      </c>
      <c r="X15" s="27">
        <f t="shared" si="0"/>
        <v>1655163402</v>
      </c>
      <c r="Y15" s="27">
        <f t="shared" si="0"/>
        <v>541601755</v>
      </c>
      <c r="Z15" s="28">
        <f>+IF(X15&lt;&gt;0,+(Y15/X15)*100,0)</f>
        <v>32.72195085666835</v>
      </c>
      <c r="AA15" s="29">
        <f>SUM(AA6:AA14)</f>
        <v>5055142184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71458000</v>
      </c>
      <c r="D19" s="17"/>
      <c r="E19" s="18">
        <v>40166667</v>
      </c>
      <c r="F19" s="19">
        <v>120500000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120500000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-1750766</v>
      </c>
      <c r="D21" s="40"/>
      <c r="E21" s="18">
        <v>-4829087</v>
      </c>
      <c r="F21" s="19">
        <v>-110969834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-110969834</v>
      </c>
    </row>
    <row r="22" spans="1:27" ht="13.5">
      <c r="A22" s="22" t="s">
        <v>47</v>
      </c>
      <c r="B22" s="16"/>
      <c r="C22" s="17">
        <v>-1689665854</v>
      </c>
      <c r="D22" s="17"/>
      <c r="E22" s="18">
        <v>-379998500</v>
      </c>
      <c r="F22" s="19">
        <v>-1029557690</v>
      </c>
      <c r="G22" s="19"/>
      <c r="H22" s="19"/>
      <c r="I22" s="19"/>
      <c r="J22" s="19"/>
      <c r="K22" s="19">
        <v>-49997500</v>
      </c>
      <c r="L22" s="19"/>
      <c r="M22" s="19">
        <v>-180000000</v>
      </c>
      <c r="N22" s="19">
        <v>-229997500</v>
      </c>
      <c r="O22" s="19"/>
      <c r="P22" s="19"/>
      <c r="Q22" s="19"/>
      <c r="R22" s="19"/>
      <c r="S22" s="19"/>
      <c r="T22" s="19"/>
      <c r="U22" s="19"/>
      <c r="V22" s="19"/>
      <c r="W22" s="19">
        <v>-229997500</v>
      </c>
      <c r="X22" s="19">
        <v>-230000000</v>
      </c>
      <c r="Y22" s="19">
        <v>2500</v>
      </c>
      <c r="Z22" s="20"/>
      <c r="AA22" s="21">
        <v>-1029557690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-4502292996</v>
      </c>
      <c r="D24" s="17"/>
      <c r="E24" s="18">
        <v>-6133477056</v>
      </c>
      <c r="F24" s="19">
        <v>-6280465657</v>
      </c>
      <c r="G24" s="19">
        <v>-462056961</v>
      </c>
      <c r="H24" s="19">
        <v>-202821869</v>
      </c>
      <c r="I24" s="19">
        <v>-119202553</v>
      </c>
      <c r="J24" s="19">
        <v>-784081383</v>
      </c>
      <c r="K24" s="19">
        <v>-310053735</v>
      </c>
      <c r="L24" s="19">
        <v>-429820522</v>
      </c>
      <c r="M24" s="19">
        <v>-390002854</v>
      </c>
      <c r="N24" s="19">
        <v>-1129877111</v>
      </c>
      <c r="O24" s="19"/>
      <c r="P24" s="19"/>
      <c r="Q24" s="19"/>
      <c r="R24" s="19"/>
      <c r="S24" s="19"/>
      <c r="T24" s="19"/>
      <c r="U24" s="19"/>
      <c r="V24" s="19"/>
      <c r="W24" s="19">
        <v>-1913958494</v>
      </c>
      <c r="X24" s="19">
        <v>-1859293693</v>
      </c>
      <c r="Y24" s="19">
        <v>-54664801</v>
      </c>
      <c r="Z24" s="20">
        <v>2.94</v>
      </c>
      <c r="AA24" s="21">
        <v>-6280465657</v>
      </c>
    </row>
    <row r="25" spans="1:27" ht="13.5">
      <c r="A25" s="23" t="s">
        <v>49</v>
      </c>
      <c r="B25" s="24"/>
      <c r="C25" s="25">
        <f aca="true" t="shared" si="1" ref="C25:Y25">SUM(C19:C24)</f>
        <v>-6122251616</v>
      </c>
      <c r="D25" s="25">
        <f>SUM(D19:D24)</f>
        <v>0</v>
      </c>
      <c r="E25" s="26">
        <f t="shared" si="1"/>
        <v>-6478137976</v>
      </c>
      <c r="F25" s="27">
        <f t="shared" si="1"/>
        <v>-7300493181</v>
      </c>
      <c r="G25" s="27">
        <f t="shared" si="1"/>
        <v>-462056961</v>
      </c>
      <c r="H25" s="27">
        <f t="shared" si="1"/>
        <v>-202821869</v>
      </c>
      <c r="I25" s="27">
        <f t="shared" si="1"/>
        <v>-119202553</v>
      </c>
      <c r="J25" s="27">
        <f t="shared" si="1"/>
        <v>-784081383</v>
      </c>
      <c r="K25" s="27">
        <f t="shared" si="1"/>
        <v>-360051235</v>
      </c>
      <c r="L25" s="27">
        <f t="shared" si="1"/>
        <v>-429820522</v>
      </c>
      <c r="M25" s="27">
        <f t="shared" si="1"/>
        <v>-570002854</v>
      </c>
      <c r="N25" s="27">
        <f t="shared" si="1"/>
        <v>-1359874611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-2143955994</v>
      </c>
      <c r="X25" s="27">
        <f t="shared" si="1"/>
        <v>-2089293693</v>
      </c>
      <c r="Y25" s="27">
        <f t="shared" si="1"/>
        <v>-54662301</v>
      </c>
      <c r="Z25" s="28">
        <f>+IF(X25&lt;&gt;0,+(Y25/X25)*100,0)</f>
        <v>2.6163052702040583</v>
      </c>
      <c r="AA25" s="29">
        <f>SUM(AA19:AA24)</f>
        <v>-7300493181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1500000000</v>
      </c>
      <c r="F30" s="19">
        <v>1500000000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>
        <v>1500000000</v>
      </c>
    </row>
    <row r="31" spans="1:27" ht="13.5">
      <c r="A31" s="22" t="s">
        <v>53</v>
      </c>
      <c r="B31" s="16"/>
      <c r="C31" s="17">
        <v>62000000</v>
      </c>
      <c r="D31" s="17"/>
      <c r="E31" s="18">
        <v>33903870</v>
      </c>
      <c r="F31" s="19">
        <v>34296132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>
        <v>34296132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-345066273</v>
      </c>
      <c r="D33" s="17"/>
      <c r="E33" s="18">
        <v>-309853079</v>
      </c>
      <c r="F33" s="19">
        <v>-309853079</v>
      </c>
      <c r="G33" s="19"/>
      <c r="H33" s="19"/>
      <c r="I33" s="19">
        <v>-88055140</v>
      </c>
      <c r="J33" s="19">
        <v>-88055140</v>
      </c>
      <c r="K33" s="19"/>
      <c r="L33" s="19"/>
      <c r="M33" s="19">
        <v>-65147781</v>
      </c>
      <c r="N33" s="19">
        <v>-65147781</v>
      </c>
      <c r="O33" s="19"/>
      <c r="P33" s="19"/>
      <c r="Q33" s="19"/>
      <c r="R33" s="19"/>
      <c r="S33" s="19"/>
      <c r="T33" s="19"/>
      <c r="U33" s="19"/>
      <c r="V33" s="19"/>
      <c r="W33" s="19">
        <v>-153202921</v>
      </c>
      <c r="X33" s="19">
        <v>-153202921</v>
      </c>
      <c r="Y33" s="19"/>
      <c r="Z33" s="20"/>
      <c r="AA33" s="21">
        <v>-309853079</v>
      </c>
    </row>
    <row r="34" spans="1:27" ht="13.5">
      <c r="A34" s="23" t="s">
        <v>55</v>
      </c>
      <c r="B34" s="24"/>
      <c r="C34" s="25">
        <f aca="true" t="shared" si="2" ref="C34:Y34">SUM(C29:C33)</f>
        <v>-283066273</v>
      </c>
      <c r="D34" s="25">
        <f>SUM(D29:D33)</f>
        <v>0</v>
      </c>
      <c r="E34" s="26">
        <f t="shared" si="2"/>
        <v>1224050791</v>
      </c>
      <c r="F34" s="27">
        <f t="shared" si="2"/>
        <v>1224443053</v>
      </c>
      <c r="G34" s="27">
        <f t="shared" si="2"/>
        <v>0</v>
      </c>
      <c r="H34" s="27">
        <f t="shared" si="2"/>
        <v>0</v>
      </c>
      <c r="I34" s="27">
        <f t="shared" si="2"/>
        <v>-88055140</v>
      </c>
      <c r="J34" s="27">
        <f t="shared" si="2"/>
        <v>-88055140</v>
      </c>
      <c r="K34" s="27">
        <f t="shared" si="2"/>
        <v>0</v>
      </c>
      <c r="L34" s="27">
        <f t="shared" si="2"/>
        <v>0</v>
      </c>
      <c r="M34" s="27">
        <f t="shared" si="2"/>
        <v>-65147781</v>
      </c>
      <c r="N34" s="27">
        <f t="shared" si="2"/>
        <v>-65147781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-153202921</v>
      </c>
      <c r="X34" s="27">
        <f t="shared" si="2"/>
        <v>-153202921</v>
      </c>
      <c r="Y34" s="27">
        <f t="shared" si="2"/>
        <v>0</v>
      </c>
      <c r="Z34" s="28">
        <f>+IF(X34&lt;&gt;0,+(Y34/X34)*100,0)</f>
        <v>0</v>
      </c>
      <c r="AA34" s="29">
        <f>SUM(AA29:AA33)</f>
        <v>1224443053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-1889743260</v>
      </c>
      <c r="D36" s="31">
        <f>+D15+D25+D34</f>
        <v>0</v>
      </c>
      <c r="E36" s="32">
        <f t="shared" si="3"/>
        <v>364903868</v>
      </c>
      <c r="F36" s="33">
        <f t="shared" si="3"/>
        <v>-1020907944</v>
      </c>
      <c r="G36" s="33">
        <f t="shared" si="3"/>
        <v>-60352047</v>
      </c>
      <c r="H36" s="33">
        <f t="shared" si="3"/>
        <v>203193873</v>
      </c>
      <c r="I36" s="33">
        <f t="shared" si="3"/>
        <v>-535246846</v>
      </c>
      <c r="J36" s="33">
        <f t="shared" si="3"/>
        <v>-392405020</v>
      </c>
      <c r="K36" s="33">
        <f t="shared" si="3"/>
        <v>-135563006</v>
      </c>
      <c r="L36" s="33">
        <f t="shared" si="3"/>
        <v>-685804608</v>
      </c>
      <c r="M36" s="33">
        <f t="shared" si="3"/>
        <v>1113378876</v>
      </c>
      <c r="N36" s="33">
        <f t="shared" si="3"/>
        <v>292011262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-100393758</v>
      </c>
      <c r="X36" s="33">
        <f t="shared" si="3"/>
        <v>-587333212</v>
      </c>
      <c r="Y36" s="33">
        <f t="shared" si="3"/>
        <v>486939454</v>
      </c>
      <c r="Z36" s="34">
        <f>+IF(X36&lt;&gt;0,+(Y36/X36)*100,0)</f>
        <v>-82.90684811469508</v>
      </c>
      <c r="AA36" s="35">
        <f>+AA15+AA25+AA34</f>
        <v>-1020907944</v>
      </c>
    </row>
    <row r="37" spans="1:27" ht="13.5">
      <c r="A37" s="22" t="s">
        <v>57</v>
      </c>
      <c r="B37" s="16"/>
      <c r="C37" s="31">
        <v>8099365964</v>
      </c>
      <c r="D37" s="31"/>
      <c r="E37" s="32">
        <v>6603670498</v>
      </c>
      <c r="F37" s="33">
        <v>6209623000</v>
      </c>
      <c r="G37" s="33">
        <v>6209622706</v>
      </c>
      <c r="H37" s="33">
        <v>6149270659</v>
      </c>
      <c r="I37" s="33">
        <v>6352464532</v>
      </c>
      <c r="J37" s="33">
        <v>6209622706</v>
      </c>
      <c r="K37" s="33">
        <v>5817217686</v>
      </c>
      <c r="L37" s="33">
        <v>5681654680</v>
      </c>
      <c r="M37" s="33">
        <v>4995850072</v>
      </c>
      <c r="N37" s="33">
        <v>5817217686</v>
      </c>
      <c r="O37" s="33"/>
      <c r="P37" s="33"/>
      <c r="Q37" s="33"/>
      <c r="R37" s="33"/>
      <c r="S37" s="33"/>
      <c r="T37" s="33"/>
      <c r="U37" s="33"/>
      <c r="V37" s="33"/>
      <c r="W37" s="33">
        <v>6209622706</v>
      </c>
      <c r="X37" s="33">
        <v>6209623000</v>
      </c>
      <c r="Y37" s="33">
        <v>-294</v>
      </c>
      <c r="Z37" s="34"/>
      <c r="AA37" s="35">
        <v>6209623000</v>
      </c>
    </row>
    <row r="38" spans="1:27" ht="13.5">
      <c r="A38" s="41" t="s">
        <v>58</v>
      </c>
      <c r="B38" s="42"/>
      <c r="C38" s="43">
        <v>6209622705</v>
      </c>
      <c r="D38" s="43"/>
      <c r="E38" s="44">
        <v>6968574366</v>
      </c>
      <c r="F38" s="45">
        <v>5188715057</v>
      </c>
      <c r="G38" s="45">
        <v>6149270659</v>
      </c>
      <c r="H38" s="45">
        <v>6352464532</v>
      </c>
      <c r="I38" s="45">
        <v>5817217686</v>
      </c>
      <c r="J38" s="45">
        <v>5817217686</v>
      </c>
      <c r="K38" s="45">
        <v>5681654680</v>
      </c>
      <c r="L38" s="45">
        <v>4995850072</v>
      </c>
      <c r="M38" s="45">
        <v>6109228948</v>
      </c>
      <c r="N38" s="45">
        <v>6109228948</v>
      </c>
      <c r="O38" s="45"/>
      <c r="P38" s="45"/>
      <c r="Q38" s="45"/>
      <c r="R38" s="45"/>
      <c r="S38" s="45"/>
      <c r="T38" s="45"/>
      <c r="U38" s="45"/>
      <c r="V38" s="45"/>
      <c r="W38" s="45">
        <v>6109228948</v>
      </c>
      <c r="X38" s="45">
        <v>5622289789</v>
      </c>
      <c r="Y38" s="45">
        <v>486939159</v>
      </c>
      <c r="Z38" s="46">
        <v>8.66</v>
      </c>
      <c r="AA38" s="47">
        <v>5188715057</v>
      </c>
    </row>
    <row r="39" spans="1:27" ht="13.5">
      <c r="A39" s="48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2015-02-03T07:27:03Z</dcterms:created>
  <dcterms:modified xsi:type="dcterms:W3CDTF">2015-02-16T09:58:19Z</dcterms:modified>
  <cp:category/>
  <cp:version/>
  <cp:contentType/>
  <cp:contentStatus/>
</cp:coreProperties>
</file>