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'FS184'!$A$1:$AA$41</definedName>
    <definedName name="_xlnm.Print_Area" localSheetId="2">'GT421'!$A$1:$AA$41</definedName>
    <definedName name="_xlnm.Print_Area" localSheetId="3">'GT481'!$A$1:$AA$41</definedName>
    <definedName name="_xlnm.Print_Area" localSheetId="4">'KZN225'!$A$1:$AA$41</definedName>
    <definedName name="_xlnm.Print_Area" localSheetId="5">'KZN252'!$A$1:$AA$41</definedName>
    <definedName name="_xlnm.Print_Area" localSheetId="6">'KZN282'!$A$1:$AA$41</definedName>
    <definedName name="_xlnm.Print_Area" localSheetId="7">'LIM354'!$A$1:$AA$41</definedName>
    <definedName name="_xlnm.Print_Area" localSheetId="8">'MP307'!$A$1:$AA$41</definedName>
    <definedName name="_xlnm.Print_Area" localSheetId="9">'MP312'!$A$1:$AA$41</definedName>
    <definedName name="_xlnm.Print_Area" localSheetId="10">'MP313'!$A$1:$AA$41</definedName>
    <definedName name="_xlnm.Print_Area" localSheetId="11">'MP322'!$A$1:$AA$41</definedName>
    <definedName name="_xlnm.Print_Area" localSheetId="12">'NC091'!$A$1:$AA$41</definedName>
    <definedName name="_xlnm.Print_Area" localSheetId="13">'NW372'!$A$1:$AA$41</definedName>
    <definedName name="_xlnm.Print_Area" localSheetId="14">'NW373'!$A$1:$AA$41</definedName>
    <definedName name="_xlnm.Print_Area" localSheetId="15">'NW402'!$A$1:$AA$41</definedName>
    <definedName name="_xlnm.Print_Area" localSheetId="16">'NW403'!$A$1:$AA$41</definedName>
    <definedName name="_xlnm.Print_Area" localSheetId="0">'Summary'!$A$1:$AA$41</definedName>
    <definedName name="_xlnm.Print_Area" localSheetId="17">'WC023'!$A$1:$AA$41</definedName>
    <definedName name="_xlnm.Print_Area" localSheetId="18">'WC024'!$A$1:$AA$41</definedName>
    <definedName name="_xlnm.Print_Area" localSheetId="19">'WC044'!$A$1:$AA$41</definedName>
  </definedNames>
  <calcPr calcMode="manual" fullCalcOnLoad="1"/>
</workbook>
</file>

<file path=xl/sharedStrings.xml><?xml version="1.0" encoding="utf-8"?>
<sst xmlns="http://schemas.openxmlformats.org/spreadsheetml/2006/main" count="1340" uniqueCount="81">
  <si>
    <t>Free State: Matjhabeng(FS184) - Table C7 Quarterly Budget Statement - Cash Flows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</si>
  <si>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</si>
  <si>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</si>
  <si>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</si>
  <si>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</si>
  <si>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</si>
  <si>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</si>
  <si>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</si>
  <si>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</si>
  <si>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</si>
  <si>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</si>
  <si>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</si>
  <si>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</si>
  <si>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</si>
  <si>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</si>
  <si>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</si>
  <si>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</si>
  <si>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</si>
  <si>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</si>
  <si>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</si>
  <si>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</si>
  <si>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</si>
  <si>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</si>
  <si>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</si>
  <si>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</si>
  <si>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</si>
  <si>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</si>
  <si>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</si>
  <si>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</si>
  <si>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</si>
  <si>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</si>
  <si>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</si>
  <si>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</si>
  <si>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</si>
  <si>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</si>
  <si>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</si>
  <si>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</si>
  <si>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</si>
  <si>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</si>
  <si>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</si>
  <si>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</si>
  <si>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</si>
  <si>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</si>
  <si>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</si>
  <si>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</si>
  <si>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</si>
  <si>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</si>
  <si>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</si>
  <si>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</si>
  <si>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</si>
  <si>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</si>
  <si>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</si>
  <si>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</si>
  <si>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</si>
  <si>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</si>
  <si>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</si>
  <si>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</si>
  <si>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</si>
  <si>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</si>
  <si>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C7 Quarterly Budget Statement - Cash Flows for 2nd Quarter ended 31 December 2014 (Figures Finalised as at 2015/01/31)</t>
  </si>
  <si>
    <t>Gauteng: Mogale City(GT481) - Table C7 Quarterly Budget Statement - Cash Flows for 2nd Quarter ended 31 December 2014 (Figures Finalised as at 2015/01/31)</t>
  </si>
  <si>
    <t>Kwazulu-Natal: Msunduzi(KZN225) - Table C7 Quarterly Budget Statement - Cash Flows for 2nd Quarter ended 31 December 2014 (Figures Finalised as at 2015/01/31)</t>
  </si>
  <si>
    <t>Kwazulu-Natal: Newcastle(KZN252) - Table C7 Quarterly Budget Statement - Cash Flows for 2nd Quarter ended 31 December 2014 (Figures Finalised as at 2015/01/31)</t>
  </si>
  <si>
    <t>Kwazulu-Natal: uMhlathuze(KZN282) - Table C7 Quarterly Budget Statement - Cash Flows for 2nd Quarter ended 31 December 2014 (Figures Finalised as at 2015/01/31)</t>
  </si>
  <si>
    <t>Limpopo: Polokwane(LIM354) - Table C7 Quarterly Budget Statement - Cash Flows for 2nd Quarter ended 31 December 2014 (Figures Finalised as at 2015/01/31)</t>
  </si>
  <si>
    <t>Mpumalanga: Govan Mbeki(MP307) - Table C7 Quarterly Budget Statement - Cash Flows for 2nd Quarter ended 31 December 2014 (Figures Finalised as at 2015/01/31)</t>
  </si>
  <si>
    <t>Mpumalanga: Emalahleni (Mp)(MP312) - Table C7 Quarterly Budget Statement - Cash Flows for 2nd Quarter ended 31 December 2014 (Figures Finalised as at 2015/01/31)</t>
  </si>
  <si>
    <t>Mpumalanga: Steve Tshwete(MP313) - Table C7 Quarterly Budget Statement - Cash Flows for 2nd Quarter ended 31 December 2014 (Figures Finalised as at 2015/01/31)</t>
  </si>
  <si>
    <t>Mpumalanga: Mbombela(MP322) - Table C7 Quarterly Budget Statement - Cash Flows for 2nd Quarter ended 31 December 2014 (Figures Finalised as at 2015/01/31)</t>
  </si>
  <si>
    <t>Northern Cape: Sol Plaatje(NC091) - Table C7 Quarterly Budget Statement - Cash Flows for 2nd Quarter ended 31 December 2014 (Figures Finalised as at 2015/01/31)</t>
  </si>
  <si>
    <t>North West: Madibeng(NW372) - Table C7 Quarterly Budget Statement - Cash Flows for 2nd Quarter ended 31 December 2014 (Figures Finalised as at 2015/01/31)</t>
  </si>
  <si>
    <t>North West: Rustenburg(NW373) - Table C7 Quarterly Budget Statement - Cash Flows for 2nd Quarter ended 31 December 2014 (Figures Finalised as at 2015/01/31)</t>
  </si>
  <si>
    <t>North West: Tlokwe(NW402) - Table C7 Quarterly Budget Statement - Cash Flows for 2nd Quarter ended 31 December 2014 (Figures Finalised as at 2015/01/31)</t>
  </si>
  <si>
    <t>North West: City Of Matlosana(NW403) - Table C7 Quarterly Budget Statement - Cash Flows for 2nd Quarter ended 31 December 2014 (Figures Finalised as at 2015/01/31)</t>
  </si>
  <si>
    <t>Western Cape: Drakenstein(WC023) - Table C7 Quarterly Budget Statement - Cash Flows for 2nd Quarter ended 31 December 2014 (Figures Finalised as at 2015/01/31)</t>
  </si>
  <si>
    <t>Western Cape: Stellenbosch(WC024) - Table C7 Quarterly Budget Statement - Cash Flows for 2nd Quarter ended 31 December 2014 (Figures Finalised as at 2015/01/31)</t>
  </si>
  <si>
    <t>Western Cape: George(WC044) - Table C7 Quarterly Budget Statement - Cash Flows for 2nd Quarter ended 31 December 2014 (Figures Finalised as at 2015/01/31)</t>
  </si>
  <si>
    <t>Summary - Table C7 Quarterly Budget Statement - Cash Flows for 2nd Quarter ended 31 December 2014 (Figures Finalised as at 2015/01/31)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</si>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</sst>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21115038140</v>
      </c>
      <c r="D6" s="17"/>
      <c r="E6" s="18">
        <v>28945581786</v>
      </c>
      <c r="F6" s="19">
        <v>28945581781</v>
      </c>
      <c r="G6" s="19">
        <v>3836438463</v>
      </c>
      <c r="H6" s="19">
        <v>2396970809</v>
      </c>
      <c r="I6" s="19">
        <v>2542276990</v>
      </c>
      <c r="J6" s="19">
        <v>8775686262</v>
      </c>
      <c r="K6" s="19">
        <v>2643127575</v>
      </c>
      <c r="L6" s="19">
        <v>2248384143</v>
      </c>
      <c r="M6" s="19">
        <v>2431627846</v>
      </c>
      <c r="N6" s="19">
        <v>7323139564</v>
      </c>
      <c r="O6" s="19"/>
      <c r="P6" s="19"/>
      <c r="Q6" s="19"/>
      <c r="R6" s="19"/>
      <c r="S6" s="19"/>
      <c r="T6" s="19"/>
      <c r="U6" s="19"/>
      <c r="V6" s="19"/>
      <c r="W6" s="19">
        <v>16098825826</v>
      </c>
      <c r="X6" s="19">
        <v>14272786512</v>
      </c>
      <c r="Y6" s="19">
        <v>1826039314</v>
      </c>
      <c r="Z6" s="20">
        <v>12.79</v>
      </c>
      <c r="AA6" s="21">
        <v>28945581781</v>
      </c>
    </row>
    <row r="7" spans="1:27" ht="13.5">
      <c r="A7" s="22" t="s">
        <v>34</v>
      </c>
      <c r="B7" s="16"/>
      <c r="C7" s="17">
        <v>4849789504</v>
      </c>
      <c r="D7" s="17"/>
      <c r="E7" s="18">
        <v>5742711504</v>
      </c>
      <c r="F7" s="19">
        <v>5747779298</v>
      </c>
      <c r="G7" s="19">
        <v>2033081589</v>
      </c>
      <c r="H7" s="19">
        <v>316869996</v>
      </c>
      <c r="I7" s="19">
        <v>109036829</v>
      </c>
      <c r="J7" s="19">
        <v>2458988414</v>
      </c>
      <c r="K7" s="19">
        <v>68881195</v>
      </c>
      <c r="L7" s="19">
        <v>949017997</v>
      </c>
      <c r="M7" s="19">
        <v>504494334</v>
      </c>
      <c r="N7" s="19">
        <v>1522393526</v>
      </c>
      <c r="O7" s="19"/>
      <c r="P7" s="19"/>
      <c r="Q7" s="19"/>
      <c r="R7" s="19"/>
      <c r="S7" s="19"/>
      <c r="T7" s="19"/>
      <c r="U7" s="19"/>
      <c r="V7" s="19"/>
      <c r="W7" s="19">
        <v>3981381940</v>
      </c>
      <c r="X7" s="19">
        <v>3460906219</v>
      </c>
      <c r="Y7" s="19">
        <v>520475721</v>
      </c>
      <c r="Z7" s="20">
        <v>15.04</v>
      </c>
      <c r="AA7" s="21">
        <v>5747779298</v>
      </c>
    </row>
    <row r="8" spans="1:27" ht="13.5">
      <c r="A8" s="22" t="s">
        <v>35</v>
      </c>
      <c r="B8" s="16"/>
      <c r="C8" s="17">
        <v>1784672648</v>
      </c>
      <c r="D8" s="17"/>
      <c r="E8" s="18">
        <v>3795844572</v>
      </c>
      <c r="F8" s="19">
        <v>3807632993</v>
      </c>
      <c r="G8" s="19">
        <v>1060502326</v>
      </c>
      <c r="H8" s="19">
        <v>96805685</v>
      </c>
      <c r="I8" s="19">
        <v>58561125</v>
      </c>
      <c r="J8" s="19">
        <v>1215869136</v>
      </c>
      <c r="K8" s="19">
        <v>226701078</v>
      </c>
      <c r="L8" s="19">
        <v>410687926</v>
      </c>
      <c r="M8" s="19">
        <v>276685574</v>
      </c>
      <c r="N8" s="19">
        <v>914074578</v>
      </c>
      <c r="O8" s="19"/>
      <c r="P8" s="19"/>
      <c r="Q8" s="19"/>
      <c r="R8" s="19"/>
      <c r="S8" s="19"/>
      <c r="T8" s="19"/>
      <c r="U8" s="19"/>
      <c r="V8" s="19"/>
      <c r="W8" s="19">
        <v>2129943714</v>
      </c>
      <c r="X8" s="19">
        <v>1923623587</v>
      </c>
      <c r="Y8" s="19">
        <v>206320127</v>
      </c>
      <c r="Z8" s="20">
        <v>10.73</v>
      </c>
      <c r="AA8" s="21">
        <v>3807632993</v>
      </c>
    </row>
    <row r="9" spans="1:27" ht="13.5">
      <c r="A9" s="22" t="s">
        <v>36</v>
      </c>
      <c r="B9" s="16"/>
      <c r="C9" s="17">
        <v>634607202</v>
      </c>
      <c r="D9" s="17"/>
      <c r="E9" s="18">
        <v>618561448</v>
      </c>
      <c r="F9" s="19">
        <v>618561449</v>
      </c>
      <c r="G9" s="19">
        <v>98104628</v>
      </c>
      <c r="H9" s="19">
        <v>58476661</v>
      </c>
      <c r="I9" s="19">
        <v>72476875</v>
      </c>
      <c r="J9" s="19">
        <v>229058164</v>
      </c>
      <c r="K9" s="19">
        <v>60991376</v>
      </c>
      <c r="L9" s="19">
        <v>65885363</v>
      </c>
      <c r="M9" s="19">
        <v>67105924</v>
      </c>
      <c r="N9" s="19">
        <v>193982663</v>
      </c>
      <c r="O9" s="19"/>
      <c r="P9" s="19"/>
      <c r="Q9" s="19"/>
      <c r="R9" s="19"/>
      <c r="S9" s="19"/>
      <c r="T9" s="19"/>
      <c r="U9" s="19"/>
      <c r="V9" s="19"/>
      <c r="W9" s="19">
        <v>423040827</v>
      </c>
      <c r="X9" s="19">
        <v>271725824</v>
      </c>
      <c r="Y9" s="19">
        <v>151315003</v>
      </c>
      <c r="Z9" s="20">
        <v>55.69</v>
      </c>
      <c r="AA9" s="21">
        <v>618561449</v>
      </c>
    </row>
    <row r="10" spans="1:27" ht="13.5">
      <c r="A10" s="22" t="s">
        <v>37</v>
      </c>
      <c r="B10" s="16"/>
      <c r="C10" s="17">
        <v>109121</v>
      </c>
      <c r="D10" s="17"/>
      <c r="E10" s="18">
        <v>5000</v>
      </c>
      <c r="F10" s="19">
        <v>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>
        <v>5000</v>
      </c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-21398947541</v>
      </c>
      <c r="D12" s="17"/>
      <c r="E12" s="18">
        <v>-31463039207</v>
      </c>
      <c r="F12" s="19">
        <v>-30969505389</v>
      </c>
      <c r="G12" s="19">
        <v>-5515800717</v>
      </c>
      <c r="H12" s="19">
        <v>-3082932098</v>
      </c>
      <c r="I12" s="19">
        <v>-3245722979</v>
      </c>
      <c r="J12" s="19">
        <v>-11844455794</v>
      </c>
      <c r="K12" s="19">
        <v>-2657693392</v>
      </c>
      <c r="L12" s="19">
        <v>-2662342411</v>
      </c>
      <c r="M12" s="19">
        <v>-2717742171</v>
      </c>
      <c r="N12" s="19">
        <v>-8037777974</v>
      </c>
      <c r="O12" s="19"/>
      <c r="P12" s="19"/>
      <c r="Q12" s="19"/>
      <c r="R12" s="19"/>
      <c r="S12" s="19"/>
      <c r="T12" s="19"/>
      <c r="U12" s="19"/>
      <c r="V12" s="19"/>
      <c r="W12" s="19">
        <v>-19882233768</v>
      </c>
      <c r="X12" s="19">
        <v>-15004067046</v>
      </c>
      <c r="Y12" s="19">
        <v>-4878166722</v>
      </c>
      <c r="Z12" s="20">
        <v>32.51</v>
      </c>
      <c r="AA12" s="21">
        <v>-30969505389</v>
      </c>
    </row>
    <row r="13" spans="1:27" ht="13.5">
      <c r="A13" s="22" t="s">
        <v>40</v>
      </c>
      <c r="B13" s="16"/>
      <c r="C13" s="17">
        <v>-327147594</v>
      </c>
      <c r="D13" s="17"/>
      <c r="E13" s="18">
        <v>-708481750</v>
      </c>
      <c r="F13" s="19">
        <v>-962832855</v>
      </c>
      <c r="G13" s="19">
        <v>-9920586</v>
      </c>
      <c r="H13" s="19">
        <v>-8794841</v>
      </c>
      <c r="I13" s="19">
        <v>-41968679</v>
      </c>
      <c r="J13" s="19">
        <v>-60684106</v>
      </c>
      <c r="K13" s="19">
        <v>-7984569</v>
      </c>
      <c r="L13" s="19">
        <v>-7456953</v>
      </c>
      <c r="M13" s="19">
        <v>-164139545</v>
      </c>
      <c r="N13" s="19">
        <v>-179581067</v>
      </c>
      <c r="O13" s="19"/>
      <c r="P13" s="19"/>
      <c r="Q13" s="19"/>
      <c r="R13" s="19"/>
      <c r="S13" s="19"/>
      <c r="T13" s="19"/>
      <c r="U13" s="19"/>
      <c r="V13" s="19"/>
      <c r="W13" s="19">
        <v>-240265173</v>
      </c>
      <c r="X13" s="19">
        <v>-440125284</v>
      </c>
      <c r="Y13" s="19">
        <v>199860111</v>
      </c>
      <c r="Z13" s="20">
        <v>-45.41</v>
      </c>
      <c r="AA13" s="21">
        <v>-962832855</v>
      </c>
    </row>
    <row r="14" spans="1:27" ht="13.5">
      <c r="A14" s="22" t="s">
        <v>41</v>
      </c>
      <c r="B14" s="16"/>
      <c r="C14" s="17">
        <v>-207762965</v>
      </c>
      <c r="D14" s="17"/>
      <c r="E14" s="18">
        <v>-440262298</v>
      </c>
      <c r="F14" s="19">
        <v>-692522771</v>
      </c>
      <c r="G14" s="19">
        <v>-31586770</v>
      </c>
      <c r="H14" s="19">
        <v>-16169581</v>
      </c>
      <c r="I14" s="19">
        <v>-16371453</v>
      </c>
      <c r="J14" s="19">
        <v>-64127804</v>
      </c>
      <c r="K14" s="19">
        <v>-20087873</v>
      </c>
      <c r="L14" s="19">
        <v>-39928906</v>
      </c>
      <c r="M14" s="19">
        <v>-15955446</v>
      </c>
      <c r="N14" s="19">
        <v>-75972225</v>
      </c>
      <c r="O14" s="19"/>
      <c r="P14" s="19"/>
      <c r="Q14" s="19"/>
      <c r="R14" s="19"/>
      <c r="S14" s="19"/>
      <c r="T14" s="19"/>
      <c r="U14" s="19"/>
      <c r="V14" s="19"/>
      <c r="W14" s="19">
        <v>-140100029</v>
      </c>
      <c r="X14" s="19">
        <v>-337026976</v>
      </c>
      <c r="Y14" s="19">
        <v>196926947</v>
      </c>
      <c r="Z14" s="20">
        <v>-58.43</v>
      </c>
      <c r="AA14" s="21">
        <v>-692522771</v>
      </c>
    </row>
    <row r="15" spans="1:27" ht="13.5">
      <c r="A15" s="23" t="s">
        <v>42</v>
      </c>
      <c r="B15" s="24"/>
      <c r="C15" s="25">
        <f aca="true" t="shared" si="0" ref="C15:Y15">SUM(C6:C14)</f>
        <v>6450358515</v>
      </c>
      <c r="D15" s="25">
        <f>SUM(D6:D14)</f>
        <v>0</v>
      </c>
      <c r="E15" s="26">
        <f t="shared" si="0"/>
        <v>6490921055</v>
      </c>
      <c r="F15" s="27">
        <f t="shared" si="0"/>
        <v>6494699506</v>
      </c>
      <c r="G15" s="27">
        <f t="shared" si="0"/>
        <v>1470818933</v>
      </c>
      <c r="H15" s="27">
        <f t="shared" si="0"/>
        <v>-238773369</v>
      </c>
      <c r="I15" s="27">
        <f t="shared" si="0"/>
        <v>-521711292</v>
      </c>
      <c r="J15" s="27">
        <f t="shared" si="0"/>
        <v>710334272</v>
      </c>
      <c r="K15" s="27">
        <f t="shared" si="0"/>
        <v>313935390</v>
      </c>
      <c r="L15" s="27">
        <f t="shared" si="0"/>
        <v>964247159</v>
      </c>
      <c r="M15" s="27">
        <f t="shared" si="0"/>
        <v>382076516</v>
      </c>
      <c r="N15" s="27">
        <f t="shared" si="0"/>
        <v>1660259065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2370593337</v>
      </c>
      <c r="X15" s="27">
        <f t="shared" si="0"/>
        <v>4147822836</v>
      </c>
      <c r="Y15" s="27">
        <f t="shared" si="0"/>
        <v>-1777229499</v>
      </c>
      <c r="Z15" s="28">
        <f>+IF(X15&lt;&gt;0,+(Y15/X15)*100,0)</f>
        <v>-42.847285654897725</v>
      </c>
      <c r="AA15" s="29">
        <f>SUM(AA6:AA14)</f>
        <v>6494699506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82030825</v>
      </c>
      <c r="D19" s="17"/>
      <c r="E19" s="18">
        <v>214051465</v>
      </c>
      <c r="F19" s="19">
        <v>214051465</v>
      </c>
      <c r="G19" s="36">
        <v>20551246</v>
      </c>
      <c r="H19" s="36">
        <v>6064464</v>
      </c>
      <c r="I19" s="36">
        <v>40546979</v>
      </c>
      <c r="J19" s="19">
        <v>67162689</v>
      </c>
      <c r="K19" s="36">
        <v>52440502</v>
      </c>
      <c r="L19" s="36">
        <v>13766316</v>
      </c>
      <c r="M19" s="19">
        <v>46650071</v>
      </c>
      <c r="N19" s="36">
        <v>112856889</v>
      </c>
      <c r="O19" s="36"/>
      <c r="P19" s="36"/>
      <c r="Q19" s="19"/>
      <c r="R19" s="36"/>
      <c r="S19" s="36"/>
      <c r="T19" s="19"/>
      <c r="U19" s="36"/>
      <c r="V19" s="36"/>
      <c r="W19" s="36">
        <v>180019578</v>
      </c>
      <c r="X19" s="19">
        <v>66997900</v>
      </c>
      <c r="Y19" s="36">
        <v>113021678</v>
      </c>
      <c r="Z19" s="37">
        <v>168.69</v>
      </c>
      <c r="AA19" s="38">
        <v>214051465</v>
      </c>
    </row>
    <row r="20" spans="1:27" ht="13.5">
      <c r="A20" s="22" t="s">
        <v>45</v>
      </c>
      <c r="B20" s="16"/>
      <c r="C20" s="17">
        <v>-816628</v>
      </c>
      <c r="D20" s="17"/>
      <c r="E20" s="39">
        <v>89270800</v>
      </c>
      <c r="F20" s="36">
        <v>89270800</v>
      </c>
      <c r="G20" s="19">
        <v>20152</v>
      </c>
      <c r="H20" s="19">
        <v>1570248</v>
      </c>
      <c r="I20" s="19">
        <v>1183857</v>
      </c>
      <c r="J20" s="19">
        <v>2774257</v>
      </c>
      <c r="K20" s="19">
        <v>45579</v>
      </c>
      <c r="L20" s="19">
        <v>3108315</v>
      </c>
      <c r="M20" s="36">
        <v>27253</v>
      </c>
      <c r="N20" s="19">
        <v>3181147</v>
      </c>
      <c r="O20" s="19"/>
      <c r="P20" s="19"/>
      <c r="Q20" s="19"/>
      <c r="R20" s="19"/>
      <c r="S20" s="19"/>
      <c r="T20" s="36"/>
      <c r="U20" s="19"/>
      <c r="V20" s="19"/>
      <c r="W20" s="19">
        <v>5955404</v>
      </c>
      <c r="X20" s="19">
        <v>45635400</v>
      </c>
      <c r="Y20" s="19">
        <v>-39679996</v>
      </c>
      <c r="Z20" s="20">
        <v>-86.95</v>
      </c>
      <c r="AA20" s="21">
        <v>89270800</v>
      </c>
    </row>
    <row r="21" spans="1:27" ht="13.5">
      <c r="A21" s="22" t="s">
        <v>46</v>
      </c>
      <c r="B21" s="16"/>
      <c r="C21" s="40">
        <v>395366624</v>
      </c>
      <c r="D21" s="40"/>
      <c r="E21" s="18">
        <v>50641</v>
      </c>
      <c r="F21" s="19">
        <v>50641</v>
      </c>
      <c r="G21" s="36">
        <v>-4837814</v>
      </c>
      <c r="H21" s="36">
        <v>-1826998</v>
      </c>
      <c r="I21" s="36">
        <v>1333737</v>
      </c>
      <c r="J21" s="19">
        <v>-5331075</v>
      </c>
      <c r="K21" s="36">
        <v>208790</v>
      </c>
      <c r="L21" s="36">
        <v>17675087</v>
      </c>
      <c r="M21" s="19">
        <v>152311</v>
      </c>
      <c r="N21" s="36">
        <v>18036188</v>
      </c>
      <c r="O21" s="36"/>
      <c r="P21" s="36"/>
      <c r="Q21" s="19"/>
      <c r="R21" s="36"/>
      <c r="S21" s="36"/>
      <c r="T21" s="19"/>
      <c r="U21" s="36"/>
      <c r="V21" s="36"/>
      <c r="W21" s="36">
        <v>12705113</v>
      </c>
      <c r="X21" s="19">
        <v>108000</v>
      </c>
      <c r="Y21" s="36">
        <v>12597113</v>
      </c>
      <c r="Z21" s="37">
        <v>11663.99</v>
      </c>
      <c r="AA21" s="38">
        <v>50641</v>
      </c>
    </row>
    <row r="22" spans="1:27" ht="13.5">
      <c r="A22" s="22" t="s">
        <v>47</v>
      </c>
      <c r="B22" s="16"/>
      <c r="C22" s="17">
        <v>-866186021</v>
      </c>
      <c r="D22" s="17"/>
      <c r="E22" s="18">
        <v>-193818208</v>
      </c>
      <c r="F22" s="19">
        <v>-108818208</v>
      </c>
      <c r="G22" s="19">
        <v>33850912</v>
      </c>
      <c r="H22" s="19">
        <v>114829373</v>
      </c>
      <c r="I22" s="19">
        <v>169410409</v>
      </c>
      <c r="J22" s="19">
        <v>318090694</v>
      </c>
      <c r="K22" s="19">
        <v>-102217792</v>
      </c>
      <c r="L22" s="19">
        <v>78337271</v>
      </c>
      <c r="M22" s="19">
        <v>80018840</v>
      </c>
      <c r="N22" s="19">
        <v>56138319</v>
      </c>
      <c r="O22" s="19"/>
      <c r="P22" s="19"/>
      <c r="Q22" s="19"/>
      <c r="R22" s="19"/>
      <c r="S22" s="19"/>
      <c r="T22" s="19"/>
      <c r="U22" s="19"/>
      <c r="V22" s="19"/>
      <c r="W22" s="19">
        <v>374229013</v>
      </c>
      <c r="X22" s="19">
        <v>-164409104</v>
      </c>
      <c r="Y22" s="19">
        <v>538638117</v>
      </c>
      <c r="Z22" s="20">
        <v>-327.62</v>
      </c>
      <c r="AA22" s="21">
        <v>-108818208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-2789818880</v>
      </c>
      <c r="D24" s="17"/>
      <c r="E24" s="18">
        <v>-5777822881</v>
      </c>
      <c r="F24" s="19">
        <v>-5918336185</v>
      </c>
      <c r="G24" s="19">
        <v>-106191648</v>
      </c>
      <c r="H24" s="19">
        <v>-258910372</v>
      </c>
      <c r="I24" s="19">
        <v>-347831951</v>
      </c>
      <c r="J24" s="19">
        <v>-712933971</v>
      </c>
      <c r="K24" s="19">
        <v>-425285322</v>
      </c>
      <c r="L24" s="19">
        <v>-494924372</v>
      </c>
      <c r="M24" s="19">
        <v>-460744503</v>
      </c>
      <c r="N24" s="19">
        <v>-1380954197</v>
      </c>
      <c r="O24" s="19"/>
      <c r="P24" s="19"/>
      <c r="Q24" s="19"/>
      <c r="R24" s="19"/>
      <c r="S24" s="19"/>
      <c r="T24" s="19"/>
      <c r="U24" s="19"/>
      <c r="V24" s="19"/>
      <c r="W24" s="19">
        <v>-2093888168</v>
      </c>
      <c r="X24" s="19">
        <v>-2381411600</v>
      </c>
      <c r="Y24" s="19">
        <v>287523432</v>
      </c>
      <c r="Z24" s="20">
        <v>-12.07</v>
      </c>
      <c r="AA24" s="21">
        <v>-5918336185</v>
      </c>
    </row>
    <row r="25" spans="1:27" ht="13.5">
      <c r="A25" s="23" t="s">
        <v>49</v>
      </c>
      <c r="B25" s="24"/>
      <c r="C25" s="25">
        <f aca="true" t="shared" si="1" ref="C25:Y25">SUM(C19:C24)</f>
        <v>-3179424080</v>
      </c>
      <c r="D25" s="25">
        <f>SUM(D19:D24)</f>
        <v>0</v>
      </c>
      <c r="E25" s="26">
        <f t="shared" si="1"/>
        <v>-5668268183</v>
      </c>
      <c r="F25" s="27">
        <f t="shared" si="1"/>
        <v>-5723781487</v>
      </c>
      <c r="G25" s="27">
        <f t="shared" si="1"/>
        <v>-56607152</v>
      </c>
      <c r="H25" s="27">
        <f t="shared" si="1"/>
        <v>-138273285</v>
      </c>
      <c r="I25" s="27">
        <f t="shared" si="1"/>
        <v>-135356969</v>
      </c>
      <c r="J25" s="27">
        <f t="shared" si="1"/>
        <v>-330237406</v>
      </c>
      <c r="K25" s="27">
        <f t="shared" si="1"/>
        <v>-474808243</v>
      </c>
      <c r="L25" s="27">
        <f t="shared" si="1"/>
        <v>-382037383</v>
      </c>
      <c r="M25" s="27">
        <f t="shared" si="1"/>
        <v>-333896028</v>
      </c>
      <c r="N25" s="27">
        <f t="shared" si="1"/>
        <v>-1190741654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-1520979060</v>
      </c>
      <c r="X25" s="27">
        <f t="shared" si="1"/>
        <v>-2433079404</v>
      </c>
      <c r="Y25" s="27">
        <f t="shared" si="1"/>
        <v>912100344</v>
      </c>
      <c r="Z25" s="28">
        <f>+IF(X25&lt;&gt;0,+(Y25/X25)*100,0)</f>
        <v>-37.48748776963466</v>
      </c>
      <c r="AA25" s="29">
        <f>SUM(AA19:AA24)</f>
        <v>-5723781487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>
        <v>98000000</v>
      </c>
      <c r="J29" s="19">
        <v>98000000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98000000</v>
      </c>
      <c r="X29" s="19"/>
      <c r="Y29" s="19">
        <v>98000000</v>
      </c>
      <c r="Z29" s="20"/>
      <c r="AA29" s="21"/>
    </row>
    <row r="30" spans="1:27" ht="13.5">
      <c r="A30" s="22" t="s">
        <v>52</v>
      </c>
      <c r="B30" s="16"/>
      <c r="C30" s="17">
        <v>213995475</v>
      </c>
      <c r="D30" s="17"/>
      <c r="E30" s="18">
        <v>1443495473</v>
      </c>
      <c r="F30" s="19">
        <v>1443495473</v>
      </c>
      <c r="G30" s="19">
        <v>-3830105</v>
      </c>
      <c r="H30" s="19">
        <v>3783121</v>
      </c>
      <c r="I30" s="19">
        <v>-7710512</v>
      </c>
      <c r="J30" s="19">
        <v>-7757496</v>
      </c>
      <c r="K30" s="19">
        <v>22512516</v>
      </c>
      <c r="L30" s="19">
        <v>81623419</v>
      </c>
      <c r="M30" s="19">
        <v>90800000</v>
      </c>
      <c r="N30" s="19">
        <v>194935935</v>
      </c>
      <c r="O30" s="19"/>
      <c r="P30" s="19"/>
      <c r="Q30" s="19"/>
      <c r="R30" s="19"/>
      <c r="S30" s="19"/>
      <c r="T30" s="19"/>
      <c r="U30" s="19"/>
      <c r="V30" s="19"/>
      <c r="W30" s="19">
        <v>187178439</v>
      </c>
      <c r="X30" s="19">
        <v>748218346</v>
      </c>
      <c r="Y30" s="19">
        <v>-561039907</v>
      </c>
      <c r="Z30" s="20">
        <v>-74.98</v>
      </c>
      <c r="AA30" s="21">
        <v>1443495473</v>
      </c>
    </row>
    <row r="31" spans="1:27" ht="13.5">
      <c r="A31" s="22" t="s">
        <v>53</v>
      </c>
      <c r="B31" s="16"/>
      <c r="C31" s="17">
        <v>17460811</v>
      </c>
      <c r="D31" s="17"/>
      <c r="E31" s="18">
        <v>50166383</v>
      </c>
      <c r="F31" s="19">
        <v>50166384</v>
      </c>
      <c r="G31" s="19">
        <v>3859509</v>
      </c>
      <c r="H31" s="36">
        <v>3099338</v>
      </c>
      <c r="I31" s="36">
        <v>4537159</v>
      </c>
      <c r="J31" s="36">
        <v>11496006</v>
      </c>
      <c r="K31" s="19">
        <v>4337104</v>
      </c>
      <c r="L31" s="19">
        <v>4222872</v>
      </c>
      <c r="M31" s="19">
        <v>2432738</v>
      </c>
      <c r="N31" s="19">
        <v>10992714</v>
      </c>
      <c r="O31" s="36"/>
      <c r="P31" s="36"/>
      <c r="Q31" s="36"/>
      <c r="R31" s="19"/>
      <c r="S31" s="19"/>
      <c r="T31" s="19"/>
      <c r="U31" s="19"/>
      <c r="V31" s="36"/>
      <c r="W31" s="36">
        <v>22488720</v>
      </c>
      <c r="X31" s="36">
        <v>23657314</v>
      </c>
      <c r="Y31" s="19">
        <v>-1168594</v>
      </c>
      <c r="Z31" s="20">
        <v>-4.94</v>
      </c>
      <c r="AA31" s="21">
        <v>50166384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-318782512</v>
      </c>
      <c r="D33" s="17"/>
      <c r="E33" s="18">
        <v>-533599448</v>
      </c>
      <c r="F33" s="19">
        <v>-533599449</v>
      </c>
      <c r="G33" s="19">
        <v>-5985823</v>
      </c>
      <c r="H33" s="19">
        <v>-8167217</v>
      </c>
      <c r="I33" s="19">
        <v>-41002376</v>
      </c>
      <c r="J33" s="19">
        <v>-55155416</v>
      </c>
      <c r="K33" s="19">
        <v>-21070031</v>
      </c>
      <c r="L33" s="19">
        <v>-22112259</v>
      </c>
      <c r="M33" s="19">
        <v>-225836678</v>
      </c>
      <c r="N33" s="19">
        <v>-269018968</v>
      </c>
      <c r="O33" s="19"/>
      <c r="P33" s="19"/>
      <c r="Q33" s="19"/>
      <c r="R33" s="19"/>
      <c r="S33" s="19"/>
      <c r="T33" s="19"/>
      <c r="U33" s="19"/>
      <c r="V33" s="19"/>
      <c r="W33" s="19">
        <v>-324174384</v>
      </c>
      <c r="X33" s="19">
        <v>-272416733</v>
      </c>
      <c r="Y33" s="19">
        <v>-51757651</v>
      </c>
      <c r="Z33" s="20">
        <v>19</v>
      </c>
      <c r="AA33" s="21">
        <v>-533599449</v>
      </c>
    </row>
    <row r="34" spans="1:27" ht="13.5">
      <c r="A34" s="23" t="s">
        <v>55</v>
      </c>
      <c r="B34" s="24"/>
      <c r="C34" s="25">
        <f aca="true" t="shared" si="2" ref="C34:Y34">SUM(C29:C33)</f>
        <v>-87326226</v>
      </c>
      <c r="D34" s="25">
        <f>SUM(D29:D33)</f>
        <v>0</v>
      </c>
      <c r="E34" s="26">
        <f t="shared" si="2"/>
        <v>960062408</v>
      </c>
      <c r="F34" s="27">
        <f t="shared" si="2"/>
        <v>960062408</v>
      </c>
      <c r="G34" s="27">
        <f t="shared" si="2"/>
        <v>-5956419</v>
      </c>
      <c r="H34" s="27">
        <f t="shared" si="2"/>
        <v>-1284758</v>
      </c>
      <c r="I34" s="27">
        <f t="shared" si="2"/>
        <v>53824271</v>
      </c>
      <c r="J34" s="27">
        <f t="shared" si="2"/>
        <v>46583094</v>
      </c>
      <c r="K34" s="27">
        <f t="shared" si="2"/>
        <v>5779589</v>
      </c>
      <c r="L34" s="27">
        <f t="shared" si="2"/>
        <v>63734032</v>
      </c>
      <c r="M34" s="27">
        <f t="shared" si="2"/>
        <v>-132603940</v>
      </c>
      <c r="N34" s="27">
        <f t="shared" si="2"/>
        <v>-63090319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-16507225</v>
      </c>
      <c r="X34" s="27">
        <f t="shared" si="2"/>
        <v>499458927</v>
      </c>
      <c r="Y34" s="27">
        <f t="shared" si="2"/>
        <v>-515966152</v>
      </c>
      <c r="Z34" s="28">
        <f>+IF(X34&lt;&gt;0,+(Y34/X34)*100,0)</f>
        <v>-103.30502151581325</v>
      </c>
      <c r="AA34" s="29">
        <f>SUM(AA29:AA33)</f>
        <v>960062408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3183608209</v>
      </c>
      <c r="D36" s="31">
        <f>+D15+D25+D34</f>
        <v>0</v>
      </c>
      <c r="E36" s="32">
        <f t="shared" si="3"/>
        <v>1782715280</v>
      </c>
      <c r="F36" s="33">
        <f t="shared" si="3"/>
        <v>1730980427</v>
      </c>
      <c r="G36" s="33">
        <f t="shared" si="3"/>
        <v>1408255362</v>
      </c>
      <c r="H36" s="33">
        <f t="shared" si="3"/>
        <v>-378331412</v>
      </c>
      <c r="I36" s="33">
        <f t="shared" si="3"/>
        <v>-603243990</v>
      </c>
      <c r="J36" s="33">
        <f t="shared" si="3"/>
        <v>426679960</v>
      </c>
      <c r="K36" s="33">
        <f t="shared" si="3"/>
        <v>-155093264</v>
      </c>
      <c r="L36" s="33">
        <f t="shared" si="3"/>
        <v>645943808</v>
      </c>
      <c r="M36" s="33">
        <f t="shared" si="3"/>
        <v>-84423452</v>
      </c>
      <c r="N36" s="33">
        <f t="shared" si="3"/>
        <v>406427092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833107052</v>
      </c>
      <c r="X36" s="33">
        <f t="shared" si="3"/>
        <v>2214202359</v>
      </c>
      <c r="Y36" s="33">
        <f t="shared" si="3"/>
        <v>-1381095307</v>
      </c>
      <c r="Z36" s="34">
        <f>+IF(X36&lt;&gt;0,+(Y36/X36)*100,0)</f>
        <v>-62.37439416439534</v>
      </c>
      <c r="AA36" s="35">
        <f>+AA15+AA25+AA34</f>
        <v>1730980427</v>
      </c>
    </row>
    <row r="37" spans="1:27" ht="13.5">
      <c r="A37" s="22" t="s">
        <v>57</v>
      </c>
      <c r="B37" s="16"/>
      <c r="C37" s="31">
        <v>2945558267</v>
      </c>
      <c r="D37" s="31"/>
      <c r="E37" s="32">
        <v>3480397412</v>
      </c>
      <c r="F37" s="33">
        <v>2988247733</v>
      </c>
      <c r="G37" s="33">
        <v>4478368091</v>
      </c>
      <c r="H37" s="33">
        <v>5886623453</v>
      </c>
      <c r="I37" s="33">
        <v>5508292041</v>
      </c>
      <c r="J37" s="33">
        <v>4478368091</v>
      </c>
      <c r="K37" s="33">
        <v>4905048051</v>
      </c>
      <c r="L37" s="33">
        <v>4749954787</v>
      </c>
      <c r="M37" s="33">
        <v>5179753715</v>
      </c>
      <c r="N37" s="33">
        <v>4905048051</v>
      </c>
      <c r="O37" s="33"/>
      <c r="P37" s="33"/>
      <c r="Q37" s="33"/>
      <c r="R37" s="33"/>
      <c r="S37" s="33"/>
      <c r="T37" s="33"/>
      <c r="U37" s="33"/>
      <c r="V37" s="33"/>
      <c r="W37" s="33">
        <v>4478368091</v>
      </c>
      <c r="X37" s="33">
        <v>2988247733</v>
      </c>
      <c r="Y37" s="33">
        <v>1490120358</v>
      </c>
      <c r="Z37" s="34">
        <v>49.87</v>
      </c>
      <c r="AA37" s="35">
        <v>2988247733</v>
      </c>
    </row>
    <row r="38" spans="1:27" ht="13.5">
      <c r="A38" s="41" t="s">
        <v>58</v>
      </c>
      <c r="B38" s="42"/>
      <c r="C38" s="43">
        <v>3555471591</v>
      </c>
      <c r="D38" s="43"/>
      <c r="E38" s="44">
        <v>5263112689</v>
      </c>
      <c r="F38" s="45">
        <v>4719228162</v>
      </c>
      <c r="G38" s="45">
        <v>5886623453</v>
      </c>
      <c r="H38" s="45">
        <v>5508292041</v>
      </c>
      <c r="I38" s="45">
        <v>4905048051</v>
      </c>
      <c r="J38" s="45">
        <v>4905048051</v>
      </c>
      <c r="K38" s="45">
        <v>4749954787</v>
      </c>
      <c r="L38" s="45">
        <v>5395898595</v>
      </c>
      <c r="M38" s="45">
        <v>5095330263</v>
      </c>
      <c r="N38" s="45">
        <v>5311475143</v>
      </c>
      <c r="O38" s="45"/>
      <c r="P38" s="45"/>
      <c r="Q38" s="45"/>
      <c r="R38" s="45"/>
      <c r="S38" s="45"/>
      <c r="T38" s="45"/>
      <c r="U38" s="45"/>
      <c r="V38" s="45"/>
      <c r="W38" s="45">
        <v>5311475143</v>
      </c>
      <c r="X38" s="45">
        <v>5202450094</v>
      </c>
      <c r="Y38" s="45">
        <v>109025049</v>
      </c>
      <c r="Z38" s="46">
        <v>2.1</v>
      </c>
      <c r="AA38" s="47">
        <v>4719228162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1410277420</v>
      </c>
      <c r="F6" s="19">
        <v>1410277420</v>
      </c>
      <c r="G6" s="19">
        <v>1683323720</v>
      </c>
      <c r="H6" s="19">
        <v>168707279</v>
      </c>
      <c r="I6" s="19">
        <v>135271485</v>
      </c>
      <c r="J6" s="19">
        <v>1987302484</v>
      </c>
      <c r="K6" s="19">
        <v>131647917</v>
      </c>
      <c r="L6" s="19">
        <v>136800554</v>
      </c>
      <c r="M6" s="19"/>
      <c r="N6" s="19">
        <v>268448471</v>
      </c>
      <c r="O6" s="19"/>
      <c r="P6" s="19"/>
      <c r="Q6" s="19"/>
      <c r="R6" s="19"/>
      <c r="S6" s="19"/>
      <c r="T6" s="19"/>
      <c r="U6" s="19"/>
      <c r="V6" s="19"/>
      <c r="W6" s="19">
        <v>2255750955</v>
      </c>
      <c r="X6" s="19">
        <v>705140212</v>
      </c>
      <c r="Y6" s="19">
        <v>1550610743</v>
      </c>
      <c r="Z6" s="20">
        <v>219.9</v>
      </c>
      <c r="AA6" s="21">
        <v>1410277420</v>
      </c>
    </row>
    <row r="7" spans="1:27" ht="13.5">
      <c r="A7" s="22" t="s">
        <v>34</v>
      </c>
      <c r="B7" s="16"/>
      <c r="C7" s="17"/>
      <c r="D7" s="17"/>
      <c r="E7" s="18">
        <v>219579000</v>
      </c>
      <c r="F7" s="19">
        <v>219579000</v>
      </c>
      <c r="G7" s="19">
        <v>347778000</v>
      </c>
      <c r="H7" s="19">
        <v>1600000</v>
      </c>
      <c r="I7" s="19">
        <v>72735000</v>
      </c>
      <c r="J7" s="19">
        <v>422113000</v>
      </c>
      <c r="K7" s="19">
        <v>326434</v>
      </c>
      <c r="L7" s="19">
        <v>1502402</v>
      </c>
      <c r="M7" s="19"/>
      <c r="N7" s="19">
        <v>1828836</v>
      </c>
      <c r="O7" s="19"/>
      <c r="P7" s="19"/>
      <c r="Q7" s="19"/>
      <c r="R7" s="19"/>
      <c r="S7" s="19"/>
      <c r="T7" s="19"/>
      <c r="U7" s="19"/>
      <c r="V7" s="19"/>
      <c r="W7" s="19">
        <v>423941836</v>
      </c>
      <c r="X7" s="19">
        <v>136847000</v>
      </c>
      <c r="Y7" s="19">
        <v>287094836</v>
      </c>
      <c r="Z7" s="20">
        <v>209.79</v>
      </c>
      <c r="AA7" s="21">
        <v>219579000</v>
      </c>
    </row>
    <row r="8" spans="1:27" ht="13.5">
      <c r="A8" s="22" t="s">
        <v>35</v>
      </c>
      <c r="B8" s="16"/>
      <c r="C8" s="17"/>
      <c r="D8" s="17"/>
      <c r="E8" s="18">
        <v>159916000</v>
      </c>
      <c r="F8" s="19">
        <v>159916000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66631665</v>
      </c>
      <c r="Y8" s="19">
        <v>-66631665</v>
      </c>
      <c r="Z8" s="20">
        <v>-100</v>
      </c>
      <c r="AA8" s="21">
        <v>159916000</v>
      </c>
    </row>
    <row r="9" spans="1:27" ht="13.5">
      <c r="A9" s="22" t="s">
        <v>36</v>
      </c>
      <c r="B9" s="16"/>
      <c r="C9" s="17"/>
      <c r="D9" s="17"/>
      <c r="E9" s="18">
        <v>50356980</v>
      </c>
      <c r="F9" s="19">
        <v>50356980</v>
      </c>
      <c r="G9" s="19">
        <v>50356984</v>
      </c>
      <c r="H9" s="19">
        <v>5403946</v>
      </c>
      <c r="I9" s="19">
        <v>5898014</v>
      </c>
      <c r="J9" s="19">
        <v>61658944</v>
      </c>
      <c r="K9" s="19">
        <v>5993864</v>
      </c>
      <c r="L9" s="19">
        <v>6017936</v>
      </c>
      <c r="M9" s="19"/>
      <c r="N9" s="19">
        <v>12011800</v>
      </c>
      <c r="O9" s="19"/>
      <c r="P9" s="19"/>
      <c r="Q9" s="19"/>
      <c r="R9" s="19"/>
      <c r="S9" s="19"/>
      <c r="T9" s="19"/>
      <c r="U9" s="19"/>
      <c r="V9" s="19"/>
      <c r="W9" s="19">
        <v>73670744</v>
      </c>
      <c r="X9" s="19">
        <v>25178490</v>
      </c>
      <c r="Y9" s="19">
        <v>48492254</v>
      </c>
      <c r="Z9" s="20">
        <v>192.59</v>
      </c>
      <c r="AA9" s="21">
        <v>50356980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-1416868812</v>
      </c>
      <c r="F12" s="19">
        <v>-1416868812</v>
      </c>
      <c r="G12" s="19">
        <v>-2047141832</v>
      </c>
      <c r="H12" s="19">
        <v>-170591251</v>
      </c>
      <c r="I12" s="19">
        <v>-219635199</v>
      </c>
      <c r="J12" s="19">
        <v>-2437368282</v>
      </c>
      <c r="K12" s="19">
        <v>-135526339</v>
      </c>
      <c r="L12" s="19">
        <v>-136613048</v>
      </c>
      <c r="M12" s="19"/>
      <c r="N12" s="19">
        <v>-272139387</v>
      </c>
      <c r="O12" s="19"/>
      <c r="P12" s="19"/>
      <c r="Q12" s="19"/>
      <c r="R12" s="19"/>
      <c r="S12" s="19"/>
      <c r="T12" s="19"/>
      <c r="U12" s="19"/>
      <c r="V12" s="19"/>
      <c r="W12" s="19">
        <v>-2709507669</v>
      </c>
      <c r="X12" s="19">
        <v>-708434406</v>
      </c>
      <c r="Y12" s="19">
        <v>-2001073263</v>
      </c>
      <c r="Z12" s="20">
        <v>282.46</v>
      </c>
      <c r="AA12" s="21">
        <v>-1416868812</v>
      </c>
    </row>
    <row r="13" spans="1:27" ht="13.5">
      <c r="A13" s="22" t="s">
        <v>40</v>
      </c>
      <c r="B13" s="16"/>
      <c r="C13" s="17"/>
      <c r="D13" s="17"/>
      <c r="E13" s="18">
        <v>-16130160</v>
      </c>
      <c r="F13" s="19">
        <v>-16130160</v>
      </c>
      <c r="G13" s="19"/>
      <c r="H13" s="19"/>
      <c r="I13" s="19">
        <v>-282598</v>
      </c>
      <c r="J13" s="19">
        <v>-282598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-282598</v>
      </c>
      <c r="X13" s="19">
        <v>-8065080</v>
      </c>
      <c r="Y13" s="19">
        <v>7782482</v>
      </c>
      <c r="Z13" s="20">
        <v>-96.5</v>
      </c>
      <c r="AA13" s="21">
        <v>-16130160</v>
      </c>
    </row>
    <row r="14" spans="1:27" ht="13.5">
      <c r="A14" s="22" t="s">
        <v>41</v>
      </c>
      <c r="B14" s="16"/>
      <c r="C14" s="17"/>
      <c r="D14" s="17"/>
      <c r="E14" s="18">
        <v>-34547556</v>
      </c>
      <c r="F14" s="19">
        <v>-34547556</v>
      </c>
      <c r="G14" s="19">
        <v>-1643095</v>
      </c>
      <c r="H14" s="19">
        <v>-1900906</v>
      </c>
      <c r="I14" s="19">
        <v>-1856697</v>
      </c>
      <c r="J14" s="19">
        <v>-5400698</v>
      </c>
      <c r="K14" s="19">
        <v>-1840637</v>
      </c>
      <c r="L14" s="19">
        <v>-1643086</v>
      </c>
      <c r="M14" s="19"/>
      <c r="N14" s="19">
        <v>-3483723</v>
      </c>
      <c r="O14" s="19"/>
      <c r="P14" s="19"/>
      <c r="Q14" s="19"/>
      <c r="R14" s="19"/>
      <c r="S14" s="19"/>
      <c r="T14" s="19"/>
      <c r="U14" s="19"/>
      <c r="V14" s="19"/>
      <c r="W14" s="19">
        <v>-8884421</v>
      </c>
      <c r="X14" s="19">
        <v>-17273778</v>
      </c>
      <c r="Y14" s="19">
        <v>8389357</v>
      </c>
      <c r="Z14" s="20">
        <v>-48.57</v>
      </c>
      <c r="AA14" s="21">
        <v>-34547556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372582872</v>
      </c>
      <c r="F15" s="27">
        <f t="shared" si="0"/>
        <v>372582872</v>
      </c>
      <c r="G15" s="27">
        <f t="shared" si="0"/>
        <v>32673777</v>
      </c>
      <c r="H15" s="27">
        <f t="shared" si="0"/>
        <v>3219068</v>
      </c>
      <c r="I15" s="27">
        <f t="shared" si="0"/>
        <v>-7869995</v>
      </c>
      <c r="J15" s="27">
        <f t="shared" si="0"/>
        <v>28022850</v>
      </c>
      <c r="K15" s="27">
        <f t="shared" si="0"/>
        <v>601239</v>
      </c>
      <c r="L15" s="27">
        <f t="shared" si="0"/>
        <v>6064758</v>
      </c>
      <c r="M15" s="27">
        <f t="shared" si="0"/>
        <v>0</v>
      </c>
      <c r="N15" s="27">
        <f t="shared" si="0"/>
        <v>6665997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34688847</v>
      </c>
      <c r="X15" s="27">
        <f t="shared" si="0"/>
        <v>200024103</v>
      </c>
      <c r="Y15" s="27">
        <f t="shared" si="0"/>
        <v>-165335256</v>
      </c>
      <c r="Z15" s="28">
        <f>+IF(X15&lt;&gt;0,+(Y15/X15)*100,0)</f>
        <v>-82.6576665113204</v>
      </c>
      <c r="AA15" s="29">
        <f>SUM(AA6:AA14)</f>
        <v>372582872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-159916000</v>
      </c>
      <c r="F24" s="19">
        <v>-159916000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-66631665</v>
      </c>
      <c r="Y24" s="19">
        <v>66631665</v>
      </c>
      <c r="Z24" s="20">
        <v>-100</v>
      </c>
      <c r="AA24" s="21">
        <v>-159916000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-159916000</v>
      </c>
      <c r="F25" s="27">
        <f t="shared" si="1"/>
        <v>-159916000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-66631665</v>
      </c>
      <c r="Y25" s="27">
        <f t="shared" si="1"/>
        <v>66631665</v>
      </c>
      <c r="Z25" s="28">
        <f>+IF(X25&lt;&gt;0,+(Y25/X25)*100,0)</f>
        <v>-100</v>
      </c>
      <c r="AA25" s="29">
        <f>SUM(AA19:AA24)</f>
        <v>-159916000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5000000</v>
      </c>
      <c r="F31" s="19">
        <v>5000000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2500000</v>
      </c>
      <c r="Y31" s="19">
        <v>-2500000</v>
      </c>
      <c r="Z31" s="20">
        <v>-100</v>
      </c>
      <c r="AA31" s="21">
        <v>5000000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-21797868</v>
      </c>
      <c r="F33" s="19">
        <v>-21797868</v>
      </c>
      <c r="G33" s="19"/>
      <c r="H33" s="19"/>
      <c r="I33" s="19">
        <v>-282598</v>
      </c>
      <c r="J33" s="19">
        <v>-282598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-282598</v>
      </c>
      <c r="X33" s="19">
        <v>-10898934</v>
      </c>
      <c r="Y33" s="19">
        <v>10616336</v>
      </c>
      <c r="Z33" s="20">
        <v>-97.41</v>
      </c>
      <c r="AA33" s="21">
        <v>-21797868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-16797868</v>
      </c>
      <c r="F34" s="27">
        <f t="shared" si="2"/>
        <v>-16797868</v>
      </c>
      <c r="G34" s="27">
        <f t="shared" si="2"/>
        <v>0</v>
      </c>
      <c r="H34" s="27">
        <f t="shared" si="2"/>
        <v>0</v>
      </c>
      <c r="I34" s="27">
        <f t="shared" si="2"/>
        <v>-282598</v>
      </c>
      <c r="J34" s="27">
        <f t="shared" si="2"/>
        <v>-282598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-282598</v>
      </c>
      <c r="X34" s="27">
        <f t="shared" si="2"/>
        <v>-8398934</v>
      </c>
      <c r="Y34" s="27">
        <f t="shared" si="2"/>
        <v>8116336</v>
      </c>
      <c r="Z34" s="28">
        <f>+IF(X34&lt;&gt;0,+(Y34/X34)*100,0)</f>
        <v>-96.63531110019437</v>
      </c>
      <c r="AA34" s="29">
        <f>SUM(AA29:AA33)</f>
        <v>-16797868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195869004</v>
      </c>
      <c r="F36" s="33">
        <f t="shared" si="3"/>
        <v>195869004</v>
      </c>
      <c r="G36" s="33">
        <f t="shared" si="3"/>
        <v>32673777</v>
      </c>
      <c r="H36" s="33">
        <f t="shared" si="3"/>
        <v>3219068</v>
      </c>
      <c r="I36" s="33">
        <f t="shared" si="3"/>
        <v>-8152593</v>
      </c>
      <c r="J36" s="33">
        <f t="shared" si="3"/>
        <v>27740252</v>
      </c>
      <c r="K36" s="33">
        <f t="shared" si="3"/>
        <v>601239</v>
      </c>
      <c r="L36" s="33">
        <f t="shared" si="3"/>
        <v>6064758</v>
      </c>
      <c r="M36" s="33">
        <f t="shared" si="3"/>
        <v>0</v>
      </c>
      <c r="N36" s="33">
        <f t="shared" si="3"/>
        <v>6665997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34406249</v>
      </c>
      <c r="X36" s="33">
        <f t="shared" si="3"/>
        <v>124993504</v>
      </c>
      <c r="Y36" s="33">
        <f t="shared" si="3"/>
        <v>-90587255</v>
      </c>
      <c r="Z36" s="34">
        <f>+IF(X36&lt;&gt;0,+(Y36/X36)*100,0)</f>
        <v>-72.47357030650168</v>
      </c>
      <c r="AA36" s="35">
        <f>+AA15+AA25+AA34</f>
        <v>195869004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>
        <v>-34710238</v>
      </c>
      <c r="H37" s="33">
        <v>-2036461</v>
      </c>
      <c r="I37" s="33">
        <v>1182607</v>
      </c>
      <c r="J37" s="33">
        <v>-34710238</v>
      </c>
      <c r="K37" s="33">
        <v>-6969986</v>
      </c>
      <c r="L37" s="33">
        <v>-6368747</v>
      </c>
      <c r="M37" s="33"/>
      <c r="N37" s="33">
        <v>-6969986</v>
      </c>
      <c r="O37" s="33"/>
      <c r="P37" s="33"/>
      <c r="Q37" s="33"/>
      <c r="R37" s="33"/>
      <c r="S37" s="33"/>
      <c r="T37" s="33"/>
      <c r="U37" s="33"/>
      <c r="V37" s="33"/>
      <c r="W37" s="33">
        <v>-34710238</v>
      </c>
      <c r="X37" s="33"/>
      <c r="Y37" s="33">
        <v>-34710238</v>
      </c>
      <c r="Z37" s="34"/>
      <c r="AA37" s="35"/>
    </row>
    <row r="38" spans="1:27" ht="13.5">
      <c r="A38" s="41" t="s">
        <v>58</v>
      </c>
      <c r="B38" s="42"/>
      <c r="C38" s="43"/>
      <c r="D38" s="43"/>
      <c r="E38" s="44">
        <v>195869004</v>
      </c>
      <c r="F38" s="45">
        <v>195869004</v>
      </c>
      <c r="G38" s="45">
        <v>-2036461</v>
      </c>
      <c r="H38" s="45">
        <v>1182607</v>
      </c>
      <c r="I38" s="45">
        <v>-6969986</v>
      </c>
      <c r="J38" s="45">
        <v>-6969986</v>
      </c>
      <c r="K38" s="45">
        <v>-6368747</v>
      </c>
      <c r="L38" s="45">
        <v>-303989</v>
      </c>
      <c r="M38" s="45"/>
      <c r="N38" s="45">
        <v>-303989</v>
      </c>
      <c r="O38" s="45"/>
      <c r="P38" s="45"/>
      <c r="Q38" s="45"/>
      <c r="R38" s="45"/>
      <c r="S38" s="45"/>
      <c r="T38" s="45"/>
      <c r="U38" s="45"/>
      <c r="V38" s="45"/>
      <c r="W38" s="45">
        <v>-303989</v>
      </c>
      <c r="X38" s="45">
        <v>124993504</v>
      </c>
      <c r="Y38" s="45">
        <v>-125297493</v>
      </c>
      <c r="Z38" s="46">
        <v>-100.24</v>
      </c>
      <c r="AA38" s="47">
        <v>195869004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1025516901</v>
      </c>
      <c r="D6" s="17"/>
      <c r="E6" s="18">
        <v>1091392475</v>
      </c>
      <c r="F6" s="19">
        <v>1091392475</v>
      </c>
      <c r="G6" s="19">
        <v>92008051</v>
      </c>
      <c r="H6" s="19">
        <v>95579030</v>
      </c>
      <c r="I6" s="19">
        <v>98272991</v>
      </c>
      <c r="J6" s="19">
        <v>285860072</v>
      </c>
      <c r="K6" s="19">
        <v>109965148</v>
      </c>
      <c r="L6" s="19">
        <v>90281444</v>
      </c>
      <c r="M6" s="19">
        <v>110147668</v>
      </c>
      <c r="N6" s="19">
        <v>310394260</v>
      </c>
      <c r="O6" s="19"/>
      <c r="P6" s="19"/>
      <c r="Q6" s="19"/>
      <c r="R6" s="19"/>
      <c r="S6" s="19"/>
      <c r="T6" s="19"/>
      <c r="U6" s="19"/>
      <c r="V6" s="19"/>
      <c r="W6" s="19">
        <v>596254332</v>
      </c>
      <c r="X6" s="19">
        <v>544979506</v>
      </c>
      <c r="Y6" s="19">
        <v>51274826</v>
      </c>
      <c r="Z6" s="20">
        <v>9.41</v>
      </c>
      <c r="AA6" s="21">
        <v>1091392475</v>
      </c>
    </row>
    <row r="7" spans="1:27" ht="13.5">
      <c r="A7" s="22" t="s">
        <v>34</v>
      </c>
      <c r="B7" s="16"/>
      <c r="C7" s="17">
        <v>120038817</v>
      </c>
      <c r="D7" s="17"/>
      <c r="E7" s="18">
        <v>189619569</v>
      </c>
      <c r="F7" s="19">
        <v>189619569</v>
      </c>
      <c r="G7" s="19">
        <v>42669019</v>
      </c>
      <c r="H7" s="19">
        <v>611500</v>
      </c>
      <c r="I7" s="19">
        <v>2193489</v>
      </c>
      <c r="J7" s="19">
        <v>45474008</v>
      </c>
      <c r="K7" s="19"/>
      <c r="L7" s="19">
        <v>1135648</v>
      </c>
      <c r="M7" s="19">
        <v>34519000</v>
      </c>
      <c r="N7" s="19">
        <v>35654648</v>
      </c>
      <c r="O7" s="19"/>
      <c r="P7" s="19"/>
      <c r="Q7" s="19"/>
      <c r="R7" s="19"/>
      <c r="S7" s="19"/>
      <c r="T7" s="19"/>
      <c r="U7" s="19"/>
      <c r="V7" s="19"/>
      <c r="W7" s="19">
        <v>81128656</v>
      </c>
      <c r="X7" s="19">
        <v>101363428</v>
      </c>
      <c r="Y7" s="19">
        <v>-20234772</v>
      </c>
      <c r="Z7" s="20">
        <v>-19.96</v>
      </c>
      <c r="AA7" s="21">
        <v>189619569</v>
      </c>
    </row>
    <row r="8" spans="1:27" ht="13.5">
      <c r="A8" s="22" t="s">
        <v>35</v>
      </c>
      <c r="B8" s="16"/>
      <c r="C8" s="17">
        <v>60240330</v>
      </c>
      <c r="D8" s="17"/>
      <c r="E8" s="18">
        <v>45770680</v>
      </c>
      <c r="F8" s="19">
        <v>45770680</v>
      </c>
      <c r="G8" s="19">
        <v>2652481</v>
      </c>
      <c r="H8" s="19">
        <v>1036000</v>
      </c>
      <c r="I8" s="19"/>
      <c r="J8" s="19">
        <v>3688481</v>
      </c>
      <c r="K8" s="19"/>
      <c r="L8" s="19">
        <v>18775352</v>
      </c>
      <c r="M8" s="19"/>
      <c r="N8" s="19">
        <v>18775352</v>
      </c>
      <c r="O8" s="19"/>
      <c r="P8" s="19"/>
      <c r="Q8" s="19"/>
      <c r="R8" s="19"/>
      <c r="S8" s="19"/>
      <c r="T8" s="19"/>
      <c r="U8" s="19"/>
      <c r="V8" s="19"/>
      <c r="W8" s="19">
        <v>22463833</v>
      </c>
      <c r="X8" s="19">
        <v>22020000</v>
      </c>
      <c r="Y8" s="19">
        <v>443833</v>
      </c>
      <c r="Z8" s="20">
        <v>2.02</v>
      </c>
      <c r="AA8" s="21">
        <v>45770680</v>
      </c>
    </row>
    <row r="9" spans="1:27" ht="13.5">
      <c r="A9" s="22" t="s">
        <v>36</v>
      </c>
      <c r="B9" s="16"/>
      <c r="C9" s="17">
        <v>24526195</v>
      </c>
      <c r="D9" s="17"/>
      <c r="E9" s="18">
        <v>22191409</v>
      </c>
      <c r="F9" s="19">
        <v>22191409</v>
      </c>
      <c r="G9" s="19">
        <v>1982431</v>
      </c>
      <c r="H9" s="19">
        <v>1553380</v>
      </c>
      <c r="I9" s="19">
        <v>1425340</v>
      </c>
      <c r="J9" s="19">
        <v>4961151</v>
      </c>
      <c r="K9" s="19">
        <v>2374273</v>
      </c>
      <c r="L9" s="19">
        <v>1917783</v>
      </c>
      <c r="M9" s="19">
        <v>2964342</v>
      </c>
      <c r="N9" s="19">
        <v>7256398</v>
      </c>
      <c r="O9" s="19"/>
      <c r="P9" s="19"/>
      <c r="Q9" s="19"/>
      <c r="R9" s="19"/>
      <c r="S9" s="19"/>
      <c r="T9" s="19"/>
      <c r="U9" s="19"/>
      <c r="V9" s="19"/>
      <c r="W9" s="19">
        <v>12217549</v>
      </c>
      <c r="X9" s="19">
        <v>10025665</v>
      </c>
      <c r="Y9" s="19">
        <v>2191884</v>
      </c>
      <c r="Z9" s="20">
        <v>21.86</v>
      </c>
      <c r="AA9" s="21">
        <v>22191409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-823632526</v>
      </c>
      <c r="D12" s="17"/>
      <c r="E12" s="18">
        <v>-940770745</v>
      </c>
      <c r="F12" s="19">
        <v>-940770745</v>
      </c>
      <c r="G12" s="19">
        <v>-121948156</v>
      </c>
      <c r="H12" s="19">
        <v>-95498150</v>
      </c>
      <c r="I12" s="19">
        <v>-99166158</v>
      </c>
      <c r="J12" s="19">
        <v>-316612464</v>
      </c>
      <c r="K12" s="19">
        <v>-77026081</v>
      </c>
      <c r="L12" s="19">
        <v>-77001137</v>
      </c>
      <c r="M12" s="19">
        <v>-83258137</v>
      </c>
      <c r="N12" s="19">
        <v>-237285355</v>
      </c>
      <c r="O12" s="19"/>
      <c r="P12" s="19"/>
      <c r="Q12" s="19"/>
      <c r="R12" s="19"/>
      <c r="S12" s="19"/>
      <c r="T12" s="19"/>
      <c r="U12" s="19"/>
      <c r="V12" s="19"/>
      <c r="W12" s="19">
        <v>-553897819</v>
      </c>
      <c r="X12" s="19">
        <v>-511428148</v>
      </c>
      <c r="Y12" s="19">
        <v>-42469671</v>
      </c>
      <c r="Z12" s="20">
        <v>8.3</v>
      </c>
      <c r="AA12" s="21">
        <v>-940770745</v>
      </c>
    </row>
    <row r="13" spans="1:27" ht="13.5">
      <c r="A13" s="22" t="s">
        <v>40</v>
      </c>
      <c r="B13" s="16"/>
      <c r="C13" s="17">
        <v>-10970000</v>
      </c>
      <c r="D13" s="17"/>
      <c r="E13" s="18">
        <v>-28080922</v>
      </c>
      <c r="F13" s="19">
        <v>-28080922</v>
      </c>
      <c r="G13" s="19"/>
      <c r="H13" s="19"/>
      <c r="I13" s="19"/>
      <c r="J13" s="19"/>
      <c r="K13" s="19"/>
      <c r="L13" s="19"/>
      <c r="M13" s="19">
        <v>-5036279</v>
      </c>
      <c r="N13" s="19">
        <v>-5036279</v>
      </c>
      <c r="O13" s="19"/>
      <c r="P13" s="19"/>
      <c r="Q13" s="19"/>
      <c r="R13" s="19"/>
      <c r="S13" s="19"/>
      <c r="T13" s="19"/>
      <c r="U13" s="19"/>
      <c r="V13" s="19"/>
      <c r="W13" s="19">
        <v>-5036279</v>
      </c>
      <c r="X13" s="19">
        <v>-494882</v>
      </c>
      <c r="Y13" s="19">
        <v>-4541397</v>
      </c>
      <c r="Z13" s="20">
        <v>917.67</v>
      </c>
      <c r="AA13" s="21">
        <v>-28080922</v>
      </c>
    </row>
    <row r="14" spans="1:27" ht="13.5">
      <c r="A14" s="22" t="s">
        <v>41</v>
      </c>
      <c r="B14" s="16"/>
      <c r="C14" s="17">
        <v>-57517288</v>
      </c>
      <c r="D14" s="17"/>
      <c r="E14" s="18">
        <v>-62503456</v>
      </c>
      <c r="F14" s="19">
        <v>-62503456</v>
      </c>
      <c r="G14" s="19">
        <v>-5007321</v>
      </c>
      <c r="H14" s="19">
        <v>-5123812</v>
      </c>
      <c r="I14" s="19">
        <v>-5187125</v>
      </c>
      <c r="J14" s="19">
        <v>-15318258</v>
      </c>
      <c r="K14" s="19">
        <v>-5732729</v>
      </c>
      <c r="L14" s="19">
        <v>-5229232</v>
      </c>
      <c r="M14" s="19">
        <v>-5160196</v>
      </c>
      <c r="N14" s="19">
        <v>-16122157</v>
      </c>
      <c r="O14" s="19"/>
      <c r="P14" s="19"/>
      <c r="Q14" s="19"/>
      <c r="R14" s="19"/>
      <c r="S14" s="19"/>
      <c r="T14" s="19"/>
      <c r="U14" s="19"/>
      <c r="V14" s="19"/>
      <c r="W14" s="19">
        <v>-31440415</v>
      </c>
      <c r="X14" s="19">
        <v>-29635030</v>
      </c>
      <c r="Y14" s="19">
        <v>-1805385</v>
      </c>
      <c r="Z14" s="20">
        <v>6.09</v>
      </c>
      <c r="AA14" s="21">
        <v>-62503456</v>
      </c>
    </row>
    <row r="15" spans="1:27" ht="13.5">
      <c r="A15" s="23" t="s">
        <v>42</v>
      </c>
      <c r="B15" s="24"/>
      <c r="C15" s="25">
        <f aca="true" t="shared" si="0" ref="C15:Y15">SUM(C6:C14)</f>
        <v>338202429</v>
      </c>
      <c r="D15" s="25">
        <f>SUM(D6:D14)</f>
        <v>0</v>
      </c>
      <c r="E15" s="26">
        <f t="shared" si="0"/>
        <v>317619010</v>
      </c>
      <c r="F15" s="27">
        <f t="shared" si="0"/>
        <v>317619010</v>
      </c>
      <c r="G15" s="27">
        <f t="shared" si="0"/>
        <v>12356505</v>
      </c>
      <c r="H15" s="27">
        <f t="shared" si="0"/>
        <v>-1842052</v>
      </c>
      <c r="I15" s="27">
        <f t="shared" si="0"/>
        <v>-2461463</v>
      </c>
      <c r="J15" s="27">
        <f t="shared" si="0"/>
        <v>8052990</v>
      </c>
      <c r="K15" s="27">
        <f t="shared" si="0"/>
        <v>29580611</v>
      </c>
      <c r="L15" s="27">
        <f t="shared" si="0"/>
        <v>29879858</v>
      </c>
      <c r="M15" s="27">
        <f t="shared" si="0"/>
        <v>54176398</v>
      </c>
      <c r="N15" s="27">
        <f t="shared" si="0"/>
        <v>113636867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121689857</v>
      </c>
      <c r="X15" s="27">
        <f t="shared" si="0"/>
        <v>136830539</v>
      </c>
      <c r="Y15" s="27">
        <f t="shared" si="0"/>
        <v>-15140682</v>
      </c>
      <c r="Z15" s="28">
        <f>+IF(X15&lt;&gt;0,+(Y15/X15)*100,0)</f>
        <v>-11.065279805701854</v>
      </c>
      <c r="AA15" s="29">
        <f>SUM(AA6:AA14)</f>
        <v>317619010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57740</v>
      </c>
      <c r="D19" s="17"/>
      <c r="E19" s="18">
        <v>150000</v>
      </c>
      <c r="F19" s="19">
        <v>150000</v>
      </c>
      <c r="G19" s="36"/>
      <c r="H19" s="36"/>
      <c r="I19" s="36"/>
      <c r="J19" s="19"/>
      <c r="K19" s="36">
        <v>2429864</v>
      </c>
      <c r="L19" s="36"/>
      <c r="M19" s="19">
        <v>150682</v>
      </c>
      <c r="N19" s="36">
        <v>2580546</v>
      </c>
      <c r="O19" s="36"/>
      <c r="P19" s="36"/>
      <c r="Q19" s="19"/>
      <c r="R19" s="36"/>
      <c r="S19" s="36"/>
      <c r="T19" s="19"/>
      <c r="U19" s="36"/>
      <c r="V19" s="36"/>
      <c r="W19" s="36">
        <v>2580546</v>
      </c>
      <c r="X19" s="19">
        <v>75000</v>
      </c>
      <c r="Y19" s="36">
        <v>2505546</v>
      </c>
      <c r="Z19" s="37">
        <v>3340.73</v>
      </c>
      <c r="AA19" s="38">
        <v>150000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36009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-205000000</v>
      </c>
      <c r="F22" s="19">
        <v>-120000000</v>
      </c>
      <c r="G22" s="19">
        <v>60000000</v>
      </c>
      <c r="H22" s="19">
        <v>30000000</v>
      </c>
      <c r="I22" s="19">
        <v>36000000</v>
      </c>
      <c r="J22" s="19">
        <v>126000000</v>
      </c>
      <c r="K22" s="19">
        <v>-144000000</v>
      </c>
      <c r="L22" s="19">
        <v>30000000</v>
      </c>
      <c r="M22" s="19">
        <v>72000000</v>
      </c>
      <c r="N22" s="19">
        <v>-42000000</v>
      </c>
      <c r="O22" s="19"/>
      <c r="P22" s="19"/>
      <c r="Q22" s="19"/>
      <c r="R22" s="19"/>
      <c r="S22" s="19"/>
      <c r="T22" s="19"/>
      <c r="U22" s="19"/>
      <c r="V22" s="19"/>
      <c r="W22" s="19">
        <v>84000000</v>
      </c>
      <c r="X22" s="19">
        <v>-170000000</v>
      </c>
      <c r="Y22" s="19">
        <v>254000000</v>
      </c>
      <c r="Z22" s="20">
        <v>-149.41</v>
      </c>
      <c r="AA22" s="21">
        <v>-120000000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-308010630</v>
      </c>
      <c r="D24" s="17"/>
      <c r="E24" s="18">
        <v>-186399180</v>
      </c>
      <c r="F24" s="19">
        <v>-257089920</v>
      </c>
      <c r="G24" s="19">
        <v>-1004883</v>
      </c>
      <c r="H24" s="19">
        <v>-6760491</v>
      </c>
      <c r="I24" s="19">
        <v>-12366854</v>
      </c>
      <c r="J24" s="19">
        <v>-20132228</v>
      </c>
      <c r="K24" s="19">
        <v>-10471903</v>
      </c>
      <c r="L24" s="19">
        <v>-18036491</v>
      </c>
      <c r="M24" s="19">
        <v>-25131163</v>
      </c>
      <c r="N24" s="19">
        <v>-53639557</v>
      </c>
      <c r="O24" s="19"/>
      <c r="P24" s="19"/>
      <c r="Q24" s="19"/>
      <c r="R24" s="19"/>
      <c r="S24" s="19"/>
      <c r="T24" s="19"/>
      <c r="U24" s="19"/>
      <c r="V24" s="19"/>
      <c r="W24" s="19">
        <v>-73771785</v>
      </c>
      <c r="X24" s="19">
        <v>-103963027</v>
      </c>
      <c r="Y24" s="19">
        <v>30191242</v>
      </c>
      <c r="Z24" s="20">
        <v>-29.04</v>
      </c>
      <c r="AA24" s="21">
        <v>-257089920</v>
      </c>
    </row>
    <row r="25" spans="1:27" ht="13.5">
      <c r="A25" s="23" t="s">
        <v>49</v>
      </c>
      <c r="B25" s="24"/>
      <c r="C25" s="25">
        <f aca="true" t="shared" si="1" ref="C25:Y25">SUM(C19:C24)</f>
        <v>-307916881</v>
      </c>
      <c r="D25" s="25">
        <f>SUM(D19:D24)</f>
        <v>0</v>
      </c>
      <c r="E25" s="26">
        <f t="shared" si="1"/>
        <v>-391249180</v>
      </c>
      <c r="F25" s="27">
        <f t="shared" si="1"/>
        <v>-376939920</v>
      </c>
      <c r="G25" s="27">
        <f t="shared" si="1"/>
        <v>58995117</v>
      </c>
      <c r="H25" s="27">
        <f t="shared" si="1"/>
        <v>23239509</v>
      </c>
      <c r="I25" s="27">
        <f t="shared" si="1"/>
        <v>23633146</v>
      </c>
      <c r="J25" s="27">
        <f t="shared" si="1"/>
        <v>105867772</v>
      </c>
      <c r="K25" s="27">
        <f t="shared" si="1"/>
        <v>-152042039</v>
      </c>
      <c r="L25" s="27">
        <f t="shared" si="1"/>
        <v>11963509</v>
      </c>
      <c r="M25" s="27">
        <f t="shared" si="1"/>
        <v>47019519</v>
      </c>
      <c r="N25" s="27">
        <f t="shared" si="1"/>
        <v>-93059011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12808761</v>
      </c>
      <c r="X25" s="27">
        <f t="shared" si="1"/>
        <v>-273888027</v>
      </c>
      <c r="Y25" s="27">
        <f t="shared" si="1"/>
        <v>286696788</v>
      </c>
      <c r="Z25" s="28">
        <f>+IF(X25&lt;&gt;0,+(Y25/X25)*100,0)</f>
        <v>-104.67664145099704</v>
      </c>
      <c r="AA25" s="29">
        <f>SUM(AA19:AA24)</f>
        <v>-376939920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80000000</v>
      </c>
      <c r="F30" s="19">
        <v>80000000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80000000</v>
      </c>
      <c r="Y30" s="19">
        <v>-80000000</v>
      </c>
      <c r="Z30" s="20">
        <v>-100</v>
      </c>
      <c r="AA30" s="21">
        <v>80000000</v>
      </c>
    </row>
    <row r="31" spans="1:27" ht="13.5">
      <c r="A31" s="22" t="s">
        <v>53</v>
      </c>
      <c r="B31" s="16"/>
      <c r="C31" s="17">
        <v>6372651</v>
      </c>
      <c r="D31" s="17"/>
      <c r="E31" s="18">
        <v>5241810</v>
      </c>
      <c r="F31" s="19">
        <v>5241810</v>
      </c>
      <c r="G31" s="19">
        <v>499147</v>
      </c>
      <c r="H31" s="36">
        <v>-38365</v>
      </c>
      <c r="I31" s="36">
        <v>-111839</v>
      </c>
      <c r="J31" s="36">
        <v>348943</v>
      </c>
      <c r="K31" s="19">
        <v>1474153</v>
      </c>
      <c r="L31" s="19">
        <v>1375196</v>
      </c>
      <c r="M31" s="19">
        <v>580826</v>
      </c>
      <c r="N31" s="19">
        <v>3430175</v>
      </c>
      <c r="O31" s="36"/>
      <c r="P31" s="36"/>
      <c r="Q31" s="36"/>
      <c r="R31" s="19"/>
      <c r="S31" s="19"/>
      <c r="T31" s="19"/>
      <c r="U31" s="19"/>
      <c r="V31" s="36"/>
      <c r="W31" s="36">
        <v>3779118</v>
      </c>
      <c r="X31" s="36">
        <v>2489246</v>
      </c>
      <c r="Y31" s="19">
        <v>1289872</v>
      </c>
      <c r="Z31" s="20">
        <v>51.82</v>
      </c>
      <c r="AA31" s="21">
        <v>5241810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-11699116</v>
      </c>
      <c r="D33" s="17"/>
      <c r="E33" s="18">
        <v>-16709401</v>
      </c>
      <c r="F33" s="19">
        <v>-16709401</v>
      </c>
      <c r="G33" s="19"/>
      <c r="H33" s="19"/>
      <c r="I33" s="19">
        <v>-2195710</v>
      </c>
      <c r="J33" s="19">
        <v>-2195710</v>
      </c>
      <c r="K33" s="19"/>
      <c r="L33" s="19"/>
      <c r="M33" s="19">
        <v>-4086700</v>
      </c>
      <c r="N33" s="19">
        <v>-4086700</v>
      </c>
      <c r="O33" s="19"/>
      <c r="P33" s="19"/>
      <c r="Q33" s="19"/>
      <c r="R33" s="19"/>
      <c r="S33" s="19"/>
      <c r="T33" s="19"/>
      <c r="U33" s="19"/>
      <c r="V33" s="19"/>
      <c r="W33" s="19">
        <v>-6282410</v>
      </c>
      <c r="X33" s="19">
        <v>-7523174</v>
      </c>
      <c r="Y33" s="19">
        <v>1240764</v>
      </c>
      <c r="Z33" s="20">
        <v>-16.49</v>
      </c>
      <c r="AA33" s="21">
        <v>-16709401</v>
      </c>
    </row>
    <row r="34" spans="1:27" ht="13.5">
      <c r="A34" s="23" t="s">
        <v>55</v>
      </c>
      <c r="B34" s="24"/>
      <c r="C34" s="25">
        <f aca="true" t="shared" si="2" ref="C34:Y34">SUM(C29:C33)</f>
        <v>-5326465</v>
      </c>
      <c r="D34" s="25">
        <f>SUM(D29:D33)</f>
        <v>0</v>
      </c>
      <c r="E34" s="26">
        <f t="shared" si="2"/>
        <v>68532409</v>
      </c>
      <c r="F34" s="27">
        <f t="shared" si="2"/>
        <v>68532409</v>
      </c>
      <c r="G34" s="27">
        <f t="shared" si="2"/>
        <v>499147</v>
      </c>
      <c r="H34" s="27">
        <f t="shared" si="2"/>
        <v>-38365</v>
      </c>
      <c r="I34" s="27">
        <f t="shared" si="2"/>
        <v>-2307549</v>
      </c>
      <c r="J34" s="27">
        <f t="shared" si="2"/>
        <v>-1846767</v>
      </c>
      <c r="K34" s="27">
        <f t="shared" si="2"/>
        <v>1474153</v>
      </c>
      <c r="L34" s="27">
        <f t="shared" si="2"/>
        <v>1375196</v>
      </c>
      <c r="M34" s="27">
        <f t="shared" si="2"/>
        <v>-3505874</v>
      </c>
      <c r="N34" s="27">
        <f t="shared" si="2"/>
        <v>-656525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-2503292</v>
      </c>
      <c r="X34" s="27">
        <f t="shared" si="2"/>
        <v>74966072</v>
      </c>
      <c r="Y34" s="27">
        <f t="shared" si="2"/>
        <v>-77469364</v>
      </c>
      <c r="Z34" s="28">
        <f>+IF(X34&lt;&gt;0,+(Y34/X34)*100,0)</f>
        <v>-103.33923324674129</v>
      </c>
      <c r="AA34" s="29">
        <f>SUM(AA29:AA33)</f>
        <v>68532409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24959083</v>
      </c>
      <c r="D36" s="31">
        <f>+D15+D25+D34</f>
        <v>0</v>
      </c>
      <c r="E36" s="32">
        <f t="shared" si="3"/>
        <v>-5097761</v>
      </c>
      <c r="F36" s="33">
        <f t="shared" si="3"/>
        <v>9211499</v>
      </c>
      <c r="G36" s="33">
        <f t="shared" si="3"/>
        <v>71850769</v>
      </c>
      <c r="H36" s="33">
        <f t="shared" si="3"/>
        <v>21359092</v>
      </c>
      <c r="I36" s="33">
        <f t="shared" si="3"/>
        <v>18864134</v>
      </c>
      <c r="J36" s="33">
        <f t="shared" si="3"/>
        <v>112073995</v>
      </c>
      <c r="K36" s="33">
        <f t="shared" si="3"/>
        <v>-120987275</v>
      </c>
      <c r="L36" s="33">
        <f t="shared" si="3"/>
        <v>43218563</v>
      </c>
      <c r="M36" s="33">
        <f t="shared" si="3"/>
        <v>97690043</v>
      </c>
      <c r="N36" s="33">
        <f t="shared" si="3"/>
        <v>19921331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131995326</v>
      </c>
      <c r="X36" s="33">
        <f t="shared" si="3"/>
        <v>-62091416</v>
      </c>
      <c r="Y36" s="33">
        <f t="shared" si="3"/>
        <v>194086742</v>
      </c>
      <c r="Z36" s="34">
        <f>+IF(X36&lt;&gt;0,+(Y36/X36)*100,0)</f>
        <v>-312.58224486296143</v>
      </c>
      <c r="AA36" s="35">
        <f>+AA15+AA25+AA34</f>
        <v>9211499</v>
      </c>
    </row>
    <row r="37" spans="1:27" ht="13.5">
      <c r="A37" s="22" t="s">
        <v>57</v>
      </c>
      <c r="B37" s="16"/>
      <c r="C37" s="31">
        <v>57395683</v>
      </c>
      <c r="D37" s="31"/>
      <c r="E37" s="32">
        <v>47859408</v>
      </c>
      <c r="F37" s="33">
        <v>47859408</v>
      </c>
      <c r="G37" s="33">
        <v>68326224</v>
      </c>
      <c r="H37" s="33">
        <v>140176993</v>
      </c>
      <c r="I37" s="33">
        <v>161536085</v>
      </c>
      <c r="J37" s="33">
        <v>68326224</v>
      </c>
      <c r="K37" s="33">
        <v>180400219</v>
      </c>
      <c r="L37" s="33">
        <v>59412944</v>
      </c>
      <c r="M37" s="33">
        <v>102631507</v>
      </c>
      <c r="N37" s="33">
        <v>180400219</v>
      </c>
      <c r="O37" s="33"/>
      <c r="P37" s="33"/>
      <c r="Q37" s="33"/>
      <c r="R37" s="33"/>
      <c r="S37" s="33"/>
      <c r="T37" s="33"/>
      <c r="U37" s="33"/>
      <c r="V37" s="33"/>
      <c r="W37" s="33">
        <v>68326224</v>
      </c>
      <c r="X37" s="33">
        <v>47859408</v>
      </c>
      <c r="Y37" s="33">
        <v>20466816</v>
      </c>
      <c r="Z37" s="34">
        <v>42.76</v>
      </c>
      <c r="AA37" s="35">
        <v>47859408</v>
      </c>
    </row>
    <row r="38" spans="1:27" ht="13.5">
      <c r="A38" s="41" t="s">
        <v>58</v>
      </c>
      <c r="B38" s="42"/>
      <c r="C38" s="43">
        <v>82354766</v>
      </c>
      <c r="D38" s="43"/>
      <c r="E38" s="44">
        <v>42761647</v>
      </c>
      <c r="F38" s="45">
        <v>57070907</v>
      </c>
      <c r="G38" s="45">
        <v>140176993</v>
      </c>
      <c r="H38" s="45">
        <v>161536085</v>
      </c>
      <c r="I38" s="45">
        <v>180400219</v>
      </c>
      <c r="J38" s="45">
        <v>180400219</v>
      </c>
      <c r="K38" s="45">
        <v>59412944</v>
      </c>
      <c r="L38" s="45">
        <v>102631507</v>
      </c>
      <c r="M38" s="45">
        <v>200321550</v>
      </c>
      <c r="N38" s="45">
        <v>200321550</v>
      </c>
      <c r="O38" s="45"/>
      <c r="P38" s="45"/>
      <c r="Q38" s="45"/>
      <c r="R38" s="45"/>
      <c r="S38" s="45"/>
      <c r="T38" s="45"/>
      <c r="U38" s="45"/>
      <c r="V38" s="45"/>
      <c r="W38" s="45">
        <v>200321550</v>
      </c>
      <c r="X38" s="45">
        <v>-14232008</v>
      </c>
      <c r="Y38" s="45">
        <v>214553558</v>
      </c>
      <c r="Z38" s="46">
        <v>-1507.54</v>
      </c>
      <c r="AA38" s="47">
        <v>57070907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1191843554</v>
      </c>
      <c r="F6" s="19">
        <v>1191843554</v>
      </c>
      <c r="G6" s="19">
        <v>90136143</v>
      </c>
      <c r="H6" s="19">
        <v>114775285</v>
      </c>
      <c r="I6" s="19">
        <v>108507153</v>
      </c>
      <c r="J6" s="19">
        <v>313418581</v>
      </c>
      <c r="K6" s="19">
        <v>137565990</v>
      </c>
      <c r="L6" s="19">
        <v>96099445</v>
      </c>
      <c r="M6" s="19">
        <v>116243933</v>
      </c>
      <c r="N6" s="19">
        <v>349909368</v>
      </c>
      <c r="O6" s="19"/>
      <c r="P6" s="19"/>
      <c r="Q6" s="19"/>
      <c r="R6" s="19"/>
      <c r="S6" s="19"/>
      <c r="T6" s="19"/>
      <c r="U6" s="19"/>
      <c r="V6" s="19"/>
      <c r="W6" s="19">
        <v>663327949</v>
      </c>
      <c r="X6" s="19">
        <v>493156838</v>
      </c>
      <c r="Y6" s="19">
        <v>170171111</v>
      </c>
      <c r="Z6" s="20">
        <v>34.51</v>
      </c>
      <c r="AA6" s="21">
        <v>1191843554</v>
      </c>
    </row>
    <row r="7" spans="1:27" ht="13.5">
      <c r="A7" s="22" t="s">
        <v>34</v>
      </c>
      <c r="B7" s="16"/>
      <c r="C7" s="17"/>
      <c r="D7" s="17"/>
      <c r="E7" s="18">
        <v>397237000</v>
      </c>
      <c r="F7" s="19">
        <v>397237000</v>
      </c>
      <c r="G7" s="19">
        <v>153845000</v>
      </c>
      <c r="H7" s="19">
        <v>50</v>
      </c>
      <c r="I7" s="19"/>
      <c r="J7" s="19">
        <v>153845050</v>
      </c>
      <c r="K7" s="19"/>
      <c r="L7" s="19"/>
      <c r="M7" s="19">
        <v>127368000</v>
      </c>
      <c r="N7" s="19">
        <v>127368000</v>
      </c>
      <c r="O7" s="19"/>
      <c r="P7" s="19"/>
      <c r="Q7" s="19"/>
      <c r="R7" s="19"/>
      <c r="S7" s="19"/>
      <c r="T7" s="19"/>
      <c r="U7" s="19"/>
      <c r="V7" s="19"/>
      <c r="W7" s="19">
        <v>281213050</v>
      </c>
      <c r="X7" s="19">
        <v>297927750</v>
      </c>
      <c r="Y7" s="19">
        <v>-16714700</v>
      </c>
      <c r="Z7" s="20">
        <v>-5.61</v>
      </c>
      <c r="AA7" s="21">
        <v>397237000</v>
      </c>
    </row>
    <row r="8" spans="1:27" ht="13.5">
      <c r="A8" s="22" t="s">
        <v>35</v>
      </c>
      <c r="B8" s="16"/>
      <c r="C8" s="17"/>
      <c r="D8" s="17"/>
      <c r="E8" s="18">
        <v>511234000</v>
      </c>
      <c r="F8" s="19">
        <v>511234000</v>
      </c>
      <c r="G8" s="19">
        <v>131076000</v>
      </c>
      <c r="H8" s="19">
        <v>3350000</v>
      </c>
      <c r="I8" s="19"/>
      <c r="J8" s="19">
        <v>134426000</v>
      </c>
      <c r="K8" s="19"/>
      <c r="L8" s="19">
        <v>6312000</v>
      </c>
      <c r="M8" s="19">
        <v>11250000</v>
      </c>
      <c r="N8" s="19">
        <v>17562000</v>
      </c>
      <c r="O8" s="19"/>
      <c r="P8" s="19"/>
      <c r="Q8" s="19"/>
      <c r="R8" s="19"/>
      <c r="S8" s="19"/>
      <c r="T8" s="19"/>
      <c r="U8" s="19"/>
      <c r="V8" s="19"/>
      <c r="W8" s="19">
        <v>151988000</v>
      </c>
      <c r="X8" s="19">
        <v>332302100</v>
      </c>
      <c r="Y8" s="19">
        <v>-180314100</v>
      </c>
      <c r="Z8" s="20">
        <v>-54.26</v>
      </c>
      <c r="AA8" s="21">
        <v>511234000</v>
      </c>
    </row>
    <row r="9" spans="1:27" ht="13.5">
      <c r="A9" s="22" t="s">
        <v>36</v>
      </c>
      <c r="B9" s="16"/>
      <c r="C9" s="17"/>
      <c r="D9" s="17"/>
      <c r="E9" s="18">
        <v>33942034</v>
      </c>
      <c r="F9" s="19">
        <v>33942034</v>
      </c>
      <c r="G9" s="19"/>
      <c r="H9" s="19"/>
      <c r="I9" s="19">
        <v>119056</v>
      </c>
      <c r="J9" s="19">
        <v>119056</v>
      </c>
      <c r="K9" s="19">
        <v>96428</v>
      </c>
      <c r="L9" s="19">
        <v>-55545</v>
      </c>
      <c r="M9" s="19">
        <v>480</v>
      </c>
      <c r="N9" s="19">
        <v>41363</v>
      </c>
      <c r="O9" s="19"/>
      <c r="P9" s="19"/>
      <c r="Q9" s="19"/>
      <c r="R9" s="19"/>
      <c r="S9" s="19"/>
      <c r="T9" s="19"/>
      <c r="U9" s="19"/>
      <c r="V9" s="19"/>
      <c r="W9" s="19">
        <v>160419</v>
      </c>
      <c r="X9" s="19">
        <v>9224399</v>
      </c>
      <c r="Y9" s="19">
        <v>-9063980</v>
      </c>
      <c r="Z9" s="20">
        <v>-98.26</v>
      </c>
      <c r="AA9" s="21">
        <v>33942034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-1392788365</v>
      </c>
      <c r="F12" s="19">
        <v>-1392788365</v>
      </c>
      <c r="G12" s="19">
        <v>-261150013</v>
      </c>
      <c r="H12" s="19">
        <v>-124268662</v>
      </c>
      <c r="I12" s="19">
        <v>-298072397</v>
      </c>
      <c r="J12" s="19">
        <v>-683491072</v>
      </c>
      <c r="K12" s="19">
        <v>-127940359</v>
      </c>
      <c r="L12" s="19">
        <v>-175498814</v>
      </c>
      <c r="M12" s="19">
        <v>-63490200</v>
      </c>
      <c r="N12" s="19">
        <v>-366929373</v>
      </c>
      <c r="O12" s="19"/>
      <c r="P12" s="19"/>
      <c r="Q12" s="19"/>
      <c r="R12" s="19"/>
      <c r="S12" s="19"/>
      <c r="T12" s="19"/>
      <c r="U12" s="19"/>
      <c r="V12" s="19"/>
      <c r="W12" s="19">
        <v>-1050420445</v>
      </c>
      <c r="X12" s="19">
        <v>-714690019</v>
      </c>
      <c r="Y12" s="19">
        <v>-335730426</v>
      </c>
      <c r="Z12" s="20">
        <v>46.98</v>
      </c>
      <c r="AA12" s="21">
        <v>-1392788365</v>
      </c>
    </row>
    <row r="13" spans="1:27" ht="13.5">
      <c r="A13" s="22" t="s">
        <v>40</v>
      </c>
      <c r="B13" s="16"/>
      <c r="C13" s="17"/>
      <c r="D13" s="17"/>
      <c r="E13" s="18">
        <v>-39931290</v>
      </c>
      <c r="F13" s="19">
        <v>-39931290</v>
      </c>
      <c r="G13" s="19">
        <v>-60000</v>
      </c>
      <c r="H13" s="19">
        <v>-17845</v>
      </c>
      <c r="I13" s="19">
        <v>-635227</v>
      </c>
      <c r="J13" s="19">
        <v>-713072</v>
      </c>
      <c r="K13" s="19">
        <v>-61989</v>
      </c>
      <c r="L13" s="19">
        <v>-26</v>
      </c>
      <c r="M13" s="19">
        <v>-10134734</v>
      </c>
      <c r="N13" s="19">
        <v>-10196749</v>
      </c>
      <c r="O13" s="19"/>
      <c r="P13" s="19"/>
      <c r="Q13" s="19"/>
      <c r="R13" s="19"/>
      <c r="S13" s="19"/>
      <c r="T13" s="19"/>
      <c r="U13" s="19"/>
      <c r="V13" s="19"/>
      <c r="W13" s="19">
        <v>-10909821</v>
      </c>
      <c r="X13" s="19">
        <v>-14716800</v>
      </c>
      <c r="Y13" s="19">
        <v>3806979</v>
      </c>
      <c r="Z13" s="20">
        <v>-25.87</v>
      </c>
      <c r="AA13" s="21">
        <v>-39931290</v>
      </c>
    </row>
    <row r="14" spans="1:27" ht="13.5">
      <c r="A14" s="22" t="s">
        <v>41</v>
      </c>
      <c r="B14" s="16"/>
      <c r="C14" s="17"/>
      <c r="D14" s="17"/>
      <c r="E14" s="18">
        <v>-138362952</v>
      </c>
      <c r="F14" s="19">
        <v>-138362952</v>
      </c>
      <c r="G14" s="19">
        <v>-67716</v>
      </c>
      <c r="H14" s="19">
        <v>-445686</v>
      </c>
      <c r="I14" s="19">
        <v>-856080</v>
      </c>
      <c r="J14" s="19">
        <v>-1369482</v>
      </c>
      <c r="K14" s="19">
        <v>-461451</v>
      </c>
      <c r="L14" s="19">
        <v>-5111883</v>
      </c>
      <c r="M14" s="19">
        <v>-104725</v>
      </c>
      <c r="N14" s="19">
        <v>-5678059</v>
      </c>
      <c r="O14" s="19"/>
      <c r="P14" s="19"/>
      <c r="Q14" s="19"/>
      <c r="R14" s="19"/>
      <c r="S14" s="19"/>
      <c r="T14" s="19"/>
      <c r="U14" s="19"/>
      <c r="V14" s="19"/>
      <c r="W14" s="19">
        <v>-7047541</v>
      </c>
      <c r="X14" s="19">
        <v>-69181476</v>
      </c>
      <c r="Y14" s="19">
        <v>62133935</v>
      </c>
      <c r="Z14" s="20">
        <v>-89.81</v>
      </c>
      <c r="AA14" s="21">
        <v>-138362952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563173981</v>
      </c>
      <c r="F15" s="27">
        <f t="shared" si="0"/>
        <v>563173981</v>
      </c>
      <c r="G15" s="27">
        <f t="shared" si="0"/>
        <v>113779414</v>
      </c>
      <c r="H15" s="27">
        <f t="shared" si="0"/>
        <v>-6606858</v>
      </c>
      <c r="I15" s="27">
        <f t="shared" si="0"/>
        <v>-190937495</v>
      </c>
      <c r="J15" s="27">
        <f t="shared" si="0"/>
        <v>-83764939</v>
      </c>
      <c r="K15" s="27">
        <f t="shared" si="0"/>
        <v>9198619</v>
      </c>
      <c r="L15" s="27">
        <f t="shared" si="0"/>
        <v>-78254823</v>
      </c>
      <c r="M15" s="27">
        <f t="shared" si="0"/>
        <v>181132754</v>
      </c>
      <c r="N15" s="27">
        <f t="shared" si="0"/>
        <v>112076550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28311611</v>
      </c>
      <c r="X15" s="27">
        <f t="shared" si="0"/>
        <v>334022792</v>
      </c>
      <c r="Y15" s="27">
        <f t="shared" si="0"/>
        <v>-305711181</v>
      </c>
      <c r="Z15" s="28">
        <f>+IF(X15&lt;&gt;0,+(Y15/X15)*100,0)</f>
        <v>-91.52404815537258</v>
      </c>
      <c r="AA15" s="29">
        <f>SUM(AA6:AA14)</f>
        <v>563173981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3920001</v>
      </c>
      <c r="F19" s="19">
        <v>3920001</v>
      </c>
      <c r="G19" s="36">
        <v>19897143</v>
      </c>
      <c r="H19" s="36">
        <v>2071839</v>
      </c>
      <c r="I19" s="36">
        <v>36532389</v>
      </c>
      <c r="J19" s="19">
        <v>58501371</v>
      </c>
      <c r="K19" s="36">
        <v>21961327</v>
      </c>
      <c r="L19" s="36">
        <v>662127</v>
      </c>
      <c r="M19" s="19">
        <v>11401</v>
      </c>
      <c r="N19" s="36">
        <v>22634855</v>
      </c>
      <c r="O19" s="36"/>
      <c r="P19" s="36"/>
      <c r="Q19" s="19"/>
      <c r="R19" s="36"/>
      <c r="S19" s="36"/>
      <c r="T19" s="19"/>
      <c r="U19" s="36"/>
      <c r="V19" s="36"/>
      <c r="W19" s="36">
        <v>81136226</v>
      </c>
      <c r="X19" s="19">
        <v>3920001</v>
      </c>
      <c r="Y19" s="36">
        <v>77216225</v>
      </c>
      <c r="Z19" s="37">
        <v>1969.8</v>
      </c>
      <c r="AA19" s="38">
        <v>3920001</v>
      </c>
    </row>
    <row r="20" spans="1:27" ht="13.5">
      <c r="A20" s="22" t="s">
        <v>45</v>
      </c>
      <c r="B20" s="16"/>
      <c r="C20" s="17"/>
      <c r="D20" s="17"/>
      <c r="E20" s="39">
        <v>85988340</v>
      </c>
      <c r="F20" s="36">
        <v>85988340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42994170</v>
      </c>
      <c r="Y20" s="19">
        <v>-42994170</v>
      </c>
      <c r="Z20" s="20">
        <v>-100</v>
      </c>
      <c r="AA20" s="21">
        <v>85988340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-522517329</v>
      </c>
      <c r="F24" s="19">
        <v>-522517329</v>
      </c>
      <c r="G24" s="19">
        <v>-4415792</v>
      </c>
      <c r="H24" s="19">
        <v>-7505498</v>
      </c>
      <c r="I24" s="19">
        <v>-23469947</v>
      </c>
      <c r="J24" s="19">
        <v>-35391237</v>
      </c>
      <c r="K24" s="19">
        <v>-33891475</v>
      </c>
      <c r="L24" s="19">
        <v>-65261586</v>
      </c>
      <c r="M24" s="19">
        <v>-42353122</v>
      </c>
      <c r="N24" s="19">
        <v>-141506183</v>
      </c>
      <c r="O24" s="19"/>
      <c r="P24" s="19"/>
      <c r="Q24" s="19"/>
      <c r="R24" s="19"/>
      <c r="S24" s="19"/>
      <c r="T24" s="19"/>
      <c r="U24" s="19"/>
      <c r="V24" s="19"/>
      <c r="W24" s="19">
        <v>-176897420</v>
      </c>
      <c r="X24" s="19">
        <v>-193942094</v>
      </c>
      <c r="Y24" s="19">
        <v>17044674</v>
      </c>
      <c r="Z24" s="20">
        <v>-8.79</v>
      </c>
      <c r="AA24" s="21">
        <v>-522517329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-432608988</v>
      </c>
      <c r="F25" s="27">
        <f t="shared" si="1"/>
        <v>-432608988</v>
      </c>
      <c r="G25" s="27">
        <f t="shared" si="1"/>
        <v>15481351</v>
      </c>
      <c r="H25" s="27">
        <f t="shared" si="1"/>
        <v>-5433659</v>
      </c>
      <c r="I25" s="27">
        <f t="shared" si="1"/>
        <v>13062442</v>
      </c>
      <c r="J25" s="27">
        <f t="shared" si="1"/>
        <v>23110134</v>
      </c>
      <c r="K25" s="27">
        <f t="shared" si="1"/>
        <v>-11930148</v>
      </c>
      <c r="L25" s="27">
        <f t="shared" si="1"/>
        <v>-64599459</v>
      </c>
      <c r="M25" s="27">
        <f t="shared" si="1"/>
        <v>-42341721</v>
      </c>
      <c r="N25" s="27">
        <f t="shared" si="1"/>
        <v>-118871328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-95761194</v>
      </c>
      <c r="X25" s="27">
        <f t="shared" si="1"/>
        <v>-147027923</v>
      </c>
      <c r="Y25" s="27">
        <f t="shared" si="1"/>
        <v>51266729</v>
      </c>
      <c r="Z25" s="28">
        <f>+IF(X25&lt;&gt;0,+(Y25/X25)*100,0)</f>
        <v>-34.868702457287654</v>
      </c>
      <c r="AA25" s="29">
        <f>SUM(AA19:AA24)</f>
        <v>-432608988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77150511</v>
      </c>
      <c r="F30" s="19">
        <v>77150511</v>
      </c>
      <c r="G30" s="19"/>
      <c r="H30" s="19"/>
      <c r="I30" s="19"/>
      <c r="J30" s="19"/>
      <c r="K30" s="19"/>
      <c r="L30" s="19">
        <v>21793850</v>
      </c>
      <c r="M30" s="19"/>
      <c r="N30" s="19">
        <v>21793850</v>
      </c>
      <c r="O30" s="19"/>
      <c r="P30" s="19"/>
      <c r="Q30" s="19"/>
      <c r="R30" s="19"/>
      <c r="S30" s="19"/>
      <c r="T30" s="19"/>
      <c r="U30" s="19"/>
      <c r="V30" s="19"/>
      <c r="W30" s="19">
        <v>21793850</v>
      </c>
      <c r="X30" s="19">
        <v>40500000</v>
      </c>
      <c r="Y30" s="19">
        <v>-18706150</v>
      </c>
      <c r="Z30" s="20">
        <v>-46.19</v>
      </c>
      <c r="AA30" s="21">
        <v>77150511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-16828488</v>
      </c>
      <c r="F33" s="19">
        <v>-16828488</v>
      </c>
      <c r="G33" s="19"/>
      <c r="H33" s="19"/>
      <c r="I33" s="19">
        <v>-1370202</v>
      </c>
      <c r="J33" s="19">
        <v>-1370202</v>
      </c>
      <c r="K33" s="19"/>
      <c r="L33" s="19"/>
      <c r="M33" s="19">
        <v>-5911869</v>
      </c>
      <c r="N33" s="19">
        <v>-5911869</v>
      </c>
      <c r="O33" s="19"/>
      <c r="P33" s="19"/>
      <c r="Q33" s="19"/>
      <c r="R33" s="19"/>
      <c r="S33" s="19"/>
      <c r="T33" s="19"/>
      <c r="U33" s="19"/>
      <c r="V33" s="19"/>
      <c r="W33" s="19">
        <v>-7282071</v>
      </c>
      <c r="X33" s="19">
        <v>-8190000</v>
      </c>
      <c r="Y33" s="19">
        <v>907929</v>
      </c>
      <c r="Z33" s="20">
        <v>-11.09</v>
      </c>
      <c r="AA33" s="21">
        <v>-16828488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60322023</v>
      </c>
      <c r="F34" s="27">
        <f t="shared" si="2"/>
        <v>60322023</v>
      </c>
      <c r="G34" s="27">
        <f t="shared" si="2"/>
        <v>0</v>
      </c>
      <c r="H34" s="27">
        <f t="shared" si="2"/>
        <v>0</v>
      </c>
      <c r="I34" s="27">
        <f t="shared" si="2"/>
        <v>-1370202</v>
      </c>
      <c r="J34" s="27">
        <f t="shared" si="2"/>
        <v>-1370202</v>
      </c>
      <c r="K34" s="27">
        <f t="shared" si="2"/>
        <v>0</v>
      </c>
      <c r="L34" s="27">
        <f t="shared" si="2"/>
        <v>21793850</v>
      </c>
      <c r="M34" s="27">
        <f t="shared" si="2"/>
        <v>-5911869</v>
      </c>
      <c r="N34" s="27">
        <f t="shared" si="2"/>
        <v>15881981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14511779</v>
      </c>
      <c r="X34" s="27">
        <f t="shared" si="2"/>
        <v>32310000</v>
      </c>
      <c r="Y34" s="27">
        <f t="shared" si="2"/>
        <v>-17798221</v>
      </c>
      <c r="Z34" s="28">
        <f>+IF(X34&lt;&gt;0,+(Y34/X34)*100,0)</f>
        <v>-55.085796966883315</v>
      </c>
      <c r="AA34" s="29">
        <f>SUM(AA29:AA33)</f>
        <v>60322023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190887016</v>
      </c>
      <c r="F36" s="33">
        <f t="shared" si="3"/>
        <v>190887016</v>
      </c>
      <c r="G36" s="33">
        <f t="shared" si="3"/>
        <v>129260765</v>
      </c>
      <c r="H36" s="33">
        <f t="shared" si="3"/>
        <v>-12040517</v>
      </c>
      <c r="I36" s="33">
        <f t="shared" si="3"/>
        <v>-179245255</v>
      </c>
      <c r="J36" s="33">
        <f t="shared" si="3"/>
        <v>-62025007</v>
      </c>
      <c r="K36" s="33">
        <f t="shared" si="3"/>
        <v>-2731529</v>
      </c>
      <c r="L36" s="33">
        <f t="shared" si="3"/>
        <v>-121060432</v>
      </c>
      <c r="M36" s="33">
        <f t="shared" si="3"/>
        <v>132879164</v>
      </c>
      <c r="N36" s="33">
        <f t="shared" si="3"/>
        <v>9087203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-52937804</v>
      </c>
      <c r="X36" s="33">
        <f t="shared" si="3"/>
        <v>219304869</v>
      </c>
      <c r="Y36" s="33">
        <f t="shared" si="3"/>
        <v>-272242673</v>
      </c>
      <c r="Z36" s="34">
        <f>+IF(X36&lt;&gt;0,+(Y36/X36)*100,0)</f>
        <v>-124.13890956520441</v>
      </c>
      <c r="AA36" s="35">
        <f>+AA15+AA25+AA34</f>
        <v>190887016</v>
      </c>
    </row>
    <row r="37" spans="1:27" ht="13.5">
      <c r="A37" s="22" t="s">
        <v>57</v>
      </c>
      <c r="B37" s="16"/>
      <c r="C37" s="31"/>
      <c r="D37" s="31"/>
      <c r="E37" s="32">
        <v>119275850</v>
      </c>
      <c r="F37" s="33">
        <v>119275850</v>
      </c>
      <c r="G37" s="33">
        <v>96112103</v>
      </c>
      <c r="H37" s="33">
        <v>225372868</v>
      </c>
      <c r="I37" s="33">
        <v>213332351</v>
      </c>
      <c r="J37" s="33">
        <v>96112103</v>
      </c>
      <c r="K37" s="33">
        <v>34087096</v>
      </c>
      <c r="L37" s="33">
        <v>31355567</v>
      </c>
      <c r="M37" s="33">
        <v>-89704865</v>
      </c>
      <c r="N37" s="33">
        <v>34087096</v>
      </c>
      <c r="O37" s="33"/>
      <c r="P37" s="33"/>
      <c r="Q37" s="33"/>
      <c r="R37" s="33"/>
      <c r="S37" s="33"/>
      <c r="T37" s="33"/>
      <c r="U37" s="33"/>
      <c r="V37" s="33"/>
      <c r="W37" s="33">
        <v>96112103</v>
      </c>
      <c r="X37" s="33">
        <v>119275850</v>
      </c>
      <c r="Y37" s="33">
        <v>-23163747</v>
      </c>
      <c r="Z37" s="34">
        <v>-19.42</v>
      </c>
      <c r="AA37" s="35">
        <v>119275850</v>
      </c>
    </row>
    <row r="38" spans="1:27" ht="13.5">
      <c r="A38" s="41" t="s">
        <v>58</v>
      </c>
      <c r="B38" s="42"/>
      <c r="C38" s="43"/>
      <c r="D38" s="43"/>
      <c r="E38" s="44">
        <v>310162866</v>
      </c>
      <c r="F38" s="45">
        <v>310162866</v>
      </c>
      <c r="G38" s="45">
        <v>225372868</v>
      </c>
      <c r="H38" s="45">
        <v>213332351</v>
      </c>
      <c r="I38" s="45">
        <v>34087096</v>
      </c>
      <c r="J38" s="45">
        <v>34087096</v>
      </c>
      <c r="K38" s="45">
        <v>31355567</v>
      </c>
      <c r="L38" s="45">
        <v>-89704865</v>
      </c>
      <c r="M38" s="45">
        <v>43174299</v>
      </c>
      <c r="N38" s="45">
        <v>43174299</v>
      </c>
      <c r="O38" s="45"/>
      <c r="P38" s="45"/>
      <c r="Q38" s="45"/>
      <c r="R38" s="45"/>
      <c r="S38" s="45"/>
      <c r="T38" s="45"/>
      <c r="U38" s="45"/>
      <c r="V38" s="45"/>
      <c r="W38" s="45">
        <v>43174299</v>
      </c>
      <c r="X38" s="45">
        <v>338580719</v>
      </c>
      <c r="Y38" s="45">
        <v>-295406420</v>
      </c>
      <c r="Z38" s="46">
        <v>-87.25</v>
      </c>
      <c r="AA38" s="47">
        <v>310162866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1276615455</v>
      </c>
      <c r="D6" s="17"/>
      <c r="E6" s="18">
        <v>1302790601</v>
      </c>
      <c r="F6" s="19">
        <v>1302790601</v>
      </c>
      <c r="G6" s="19">
        <v>83278979</v>
      </c>
      <c r="H6" s="19">
        <v>97482468</v>
      </c>
      <c r="I6" s="19">
        <v>88873226</v>
      </c>
      <c r="J6" s="19">
        <v>269634673</v>
      </c>
      <c r="K6" s="19">
        <v>90317158</v>
      </c>
      <c r="L6" s="19">
        <v>136616209</v>
      </c>
      <c r="M6" s="19">
        <v>95592980</v>
      </c>
      <c r="N6" s="19">
        <v>322526347</v>
      </c>
      <c r="O6" s="19"/>
      <c r="P6" s="19"/>
      <c r="Q6" s="19"/>
      <c r="R6" s="19"/>
      <c r="S6" s="19"/>
      <c r="T6" s="19"/>
      <c r="U6" s="19"/>
      <c r="V6" s="19"/>
      <c r="W6" s="19">
        <v>592161020</v>
      </c>
      <c r="X6" s="19">
        <v>732248778</v>
      </c>
      <c r="Y6" s="19">
        <v>-140087758</v>
      </c>
      <c r="Z6" s="20">
        <v>-19.13</v>
      </c>
      <c r="AA6" s="21">
        <v>1302790601</v>
      </c>
    </row>
    <row r="7" spans="1:27" ht="13.5">
      <c r="A7" s="22" t="s">
        <v>34</v>
      </c>
      <c r="B7" s="16"/>
      <c r="C7" s="17">
        <v>166600914</v>
      </c>
      <c r="D7" s="17"/>
      <c r="E7" s="18">
        <v>164709767</v>
      </c>
      <c r="F7" s="19">
        <v>164709767</v>
      </c>
      <c r="G7" s="19">
        <v>53915168</v>
      </c>
      <c r="H7" s="19">
        <v>5010167</v>
      </c>
      <c r="I7" s="19">
        <v>312000</v>
      </c>
      <c r="J7" s="19">
        <v>59237335</v>
      </c>
      <c r="K7" s="19">
        <v>312000</v>
      </c>
      <c r="L7" s="19"/>
      <c r="M7" s="19">
        <v>48480000</v>
      </c>
      <c r="N7" s="19">
        <v>48792000</v>
      </c>
      <c r="O7" s="19"/>
      <c r="P7" s="19"/>
      <c r="Q7" s="19"/>
      <c r="R7" s="19"/>
      <c r="S7" s="19"/>
      <c r="T7" s="19"/>
      <c r="U7" s="19"/>
      <c r="V7" s="19"/>
      <c r="W7" s="19">
        <v>108029335</v>
      </c>
      <c r="X7" s="19">
        <v>105000000</v>
      </c>
      <c r="Y7" s="19">
        <v>3029335</v>
      </c>
      <c r="Z7" s="20">
        <v>2.89</v>
      </c>
      <c r="AA7" s="21">
        <v>164709767</v>
      </c>
    </row>
    <row r="8" spans="1:27" ht="13.5">
      <c r="A8" s="22" t="s">
        <v>35</v>
      </c>
      <c r="B8" s="16"/>
      <c r="C8" s="17">
        <v>140152984</v>
      </c>
      <c r="D8" s="17"/>
      <c r="E8" s="18">
        <v>88927233</v>
      </c>
      <c r="F8" s="19">
        <v>88927233</v>
      </c>
      <c r="G8" s="19">
        <v>1600000</v>
      </c>
      <c r="H8" s="19">
        <v>13827882</v>
      </c>
      <c r="I8" s="19"/>
      <c r="J8" s="19">
        <v>15427882</v>
      </c>
      <c r="K8" s="19">
        <v>31887936</v>
      </c>
      <c r="L8" s="19">
        <v>31100566</v>
      </c>
      <c r="M8" s="19">
        <v>3403473</v>
      </c>
      <c r="N8" s="19">
        <v>66391975</v>
      </c>
      <c r="O8" s="19"/>
      <c r="P8" s="19"/>
      <c r="Q8" s="19"/>
      <c r="R8" s="19"/>
      <c r="S8" s="19"/>
      <c r="T8" s="19"/>
      <c r="U8" s="19"/>
      <c r="V8" s="19"/>
      <c r="W8" s="19">
        <v>81819857</v>
      </c>
      <c r="X8" s="19">
        <v>34518000</v>
      </c>
      <c r="Y8" s="19">
        <v>47301857</v>
      </c>
      <c r="Z8" s="20">
        <v>137.04</v>
      </c>
      <c r="AA8" s="21">
        <v>88927233</v>
      </c>
    </row>
    <row r="9" spans="1:27" ht="13.5">
      <c r="A9" s="22" t="s">
        <v>36</v>
      </c>
      <c r="B9" s="16"/>
      <c r="C9" s="17">
        <v>78157077</v>
      </c>
      <c r="D9" s="17"/>
      <c r="E9" s="18">
        <v>23250000</v>
      </c>
      <c r="F9" s="19">
        <v>23250000</v>
      </c>
      <c r="G9" s="19">
        <v>5329228</v>
      </c>
      <c r="H9" s="19">
        <v>6171488</v>
      </c>
      <c r="I9" s="19">
        <v>8234523</v>
      </c>
      <c r="J9" s="19">
        <v>19735239</v>
      </c>
      <c r="K9" s="19">
        <v>6231088</v>
      </c>
      <c r="L9" s="19">
        <v>5573966</v>
      </c>
      <c r="M9" s="19">
        <v>7316101</v>
      </c>
      <c r="N9" s="19">
        <v>19121155</v>
      </c>
      <c r="O9" s="19"/>
      <c r="P9" s="19"/>
      <c r="Q9" s="19"/>
      <c r="R9" s="19"/>
      <c r="S9" s="19"/>
      <c r="T9" s="19"/>
      <c r="U9" s="19"/>
      <c r="V9" s="19"/>
      <c r="W9" s="19">
        <v>38856394</v>
      </c>
      <c r="X9" s="19">
        <v>10580000</v>
      </c>
      <c r="Y9" s="19">
        <v>28276394</v>
      </c>
      <c r="Z9" s="20">
        <v>267.26</v>
      </c>
      <c r="AA9" s="21">
        <v>23250000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-1438762637</v>
      </c>
      <c r="D12" s="17"/>
      <c r="E12" s="18">
        <v>-1378985007</v>
      </c>
      <c r="F12" s="19">
        <v>-1378985007</v>
      </c>
      <c r="G12" s="19">
        <v>-168337507</v>
      </c>
      <c r="H12" s="19">
        <v>-124282377</v>
      </c>
      <c r="I12" s="19">
        <v>-54523808</v>
      </c>
      <c r="J12" s="19">
        <v>-347143692</v>
      </c>
      <c r="K12" s="19">
        <v>-109335795</v>
      </c>
      <c r="L12" s="19">
        <v>-86798675</v>
      </c>
      <c r="M12" s="19">
        <v>-119022146</v>
      </c>
      <c r="N12" s="19">
        <v>-315156616</v>
      </c>
      <c r="O12" s="19"/>
      <c r="P12" s="19"/>
      <c r="Q12" s="19"/>
      <c r="R12" s="19"/>
      <c r="S12" s="19"/>
      <c r="T12" s="19"/>
      <c r="U12" s="19"/>
      <c r="V12" s="19"/>
      <c r="W12" s="19">
        <v>-662300308</v>
      </c>
      <c r="X12" s="19">
        <v>-623198000</v>
      </c>
      <c r="Y12" s="19">
        <v>-39102308</v>
      </c>
      <c r="Z12" s="20">
        <v>6.27</v>
      </c>
      <c r="AA12" s="21">
        <v>-1378985007</v>
      </c>
    </row>
    <row r="13" spans="1:27" ht="13.5">
      <c r="A13" s="22" t="s">
        <v>40</v>
      </c>
      <c r="B13" s="16"/>
      <c r="C13" s="17">
        <v>-28056346</v>
      </c>
      <c r="D13" s="17"/>
      <c r="E13" s="18">
        <v>-36559194</v>
      </c>
      <c r="F13" s="19">
        <v>-36559194</v>
      </c>
      <c r="G13" s="19"/>
      <c r="H13" s="19"/>
      <c r="I13" s="19"/>
      <c r="J13" s="19"/>
      <c r="K13" s="19"/>
      <c r="L13" s="19"/>
      <c r="M13" s="19">
        <v>-15537711</v>
      </c>
      <c r="N13" s="19">
        <v>-15537711</v>
      </c>
      <c r="O13" s="19"/>
      <c r="P13" s="19"/>
      <c r="Q13" s="19"/>
      <c r="R13" s="19"/>
      <c r="S13" s="19"/>
      <c r="T13" s="19"/>
      <c r="U13" s="19"/>
      <c r="V13" s="19"/>
      <c r="W13" s="19">
        <v>-15537711</v>
      </c>
      <c r="X13" s="19">
        <v>-18200000</v>
      </c>
      <c r="Y13" s="19">
        <v>2662289</v>
      </c>
      <c r="Z13" s="20">
        <v>-14.63</v>
      </c>
      <c r="AA13" s="21">
        <v>-36559194</v>
      </c>
    </row>
    <row r="14" spans="1:27" ht="13.5">
      <c r="A14" s="22" t="s">
        <v>41</v>
      </c>
      <c r="B14" s="16"/>
      <c r="C14" s="17">
        <v>-19564339</v>
      </c>
      <c r="D14" s="17"/>
      <c r="E14" s="18">
        <v>-4750000</v>
      </c>
      <c r="F14" s="19">
        <v>-4750000</v>
      </c>
      <c r="G14" s="19">
        <v>-1300000</v>
      </c>
      <c r="H14" s="19">
        <v>-200000</v>
      </c>
      <c r="I14" s="19">
        <v>-1450000</v>
      </c>
      <c r="J14" s="19">
        <v>-2950000</v>
      </c>
      <c r="K14" s="19"/>
      <c r="L14" s="19">
        <v>-16707340</v>
      </c>
      <c r="M14" s="19">
        <v>-2376003</v>
      </c>
      <c r="N14" s="19">
        <v>-19083343</v>
      </c>
      <c r="O14" s="19"/>
      <c r="P14" s="19"/>
      <c r="Q14" s="19"/>
      <c r="R14" s="19"/>
      <c r="S14" s="19"/>
      <c r="T14" s="19"/>
      <c r="U14" s="19"/>
      <c r="V14" s="19"/>
      <c r="W14" s="19">
        <v>-22033343</v>
      </c>
      <c r="X14" s="19">
        <v>-4500000</v>
      </c>
      <c r="Y14" s="19">
        <v>-17533343</v>
      </c>
      <c r="Z14" s="20">
        <v>389.63</v>
      </c>
      <c r="AA14" s="21">
        <v>-4750000</v>
      </c>
    </row>
    <row r="15" spans="1:27" ht="13.5">
      <c r="A15" s="23" t="s">
        <v>42</v>
      </c>
      <c r="B15" s="24"/>
      <c r="C15" s="25">
        <f aca="true" t="shared" si="0" ref="C15:Y15">SUM(C6:C14)</f>
        <v>175143108</v>
      </c>
      <c r="D15" s="25">
        <f>SUM(D6:D14)</f>
        <v>0</v>
      </c>
      <c r="E15" s="26">
        <f t="shared" si="0"/>
        <v>159383400</v>
      </c>
      <c r="F15" s="27">
        <f t="shared" si="0"/>
        <v>159383400</v>
      </c>
      <c r="G15" s="27">
        <f t="shared" si="0"/>
        <v>-25514132</v>
      </c>
      <c r="H15" s="27">
        <f t="shared" si="0"/>
        <v>-1990372</v>
      </c>
      <c r="I15" s="27">
        <f t="shared" si="0"/>
        <v>41445941</v>
      </c>
      <c r="J15" s="27">
        <f t="shared" si="0"/>
        <v>13941437</v>
      </c>
      <c r="K15" s="27">
        <f t="shared" si="0"/>
        <v>19412387</v>
      </c>
      <c r="L15" s="27">
        <f t="shared" si="0"/>
        <v>69784726</v>
      </c>
      <c r="M15" s="27">
        <f t="shared" si="0"/>
        <v>17856694</v>
      </c>
      <c r="N15" s="27">
        <f t="shared" si="0"/>
        <v>107053807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120995244</v>
      </c>
      <c r="X15" s="27">
        <f t="shared" si="0"/>
        <v>236448778</v>
      </c>
      <c r="Y15" s="27">
        <f t="shared" si="0"/>
        <v>-115453534</v>
      </c>
      <c r="Z15" s="28">
        <f>+IF(X15&lt;&gt;0,+(Y15/X15)*100,0)</f>
        <v>-48.828137314374274</v>
      </c>
      <c r="AA15" s="29">
        <f>SUM(AA6:AA14)</f>
        <v>159383400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-238408789</v>
      </c>
      <c r="D24" s="17"/>
      <c r="E24" s="18">
        <v>-131182502</v>
      </c>
      <c r="F24" s="19">
        <v>-131182502</v>
      </c>
      <c r="G24" s="19">
        <v>-2070641</v>
      </c>
      <c r="H24" s="19">
        <v>-9420886</v>
      </c>
      <c r="I24" s="19">
        <v>-13422385</v>
      </c>
      <c r="J24" s="19">
        <v>-24913912</v>
      </c>
      <c r="K24" s="19">
        <v>-33781487</v>
      </c>
      <c r="L24" s="19">
        <v>-18876579</v>
      </c>
      <c r="M24" s="19">
        <v>-21724717</v>
      </c>
      <c r="N24" s="19">
        <v>-74382783</v>
      </c>
      <c r="O24" s="19"/>
      <c r="P24" s="19"/>
      <c r="Q24" s="19"/>
      <c r="R24" s="19"/>
      <c r="S24" s="19"/>
      <c r="T24" s="19"/>
      <c r="U24" s="19"/>
      <c r="V24" s="19"/>
      <c r="W24" s="19">
        <v>-99296695</v>
      </c>
      <c r="X24" s="19">
        <v>-40250000</v>
      </c>
      <c r="Y24" s="19">
        <v>-59046695</v>
      </c>
      <c r="Z24" s="20">
        <v>146.7</v>
      </c>
      <c r="AA24" s="21">
        <v>-131182502</v>
      </c>
    </row>
    <row r="25" spans="1:27" ht="13.5">
      <c r="A25" s="23" t="s">
        <v>49</v>
      </c>
      <c r="B25" s="24"/>
      <c r="C25" s="25">
        <f aca="true" t="shared" si="1" ref="C25:Y25">SUM(C19:C24)</f>
        <v>-238408789</v>
      </c>
      <c r="D25" s="25">
        <f>SUM(D19:D24)</f>
        <v>0</v>
      </c>
      <c r="E25" s="26">
        <f t="shared" si="1"/>
        <v>-131182502</v>
      </c>
      <c r="F25" s="27">
        <f t="shared" si="1"/>
        <v>-131182502</v>
      </c>
      <c r="G25" s="27">
        <f t="shared" si="1"/>
        <v>-2070641</v>
      </c>
      <c r="H25" s="27">
        <f t="shared" si="1"/>
        <v>-9420886</v>
      </c>
      <c r="I25" s="27">
        <f t="shared" si="1"/>
        <v>-13422385</v>
      </c>
      <c r="J25" s="27">
        <f t="shared" si="1"/>
        <v>-24913912</v>
      </c>
      <c r="K25" s="27">
        <f t="shared" si="1"/>
        <v>-33781487</v>
      </c>
      <c r="L25" s="27">
        <f t="shared" si="1"/>
        <v>-18876579</v>
      </c>
      <c r="M25" s="27">
        <f t="shared" si="1"/>
        <v>-21724717</v>
      </c>
      <c r="N25" s="27">
        <f t="shared" si="1"/>
        <v>-74382783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-99296695</v>
      </c>
      <c r="X25" s="27">
        <f t="shared" si="1"/>
        <v>-40250000</v>
      </c>
      <c r="Y25" s="27">
        <f t="shared" si="1"/>
        <v>-59046695</v>
      </c>
      <c r="Z25" s="28">
        <f>+IF(X25&lt;&gt;0,+(Y25/X25)*100,0)</f>
        <v>146.69986335403726</v>
      </c>
      <c r="AA25" s="29">
        <f>SUM(AA19:AA24)</f>
        <v>-131182502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64803069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1263001</v>
      </c>
      <c r="F31" s="19">
        <v>1263001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1263001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-20303318</v>
      </c>
      <c r="D33" s="17"/>
      <c r="E33" s="18">
        <v>-15826642</v>
      </c>
      <c r="F33" s="19">
        <v>-15826642</v>
      </c>
      <c r="G33" s="19"/>
      <c r="H33" s="19"/>
      <c r="I33" s="19"/>
      <c r="J33" s="19"/>
      <c r="K33" s="19"/>
      <c r="L33" s="19"/>
      <c r="M33" s="19">
        <v>-6563749</v>
      </c>
      <c r="N33" s="19">
        <v>-6563749</v>
      </c>
      <c r="O33" s="19"/>
      <c r="P33" s="19"/>
      <c r="Q33" s="19"/>
      <c r="R33" s="19"/>
      <c r="S33" s="19"/>
      <c r="T33" s="19"/>
      <c r="U33" s="19"/>
      <c r="V33" s="19"/>
      <c r="W33" s="19">
        <v>-6563749</v>
      </c>
      <c r="X33" s="19">
        <v>-7913000</v>
      </c>
      <c r="Y33" s="19">
        <v>1349251</v>
      </c>
      <c r="Z33" s="20">
        <v>-17.05</v>
      </c>
      <c r="AA33" s="21">
        <v>-15826642</v>
      </c>
    </row>
    <row r="34" spans="1:27" ht="13.5">
      <c r="A34" s="23" t="s">
        <v>55</v>
      </c>
      <c r="B34" s="24"/>
      <c r="C34" s="25">
        <f aca="true" t="shared" si="2" ref="C34:Y34">SUM(C29:C33)</f>
        <v>44499751</v>
      </c>
      <c r="D34" s="25">
        <f>SUM(D29:D33)</f>
        <v>0</v>
      </c>
      <c r="E34" s="26">
        <f t="shared" si="2"/>
        <v>-14563641</v>
      </c>
      <c r="F34" s="27">
        <f t="shared" si="2"/>
        <v>-14563641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-6563749</v>
      </c>
      <c r="N34" s="27">
        <f t="shared" si="2"/>
        <v>-6563749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-6563749</v>
      </c>
      <c r="X34" s="27">
        <f t="shared" si="2"/>
        <v>-7913000</v>
      </c>
      <c r="Y34" s="27">
        <f t="shared" si="2"/>
        <v>1349251</v>
      </c>
      <c r="Z34" s="28">
        <f>+IF(X34&lt;&gt;0,+(Y34/X34)*100,0)</f>
        <v>-17.051067863010235</v>
      </c>
      <c r="AA34" s="29">
        <f>SUM(AA29:AA33)</f>
        <v>-14563641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-18765930</v>
      </c>
      <c r="D36" s="31">
        <f>+D15+D25+D34</f>
        <v>0</v>
      </c>
      <c r="E36" s="32">
        <f t="shared" si="3"/>
        <v>13637257</v>
      </c>
      <c r="F36" s="33">
        <f t="shared" si="3"/>
        <v>13637257</v>
      </c>
      <c r="G36" s="33">
        <f t="shared" si="3"/>
        <v>-27584773</v>
      </c>
      <c r="H36" s="33">
        <f t="shared" si="3"/>
        <v>-11411258</v>
      </c>
      <c r="I36" s="33">
        <f t="shared" si="3"/>
        <v>28023556</v>
      </c>
      <c r="J36" s="33">
        <f t="shared" si="3"/>
        <v>-10972475</v>
      </c>
      <c r="K36" s="33">
        <f t="shared" si="3"/>
        <v>-14369100</v>
      </c>
      <c r="L36" s="33">
        <f t="shared" si="3"/>
        <v>50908147</v>
      </c>
      <c r="M36" s="33">
        <f t="shared" si="3"/>
        <v>-10431772</v>
      </c>
      <c r="N36" s="33">
        <f t="shared" si="3"/>
        <v>26107275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15134800</v>
      </c>
      <c r="X36" s="33">
        <f t="shared" si="3"/>
        <v>188285778</v>
      </c>
      <c r="Y36" s="33">
        <f t="shared" si="3"/>
        <v>-173150978</v>
      </c>
      <c r="Z36" s="34">
        <f>+IF(X36&lt;&gt;0,+(Y36/X36)*100,0)</f>
        <v>-91.9617933118666</v>
      </c>
      <c r="AA36" s="35">
        <f>+AA15+AA25+AA34</f>
        <v>13637257</v>
      </c>
    </row>
    <row r="37" spans="1:27" ht="13.5">
      <c r="A37" s="22" t="s">
        <v>57</v>
      </c>
      <c r="B37" s="16"/>
      <c r="C37" s="31">
        <v>323965041</v>
      </c>
      <c r="D37" s="31"/>
      <c r="E37" s="32">
        <v>236901000</v>
      </c>
      <c r="F37" s="33">
        <v>236901000</v>
      </c>
      <c r="G37" s="33">
        <v>305199110</v>
      </c>
      <c r="H37" s="33">
        <v>277614337</v>
      </c>
      <c r="I37" s="33">
        <v>266203079</v>
      </c>
      <c r="J37" s="33">
        <v>305199110</v>
      </c>
      <c r="K37" s="33">
        <v>294226635</v>
      </c>
      <c r="L37" s="33">
        <v>279857535</v>
      </c>
      <c r="M37" s="33">
        <v>330765682</v>
      </c>
      <c r="N37" s="33">
        <v>294226635</v>
      </c>
      <c r="O37" s="33"/>
      <c r="P37" s="33"/>
      <c r="Q37" s="33"/>
      <c r="R37" s="33"/>
      <c r="S37" s="33"/>
      <c r="T37" s="33"/>
      <c r="U37" s="33"/>
      <c r="V37" s="33"/>
      <c r="W37" s="33">
        <v>305199110</v>
      </c>
      <c r="X37" s="33">
        <v>236901000</v>
      </c>
      <c r="Y37" s="33">
        <v>68298110</v>
      </c>
      <c r="Z37" s="34">
        <v>28.83</v>
      </c>
      <c r="AA37" s="35">
        <v>236901000</v>
      </c>
    </row>
    <row r="38" spans="1:27" ht="13.5">
      <c r="A38" s="41" t="s">
        <v>58</v>
      </c>
      <c r="B38" s="42"/>
      <c r="C38" s="43">
        <v>305199111</v>
      </c>
      <c r="D38" s="43"/>
      <c r="E38" s="44">
        <v>250538256</v>
      </c>
      <c r="F38" s="45">
        <v>250538256</v>
      </c>
      <c r="G38" s="45">
        <v>277614337</v>
      </c>
      <c r="H38" s="45">
        <v>266203079</v>
      </c>
      <c r="I38" s="45">
        <v>294226635</v>
      </c>
      <c r="J38" s="45">
        <v>294226635</v>
      </c>
      <c r="K38" s="45">
        <v>279857535</v>
      </c>
      <c r="L38" s="45">
        <v>330765682</v>
      </c>
      <c r="M38" s="45">
        <v>320333910</v>
      </c>
      <c r="N38" s="45">
        <v>320333910</v>
      </c>
      <c r="O38" s="45"/>
      <c r="P38" s="45"/>
      <c r="Q38" s="45"/>
      <c r="R38" s="45"/>
      <c r="S38" s="45"/>
      <c r="T38" s="45"/>
      <c r="U38" s="45"/>
      <c r="V38" s="45"/>
      <c r="W38" s="45">
        <v>320333910</v>
      </c>
      <c r="X38" s="45">
        <v>425186777</v>
      </c>
      <c r="Y38" s="45">
        <v>-104852867</v>
      </c>
      <c r="Z38" s="46">
        <v>-24.66</v>
      </c>
      <c r="AA38" s="47">
        <v>250538256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679955944</v>
      </c>
      <c r="D6" s="17"/>
      <c r="E6" s="18">
        <v>760198632</v>
      </c>
      <c r="F6" s="19">
        <v>760198632</v>
      </c>
      <c r="G6" s="19">
        <v>77523742</v>
      </c>
      <c r="H6" s="19">
        <v>61555830</v>
      </c>
      <c r="I6" s="19">
        <v>62042001</v>
      </c>
      <c r="J6" s="19">
        <v>201121573</v>
      </c>
      <c r="K6" s="19">
        <v>75668189</v>
      </c>
      <c r="L6" s="19">
        <v>82631998</v>
      </c>
      <c r="M6" s="19">
        <v>59499555</v>
      </c>
      <c r="N6" s="19">
        <v>217799742</v>
      </c>
      <c r="O6" s="19"/>
      <c r="P6" s="19"/>
      <c r="Q6" s="19"/>
      <c r="R6" s="19"/>
      <c r="S6" s="19"/>
      <c r="T6" s="19"/>
      <c r="U6" s="19"/>
      <c r="V6" s="19"/>
      <c r="W6" s="19">
        <v>418921315</v>
      </c>
      <c r="X6" s="19">
        <v>378599316</v>
      </c>
      <c r="Y6" s="19">
        <v>40321999</v>
      </c>
      <c r="Z6" s="20">
        <v>10.65</v>
      </c>
      <c r="AA6" s="21">
        <v>760198632</v>
      </c>
    </row>
    <row r="7" spans="1:27" ht="13.5">
      <c r="A7" s="22" t="s">
        <v>34</v>
      </c>
      <c r="B7" s="16"/>
      <c r="C7" s="17">
        <v>513184474</v>
      </c>
      <c r="D7" s="17"/>
      <c r="E7" s="18">
        <v>375958000</v>
      </c>
      <c r="F7" s="19">
        <v>375958000</v>
      </c>
      <c r="G7" s="19">
        <v>146964000</v>
      </c>
      <c r="H7" s="19">
        <v>3349000</v>
      </c>
      <c r="I7" s="19"/>
      <c r="J7" s="19">
        <v>150313000</v>
      </c>
      <c r="K7" s="19"/>
      <c r="L7" s="19">
        <v>104993000</v>
      </c>
      <c r="M7" s="19"/>
      <c r="N7" s="19">
        <v>104993000</v>
      </c>
      <c r="O7" s="19"/>
      <c r="P7" s="19"/>
      <c r="Q7" s="19"/>
      <c r="R7" s="19"/>
      <c r="S7" s="19"/>
      <c r="T7" s="19"/>
      <c r="U7" s="19"/>
      <c r="V7" s="19"/>
      <c r="W7" s="19">
        <v>255306000</v>
      </c>
      <c r="X7" s="19">
        <v>255000000</v>
      </c>
      <c r="Y7" s="19">
        <v>306000</v>
      </c>
      <c r="Z7" s="20">
        <v>0.12</v>
      </c>
      <c r="AA7" s="21">
        <v>375958000</v>
      </c>
    </row>
    <row r="8" spans="1:27" ht="13.5">
      <c r="A8" s="22" t="s">
        <v>35</v>
      </c>
      <c r="B8" s="16"/>
      <c r="C8" s="17"/>
      <c r="D8" s="17"/>
      <c r="E8" s="18">
        <v>259194000</v>
      </c>
      <c r="F8" s="19">
        <v>259194000</v>
      </c>
      <c r="G8" s="19">
        <v>52507000</v>
      </c>
      <c r="H8" s="19">
        <v>4915000</v>
      </c>
      <c r="I8" s="19">
        <v>2000000</v>
      </c>
      <c r="J8" s="19">
        <v>59422000</v>
      </c>
      <c r="K8" s="19">
        <v>7000000</v>
      </c>
      <c r="L8" s="19">
        <v>2000000</v>
      </c>
      <c r="M8" s="19">
        <v>686000</v>
      </c>
      <c r="N8" s="19">
        <v>9686000</v>
      </c>
      <c r="O8" s="19"/>
      <c r="P8" s="19"/>
      <c r="Q8" s="19"/>
      <c r="R8" s="19"/>
      <c r="S8" s="19"/>
      <c r="T8" s="19"/>
      <c r="U8" s="19"/>
      <c r="V8" s="19"/>
      <c r="W8" s="19">
        <v>69108000</v>
      </c>
      <c r="X8" s="19">
        <v>133800000</v>
      </c>
      <c r="Y8" s="19">
        <v>-64692000</v>
      </c>
      <c r="Z8" s="20">
        <v>-48.35</v>
      </c>
      <c r="AA8" s="21">
        <v>259194000</v>
      </c>
    </row>
    <row r="9" spans="1:27" ht="13.5">
      <c r="A9" s="22" t="s">
        <v>36</v>
      </c>
      <c r="B9" s="16"/>
      <c r="C9" s="17">
        <v>3442116</v>
      </c>
      <c r="D9" s="17"/>
      <c r="E9" s="18">
        <v>3942600</v>
      </c>
      <c r="F9" s="19">
        <v>3942600</v>
      </c>
      <c r="G9" s="19">
        <v>929448</v>
      </c>
      <c r="H9" s="19">
        <v>1091121</v>
      </c>
      <c r="I9" s="19">
        <v>1441311</v>
      </c>
      <c r="J9" s="19">
        <v>3461880</v>
      </c>
      <c r="K9" s="19">
        <v>6200421</v>
      </c>
      <c r="L9" s="19">
        <v>3588699</v>
      </c>
      <c r="M9" s="19">
        <v>3979348</v>
      </c>
      <c r="N9" s="19">
        <v>13768468</v>
      </c>
      <c r="O9" s="19"/>
      <c r="P9" s="19"/>
      <c r="Q9" s="19"/>
      <c r="R9" s="19"/>
      <c r="S9" s="19"/>
      <c r="T9" s="19"/>
      <c r="U9" s="19"/>
      <c r="V9" s="19"/>
      <c r="W9" s="19">
        <v>17230348</v>
      </c>
      <c r="X9" s="19">
        <v>1971300</v>
      </c>
      <c r="Y9" s="19">
        <v>15259048</v>
      </c>
      <c r="Z9" s="20">
        <v>774.06</v>
      </c>
      <c r="AA9" s="21">
        <v>3942600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-1040697785</v>
      </c>
      <c r="D12" s="17"/>
      <c r="E12" s="18">
        <v>-1057678828</v>
      </c>
      <c r="F12" s="19">
        <v>-1057678828</v>
      </c>
      <c r="G12" s="19">
        <v>-217935709</v>
      </c>
      <c r="H12" s="19">
        <v>-109962999</v>
      </c>
      <c r="I12" s="19">
        <v>-60384868</v>
      </c>
      <c r="J12" s="19">
        <v>-388283576</v>
      </c>
      <c r="K12" s="19">
        <v>-90587042</v>
      </c>
      <c r="L12" s="19">
        <v>-105571898</v>
      </c>
      <c r="M12" s="19">
        <v>-104368490</v>
      </c>
      <c r="N12" s="19">
        <v>-300527430</v>
      </c>
      <c r="O12" s="19"/>
      <c r="P12" s="19"/>
      <c r="Q12" s="19"/>
      <c r="R12" s="19"/>
      <c r="S12" s="19"/>
      <c r="T12" s="19"/>
      <c r="U12" s="19"/>
      <c r="V12" s="19"/>
      <c r="W12" s="19">
        <v>-688811006</v>
      </c>
      <c r="X12" s="19">
        <v>-520839544</v>
      </c>
      <c r="Y12" s="19">
        <v>-167971462</v>
      </c>
      <c r="Z12" s="20">
        <v>32.25</v>
      </c>
      <c r="AA12" s="21">
        <v>-1057678828</v>
      </c>
    </row>
    <row r="13" spans="1:27" ht="13.5">
      <c r="A13" s="22" t="s">
        <v>40</v>
      </c>
      <c r="B13" s="16"/>
      <c r="C13" s="17">
        <v>-58847</v>
      </c>
      <c r="D13" s="17"/>
      <c r="E13" s="18">
        <v>-9999996</v>
      </c>
      <c r="F13" s="19">
        <v>-9999996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-4999998</v>
      </c>
      <c r="Y13" s="19">
        <v>4999998</v>
      </c>
      <c r="Z13" s="20">
        <v>-100</v>
      </c>
      <c r="AA13" s="21">
        <v>-9999996</v>
      </c>
    </row>
    <row r="14" spans="1:27" ht="13.5">
      <c r="A14" s="22" t="s">
        <v>41</v>
      </c>
      <c r="B14" s="16"/>
      <c r="C14" s="17"/>
      <c r="D14" s="17"/>
      <c r="E14" s="18">
        <v>-15000000</v>
      </c>
      <c r="F14" s="19">
        <v>-15000000</v>
      </c>
      <c r="G14" s="19"/>
      <c r="H14" s="19">
        <v>-4726</v>
      </c>
      <c r="I14" s="19"/>
      <c r="J14" s="19">
        <v>-4726</v>
      </c>
      <c r="K14" s="19"/>
      <c r="L14" s="19">
        <v>-1188838</v>
      </c>
      <c r="M14" s="19"/>
      <c r="N14" s="19">
        <v>-1188838</v>
      </c>
      <c r="O14" s="19"/>
      <c r="P14" s="19"/>
      <c r="Q14" s="19"/>
      <c r="R14" s="19"/>
      <c r="S14" s="19"/>
      <c r="T14" s="19"/>
      <c r="U14" s="19"/>
      <c r="V14" s="19"/>
      <c r="W14" s="19">
        <v>-1193564</v>
      </c>
      <c r="X14" s="19">
        <v>-7500000</v>
      </c>
      <c r="Y14" s="19">
        <v>6306436</v>
      </c>
      <c r="Z14" s="20">
        <v>-84.09</v>
      </c>
      <c r="AA14" s="21">
        <v>-15000000</v>
      </c>
    </row>
    <row r="15" spans="1:27" ht="13.5">
      <c r="A15" s="23" t="s">
        <v>42</v>
      </c>
      <c r="B15" s="24"/>
      <c r="C15" s="25">
        <f aca="true" t="shared" si="0" ref="C15:Y15">SUM(C6:C14)</f>
        <v>155825902</v>
      </c>
      <c r="D15" s="25">
        <f>SUM(D6:D14)</f>
        <v>0</v>
      </c>
      <c r="E15" s="26">
        <f t="shared" si="0"/>
        <v>316614408</v>
      </c>
      <c r="F15" s="27">
        <f t="shared" si="0"/>
        <v>316614408</v>
      </c>
      <c r="G15" s="27">
        <f t="shared" si="0"/>
        <v>59988481</v>
      </c>
      <c r="H15" s="27">
        <f t="shared" si="0"/>
        <v>-39056774</v>
      </c>
      <c r="I15" s="27">
        <f t="shared" si="0"/>
        <v>5098444</v>
      </c>
      <c r="J15" s="27">
        <f t="shared" si="0"/>
        <v>26030151</v>
      </c>
      <c r="K15" s="27">
        <f t="shared" si="0"/>
        <v>-1718432</v>
      </c>
      <c r="L15" s="27">
        <f t="shared" si="0"/>
        <v>86452961</v>
      </c>
      <c r="M15" s="27">
        <f t="shared" si="0"/>
        <v>-40203587</v>
      </c>
      <c r="N15" s="27">
        <f t="shared" si="0"/>
        <v>44530942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70561093</v>
      </c>
      <c r="X15" s="27">
        <f t="shared" si="0"/>
        <v>236031074</v>
      </c>
      <c r="Y15" s="27">
        <f t="shared" si="0"/>
        <v>-165469981</v>
      </c>
      <c r="Z15" s="28">
        <f>+IF(X15&lt;&gt;0,+(Y15/X15)*100,0)</f>
        <v>-70.10516801698746</v>
      </c>
      <c r="AA15" s="29">
        <f>SUM(AA6:AA14)</f>
        <v>316614408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1217994</v>
      </c>
      <c r="D19" s="17"/>
      <c r="E19" s="18">
        <v>5280000</v>
      </c>
      <c r="F19" s="19">
        <v>5280000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5280000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12000000</v>
      </c>
      <c r="F22" s="19">
        <v>12000000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>
        <v>6000000</v>
      </c>
      <c r="Y22" s="19">
        <v>-6000000</v>
      </c>
      <c r="Z22" s="20">
        <v>-100</v>
      </c>
      <c r="AA22" s="21">
        <v>12000000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-192898379</v>
      </c>
      <c r="D24" s="17"/>
      <c r="E24" s="18">
        <v>-265628000</v>
      </c>
      <c r="F24" s="19">
        <v>-265628000</v>
      </c>
      <c r="G24" s="19">
        <v>-4525260</v>
      </c>
      <c r="H24" s="19">
        <v>-3544007</v>
      </c>
      <c r="I24" s="19">
        <v>-10755809</v>
      </c>
      <c r="J24" s="19">
        <v>-18825076</v>
      </c>
      <c r="K24" s="19">
        <v>-11230606</v>
      </c>
      <c r="L24" s="19">
        <v>-13409655</v>
      </c>
      <c r="M24" s="19">
        <v>-18309413</v>
      </c>
      <c r="N24" s="19">
        <v>-42949674</v>
      </c>
      <c r="O24" s="19"/>
      <c r="P24" s="19"/>
      <c r="Q24" s="19"/>
      <c r="R24" s="19"/>
      <c r="S24" s="19"/>
      <c r="T24" s="19"/>
      <c r="U24" s="19"/>
      <c r="V24" s="19"/>
      <c r="W24" s="19">
        <v>-61774750</v>
      </c>
      <c r="X24" s="19">
        <v>-82000000</v>
      </c>
      <c r="Y24" s="19">
        <v>20225250</v>
      </c>
      <c r="Z24" s="20">
        <v>-24.66</v>
      </c>
      <c r="AA24" s="21">
        <v>-265628000</v>
      </c>
    </row>
    <row r="25" spans="1:27" ht="13.5">
      <c r="A25" s="23" t="s">
        <v>49</v>
      </c>
      <c r="B25" s="24"/>
      <c r="C25" s="25">
        <f aca="true" t="shared" si="1" ref="C25:Y25">SUM(C19:C24)</f>
        <v>-191680385</v>
      </c>
      <c r="D25" s="25">
        <f>SUM(D19:D24)</f>
        <v>0</v>
      </c>
      <c r="E25" s="26">
        <f t="shared" si="1"/>
        <v>-248348000</v>
      </c>
      <c r="F25" s="27">
        <f t="shared" si="1"/>
        <v>-248348000</v>
      </c>
      <c r="G25" s="27">
        <f t="shared" si="1"/>
        <v>-4525260</v>
      </c>
      <c r="H25" s="27">
        <f t="shared" si="1"/>
        <v>-3544007</v>
      </c>
      <c r="I25" s="27">
        <f t="shared" si="1"/>
        <v>-10755809</v>
      </c>
      <c r="J25" s="27">
        <f t="shared" si="1"/>
        <v>-18825076</v>
      </c>
      <c r="K25" s="27">
        <f t="shared" si="1"/>
        <v>-11230606</v>
      </c>
      <c r="L25" s="27">
        <f t="shared" si="1"/>
        <v>-13409655</v>
      </c>
      <c r="M25" s="27">
        <f t="shared" si="1"/>
        <v>-18309413</v>
      </c>
      <c r="N25" s="27">
        <f t="shared" si="1"/>
        <v>-42949674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-61774750</v>
      </c>
      <c r="X25" s="27">
        <f t="shared" si="1"/>
        <v>-76000000</v>
      </c>
      <c r="Y25" s="27">
        <f t="shared" si="1"/>
        <v>14225250</v>
      </c>
      <c r="Z25" s="28">
        <f>+IF(X25&lt;&gt;0,+(Y25/X25)*100,0)</f>
        <v>-18.717434210526314</v>
      </c>
      <c r="AA25" s="29">
        <f>SUM(AA19:AA24)</f>
        <v>-248348000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69996</v>
      </c>
      <c r="F31" s="19">
        <v>69996</v>
      </c>
      <c r="G31" s="19"/>
      <c r="H31" s="36"/>
      <c r="I31" s="36"/>
      <c r="J31" s="36"/>
      <c r="K31" s="19"/>
      <c r="L31" s="19">
        <v>21544</v>
      </c>
      <c r="M31" s="19">
        <v>-3119</v>
      </c>
      <c r="N31" s="19">
        <v>18425</v>
      </c>
      <c r="O31" s="36"/>
      <c r="P31" s="36"/>
      <c r="Q31" s="36"/>
      <c r="R31" s="19"/>
      <c r="S31" s="19"/>
      <c r="T31" s="19"/>
      <c r="U31" s="19"/>
      <c r="V31" s="36"/>
      <c r="W31" s="36">
        <v>18425</v>
      </c>
      <c r="X31" s="36">
        <v>34998</v>
      </c>
      <c r="Y31" s="19">
        <v>-16573</v>
      </c>
      <c r="Z31" s="20">
        <v>-47.35</v>
      </c>
      <c r="AA31" s="21">
        <v>69996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-662841</v>
      </c>
      <c r="D33" s="17"/>
      <c r="E33" s="18">
        <v>-800000</v>
      </c>
      <c r="F33" s="19">
        <v>-800000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-396000</v>
      </c>
      <c r="Y33" s="19">
        <v>396000</v>
      </c>
      <c r="Z33" s="20">
        <v>-100</v>
      </c>
      <c r="AA33" s="21">
        <v>-800000</v>
      </c>
    </row>
    <row r="34" spans="1:27" ht="13.5">
      <c r="A34" s="23" t="s">
        <v>55</v>
      </c>
      <c r="B34" s="24"/>
      <c r="C34" s="25">
        <f aca="true" t="shared" si="2" ref="C34:Y34">SUM(C29:C33)</f>
        <v>-662841</v>
      </c>
      <c r="D34" s="25">
        <f>SUM(D29:D33)</f>
        <v>0</v>
      </c>
      <c r="E34" s="26">
        <f t="shared" si="2"/>
        <v>-730004</v>
      </c>
      <c r="F34" s="27">
        <f t="shared" si="2"/>
        <v>-730004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21544</v>
      </c>
      <c r="M34" s="27">
        <f t="shared" si="2"/>
        <v>-3119</v>
      </c>
      <c r="N34" s="27">
        <f t="shared" si="2"/>
        <v>18425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18425</v>
      </c>
      <c r="X34" s="27">
        <f t="shared" si="2"/>
        <v>-361002</v>
      </c>
      <c r="Y34" s="27">
        <f t="shared" si="2"/>
        <v>379427</v>
      </c>
      <c r="Z34" s="28">
        <f>+IF(X34&lt;&gt;0,+(Y34/X34)*100,0)</f>
        <v>-105.1038498401671</v>
      </c>
      <c r="AA34" s="29">
        <f>SUM(AA29:AA33)</f>
        <v>-730004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-36517324</v>
      </c>
      <c r="D36" s="31">
        <f>+D15+D25+D34</f>
        <v>0</v>
      </c>
      <c r="E36" s="32">
        <f t="shared" si="3"/>
        <v>67536404</v>
      </c>
      <c r="F36" s="33">
        <f t="shared" si="3"/>
        <v>67536404</v>
      </c>
      <c r="G36" s="33">
        <f t="shared" si="3"/>
        <v>55463221</v>
      </c>
      <c r="H36" s="33">
        <f t="shared" si="3"/>
        <v>-42600781</v>
      </c>
      <c r="I36" s="33">
        <f t="shared" si="3"/>
        <v>-5657365</v>
      </c>
      <c r="J36" s="33">
        <f t="shared" si="3"/>
        <v>7205075</v>
      </c>
      <c r="K36" s="33">
        <f t="shared" si="3"/>
        <v>-12949038</v>
      </c>
      <c r="L36" s="33">
        <f t="shared" si="3"/>
        <v>73064850</v>
      </c>
      <c r="M36" s="33">
        <f t="shared" si="3"/>
        <v>-58516119</v>
      </c>
      <c r="N36" s="33">
        <f t="shared" si="3"/>
        <v>1599693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8804768</v>
      </c>
      <c r="X36" s="33">
        <f t="shared" si="3"/>
        <v>159670072</v>
      </c>
      <c r="Y36" s="33">
        <f t="shared" si="3"/>
        <v>-150865304</v>
      </c>
      <c r="Z36" s="34">
        <f>+IF(X36&lt;&gt;0,+(Y36/X36)*100,0)</f>
        <v>-94.48564913279428</v>
      </c>
      <c r="AA36" s="35">
        <f>+AA15+AA25+AA34</f>
        <v>67536404</v>
      </c>
    </row>
    <row r="37" spans="1:27" ht="13.5">
      <c r="A37" s="22" t="s">
        <v>57</v>
      </c>
      <c r="B37" s="16"/>
      <c r="C37" s="31">
        <v>32663815</v>
      </c>
      <c r="D37" s="31"/>
      <c r="E37" s="32">
        <v>32096000</v>
      </c>
      <c r="F37" s="33">
        <v>32096000</v>
      </c>
      <c r="G37" s="33">
        <v>41857702</v>
      </c>
      <c r="H37" s="33">
        <v>97320923</v>
      </c>
      <c r="I37" s="33">
        <v>54720142</v>
      </c>
      <c r="J37" s="33">
        <v>41857702</v>
      </c>
      <c r="K37" s="33">
        <v>49062777</v>
      </c>
      <c r="L37" s="33">
        <v>36113739</v>
      </c>
      <c r="M37" s="33">
        <v>109178589</v>
      </c>
      <c r="N37" s="33">
        <v>49062777</v>
      </c>
      <c r="O37" s="33"/>
      <c r="P37" s="33"/>
      <c r="Q37" s="33"/>
      <c r="R37" s="33"/>
      <c r="S37" s="33"/>
      <c r="T37" s="33"/>
      <c r="U37" s="33"/>
      <c r="V37" s="33"/>
      <c r="W37" s="33">
        <v>41857702</v>
      </c>
      <c r="X37" s="33">
        <v>32096000</v>
      </c>
      <c r="Y37" s="33">
        <v>9761702</v>
      </c>
      <c r="Z37" s="34">
        <v>30.41</v>
      </c>
      <c r="AA37" s="35">
        <v>32096000</v>
      </c>
    </row>
    <row r="38" spans="1:27" ht="13.5">
      <c r="A38" s="41" t="s">
        <v>58</v>
      </c>
      <c r="B38" s="42"/>
      <c r="C38" s="43">
        <v>-3853509</v>
      </c>
      <c r="D38" s="43"/>
      <c r="E38" s="44">
        <v>99632403</v>
      </c>
      <c r="F38" s="45">
        <v>99632403</v>
      </c>
      <c r="G38" s="45">
        <v>97320923</v>
      </c>
      <c r="H38" s="45">
        <v>54720142</v>
      </c>
      <c r="I38" s="45">
        <v>49062777</v>
      </c>
      <c r="J38" s="45">
        <v>49062777</v>
      </c>
      <c r="K38" s="45">
        <v>36113739</v>
      </c>
      <c r="L38" s="45">
        <v>109178589</v>
      </c>
      <c r="M38" s="45">
        <v>50662470</v>
      </c>
      <c r="N38" s="45">
        <v>50662470</v>
      </c>
      <c r="O38" s="45"/>
      <c r="P38" s="45"/>
      <c r="Q38" s="45"/>
      <c r="R38" s="45"/>
      <c r="S38" s="45"/>
      <c r="T38" s="45"/>
      <c r="U38" s="45"/>
      <c r="V38" s="45"/>
      <c r="W38" s="45">
        <v>50662470</v>
      </c>
      <c r="X38" s="45">
        <v>191766071</v>
      </c>
      <c r="Y38" s="45">
        <v>-141103601</v>
      </c>
      <c r="Z38" s="46">
        <v>-73.58</v>
      </c>
      <c r="AA38" s="47">
        <v>99632403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2672740108</v>
      </c>
      <c r="F6" s="19">
        <v>2672740108</v>
      </c>
      <c r="G6" s="19">
        <v>177408168</v>
      </c>
      <c r="H6" s="19">
        <v>168382159</v>
      </c>
      <c r="I6" s="19">
        <v>199149512</v>
      </c>
      <c r="J6" s="19">
        <v>544939839</v>
      </c>
      <c r="K6" s="19">
        <v>173001789</v>
      </c>
      <c r="L6" s="19">
        <v>136404895</v>
      </c>
      <c r="M6" s="19">
        <v>164535668</v>
      </c>
      <c r="N6" s="19">
        <v>473942352</v>
      </c>
      <c r="O6" s="19"/>
      <c r="P6" s="19"/>
      <c r="Q6" s="19"/>
      <c r="R6" s="19"/>
      <c r="S6" s="19"/>
      <c r="T6" s="19"/>
      <c r="U6" s="19"/>
      <c r="V6" s="19"/>
      <c r="W6" s="19">
        <v>1018882191</v>
      </c>
      <c r="X6" s="19">
        <v>1307109850</v>
      </c>
      <c r="Y6" s="19">
        <v>-288227659</v>
      </c>
      <c r="Z6" s="20">
        <v>-22.05</v>
      </c>
      <c r="AA6" s="21">
        <v>2672740108</v>
      </c>
    </row>
    <row r="7" spans="1:27" ht="13.5">
      <c r="A7" s="22" t="s">
        <v>34</v>
      </c>
      <c r="B7" s="16"/>
      <c r="C7" s="17"/>
      <c r="D7" s="17"/>
      <c r="E7" s="18">
        <v>389946839</v>
      </c>
      <c r="F7" s="19">
        <v>389946839</v>
      </c>
      <c r="G7" s="19"/>
      <c r="H7" s="19">
        <v>137539000</v>
      </c>
      <c r="I7" s="19"/>
      <c r="J7" s="19">
        <v>137539000</v>
      </c>
      <c r="K7" s="19">
        <v>21485364</v>
      </c>
      <c r="L7" s="19">
        <v>93438188</v>
      </c>
      <c r="M7" s="19">
        <v>14297092</v>
      </c>
      <c r="N7" s="19">
        <v>129220644</v>
      </c>
      <c r="O7" s="19"/>
      <c r="P7" s="19"/>
      <c r="Q7" s="19"/>
      <c r="R7" s="19"/>
      <c r="S7" s="19"/>
      <c r="T7" s="19"/>
      <c r="U7" s="19"/>
      <c r="V7" s="19"/>
      <c r="W7" s="19">
        <v>266759644</v>
      </c>
      <c r="X7" s="19">
        <v>185000000</v>
      </c>
      <c r="Y7" s="19">
        <v>81759644</v>
      </c>
      <c r="Z7" s="20">
        <v>44.19</v>
      </c>
      <c r="AA7" s="21">
        <v>389946839</v>
      </c>
    </row>
    <row r="8" spans="1:27" ht="13.5">
      <c r="A8" s="22" t="s">
        <v>35</v>
      </c>
      <c r="B8" s="16"/>
      <c r="C8" s="17"/>
      <c r="D8" s="17"/>
      <c r="E8" s="18">
        <v>686273161</v>
      </c>
      <c r="F8" s="19">
        <v>686273161</v>
      </c>
      <c r="G8" s="19">
        <v>319647000</v>
      </c>
      <c r="H8" s="19">
        <v>4028000</v>
      </c>
      <c r="I8" s="19"/>
      <c r="J8" s="19">
        <v>323675000</v>
      </c>
      <c r="K8" s="19">
        <v>157500000</v>
      </c>
      <c r="L8" s="19">
        <v>64740000</v>
      </c>
      <c r="M8" s="19"/>
      <c r="N8" s="19">
        <v>222240000</v>
      </c>
      <c r="O8" s="19"/>
      <c r="P8" s="19"/>
      <c r="Q8" s="19"/>
      <c r="R8" s="19"/>
      <c r="S8" s="19"/>
      <c r="T8" s="19"/>
      <c r="U8" s="19"/>
      <c r="V8" s="19"/>
      <c r="W8" s="19">
        <v>545915000</v>
      </c>
      <c r="X8" s="19">
        <v>310521000</v>
      </c>
      <c r="Y8" s="19">
        <v>235394000</v>
      </c>
      <c r="Z8" s="20">
        <v>75.81</v>
      </c>
      <c r="AA8" s="21">
        <v>686273161</v>
      </c>
    </row>
    <row r="9" spans="1:27" ht="13.5">
      <c r="A9" s="22" t="s">
        <v>36</v>
      </c>
      <c r="B9" s="16"/>
      <c r="C9" s="17"/>
      <c r="D9" s="17"/>
      <c r="E9" s="18">
        <v>146018507</v>
      </c>
      <c r="F9" s="19">
        <v>146018507</v>
      </c>
      <c r="G9" s="19">
        <v>11618876</v>
      </c>
      <c r="H9" s="19">
        <v>15553505</v>
      </c>
      <c r="I9" s="19">
        <v>12947689</v>
      </c>
      <c r="J9" s="19">
        <v>40120070</v>
      </c>
      <c r="K9" s="19">
        <v>14312549</v>
      </c>
      <c r="L9" s="19">
        <v>16163298</v>
      </c>
      <c r="M9" s="19">
        <v>22395522</v>
      </c>
      <c r="N9" s="19">
        <v>52871369</v>
      </c>
      <c r="O9" s="19"/>
      <c r="P9" s="19"/>
      <c r="Q9" s="19"/>
      <c r="R9" s="19"/>
      <c r="S9" s="19"/>
      <c r="T9" s="19"/>
      <c r="U9" s="19"/>
      <c r="V9" s="19"/>
      <c r="W9" s="19">
        <v>92991439</v>
      </c>
      <c r="X9" s="19">
        <v>72566183</v>
      </c>
      <c r="Y9" s="19">
        <v>20425256</v>
      </c>
      <c r="Z9" s="20">
        <v>28.15</v>
      </c>
      <c r="AA9" s="21">
        <v>146018507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-2655539754</v>
      </c>
      <c r="F12" s="19">
        <v>-2655539754</v>
      </c>
      <c r="G12" s="19">
        <v>-280746886</v>
      </c>
      <c r="H12" s="19">
        <v>-219815190</v>
      </c>
      <c r="I12" s="19">
        <v>-234924430</v>
      </c>
      <c r="J12" s="19">
        <v>-735486506</v>
      </c>
      <c r="K12" s="19">
        <v>-184501906</v>
      </c>
      <c r="L12" s="19">
        <v>-209662447</v>
      </c>
      <c r="M12" s="19">
        <v>-206753094</v>
      </c>
      <c r="N12" s="19">
        <v>-600917447</v>
      </c>
      <c r="O12" s="19"/>
      <c r="P12" s="19"/>
      <c r="Q12" s="19"/>
      <c r="R12" s="19"/>
      <c r="S12" s="19"/>
      <c r="T12" s="19"/>
      <c r="U12" s="19"/>
      <c r="V12" s="19"/>
      <c r="W12" s="19">
        <v>-1336403953</v>
      </c>
      <c r="X12" s="19">
        <v>-1348444851</v>
      </c>
      <c r="Y12" s="19">
        <v>12040898</v>
      </c>
      <c r="Z12" s="20">
        <v>-0.89</v>
      </c>
      <c r="AA12" s="21">
        <v>-2655539754</v>
      </c>
    </row>
    <row r="13" spans="1:27" ht="13.5">
      <c r="A13" s="22" t="s">
        <v>40</v>
      </c>
      <c r="B13" s="16"/>
      <c r="C13" s="17"/>
      <c r="D13" s="17"/>
      <c r="E13" s="18">
        <v>-80675175</v>
      </c>
      <c r="F13" s="19">
        <v>-80675175</v>
      </c>
      <c r="G13" s="19"/>
      <c r="H13" s="19">
        <v>-2940966</v>
      </c>
      <c r="I13" s="19"/>
      <c r="J13" s="19">
        <v>-2940966</v>
      </c>
      <c r="K13" s="19"/>
      <c r="L13" s="19"/>
      <c r="M13" s="19">
        <v>-15350969</v>
      </c>
      <c r="N13" s="19">
        <v>-15350969</v>
      </c>
      <c r="O13" s="19"/>
      <c r="P13" s="19"/>
      <c r="Q13" s="19"/>
      <c r="R13" s="19"/>
      <c r="S13" s="19"/>
      <c r="T13" s="19"/>
      <c r="U13" s="19"/>
      <c r="V13" s="19"/>
      <c r="W13" s="19">
        <v>-18291935</v>
      </c>
      <c r="X13" s="19">
        <v>-35054096</v>
      </c>
      <c r="Y13" s="19">
        <v>16762161</v>
      </c>
      <c r="Z13" s="20">
        <v>-47.82</v>
      </c>
      <c r="AA13" s="21">
        <v>-80675175</v>
      </c>
    </row>
    <row r="14" spans="1:27" ht="13.5">
      <c r="A14" s="22" t="s">
        <v>41</v>
      </c>
      <c r="B14" s="16"/>
      <c r="C14" s="17"/>
      <c r="D14" s="17"/>
      <c r="E14" s="18">
        <v>-57163001</v>
      </c>
      <c r="F14" s="19">
        <v>-57163001</v>
      </c>
      <c r="G14" s="19">
        <v>-7614</v>
      </c>
      <c r="H14" s="19">
        <v>-38789</v>
      </c>
      <c r="I14" s="19">
        <v>-40988</v>
      </c>
      <c r="J14" s="19">
        <v>-87391</v>
      </c>
      <c r="K14" s="19">
        <v>-40059</v>
      </c>
      <c r="L14" s="19">
        <v>-38034</v>
      </c>
      <c r="M14" s="19">
        <v>-39268</v>
      </c>
      <c r="N14" s="19">
        <v>-117361</v>
      </c>
      <c r="O14" s="19"/>
      <c r="P14" s="19"/>
      <c r="Q14" s="19"/>
      <c r="R14" s="19"/>
      <c r="S14" s="19"/>
      <c r="T14" s="19"/>
      <c r="U14" s="19"/>
      <c r="V14" s="19"/>
      <c r="W14" s="19">
        <v>-204752</v>
      </c>
      <c r="X14" s="19">
        <v>-29262501</v>
      </c>
      <c r="Y14" s="19">
        <v>29057749</v>
      </c>
      <c r="Z14" s="20">
        <v>-99.3</v>
      </c>
      <c r="AA14" s="21">
        <v>-57163001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1101600685</v>
      </c>
      <c r="F15" s="27">
        <f t="shared" si="0"/>
        <v>1101600685</v>
      </c>
      <c r="G15" s="27">
        <f t="shared" si="0"/>
        <v>227919544</v>
      </c>
      <c r="H15" s="27">
        <f t="shared" si="0"/>
        <v>102707719</v>
      </c>
      <c r="I15" s="27">
        <f t="shared" si="0"/>
        <v>-22868217</v>
      </c>
      <c r="J15" s="27">
        <f t="shared" si="0"/>
        <v>307759046</v>
      </c>
      <c r="K15" s="27">
        <f t="shared" si="0"/>
        <v>181757737</v>
      </c>
      <c r="L15" s="27">
        <f t="shared" si="0"/>
        <v>101045900</v>
      </c>
      <c r="M15" s="27">
        <f t="shared" si="0"/>
        <v>-20915049</v>
      </c>
      <c r="N15" s="27">
        <f t="shared" si="0"/>
        <v>261888588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569647634</v>
      </c>
      <c r="X15" s="27">
        <f t="shared" si="0"/>
        <v>462435585</v>
      </c>
      <c r="Y15" s="27">
        <f t="shared" si="0"/>
        <v>107212049</v>
      </c>
      <c r="Z15" s="28">
        <f>+IF(X15&lt;&gt;0,+(Y15/X15)*100,0)</f>
        <v>23.184212564437487</v>
      </c>
      <c r="AA15" s="29">
        <f>SUM(AA6:AA14)</f>
        <v>1101600685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30000000</v>
      </c>
      <c r="F19" s="19">
        <v>30000000</v>
      </c>
      <c r="G19" s="36"/>
      <c r="H19" s="36">
        <v>87719</v>
      </c>
      <c r="I19" s="36"/>
      <c r="J19" s="19">
        <v>87719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87719</v>
      </c>
      <c r="X19" s="19">
        <v>13009674</v>
      </c>
      <c r="Y19" s="36">
        <v>-12921955</v>
      </c>
      <c r="Z19" s="37">
        <v>-99.33</v>
      </c>
      <c r="AA19" s="38">
        <v>30000000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-970956077</v>
      </c>
      <c r="F24" s="19">
        <v>-970956077</v>
      </c>
      <c r="G24" s="19">
        <v>-16036256</v>
      </c>
      <c r="H24" s="19">
        <v>-39031339</v>
      </c>
      <c r="I24" s="19">
        <v>-69296594</v>
      </c>
      <c r="J24" s="19">
        <v>-124364189</v>
      </c>
      <c r="K24" s="19">
        <v>-49632503</v>
      </c>
      <c r="L24" s="19">
        <v>-117040315</v>
      </c>
      <c r="M24" s="19">
        <v>-48942966</v>
      </c>
      <c r="N24" s="19">
        <v>-215615784</v>
      </c>
      <c r="O24" s="19"/>
      <c r="P24" s="19"/>
      <c r="Q24" s="19"/>
      <c r="R24" s="19"/>
      <c r="S24" s="19"/>
      <c r="T24" s="19"/>
      <c r="U24" s="19"/>
      <c r="V24" s="19"/>
      <c r="W24" s="19">
        <v>-339979973</v>
      </c>
      <c r="X24" s="19">
        <v>-553975255</v>
      </c>
      <c r="Y24" s="19">
        <v>213995282</v>
      </c>
      <c r="Z24" s="20">
        <v>-38.63</v>
      </c>
      <c r="AA24" s="21">
        <v>-970956077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-940956077</v>
      </c>
      <c r="F25" s="27">
        <f t="shared" si="1"/>
        <v>-940956077</v>
      </c>
      <c r="G25" s="27">
        <f t="shared" si="1"/>
        <v>-16036256</v>
      </c>
      <c r="H25" s="27">
        <f t="shared" si="1"/>
        <v>-38943620</v>
      </c>
      <c r="I25" s="27">
        <f t="shared" si="1"/>
        <v>-69296594</v>
      </c>
      <c r="J25" s="27">
        <f t="shared" si="1"/>
        <v>-124276470</v>
      </c>
      <c r="K25" s="27">
        <f t="shared" si="1"/>
        <v>-49632503</v>
      </c>
      <c r="L25" s="27">
        <f t="shared" si="1"/>
        <v>-117040315</v>
      </c>
      <c r="M25" s="27">
        <f t="shared" si="1"/>
        <v>-48942966</v>
      </c>
      <c r="N25" s="27">
        <f t="shared" si="1"/>
        <v>-215615784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-339892254</v>
      </c>
      <c r="X25" s="27">
        <f t="shared" si="1"/>
        <v>-540965581</v>
      </c>
      <c r="Y25" s="27">
        <f t="shared" si="1"/>
        <v>201073327</v>
      </c>
      <c r="Z25" s="28">
        <f>+IF(X25&lt;&gt;0,+(Y25/X25)*100,0)</f>
        <v>-37.16933832062044</v>
      </c>
      <c r="AA25" s="29">
        <f>SUM(AA19:AA24)</f>
        <v>-940956077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258000000</v>
      </c>
      <c r="F30" s="19">
        <v>258000000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108000000</v>
      </c>
      <c r="Y30" s="19">
        <v>-108000000</v>
      </c>
      <c r="Z30" s="20">
        <v>-100</v>
      </c>
      <c r="AA30" s="21">
        <v>258000000</v>
      </c>
    </row>
    <row r="31" spans="1:27" ht="13.5">
      <c r="A31" s="22" t="s">
        <v>53</v>
      </c>
      <c r="B31" s="16"/>
      <c r="C31" s="17"/>
      <c r="D31" s="17"/>
      <c r="E31" s="18">
        <v>27356976</v>
      </c>
      <c r="F31" s="19">
        <v>27356976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13761130</v>
      </c>
      <c r="Y31" s="19">
        <v>-13761130</v>
      </c>
      <c r="Z31" s="20">
        <v>-100</v>
      </c>
      <c r="AA31" s="21">
        <v>27356976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-40859870</v>
      </c>
      <c r="F33" s="19">
        <v>-40859870</v>
      </c>
      <c r="G33" s="19"/>
      <c r="H33" s="19">
        <v>-1061103</v>
      </c>
      <c r="I33" s="19"/>
      <c r="J33" s="19">
        <v>-1061103</v>
      </c>
      <c r="K33" s="19"/>
      <c r="L33" s="19"/>
      <c r="M33" s="19">
        <v>-8609176</v>
      </c>
      <c r="N33" s="19">
        <v>-8609176</v>
      </c>
      <c r="O33" s="19"/>
      <c r="P33" s="19"/>
      <c r="Q33" s="19"/>
      <c r="R33" s="19"/>
      <c r="S33" s="19"/>
      <c r="T33" s="19"/>
      <c r="U33" s="19"/>
      <c r="V33" s="19"/>
      <c r="W33" s="19">
        <v>-9670279</v>
      </c>
      <c r="X33" s="19">
        <v>-27240000</v>
      </c>
      <c r="Y33" s="19">
        <v>17569721</v>
      </c>
      <c r="Z33" s="20">
        <v>-64.5</v>
      </c>
      <c r="AA33" s="21">
        <v>-40859870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244497106</v>
      </c>
      <c r="F34" s="27">
        <f t="shared" si="2"/>
        <v>244497106</v>
      </c>
      <c r="G34" s="27">
        <f t="shared" si="2"/>
        <v>0</v>
      </c>
      <c r="H34" s="27">
        <f t="shared" si="2"/>
        <v>-1061103</v>
      </c>
      <c r="I34" s="27">
        <f t="shared" si="2"/>
        <v>0</v>
      </c>
      <c r="J34" s="27">
        <f t="shared" si="2"/>
        <v>-1061103</v>
      </c>
      <c r="K34" s="27">
        <f t="shared" si="2"/>
        <v>0</v>
      </c>
      <c r="L34" s="27">
        <f t="shared" si="2"/>
        <v>0</v>
      </c>
      <c r="M34" s="27">
        <f t="shared" si="2"/>
        <v>-8609176</v>
      </c>
      <c r="N34" s="27">
        <f t="shared" si="2"/>
        <v>-8609176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-9670279</v>
      </c>
      <c r="X34" s="27">
        <f t="shared" si="2"/>
        <v>94521130</v>
      </c>
      <c r="Y34" s="27">
        <f t="shared" si="2"/>
        <v>-104191409</v>
      </c>
      <c r="Z34" s="28">
        <f>+IF(X34&lt;&gt;0,+(Y34/X34)*100,0)</f>
        <v>-110.23081188301494</v>
      </c>
      <c r="AA34" s="29">
        <f>SUM(AA29:AA33)</f>
        <v>244497106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405141714</v>
      </c>
      <c r="F36" s="33">
        <f t="shared" si="3"/>
        <v>405141714</v>
      </c>
      <c r="G36" s="33">
        <f t="shared" si="3"/>
        <v>211883288</v>
      </c>
      <c r="H36" s="33">
        <f t="shared" si="3"/>
        <v>62702996</v>
      </c>
      <c r="I36" s="33">
        <f t="shared" si="3"/>
        <v>-92164811</v>
      </c>
      <c r="J36" s="33">
        <f t="shared" si="3"/>
        <v>182421473</v>
      </c>
      <c r="K36" s="33">
        <f t="shared" si="3"/>
        <v>132125234</v>
      </c>
      <c r="L36" s="33">
        <f t="shared" si="3"/>
        <v>-15994415</v>
      </c>
      <c r="M36" s="33">
        <f t="shared" si="3"/>
        <v>-78467191</v>
      </c>
      <c r="N36" s="33">
        <f t="shared" si="3"/>
        <v>37663628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220085101</v>
      </c>
      <c r="X36" s="33">
        <f t="shared" si="3"/>
        <v>15991134</v>
      </c>
      <c r="Y36" s="33">
        <f t="shared" si="3"/>
        <v>204093967</v>
      </c>
      <c r="Z36" s="34">
        <f>+IF(X36&lt;&gt;0,+(Y36/X36)*100,0)</f>
        <v>1276.294520451145</v>
      </c>
      <c r="AA36" s="35">
        <f>+AA15+AA25+AA34</f>
        <v>405141714</v>
      </c>
    </row>
    <row r="37" spans="1:27" ht="13.5">
      <c r="A37" s="22" t="s">
        <v>57</v>
      </c>
      <c r="B37" s="16"/>
      <c r="C37" s="31"/>
      <c r="D37" s="31"/>
      <c r="E37" s="32">
        <v>376228703</v>
      </c>
      <c r="F37" s="33">
        <v>376228703</v>
      </c>
      <c r="G37" s="33">
        <v>881546146</v>
      </c>
      <c r="H37" s="33">
        <v>1093429434</v>
      </c>
      <c r="I37" s="33">
        <v>1156132430</v>
      </c>
      <c r="J37" s="33">
        <v>881546146</v>
      </c>
      <c r="K37" s="33">
        <v>1063967619</v>
      </c>
      <c r="L37" s="33">
        <v>1196092853</v>
      </c>
      <c r="M37" s="33">
        <v>1180098438</v>
      </c>
      <c r="N37" s="33">
        <v>1063967619</v>
      </c>
      <c r="O37" s="33"/>
      <c r="P37" s="33"/>
      <c r="Q37" s="33"/>
      <c r="R37" s="33"/>
      <c r="S37" s="33"/>
      <c r="T37" s="33"/>
      <c r="U37" s="33"/>
      <c r="V37" s="33"/>
      <c r="W37" s="33">
        <v>881546146</v>
      </c>
      <c r="X37" s="33">
        <v>376228703</v>
      </c>
      <c r="Y37" s="33">
        <v>505317443</v>
      </c>
      <c r="Z37" s="34">
        <v>134.31</v>
      </c>
      <c r="AA37" s="35">
        <v>376228703</v>
      </c>
    </row>
    <row r="38" spans="1:27" ht="13.5">
      <c r="A38" s="41" t="s">
        <v>58</v>
      </c>
      <c r="B38" s="42"/>
      <c r="C38" s="43"/>
      <c r="D38" s="43"/>
      <c r="E38" s="44">
        <v>781370417</v>
      </c>
      <c r="F38" s="45">
        <v>781370417</v>
      </c>
      <c r="G38" s="45">
        <v>1093429434</v>
      </c>
      <c r="H38" s="45">
        <v>1156132430</v>
      </c>
      <c r="I38" s="45">
        <v>1063967619</v>
      </c>
      <c r="J38" s="45">
        <v>1063967619</v>
      </c>
      <c r="K38" s="45">
        <v>1196092853</v>
      </c>
      <c r="L38" s="45">
        <v>1180098438</v>
      </c>
      <c r="M38" s="45">
        <v>1101631247</v>
      </c>
      <c r="N38" s="45">
        <v>1101631247</v>
      </c>
      <c r="O38" s="45"/>
      <c r="P38" s="45"/>
      <c r="Q38" s="45"/>
      <c r="R38" s="45"/>
      <c r="S38" s="45"/>
      <c r="T38" s="45"/>
      <c r="U38" s="45"/>
      <c r="V38" s="45"/>
      <c r="W38" s="45">
        <v>1101631247</v>
      </c>
      <c r="X38" s="45">
        <v>392219837</v>
      </c>
      <c r="Y38" s="45">
        <v>709411410</v>
      </c>
      <c r="Z38" s="46">
        <v>180.87</v>
      </c>
      <c r="AA38" s="47">
        <v>781370417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841708860</v>
      </c>
      <c r="F6" s="19">
        <v>841708860</v>
      </c>
      <c r="G6" s="19">
        <v>87016972</v>
      </c>
      <c r="H6" s="19">
        <v>87056887</v>
      </c>
      <c r="I6" s="19">
        <v>83212724</v>
      </c>
      <c r="J6" s="19">
        <v>257286583</v>
      </c>
      <c r="K6" s="19">
        <v>73975205</v>
      </c>
      <c r="L6" s="19">
        <v>69365565</v>
      </c>
      <c r="M6" s="19">
        <v>64745740</v>
      </c>
      <c r="N6" s="19">
        <v>208086510</v>
      </c>
      <c r="O6" s="19"/>
      <c r="P6" s="19"/>
      <c r="Q6" s="19"/>
      <c r="R6" s="19"/>
      <c r="S6" s="19"/>
      <c r="T6" s="19"/>
      <c r="U6" s="19"/>
      <c r="V6" s="19"/>
      <c r="W6" s="19">
        <v>465373093</v>
      </c>
      <c r="X6" s="19"/>
      <c r="Y6" s="19">
        <v>465373093</v>
      </c>
      <c r="Z6" s="20"/>
      <c r="AA6" s="21">
        <v>841708860</v>
      </c>
    </row>
    <row r="7" spans="1:27" ht="13.5">
      <c r="A7" s="22" t="s">
        <v>34</v>
      </c>
      <c r="B7" s="16"/>
      <c r="C7" s="17"/>
      <c r="D7" s="17"/>
      <c r="E7" s="18">
        <v>108268000</v>
      </c>
      <c r="F7" s="19">
        <v>108268000</v>
      </c>
      <c r="G7" s="19">
        <v>45470721</v>
      </c>
      <c r="H7" s="19">
        <v>4352507</v>
      </c>
      <c r="I7" s="19">
        <v>4122259</v>
      </c>
      <c r="J7" s="19">
        <v>53945487</v>
      </c>
      <c r="K7" s="19">
        <v>6635456</v>
      </c>
      <c r="L7" s="19">
        <v>3384994</v>
      </c>
      <c r="M7" s="19">
        <v>28912418</v>
      </c>
      <c r="N7" s="19">
        <v>38932868</v>
      </c>
      <c r="O7" s="19"/>
      <c r="P7" s="19"/>
      <c r="Q7" s="19"/>
      <c r="R7" s="19"/>
      <c r="S7" s="19"/>
      <c r="T7" s="19"/>
      <c r="U7" s="19"/>
      <c r="V7" s="19"/>
      <c r="W7" s="19">
        <v>92878355</v>
      </c>
      <c r="X7" s="19"/>
      <c r="Y7" s="19">
        <v>92878355</v>
      </c>
      <c r="Z7" s="20"/>
      <c r="AA7" s="21">
        <v>108268000</v>
      </c>
    </row>
    <row r="8" spans="1:27" ht="13.5">
      <c r="A8" s="22" t="s">
        <v>35</v>
      </c>
      <c r="B8" s="16"/>
      <c r="C8" s="17"/>
      <c r="D8" s="17"/>
      <c r="E8" s="18">
        <v>53853000</v>
      </c>
      <c r="F8" s="19">
        <v>53853000</v>
      </c>
      <c r="G8" s="19">
        <v>453200</v>
      </c>
      <c r="H8" s="19"/>
      <c r="I8" s="19"/>
      <c r="J8" s="19">
        <v>453200</v>
      </c>
      <c r="K8" s="19">
        <v>131875</v>
      </c>
      <c r="L8" s="19"/>
      <c r="M8" s="19">
        <v>201367</v>
      </c>
      <c r="N8" s="19">
        <v>333242</v>
      </c>
      <c r="O8" s="19"/>
      <c r="P8" s="19"/>
      <c r="Q8" s="19"/>
      <c r="R8" s="19"/>
      <c r="S8" s="19"/>
      <c r="T8" s="19"/>
      <c r="U8" s="19"/>
      <c r="V8" s="19"/>
      <c r="W8" s="19">
        <v>786442</v>
      </c>
      <c r="X8" s="19"/>
      <c r="Y8" s="19">
        <v>786442</v>
      </c>
      <c r="Z8" s="20"/>
      <c r="AA8" s="21">
        <v>53853000</v>
      </c>
    </row>
    <row r="9" spans="1:27" ht="13.5">
      <c r="A9" s="22" t="s">
        <v>36</v>
      </c>
      <c r="B9" s="16"/>
      <c r="C9" s="17"/>
      <c r="D9" s="17"/>
      <c r="E9" s="18">
        <v>21000000</v>
      </c>
      <c r="F9" s="19">
        <v>21000000</v>
      </c>
      <c r="G9" s="19">
        <v>958185</v>
      </c>
      <c r="H9" s="19">
        <v>668481</v>
      </c>
      <c r="I9" s="19">
        <v>1023954</v>
      </c>
      <c r="J9" s="19">
        <v>2650620</v>
      </c>
      <c r="K9" s="19">
        <v>1223697</v>
      </c>
      <c r="L9" s="19">
        <v>786518</v>
      </c>
      <c r="M9" s="19">
        <v>532607</v>
      </c>
      <c r="N9" s="19">
        <v>2542822</v>
      </c>
      <c r="O9" s="19"/>
      <c r="P9" s="19"/>
      <c r="Q9" s="19"/>
      <c r="R9" s="19"/>
      <c r="S9" s="19"/>
      <c r="T9" s="19"/>
      <c r="U9" s="19"/>
      <c r="V9" s="19"/>
      <c r="W9" s="19">
        <v>5193442</v>
      </c>
      <c r="X9" s="19"/>
      <c r="Y9" s="19">
        <v>5193442</v>
      </c>
      <c r="Z9" s="20"/>
      <c r="AA9" s="21">
        <v>21000000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-922161208</v>
      </c>
      <c r="F12" s="19">
        <v>-922161208</v>
      </c>
      <c r="G12" s="19">
        <v>-84661893</v>
      </c>
      <c r="H12" s="19">
        <v>-113260544</v>
      </c>
      <c r="I12" s="19">
        <v>-86350193</v>
      </c>
      <c r="J12" s="19">
        <v>-284272630</v>
      </c>
      <c r="K12" s="19">
        <v>-148164917</v>
      </c>
      <c r="L12" s="19">
        <v>-76286423</v>
      </c>
      <c r="M12" s="19">
        <v>-91576407</v>
      </c>
      <c r="N12" s="19">
        <v>-316027747</v>
      </c>
      <c r="O12" s="19"/>
      <c r="P12" s="19"/>
      <c r="Q12" s="19"/>
      <c r="R12" s="19"/>
      <c r="S12" s="19"/>
      <c r="T12" s="19"/>
      <c r="U12" s="19"/>
      <c r="V12" s="19"/>
      <c r="W12" s="19">
        <v>-600300377</v>
      </c>
      <c r="X12" s="19"/>
      <c r="Y12" s="19">
        <v>-600300377</v>
      </c>
      <c r="Z12" s="20"/>
      <c r="AA12" s="21">
        <v>-922161208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>
        <v>-5292469</v>
      </c>
      <c r="H13" s="19">
        <v>-595751</v>
      </c>
      <c r="I13" s="19">
        <v>-2105408</v>
      </c>
      <c r="J13" s="19">
        <v>-7993628</v>
      </c>
      <c r="K13" s="19">
        <v>2407547</v>
      </c>
      <c r="L13" s="19">
        <v>2470823</v>
      </c>
      <c r="M13" s="19">
        <v>2413063</v>
      </c>
      <c r="N13" s="19">
        <v>7291433</v>
      </c>
      <c r="O13" s="19"/>
      <c r="P13" s="19"/>
      <c r="Q13" s="19"/>
      <c r="R13" s="19"/>
      <c r="S13" s="19"/>
      <c r="T13" s="19"/>
      <c r="U13" s="19"/>
      <c r="V13" s="19"/>
      <c r="W13" s="19">
        <v>-702195</v>
      </c>
      <c r="X13" s="19"/>
      <c r="Y13" s="19">
        <v>-702195</v>
      </c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-359104</v>
      </c>
      <c r="H14" s="19">
        <v>-380354</v>
      </c>
      <c r="I14" s="19">
        <v>-449198</v>
      </c>
      <c r="J14" s="19">
        <v>-1188656</v>
      </c>
      <c r="K14" s="19">
        <v>-384818</v>
      </c>
      <c r="L14" s="19">
        <v>-235842</v>
      </c>
      <c r="M14" s="19">
        <v>-434064</v>
      </c>
      <c r="N14" s="19">
        <v>-1054724</v>
      </c>
      <c r="O14" s="19"/>
      <c r="P14" s="19"/>
      <c r="Q14" s="19"/>
      <c r="R14" s="19"/>
      <c r="S14" s="19"/>
      <c r="T14" s="19"/>
      <c r="U14" s="19"/>
      <c r="V14" s="19"/>
      <c r="W14" s="19">
        <v>-2243380</v>
      </c>
      <c r="X14" s="19"/>
      <c r="Y14" s="19">
        <v>-2243380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102668652</v>
      </c>
      <c r="F15" s="27">
        <f t="shared" si="0"/>
        <v>102668652</v>
      </c>
      <c r="G15" s="27">
        <f t="shared" si="0"/>
        <v>43585612</v>
      </c>
      <c r="H15" s="27">
        <f t="shared" si="0"/>
        <v>-22158774</v>
      </c>
      <c r="I15" s="27">
        <f t="shared" si="0"/>
        <v>-545862</v>
      </c>
      <c r="J15" s="27">
        <f t="shared" si="0"/>
        <v>20880976</v>
      </c>
      <c r="K15" s="27">
        <f t="shared" si="0"/>
        <v>-64175955</v>
      </c>
      <c r="L15" s="27">
        <f t="shared" si="0"/>
        <v>-514365</v>
      </c>
      <c r="M15" s="27">
        <f t="shared" si="0"/>
        <v>4794724</v>
      </c>
      <c r="N15" s="27">
        <f t="shared" si="0"/>
        <v>-59895596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-39014620</v>
      </c>
      <c r="X15" s="27">
        <f t="shared" si="0"/>
        <v>0</v>
      </c>
      <c r="Y15" s="27">
        <f t="shared" si="0"/>
        <v>-39014620</v>
      </c>
      <c r="Z15" s="28">
        <f>+IF(X15&lt;&gt;0,+(Y15/X15)*100,0)</f>
        <v>0</v>
      </c>
      <c r="AA15" s="29">
        <f>SUM(AA6:AA14)</f>
        <v>102668652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>
        <v>166240</v>
      </c>
      <c r="H19" s="36"/>
      <c r="I19" s="36"/>
      <c r="J19" s="19">
        <v>166240</v>
      </c>
      <c r="K19" s="36">
        <v>6232520</v>
      </c>
      <c r="L19" s="36"/>
      <c r="M19" s="19">
        <v>9195513</v>
      </c>
      <c r="N19" s="36">
        <v>15428033</v>
      </c>
      <c r="O19" s="36"/>
      <c r="P19" s="36"/>
      <c r="Q19" s="19"/>
      <c r="R19" s="36"/>
      <c r="S19" s="36"/>
      <c r="T19" s="19"/>
      <c r="U19" s="36"/>
      <c r="V19" s="36"/>
      <c r="W19" s="36">
        <v>15594273</v>
      </c>
      <c r="X19" s="19"/>
      <c r="Y19" s="36">
        <v>15594273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>
        <v>-2000000</v>
      </c>
      <c r="F20" s="36">
        <v>-2000000</v>
      </c>
      <c r="G20" s="19"/>
      <c r="H20" s="19">
        <v>1559581</v>
      </c>
      <c r="I20" s="19">
        <v>1176760</v>
      </c>
      <c r="J20" s="19">
        <v>2736341</v>
      </c>
      <c r="K20" s="19"/>
      <c r="L20" s="19">
        <v>3101396</v>
      </c>
      <c r="M20" s="36"/>
      <c r="N20" s="19">
        <v>3101396</v>
      </c>
      <c r="O20" s="19"/>
      <c r="P20" s="19"/>
      <c r="Q20" s="19"/>
      <c r="R20" s="19"/>
      <c r="S20" s="19"/>
      <c r="T20" s="36"/>
      <c r="U20" s="19"/>
      <c r="V20" s="19"/>
      <c r="W20" s="19">
        <v>5837737</v>
      </c>
      <c r="X20" s="19"/>
      <c r="Y20" s="19">
        <v>5837737</v>
      </c>
      <c r="Z20" s="20"/>
      <c r="AA20" s="21">
        <v>-2000000</v>
      </c>
    </row>
    <row r="21" spans="1:27" ht="13.5">
      <c r="A21" s="22" t="s">
        <v>46</v>
      </c>
      <c r="B21" s="16"/>
      <c r="C21" s="40"/>
      <c r="D21" s="40"/>
      <c r="E21" s="18">
        <v>75000</v>
      </c>
      <c r="F21" s="19">
        <v>75000</v>
      </c>
      <c r="G21" s="36">
        <v>3271</v>
      </c>
      <c r="H21" s="36">
        <v>3718</v>
      </c>
      <c r="I21" s="36">
        <v>2428260</v>
      </c>
      <c r="J21" s="19">
        <v>2435249</v>
      </c>
      <c r="K21" s="36">
        <v>4980</v>
      </c>
      <c r="L21" s="36">
        <v>2641</v>
      </c>
      <c r="M21" s="19">
        <v>2383</v>
      </c>
      <c r="N21" s="36">
        <v>10004</v>
      </c>
      <c r="O21" s="36"/>
      <c r="P21" s="36"/>
      <c r="Q21" s="19"/>
      <c r="R21" s="36"/>
      <c r="S21" s="36"/>
      <c r="T21" s="19"/>
      <c r="U21" s="36"/>
      <c r="V21" s="36"/>
      <c r="W21" s="36">
        <v>2445253</v>
      </c>
      <c r="X21" s="19"/>
      <c r="Y21" s="36">
        <v>2445253</v>
      </c>
      <c r="Z21" s="37"/>
      <c r="AA21" s="38">
        <v>75000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-200568766</v>
      </c>
      <c r="F24" s="19">
        <v>-200568766</v>
      </c>
      <c r="G24" s="19">
        <v>-3045600</v>
      </c>
      <c r="H24" s="19">
        <v>-8625624</v>
      </c>
      <c r="I24" s="19">
        <v>-12418746</v>
      </c>
      <c r="J24" s="19">
        <v>-24089970</v>
      </c>
      <c r="K24" s="19">
        <v>-13978860</v>
      </c>
      <c r="L24" s="19">
        <v>-10278107</v>
      </c>
      <c r="M24" s="19">
        <v>-24094087</v>
      </c>
      <c r="N24" s="19">
        <v>-48351054</v>
      </c>
      <c r="O24" s="19"/>
      <c r="P24" s="19"/>
      <c r="Q24" s="19"/>
      <c r="R24" s="19"/>
      <c r="S24" s="19"/>
      <c r="T24" s="19"/>
      <c r="U24" s="19"/>
      <c r="V24" s="19"/>
      <c r="W24" s="19">
        <v>-72441024</v>
      </c>
      <c r="X24" s="19"/>
      <c r="Y24" s="19">
        <v>-72441024</v>
      </c>
      <c r="Z24" s="20"/>
      <c r="AA24" s="21">
        <v>-200568766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-202493766</v>
      </c>
      <c r="F25" s="27">
        <f t="shared" si="1"/>
        <v>-202493766</v>
      </c>
      <c r="G25" s="27">
        <f t="shared" si="1"/>
        <v>-2876089</v>
      </c>
      <c r="H25" s="27">
        <f t="shared" si="1"/>
        <v>-7062325</v>
      </c>
      <c r="I25" s="27">
        <f t="shared" si="1"/>
        <v>-8813726</v>
      </c>
      <c r="J25" s="27">
        <f t="shared" si="1"/>
        <v>-18752140</v>
      </c>
      <c r="K25" s="27">
        <f t="shared" si="1"/>
        <v>-7741360</v>
      </c>
      <c r="L25" s="27">
        <f t="shared" si="1"/>
        <v>-7174070</v>
      </c>
      <c r="M25" s="27">
        <f t="shared" si="1"/>
        <v>-14896191</v>
      </c>
      <c r="N25" s="27">
        <f t="shared" si="1"/>
        <v>-29811621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-48563761</v>
      </c>
      <c r="X25" s="27">
        <f t="shared" si="1"/>
        <v>0</v>
      </c>
      <c r="Y25" s="27">
        <f t="shared" si="1"/>
        <v>-48563761</v>
      </c>
      <c r="Z25" s="28">
        <f>+IF(X25&lt;&gt;0,+(Y25/X25)*100,0)</f>
        <v>0</v>
      </c>
      <c r="AA25" s="29">
        <f>SUM(AA19:AA24)</f>
        <v>-202493766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>
        <v>22630638</v>
      </c>
      <c r="L30" s="19"/>
      <c r="M30" s="19"/>
      <c r="N30" s="19">
        <v>22630638</v>
      </c>
      <c r="O30" s="19"/>
      <c r="P30" s="19"/>
      <c r="Q30" s="19"/>
      <c r="R30" s="19"/>
      <c r="S30" s="19"/>
      <c r="T30" s="19"/>
      <c r="U30" s="19"/>
      <c r="V30" s="19"/>
      <c r="W30" s="19">
        <v>22630638</v>
      </c>
      <c r="X30" s="19"/>
      <c r="Y30" s="19">
        <v>22630638</v>
      </c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800000</v>
      </c>
      <c r="F31" s="19">
        <v>800000</v>
      </c>
      <c r="G31" s="19">
        <v>514514</v>
      </c>
      <c r="H31" s="36">
        <v>712333</v>
      </c>
      <c r="I31" s="36">
        <v>540592</v>
      </c>
      <c r="J31" s="36">
        <v>1767439</v>
      </c>
      <c r="K31" s="19">
        <v>548175</v>
      </c>
      <c r="L31" s="19">
        <v>825272</v>
      </c>
      <c r="M31" s="19">
        <v>521040</v>
      </c>
      <c r="N31" s="19">
        <v>1894487</v>
      </c>
      <c r="O31" s="36"/>
      <c r="P31" s="36"/>
      <c r="Q31" s="36"/>
      <c r="R31" s="19"/>
      <c r="S31" s="19"/>
      <c r="T31" s="19"/>
      <c r="U31" s="19"/>
      <c r="V31" s="36"/>
      <c r="W31" s="36">
        <v>3661926</v>
      </c>
      <c r="X31" s="36"/>
      <c r="Y31" s="19">
        <v>3661926</v>
      </c>
      <c r="Z31" s="20"/>
      <c r="AA31" s="21">
        <v>800000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>
        <v>-933328</v>
      </c>
      <c r="J33" s="19">
        <v>-933328</v>
      </c>
      <c r="K33" s="19">
        <v>-17728803</v>
      </c>
      <c r="L33" s="19"/>
      <c r="M33" s="19"/>
      <c r="N33" s="19">
        <v>-17728803</v>
      </c>
      <c r="O33" s="19"/>
      <c r="P33" s="19"/>
      <c r="Q33" s="19"/>
      <c r="R33" s="19"/>
      <c r="S33" s="19"/>
      <c r="T33" s="19"/>
      <c r="U33" s="19"/>
      <c r="V33" s="19"/>
      <c r="W33" s="19">
        <v>-18662131</v>
      </c>
      <c r="X33" s="19"/>
      <c r="Y33" s="19">
        <v>-18662131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800000</v>
      </c>
      <c r="F34" s="27">
        <f t="shared" si="2"/>
        <v>800000</v>
      </c>
      <c r="G34" s="27">
        <f t="shared" si="2"/>
        <v>514514</v>
      </c>
      <c r="H34" s="27">
        <f t="shared" si="2"/>
        <v>712333</v>
      </c>
      <c r="I34" s="27">
        <f t="shared" si="2"/>
        <v>-392736</v>
      </c>
      <c r="J34" s="27">
        <f t="shared" si="2"/>
        <v>834111</v>
      </c>
      <c r="K34" s="27">
        <f t="shared" si="2"/>
        <v>5450010</v>
      </c>
      <c r="L34" s="27">
        <f t="shared" si="2"/>
        <v>825272</v>
      </c>
      <c r="M34" s="27">
        <f t="shared" si="2"/>
        <v>521040</v>
      </c>
      <c r="N34" s="27">
        <f t="shared" si="2"/>
        <v>6796322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7630433</v>
      </c>
      <c r="X34" s="27">
        <f t="shared" si="2"/>
        <v>0</v>
      </c>
      <c r="Y34" s="27">
        <f t="shared" si="2"/>
        <v>7630433</v>
      </c>
      <c r="Z34" s="28">
        <f>+IF(X34&lt;&gt;0,+(Y34/X34)*100,0)</f>
        <v>0</v>
      </c>
      <c r="AA34" s="29">
        <f>SUM(AA29:AA33)</f>
        <v>800000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-99025114</v>
      </c>
      <c r="F36" s="33">
        <f t="shared" si="3"/>
        <v>-99025114</v>
      </c>
      <c r="G36" s="33">
        <f t="shared" si="3"/>
        <v>41224037</v>
      </c>
      <c r="H36" s="33">
        <f t="shared" si="3"/>
        <v>-28508766</v>
      </c>
      <c r="I36" s="33">
        <f t="shared" si="3"/>
        <v>-9752324</v>
      </c>
      <c r="J36" s="33">
        <f t="shared" si="3"/>
        <v>2962947</v>
      </c>
      <c r="K36" s="33">
        <f t="shared" si="3"/>
        <v>-66467305</v>
      </c>
      <c r="L36" s="33">
        <f t="shared" si="3"/>
        <v>-6863163</v>
      </c>
      <c r="M36" s="33">
        <f t="shared" si="3"/>
        <v>-9580427</v>
      </c>
      <c r="N36" s="33">
        <f t="shared" si="3"/>
        <v>-82910895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-79947948</v>
      </c>
      <c r="X36" s="33">
        <f t="shared" si="3"/>
        <v>0</v>
      </c>
      <c r="Y36" s="33">
        <f t="shared" si="3"/>
        <v>-79947948</v>
      </c>
      <c r="Z36" s="34">
        <f>+IF(X36&lt;&gt;0,+(Y36/X36)*100,0)</f>
        <v>0</v>
      </c>
      <c r="AA36" s="35">
        <f>+AA15+AA25+AA34</f>
        <v>-99025114</v>
      </c>
    </row>
    <row r="37" spans="1:27" ht="13.5">
      <c r="A37" s="22" t="s">
        <v>57</v>
      </c>
      <c r="B37" s="16"/>
      <c r="C37" s="31"/>
      <c r="D37" s="31"/>
      <c r="E37" s="32">
        <v>157714267</v>
      </c>
      <c r="F37" s="33">
        <v>157714267</v>
      </c>
      <c r="G37" s="33">
        <v>157714267</v>
      </c>
      <c r="H37" s="33">
        <v>198938304</v>
      </c>
      <c r="I37" s="33">
        <v>170429538</v>
      </c>
      <c r="J37" s="33">
        <v>157714267</v>
      </c>
      <c r="K37" s="33">
        <v>160677214</v>
      </c>
      <c r="L37" s="33">
        <v>94209909</v>
      </c>
      <c r="M37" s="33">
        <v>87346746</v>
      </c>
      <c r="N37" s="33">
        <v>160677214</v>
      </c>
      <c r="O37" s="33"/>
      <c r="P37" s="33"/>
      <c r="Q37" s="33"/>
      <c r="R37" s="33"/>
      <c r="S37" s="33"/>
      <c r="T37" s="33"/>
      <c r="U37" s="33"/>
      <c r="V37" s="33"/>
      <c r="W37" s="33">
        <v>157714267</v>
      </c>
      <c r="X37" s="33">
        <v>157714267</v>
      </c>
      <c r="Y37" s="33"/>
      <c r="Z37" s="34"/>
      <c r="AA37" s="35">
        <v>157714267</v>
      </c>
    </row>
    <row r="38" spans="1:27" ht="13.5">
      <c r="A38" s="41" t="s">
        <v>58</v>
      </c>
      <c r="B38" s="42"/>
      <c r="C38" s="43"/>
      <c r="D38" s="43"/>
      <c r="E38" s="44">
        <v>58689153</v>
      </c>
      <c r="F38" s="45">
        <v>58689153</v>
      </c>
      <c r="G38" s="45">
        <v>198938304</v>
      </c>
      <c r="H38" s="45">
        <v>170429538</v>
      </c>
      <c r="I38" s="45">
        <v>160677214</v>
      </c>
      <c r="J38" s="45">
        <v>160677214</v>
      </c>
      <c r="K38" s="45">
        <v>94209909</v>
      </c>
      <c r="L38" s="45">
        <v>87346746</v>
      </c>
      <c r="M38" s="45">
        <v>77766319</v>
      </c>
      <c r="N38" s="45">
        <v>77766319</v>
      </c>
      <c r="O38" s="45"/>
      <c r="P38" s="45"/>
      <c r="Q38" s="45"/>
      <c r="R38" s="45"/>
      <c r="S38" s="45"/>
      <c r="T38" s="45"/>
      <c r="U38" s="45"/>
      <c r="V38" s="45"/>
      <c r="W38" s="45">
        <v>77766319</v>
      </c>
      <c r="X38" s="45">
        <v>157714267</v>
      </c>
      <c r="Y38" s="45">
        <v>-79947948</v>
      </c>
      <c r="Z38" s="46">
        <v>-50.69</v>
      </c>
      <c r="AA38" s="47">
        <v>58689153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1245956226</v>
      </c>
      <c r="D6" s="17"/>
      <c r="E6" s="18">
        <v>1400762800</v>
      </c>
      <c r="F6" s="19">
        <v>1400762800</v>
      </c>
      <c r="G6" s="19">
        <v>98417711</v>
      </c>
      <c r="H6" s="19">
        <v>100347960</v>
      </c>
      <c r="I6" s="19">
        <v>114454176</v>
      </c>
      <c r="J6" s="19">
        <v>313219847</v>
      </c>
      <c r="K6" s="19">
        <v>110174415</v>
      </c>
      <c r="L6" s="19">
        <v>103352142</v>
      </c>
      <c r="M6" s="19">
        <v>116879141</v>
      </c>
      <c r="N6" s="19">
        <v>330405698</v>
      </c>
      <c r="O6" s="19"/>
      <c r="P6" s="19"/>
      <c r="Q6" s="19"/>
      <c r="R6" s="19"/>
      <c r="S6" s="19"/>
      <c r="T6" s="19"/>
      <c r="U6" s="19"/>
      <c r="V6" s="19"/>
      <c r="W6" s="19">
        <v>643625545</v>
      </c>
      <c r="X6" s="19">
        <v>715120800</v>
      </c>
      <c r="Y6" s="19">
        <v>-71495255</v>
      </c>
      <c r="Z6" s="20">
        <v>-10</v>
      </c>
      <c r="AA6" s="21">
        <v>1400762800</v>
      </c>
    </row>
    <row r="7" spans="1:27" ht="13.5">
      <c r="A7" s="22" t="s">
        <v>34</v>
      </c>
      <c r="B7" s="16"/>
      <c r="C7" s="17">
        <v>343159397</v>
      </c>
      <c r="D7" s="17"/>
      <c r="E7" s="18">
        <v>347183000</v>
      </c>
      <c r="F7" s="19">
        <v>347183000</v>
      </c>
      <c r="G7" s="19">
        <v>123111000</v>
      </c>
      <c r="H7" s="19">
        <v>1699000</v>
      </c>
      <c r="I7" s="19"/>
      <c r="J7" s="19">
        <v>124810000</v>
      </c>
      <c r="K7" s="19"/>
      <c r="L7" s="19">
        <v>62864000</v>
      </c>
      <c r="M7" s="19">
        <v>974000</v>
      </c>
      <c r="N7" s="19">
        <v>63838000</v>
      </c>
      <c r="O7" s="19"/>
      <c r="P7" s="19"/>
      <c r="Q7" s="19"/>
      <c r="R7" s="19"/>
      <c r="S7" s="19"/>
      <c r="T7" s="19"/>
      <c r="U7" s="19"/>
      <c r="V7" s="19"/>
      <c r="W7" s="19">
        <v>188648000</v>
      </c>
      <c r="X7" s="19">
        <v>251911000</v>
      </c>
      <c r="Y7" s="19">
        <v>-63263000</v>
      </c>
      <c r="Z7" s="20">
        <v>-25.11</v>
      </c>
      <c r="AA7" s="21">
        <v>347183000</v>
      </c>
    </row>
    <row r="8" spans="1:27" ht="13.5">
      <c r="A8" s="22" t="s">
        <v>35</v>
      </c>
      <c r="B8" s="16"/>
      <c r="C8" s="17">
        <v>122716284</v>
      </c>
      <c r="D8" s="17"/>
      <c r="E8" s="18">
        <v>114856000</v>
      </c>
      <c r="F8" s="19">
        <v>114856000</v>
      </c>
      <c r="G8" s="19">
        <v>15792000</v>
      </c>
      <c r="H8" s="19"/>
      <c r="I8" s="19">
        <v>8405000</v>
      </c>
      <c r="J8" s="19">
        <v>24197000</v>
      </c>
      <c r="K8" s="19">
        <v>600000</v>
      </c>
      <c r="L8" s="19">
        <v>37409000</v>
      </c>
      <c r="M8" s="19"/>
      <c r="N8" s="19">
        <v>38009000</v>
      </c>
      <c r="O8" s="19"/>
      <c r="P8" s="19"/>
      <c r="Q8" s="19"/>
      <c r="R8" s="19"/>
      <c r="S8" s="19"/>
      <c r="T8" s="19"/>
      <c r="U8" s="19"/>
      <c r="V8" s="19"/>
      <c r="W8" s="19">
        <v>62206000</v>
      </c>
      <c r="X8" s="19">
        <v>50625000</v>
      </c>
      <c r="Y8" s="19">
        <v>11581000</v>
      </c>
      <c r="Z8" s="20">
        <v>22.88</v>
      </c>
      <c r="AA8" s="21">
        <v>114856000</v>
      </c>
    </row>
    <row r="9" spans="1:27" ht="13.5">
      <c r="A9" s="22" t="s">
        <v>36</v>
      </c>
      <c r="B9" s="16"/>
      <c r="C9" s="17">
        <v>57067891</v>
      </c>
      <c r="D9" s="17"/>
      <c r="E9" s="18">
        <v>5348000</v>
      </c>
      <c r="F9" s="19">
        <v>5348000</v>
      </c>
      <c r="G9" s="19">
        <v>28342</v>
      </c>
      <c r="H9" s="19">
        <v>29050</v>
      </c>
      <c r="I9" s="19">
        <v>26791</v>
      </c>
      <c r="J9" s="19">
        <v>84183</v>
      </c>
      <c r="K9" s="19">
        <v>27960</v>
      </c>
      <c r="L9" s="19">
        <v>23482</v>
      </c>
      <c r="M9" s="19">
        <v>24822</v>
      </c>
      <c r="N9" s="19">
        <v>76264</v>
      </c>
      <c r="O9" s="19"/>
      <c r="P9" s="19"/>
      <c r="Q9" s="19"/>
      <c r="R9" s="19"/>
      <c r="S9" s="19"/>
      <c r="T9" s="19"/>
      <c r="U9" s="19"/>
      <c r="V9" s="19"/>
      <c r="W9" s="19">
        <v>160447</v>
      </c>
      <c r="X9" s="19">
        <v>1235000</v>
      </c>
      <c r="Y9" s="19">
        <v>-1074553</v>
      </c>
      <c r="Z9" s="20">
        <v>-87.01</v>
      </c>
      <c r="AA9" s="21">
        <v>5348000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-1593618457</v>
      </c>
      <c r="D12" s="17"/>
      <c r="E12" s="18">
        <v>-1540168230</v>
      </c>
      <c r="F12" s="19">
        <v>-1540168230</v>
      </c>
      <c r="G12" s="19">
        <v>-170868172</v>
      </c>
      <c r="H12" s="19">
        <v>-163129300</v>
      </c>
      <c r="I12" s="19">
        <v>-115070977</v>
      </c>
      <c r="J12" s="19">
        <v>-449068449</v>
      </c>
      <c r="K12" s="19">
        <v>-101509620</v>
      </c>
      <c r="L12" s="19">
        <v>-132853427</v>
      </c>
      <c r="M12" s="19">
        <v>-148996914</v>
      </c>
      <c r="N12" s="19">
        <v>-383359961</v>
      </c>
      <c r="O12" s="19"/>
      <c r="P12" s="19"/>
      <c r="Q12" s="19"/>
      <c r="R12" s="19"/>
      <c r="S12" s="19"/>
      <c r="T12" s="19"/>
      <c r="U12" s="19"/>
      <c r="V12" s="19"/>
      <c r="W12" s="19">
        <v>-832428410</v>
      </c>
      <c r="X12" s="19">
        <v>-785513665</v>
      </c>
      <c r="Y12" s="19">
        <v>-46914745</v>
      </c>
      <c r="Z12" s="20">
        <v>5.97</v>
      </c>
      <c r="AA12" s="21">
        <v>-1540168230</v>
      </c>
    </row>
    <row r="13" spans="1:27" ht="13.5">
      <c r="A13" s="22" t="s">
        <v>40</v>
      </c>
      <c r="B13" s="16"/>
      <c r="C13" s="17">
        <v>-32380749</v>
      </c>
      <c r="D13" s="17"/>
      <c r="E13" s="18">
        <v>-12534000</v>
      </c>
      <c r="F13" s="19">
        <v>-12534000</v>
      </c>
      <c r="G13" s="19">
        <v>-276489</v>
      </c>
      <c r="H13" s="19">
        <v>-275458</v>
      </c>
      <c r="I13" s="19">
        <v>-2848538</v>
      </c>
      <c r="J13" s="19">
        <v>-3400485</v>
      </c>
      <c r="K13" s="19">
        <v>-273290</v>
      </c>
      <c r="L13" s="19">
        <v>-263449</v>
      </c>
      <c r="M13" s="19">
        <v>-2534146</v>
      </c>
      <c r="N13" s="19">
        <v>-3070885</v>
      </c>
      <c r="O13" s="19"/>
      <c r="P13" s="19"/>
      <c r="Q13" s="19"/>
      <c r="R13" s="19"/>
      <c r="S13" s="19"/>
      <c r="T13" s="19"/>
      <c r="U13" s="19"/>
      <c r="V13" s="19"/>
      <c r="W13" s="19">
        <v>-6471370</v>
      </c>
      <c r="X13" s="19">
        <v>-6240000</v>
      </c>
      <c r="Y13" s="19">
        <v>-231370</v>
      </c>
      <c r="Z13" s="20">
        <v>3.71</v>
      </c>
      <c r="AA13" s="21">
        <v>-12534000</v>
      </c>
    </row>
    <row r="14" spans="1:27" ht="13.5">
      <c r="A14" s="22" t="s">
        <v>41</v>
      </c>
      <c r="B14" s="16"/>
      <c r="C14" s="17"/>
      <c r="D14" s="17"/>
      <c r="E14" s="18">
        <v>-4847000</v>
      </c>
      <c r="F14" s="19">
        <v>-4847000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-3900000</v>
      </c>
      <c r="Y14" s="19">
        <v>3900000</v>
      </c>
      <c r="Z14" s="20">
        <v>-100</v>
      </c>
      <c r="AA14" s="21">
        <v>-4847000</v>
      </c>
    </row>
    <row r="15" spans="1:27" ht="13.5">
      <c r="A15" s="23" t="s">
        <v>42</v>
      </c>
      <c r="B15" s="24"/>
      <c r="C15" s="25">
        <f aca="true" t="shared" si="0" ref="C15:Y15">SUM(C6:C14)</f>
        <v>142900592</v>
      </c>
      <c r="D15" s="25">
        <f>SUM(D6:D14)</f>
        <v>0</v>
      </c>
      <c r="E15" s="26">
        <f t="shared" si="0"/>
        <v>310600570</v>
      </c>
      <c r="F15" s="27">
        <f t="shared" si="0"/>
        <v>310600570</v>
      </c>
      <c r="G15" s="27">
        <f t="shared" si="0"/>
        <v>66204392</v>
      </c>
      <c r="H15" s="27">
        <f t="shared" si="0"/>
        <v>-61328748</v>
      </c>
      <c r="I15" s="27">
        <f t="shared" si="0"/>
        <v>4966452</v>
      </c>
      <c r="J15" s="27">
        <f t="shared" si="0"/>
        <v>9842096</v>
      </c>
      <c r="K15" s="27">
        <f t="shared" si="0"/>
        <v>9019465</v>
      </c>
      <c r="L15" s="27">
        <f t="shared" si="0"/>
        <v>70531748</v>
      </c>
      <c r="M15" s="27">
        <f t="shared" si="0"/>
        <v>-33653097</v>
      </c>
      <c r="N15" s="27">
        <f t="shared" si="0"/>
        <v>45898116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55740212</v>
      </c>
      <c r="X15" s="27">
        <f t="shared" si="0"/>
        <v>223238135</v>
      </c>
      <c r="Y15" s="27">
        <f t="shared" si="0"/>
        <v>-167497923</v>
      </c>
      <c r="Z15" s="28">
        <f>+IF(X15&lt;&gt;0,+(Y15/X15)*100,0)</f>
        <v>-75.031052826167</v>
      </c>
      <c r="AA15" s="29">
        <f>SUM(AA6:AA14)</f>
        <v>310600570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422000</v>
      </c>
      <c r="F19" s="19">
        <v>422000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422000</v>
      </c>
    </row>
    <row r="20" spans="1:27" ht="13.5">
      <c r="A20" s="22" t="s">
        <v>45</v>
      </c>
      <c r="B20" s="16"/>
      <c r="C20" s="17">
        <v>-1750010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4817732</v>
      </c>
      <c r="D21" s="40"/>
      <c r="E21" s="18"/>
      <c r="F21" s="19"/>
      <c r="G21" s="36"/>
      <c r="H21" s="36">
        <v>3790</v>
      </c>
      <c r="I21" s="36">
        <v>1904</v>
      </c>
      <c r="J21" s="19">
        <v>5694</v>
      </c>
      <c r="K21" s="36">
        <v>1910</v>
      </c>
      <c r="L21" s="36"/>
      <c r="M21" s="19"/>
      <c r="N21" s="36">
        <v>1910</v>
      </c>
      <c r="O21" s="36"/>
      <c r="P21" s="36"/>
      <c r="Q21" s="19"/>
      <c r="R21" s="36"/>
      <c r="S21" s="36"/>
      <c r="T21" s="19"/>
      <c r="U21" s="36"/>
      <c r="V21" s="36"/>
      <c r="W21" s="36">
        <v>7604</v>
      </c>
      <c r="X21" s="19"/>
      <c r="Y21" s="36">
        <v>7604</v>
      </c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-123423841</v>
      </c>
      <c r="D24" s="17"/>
      <c r="E24" s="18">
        <v>-114856000</v>
      </c>
      <c r="F24" s="19">
        <v>-114856000</v>
      </c>
      <c r="G24" s="19"/>
      <c r="H24" s="19">
        <v>-7108295</v>
      </c>
      <c r="I24" s="19">
        <v>-1578893</v>
      </c>
      <c r="J24" s="19">
        <v>-8687188</v>
      </c>
      <c r="K24" s="19">
        <v>-2563777</v>
      </c>
      <c r="L24" s="19">
        <v>-8756593</v>
      </c>
      <c r="M24" s="19">
        <v>-10215243</v>
      </c>
      <c r="N24" s="19">
        <v>-21535613</v>
      </c>
      <c r="O24" s="19"/>
      <c r="P24" s="19"/>
      <c r="Q24" s="19"/>
      <c r="R24" s="19"/>
      <c r="S24" s="19"/>
      <c r="T24" s="19"/>
      <c r="U24" s="19"/>
      <c r="V24" s="19"/>
      <c r="W24" s="19">
        <v>-30222801</v>
      </c>
      <c r="X24" s="19">
        <v>-35896000</v>
      </c>
      <c r="Y24" s="19">
        <v>5673199</v>
      </c>
      <c r="Z24" s="20">
        <v>-15.8</v>
      </c>
      <c r="AA24" s="21">
        <v>-114856000</v>
      </c>
    </row>
    <row r="25" spans="1:27" ht="13.5">
      <c r="A25" s="23" t="s">
        <v>49</v>
      </c>
      <c r="B25" s="24"/>
      <c r="C25" s="25">
        <f aca="true" t="shared" si="1" ref="C25:Y25">SUM(C19:C24)</f>
        <v>-120356119</v>
      </c>
      <c r="D25" s="25">
        <f>SUM(D19:D24)</f>
        <v>0</v>
      </c>
      <c r="E25" s="26">
        <f t="shared" si="1"/>
        <v>-114434000</v>
      </c>
      <c r="F25" s="27">
        <f t="shared" si="1"/>
        <v>-114434000</v>
      </c>
      <c r="G25" s="27">
        <f t="shared" si="1"/>
        <v>0</v>
      </c>
      <c r="H25" s="27">
        <f t="shared" si="1"/>
        <v>-7104505</v>
      </c>
      <c r="I25" s="27">
        <f t="shared" si="1"/>
        <v>-1576989</v>
      </c>
      <c r="J25" s="27">
        <f t="shared" si="1"/>
        <v>-8681494</v>
      </c>
      <c r="K25" s="27">
        <f t="shared" si="1"/>
        <v>-2561867</v>
      </c>
      <c r="L25" s="27">
        <f t="shared" si="1"/>
        <v>-8756593</v>
      </c>
      <c r="M25" s="27">
        <f t="shared" si="1"/>
        <v>-10215243</v>
      </c>
      <c r="N25" s="27">
        <f t="shared" si="1"/>
        <v>-21533703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-30215197</v>
      </c>
      <c r="X25" s="27">
        <f t="shared" si="1"/>
        <v>-35896000</v>
      </c>
      <c r="Y25" s="27">
        <f t="shared" si="1"/>
        <v>5680803</v>
      </c>
      <c r="Z25" s="28">
        <f>+IF(X25&lt;&gt;0,+(Y25/X25)*100,0)</f>
        <v>-15.825727100512593</v>
      </c>
      <c r="AA25" s="29">
        <f>SUM(AA19:AA24)</f>
        <v>-114434000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>
        <v>-230879</v>
      </c>
      <c r="I30" s="19">
        <v>-4969482</v>
      </c>
      <c r="J30" s="19">
        <v>-5200361</v>
      </c>
      <c r="K30" s="19">
        <v>-118122</v>
      </c>
      <c r="L30" s="19"/>
      <c r="M30" s="19"/>
      <c r="N30" s="19">
        <v>-118122</v>
      </c>
      <c r="O30" s="19"/>
      <c r="P30" s="19"/>
      <c r="Q30" s="19"/>
      <c r="R30" s="19"/>
      <c r="S30" s="19"/>
      <c r="T30" s="19"/>
      <c r="U30" s="19"/>
      <c r="V30" s="19"/>
      <c r="W30" s="19">
        <v>-5318483</v>
      </c>
      <c r="X30" s="19"/>
      <c r="Y30" s="19">
        <v>-5318483</v>
      </c>
      <c r="Z30" s="20"/>
      <c r="AA30" s="21"/>
    </row>
    <row r="31" spans="1:27" ht="13.5">
      <c r="A31" s="22" t="s">
        <v>53</v>
      </c>
      <c r="B31" s="16"/>
      <c r="C31" s="17">
        <v>-14179116</v>
      </c>
      <c r="D31" s="17"/>
      <c r="E31" s="18"/>
      <c r="F31" s="19"/>
      <c r="G31" s="19"/>
      <c r="H31" s="36">
        <v>1813590</v>
      </c>
      <c r="I31" s="36">
        <v>2282907</v>
      </c>
      <c r="J31" s="36">
        <v>4096497</v>
      </c>
      <c r="K31" s="19">
        <v>330164</v>
      </c>
      <c r="L31" s="19"/>
      <c r="M31" s="19"/>
      <c r="N31" s="19">
        <v>330164</v>
      </c>
      <c r="O31" s="36"/>
      <c r="P31" s="36"/>
      <c r="Q31" s="36"/>
      <c r="R31" s="19"/>
      <c r="S31" s="19"/>
      <c r="T31" s="19"/>
      <c r="U31" s="19"/>
      <c r="V31" s="36"/>
      <c r="W31" s="36">
        <v>4426661</v>
      </c>
      <c r="X31" s="36"/>
      <c r="Y31" s="19">
        <v>4426661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-17003821</v>
      </c>
      <c r="D33" s="17"/>
      <c r="E33" s="18">
        <v>-15000000</v>
      </c>
      <c r="F33" s="19">
        <v>-15000000</v>
      </c>
      <c r="G33" s="19">
        <v>-391412</v>
      </c>
      <c r="H33" s="19">
        <v>-391412</v>
      </c>
      <c r="I33" s="19">
        <v>-7818020</v>
      </c>
      <c r="J33" s="19">
        <v>-8600844</v>
      </c>
      <c r="K33" s="19">
        <v>-391412</v>
      </c>
      <c r="L33" s="19">
        <v>-391412</v>
      </c>
      <c r="M33" s="19">
        <v>-5469390</v>
      </c>
      <c r="N33" s="19">
        <v>-6252214</v>
      </c>
      <c r="O33" s="19"/>
      <c r="P33" s="19"/>
      <c r="Q33" s="19"/>
      <c r="R33" s="19"/>
      <c r="S33" s="19"/>
      <c r="T33" s="19"/>
      <c r="U33" s="19"/>
      <c r="V33" s="19"/>
      <c r="W33" s="19">
        <v>-14853058</v>
      </c>
      <c r="X33" s="19">
        <v>-7800000</v>
      </c>
      <c r="Y33" s="19">
        <v>-7053058</v>
      </c>
      <c r="Z33" s="20">
        <v>90.42</v>
      </c>
      <c r="AA33" s="21">
        <v>-15000000</v>
      </c>
    </row>
    <row r="34" spans="1:27" ht="13.5">
      <c r="A34" s="23" t="s">
        <v>55</v>
      </c>
      <c r="B34" s="24"/>
      <c r="C34" s="25">
        <f aca="true" t="shared" si="2" ref="C34:Y34">SUM(C29:C33)</f>
        <v>-31182937</v>
      </c>
      <c r="D34" s="25">
        <f>SUM(D29:D33)</f>
        <v>0</v>
      </c>
      <c r="E34" s="26">
        <f t="shared" si="2"/>
        <v>-15000000</v>
      </c>
      <c r="F34" s="27">
        <f t="shared" si="2"/>
        <v>-15000000</v>
      </c>
      <c r="G34" s="27">
        <f t="shared" si="2"/>
        <v>-391412</v>
      </c>
      <c r="H34" s="27">
        <f t="shared" si="2"/>
        <v>1191299</v>
      </c>
      <c r="I34" s="27">
        <f t="shared" si="2"/>
        <v>-10504595</v>
      </c>
      <c r="J34" s="27">
        <f t="shared" si="2"/>
        <v>-9704708</v>
      </c>
      <c r="K34" s="27">
        <f t="shared" si="2"/>
        <v>-179370</v>
      </c>
      <c r="L34" s="27">
        <f t="shared" si="2"/>
        <v>-391412</v>
      </c>
      <c r="M34" s="27">
        <f t="shared" si="2"/>
        <v>-5469390</v>
      </c>
      <c r="N34" s="27">
        <f t="shared" si="2"/>
        <v>-6040172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-15744880</v>
      </c>
      <c r="X34" s="27">
        <f t="shared" si="2"/>
        <v>-7800000</v>
      </c>
      <c r="Y34" s="27">
        <f t="shared" si="2"/>
        <v>-7944880</v>
      </c>
      <c r="Z34" s="28">
        <f>+IF(X34&lt;&gt;0,+(Y34/X34)*100,0)</f>
        <v>101.8574358974359</v>
      </c>
      <c r="AA34" s="29">
        <f>SUM(AA29:AA33)</f>
        <v>-15000000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-8638464</v>
      </c>
      <c r="D36" s="31">
        <f>+D15+D25+D34</f>
        <v>0</v>
      </c>
      <c r="E36" s="32">
        <f t="shared" si="3"/>
        <v>181166570</v>
      </c>
      <c r="F36" s="33">
        <f t="shared" si="3"/>
        <v>181166570</v>
      </c>
      <c r="G36" s="33">
        <f t="shared" si="3"/>
        <v>65812980</v>
      </c>
      <c r="H36" s="33">
        <f t="shared" si="3"/>
        <v>-67241954</v>
      </c>
      <c r="I36" s="33">
        <f t="shared" si="3"/>
        <v>-7115132</v>
      </c>
      <c r="J36" s="33">
        <f t="shared" si="3"/>
        <v>-8544106</v>
      </c>
      <c r="K36" s="33">
        <f t="shared" si="3"/>
        <v>6278228</v>
      </c>
      <c r="L36" s="33">
        <f t="shared" si="3"/>
        <v>61383743</v>
      </c>
      <c r="M36" s="33">
        <f t="shared" si="3"/>
        <v>-49337730</v>
      </c>
      <c r="N36" s="33">
        <f t="shared" si="3"/>
        <v>18324241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9780135</v>
      </c>
      <c r="X36" s="33">
        <f t="shared" si="3"/>
        <v>179542135</v>
      </c>
      <c r="Y36" s="33">
        <f t="shared" si="3"/>
        <v>-169762000</v>
      </c>
      <c r="Z36" s="34">
        <f>+IF(X36&lt;&gt;0,+(Y36/X36)*100,0)</f>
        <v>-94.55273549019566</v>
      </c>
      <c r="AA36" s="35">
        <f>+AA15+AA25+AA34</f>
        <v>181166570</v>
      </c>
    </row>
    <row r="37" spans="1:27" ht="13.5">
      <c r="A37" s="22" t="s">
        <v>57</v>
      </c>
      <c r="B37" s="16"/>
      <c r="C37" s="31">
        <v>58296126</v>
      </c>
      <c r="D37" s="31"/>
      <c r="E37" s="32">
        <v>70000000</v>
      </c>
      <c r="F37" s="33">
        <v>70000000</v>
      </c>
      <c r="G37" s="33">
        <v>16375114</v>
      </c>
      <c r="H37" s="33">
        <v>82188094</v>
      </c>
      <c r="I37" s="33">
        <v>14946140</v>
      </c>
      <c r="J37" s="33">
        <v>16375114</v>
      </c>
      <c r="K37" s="33">
        <v>7831008</v>
      </c>
      <c r="L37" s="33">
        <v>14109236</v>
      </c>
      <c r="M37" s="33">
        <v>75492979</v>
      </c>
      <c r="N37" s="33">
        <v>7831008</v>
      </c>
      <c r="O37" s="33"/>
      <c r="P37" s="33"/>
      <c r="Q37" s="33"/>
      <c r="R37" s="33"/>
      <c r="S37" s="33"/>
      <c r="T37" s="33"/>
      <c r="U37" s="33"/>
      <c r="V37" s="33"/>
      <c r="W37" s="33">
        <v>16375114</v>
      </c>
      <c r="X37" s="33">
        <v>70000000</v>
      </c>
      <c r="Y37" s="33">
        <v>-53624886</v>
      </c>
      <c r="Z37" s="34">
        <v>-76.61</v>
      </c>
      <c r="AA37" s="35">
        <v>70000000</v>
      </c>
    </row>
    <row r="38" spans="1:27" ht="13.5">
      <c r="A38" s="41" t="s">
        <v>58</v>
      </c>
      <c r="B38" s="42"/>
      <c r="C38" s="43">
        <v>49657662</v>
      </c>
      <c r="D38" s="43"/>
      <c r="E38" s="44">
        <v>251166570</v>
      </c>
      <c r="F38" s="45">
        <v>251166570</v>
      </c>
      <c r="G38" s="45">
        <v>82188094</v>
      </c>
      <c r="H38" s="45">
        <v>14946140</v>
      </c>
      <c r="I38" s="45">
        <v>7831008</v>
      </c>
      <c r="J38" s="45">
        <v>7831008</v>
      </c>
      <c r="K38" s="45">
        <v>14109236</v>
      </c>
      <c r="L38" s="45">
        <v>75492979</v>
      </c>
      <c r="M38" s="45">
        <v>26155249</v>
      </c>
      <c r="N38" s="45">
        <v>26155249</v>
      </c>
      <c r="O38" s="45"/>
      <c r="P38" s="45"/>
      <c r="Q38" s="45"/>
      <c r="R38" s="45"/>
      <c r="S38" s="45"/>
      <c r="T38" s="45"/>
      <c r="U38" s="45"/>
      <c r="V38" s="45"/>
      <c r="W38" s="45">
        <v>26155249</v>
      </c>
      <c r="X38" s="45">
        <v>249542135</v>
      </c>
      <c r="Y38" s="45">
        <v>-223386886</v>
      </c>
      <c r="Z38" s="46">
        <v>-89.52</v>
      </c>
      <c r="AA38" s="47">
        <v>251166570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1274218017</v>
      </c>
      <c r="D6" s="17"/>
      <c r="E6" s="18">
        <v>1275680715</v>
      </c>
      <c r="F6" s="19">
        <v>1275680715</v>
      </c>
      <c r="G6" s="19">
        <v>121722061</v>
      </c>
      <c r="H6" s="19">
        <v>87152764</v>
      </c>
      <c r="I6" s="19">
        <v>72595339</v>
      </c>
      <c r="J6" s="19">
        <v>281470164</v>
      </c>
      <c r="K6" s="19">
        <v>146842714</v>
      </c>
      <c r="L6" s="19">
        <v>85568434</v>
      </c>
      <c r="M6" s="19">
        <v>128674395</v>
      </c>
      <c r="N6" s="19">
        <v>361085543</v>
      </c>
      <c r="O6" s="19"/>
      <c r="P6" s="19"/>
      <c r="Q6" s="19"/>
      <c r="R6" s="19"/>
      <c r="S6" s="19"/>
      <c r="T6" s="19"/>
      <c r="U6" s="19"/>
      <c r="V6" s="19"/>
      <c r="W6" s="19">
        <v>642555707</v>
      </c>
      <c r="X6" s="19">
        <v>788070578</v>
      </c>
      <c r="Y6" s="19">
        <v>-145514871</v>
      </c>
      <c r="Z6" s="20">
        <v>-18.46</v>
      </c>
      <c r="AA6" s="21">
        <v>1275680715</v>
      </c>
    </row>
    <row r="7" spans="1:27" ht="13.5">
      <c r="A7" s="22" t="s">
        <v>34</v>
      </c>
      <c r="B7" s="16"/>
      <c r="C7" s="17">
        <v>246649916</v>
      </c>
      <c r="D7" s="17"/>
      <c r="E7" s="18">
        <v>161876169</v>
      </c>
      <c r="F7" s="19">
        <v>154051210</v>
      </c>
      <c r="G7" s="19">
        <v>38259040</v>
      </c>
      <c r="H7" s="19">
        <v>538738</v>
      </c>
      <c r="I7" s="19">
        <v>6077729</v>
      </c>
      <c r="J7" s="19">
        <v>44875507</v>
      </c>
      <c r="K7" s="19">
        <v>2484000</v>
      </c>
      <c r="L7" s="19">
        <v>28740000</v>
      </c>
      <c r="M7" s="19">
        <v>2072835</v>
      </c>
      <c r="N7" s="19">
        <v>33296835</v>
      </c>
      <c r="O7" s="19"/>
      <c r="P7" s="19"/>
      <c r="Q7" s="19"/>
      <c r="R7" s="19"/>
      <c r="S7" s="19"/>
      <c r="T7" s="19"/>
      <c r="U7" s="19"/>
      <c r="V7" s="19"/>
      <c r="W7" s="19">
        <v>78172342</v>
      </c>
      <c r="X7" s="19">
        <v>82708409</v>
      </c>
      <c r="Y7" s="19">
        <v>-4536067</v>
      </c>
      <c r="Z7" s="20">
        <v>-5.48</v>
      </c>
      <c r="AA7" s="21">
        <v>154051210</v>
      </c>
    </row>
    <row r="8" spans="1:27" ht="13.5">
      <c r="A8" s="22" t="s">
        <v>35</v>
      </c>
      <c r="B8" s="16"/>
      <c r="C8" s="17">
        <v>-207951178</v>
      </c>
      <c r="D8" s="17"/>
      <c r="E8" s="18">
        <v>54671141</v>
      </c>
      <c r="F8" s="19">
        <v>65814314</v>
      </c>
      <c r="G8" s="19"/>
      <c r="H8" s="19">
        <v>934000</v>
      </c>
      <c r="I8" s="19">
        <v>1871916</v>
      </c>
      <c r="J8" s="19">
        <v>2805916</v>
      </c>
      <c r="K8" s="19">
        <v>1650000</v>
      </c>
      <c r="L8" s="19">
        <v>22108731</v>
      </c>
      <c r="M8" s="19"/>
      <c r="N8" s="19">
        <v>23758731</v>
      </c>
      <c r="O8" s="19"/>
      <c r="P8" s="19"/>
      <c r="Q8" s="19"/>
      <c r="R8" s="19"/>
      <c r="S8" s="19"/>
      <c r="T8" s="19"/>
      <c r="U8" s="19"/>
      <c r="V8" s="19"/>
      <c r="W8" s="19">
        <v>26564647</v>
      </c>
      <c r="X8" s="19"/>
      <c r="Y8" s="19">
        <v>26564647</v>
      </c>
      <c r="Z8" s="20"/>
      <c r="AA8" s="21">
        <v>65814314</v>
      </c>
    </row>
    <row r="9" spans="1:27" ht="13.5">
      <c r="A9" s="22" t="s">
        <v>36</v>
      </c>
      <c r="B9" s="16"/>
      <c r="C9" s="17">
        <v>22141703</v>
      </c>
      <c r="D9" s="17"/>
      <c r="E9" s="18">
        <v>18779627</v>
      </c>
      <c r="F9" s="19">
        <v>18779627</v>
      </c>
      <c r="G9" s="19">
        <v>1179820</v>
      </c>
      <c r="H9" s="19">
        <v>1401195</v>
      </c>
      <c r="I9" s="19">
        <v>4226392</v>
      </c>
      <c r="J9" s="19">
        <v>6807407</v>
      </c>
      <c r="K9" s="19">
        <v>1935540</v>
      </c>
      <c r="L9" s="19">
        <v>2280459</v>
      </c>
      <c r="M9" s="19">
        <v>2095078</v>
      </c>
      <c r="N9" s="19">
        <v>6311077</v>
      </c>
      <c r="O9" s="19"/>
      <c r="P9" s="19"/>
      <c r="Q9" s="19"/>
      <c r="R9" s="19"/>
      <c r="S9" s="19"/>
      <c r="T9" s="19"/>
      <c r="U9" s="19"/>
      <c r="V9" s="19"/>
      <c r="W9" s="19">
        <v>13118484</v>
      </c>
      <c r="X9" s="19">
        <v>11457856</v>
      </c>
      <c r="Y9" s="19">
        <v>1660628</v>
      </c>
      <c r="Z9" s="20">
        <v>14.49</v>
      </c>
      <c r="AA9" s="21">
        <v>18779627</v>
      </c>
    </row>
    <row r="10" spans="1:27" ht="13.5">
      <c r="A10" s="22" t="s">
        <v>37</v>
      </c>
      <c r="B10" s="16"/>
      <c r="C10" s="17">
        <v>15120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1227871922</v>
      </c>
      <c r="D12" s="17"/>
      <c r="E12" s="18">
        <v>-1207992701</v>
      </c>
      <c r="F12" s="19">
        <v>-1207992701</v>
      </c>
      <c r="G12" s="19">
        <v>-100101740</v>
      </c>
      <c r="H12" s="19">
        <v>-109980226</v>
      </c>
      <c r="I12" s="19">
        <v>-111470919</v>
      </c>
      <c r="J12" s="19">
        <v>-321552885</v>
      </c>
      <c r="K12" s="19">
        <v>-90862692</v>
      </c>
      <c r="L12" s="19">
        <v>-109745490</v>
      </c>
      <c r="M12" s="19">
        <v>-101651219</v>
      </c>
      <c r="N12" s="19">
        <v>-302259401</v>
      </c>
      <c r="O12" s="19"/>
      <c r="P12" s="19"/>
      <c r="Q12" s="19"/>
      <c r="R12" s="19"/>
      <c r="S12" s="19"/>
      <c r="T12" s="19"/>
      <c r="U12" s="19"/>
      <c r="V12" s="19"/>
      <c r="W12" s="19">
        <v>-623812286</v>
      </c>
      <c r="X12" s="19">
        <v>-534082139</v>
      </c>
      <c r="Y12" s="19">
        <v>-89730147</v>
      </c>
      <c r="Z12" s="20">
        <v>16.8</v>
      </c>
      <c r="AA12" s="21">
        <v>-1207992701</v>
      </c>
    </row>
    <row r="13" spans="1:27" ht="13.5">
      <c r="A13" s="22" t="s">
        <v>40</v>
      </c>
      <c r="B13" s="16"/>
      <c r="C13" s="17">
        <v>58975521</v>
      </c>
      <c r="D13" s="17"/>
      <c r="E13" s="18">
        <v>-56833007</v>
      </c>
      <c r="F13" s="19">
        <v>-56833007</v>
      </c>
      <c r="G13" s="19"/>
      <c r="H13" s="19"/>
      <c r="I13" s="19">
        <v>-5085011</v>
      </c>
      <c r="J13" s="19">
        <v>-5085011</v>
      </c>
      <c r="K13" s="19">
        <v>-5085011</v>
      </c>
      <c r="L13" s="19">
        <v>-4334069</v>
      </c>
      <c r="M13" s="19">
        <v>-17452202</v>
      </c>
      <c r="N13" s="19">
        <v>-26871282</v>
      </c>
      <c r="O13" s="19"/>
      <c r="P13" s="19"/>
      <c r="Q13" s="19"/>
      <c r="R13" s="19"/>
      <c r="S13" s="19"/>
      <c r="T13" s="19"/>
      <c r="U13" s="19"/>
      <c r="V13" s="19"/>
      <c r="W13" s="19">
        <v>-31956293</v>
      </c>
      <c r="X13" s="19">
        <v>-26291136</v>
      </c>
      <c r="Y13" s="19">
        <v>-5665157</v>
      </c>
      <c r="Z13" s="20">
        <v>21.55</v>
      </c>
      <c r="AA13" s="21">
        <v>-56833007</v>
      </c>
    </row>
    <row r="14" spans="1:27" ht="13.5">
      <c r="A14" s="22" t="s">
        <v>41</v>
      </c>
      <c r="B14" s="16"/>
      <c r="C14" s="17"/>
      <c r="D14" s="17"/>
      <c r="E14" s="18">
        <v>-595002</v>
      </c>
      <c r="F14" s="19">
        <v>-595002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>
        <v>-595002</v>
      </c>
    </row>
    <row r="15" spans="1:27" ht="13.5">
      <c r="A15" s="23" t="s">
        <v>42</v>
      </c>
      <c r="B15" s="24"/>
      <c r="C15" s="25">
        <f aca="true" t="shared" si="0" ref="C15:Y15">SUM(C6:C14)</f>
        <v>2621921021</v>
      </c>
      <c r="D15" s="25">
        <f>SUM(D6:D14)</f>
        <v>0</v>
      </c>
      <c r="E15" s="26">
        <f t="shared" si="0"/>
        <v>245586942</v>
      </c>
      <c r="F15" s="27">
        <f t="shared" si="0"/>
        <v>248905156</v>
      </c>
      <c r="G15" s="27">
        <f t="shared" si="0"/>
        <v>61059181</v>
      </c>
      <c r="H15" s="27">
        <f t="shared" si="0"/>
        <v>-19953529</v>
      </c>
      <c r="I15" s="27">
        <f t="shared" si="0"/>
        <v>-31784554</v>
      </c>
      <c r="J15" s="27">
        <f t="shared" si="0"/>
        <v>9321098</v>
      </c>
      <c r="K15" s="27">
        <f t="shared" si="0"/>
        <v>56964551</v>
      </c>
      <c r="L15" s="27">
        <f t="shared" si="0"/>
        <v>24618065</v>
      </c>
      <c r="M15" s="27">
        <f t="shared" si="0"/>
        <v>13738887</v>
      </c>
      <c r="N15" s="27">
        <f t="shared" si="0"/>
        <v>95321503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104642601</v>
      </c>
      <c r="X15" s="27">
        <f t="shared" si="0"/>
        <v>321863568</v>
      </c>
      <c r="Y15" s="27">
        <f t="shared" si="0"/>
        <v>-217220967</v>
      </c>
      <c r="Z15" s="28">
        <f>+IF(X15&lt;&gt;0,+(Y15/X15)*100,0)</f>
        <v>-67.48852265255445</v>
      </c>
      <c r="AA15" s="29">
        <f>SUM(AA6:AA14)</f>
        <v>248905156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1539002</v>
      </c>
      <c r="D19" s="17"/>
      <c r="E19" s="18">
        <v>250000</v>
      </c>
      <c r="F19" s="19">
        <v>250000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250000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-27144449</v>
      </c>
      <c r="D21" s="40"/>
      <c r="E21" s="18">
        <v>-250359</v>
      </c>
      <c r="F21" s="19">
        <v>-250359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-250359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>
        <v>-27500000</v>
      </c>
      <c r="H22" s="19">
        <v>5000000</v>
      </c>
      <c r="I22" s="19">
        <v>53578113</v>
      </c>
      <c r="J22" s="19">
        <v>31078113</v>
      </c>
      <c r="K22" s="19"/>
      <c r="L22" s="19">
        <v>-25000000</v>
      </c>
      <c r="M22" s="19"/>
      <c r="N22" s="19">
        <v>-25000000</v>
      </c>
      <c r="O22" s="19"/>
      <c r="P22" s="19"/>
      <c r="Q22" s="19"/>
      <c r="R22" s="19"/>
      <c r="S22" s="19"/>
      <c r="T22" s="19"/>
      <c r="U22" s="19"/>
      <c r="V22" s="19"/>
      <c r="W22" s="19">
        <v>6078113</v>
      </c>
      <c r="X22" s="19"/>
      <c r="Y22" s="19">
        <v>6078113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-276276506</v>
      </c>
      <c r="F24" s="19">
        <v>-330453823</v>
      </c>
      <c r="G24" s="19">
        <v>-258592</v>
      </c>
      <c r="H24" s="19">
        <v>-5240859</v>
      </c>
      <c r="I24" s="19">
        <v>-16473636</v>
      </c>
      <c r="J24" s="19">
        <v>-21973087</v>
      </c>
      <c r="K24" s="19">
        <v>-14565692</v>
      </c>
      <c r="L24" s="19">
        <v>-18037052</v>
      </c>
      <c r="M24" s="19">
        <v>-16873264</v>
      </c>
      <c r="N24" s="19">
        <v>-49476008</v>
      </c>
      <c r="O24" s="19"/>
      <c r="P24" s="19"/>
      <c r="Q24" s="19"/>
      <c r="R24" s="19"/>
      <c r="S24" s="19"/>
      <c r="T24" s="19"/>
      <c r="U24" s="19"/>
      <c r="V24" s="19"/>
      <c r="W24" s="19">
        <v>-71449095</v>
      </c>
      <c r="X24" s="19">
        <v>-94373325</v>
      </c>
      <c r="Y24" s="19">
        <v>22924230</v>
      </c>
      <c r="Z24" s="20">
        <v>-24.29</v>
      </c>
      <c r="AA24" s="21">
        <v>-330453823</v>
      </c>
    </row>
    <row r="25" spans="1:27" ht="13.5">
      <c r="A25" s="23" t="s">
        <v>49</v>
      </c>
      <c r="B25" s="24"/>
      <c r="C25" s="25">
        <f aca="true" t="shared" si="1" ref="C25:Y25">SUM(C19:C24)</f>
        <v>-25605447</v>
      </c>
      <c r="D25" s="25">
        <f>SUM(D19:D24)</f>
        <v>0</v>
      </c>
      <c r="E25" s="26">
        <f t="shared" si="1"/>
        <v>-276276865</v>
      </c>
      <c r="F25" s="27">
        <f t="shared" si="1"/>
        <v>-330454182</v>
      </c>
      <c r="G25" s="27">
        <f t="shared" si="1"/>
        <v>-27758592</v>
      </c>
      <c r="H25" s="27">
        <f t="shared" si="1"/>
        <v>-240859</v>
      </c>
      <c r="I25" s="27">
        <f t="shared" si="1"/>
        <v>37104477</v>
      </c>
      <c r="J25" s="27">
        <f t="shared" si="1"/>
        <v>9105026</v>
      </c>
      <c r="K25" s="27">
        <f t="shared" si="1"/>
        <v>-14565692</v>
      </c>
      <c r="L25" s="27">
        <f t="shared" si="1"/>
        <v>-43037052</v>
      </c>
      <c r="M25" s="27">
        <f t="shared" si="1"/>
        <v>-16873264</v>
      </c>
      <c r="N25" s="27">
        <f t="shared" si="1"/>
        <v>-74476008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-65370982</v>
      </c>
      <c r="X25" s="27">
        <f t="shared" si="1"/>
        <v>-94373325</v>
      </c>
      <c r="Y25" s="27">
        <f t="shared" si="1"/>
        <v>29002343</v>
      </c>
      <c r="Z25" s="28">
        <f>+IF(X25&lt;&gt;0,+(Y25/X25)*100,0)</f>
        <v>-30.731504903530737</v>
      </c>
      <c r="AA25" s="29">
        <f>SUM(AA19:AA24)</f>
        <v>-330454182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21665215</v>
      </c>
      <c r="D30" s="17"/>
      <c r="E30" s="18">
        <v>205000000</v>
      </c>
      <c r="F30" s="19">
        <v>205000000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>
        <v>205000000</v>
      </c>
    </row>
    <row r="31" spans="1:27" ht="13.5">
      <c r="A31" s="22" t="s">
        <v>53</v>
      </c>
      <c r="B31" s="16"/>
      <c r="C31" s="17">
        <v>2536291</v>
      </c>
      <c r="D31" s="17"/>
      <c r="E31" s="18">
        <v>654779</v>
      </c>
      <c r="F31" s="19">
        <v>654779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654779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-108932338</v>
      </c>
      <c r="F33" s="19">
        <v>-108932338</v>
      </c>
      <c r="G33" s="19"/>
      <c r="H33" s="19"/>
      <c r="I33" s="19"/>
      <c r="J33" s="19"/>
      <c r="K33" s="19"/>
      <c r="L33" s="19">
        <v>-18467834</v>
      </c>
      <c r="M33" s="19">
        <v>-37920919</v>
      </c>
      <c r="N33" s="19">
        <v>-56388753</v>
      </c>
      <c r="O33" s="19"/>
      <c r="P33" s="19"/>
      <c r="Q33" s="19"/>
      <c r="R33" s="19"/>
      <c r="S33" s="19"/>
      <c r="T33" s="19"/>
      <c r="U33" s="19"/>
      <c r="V33" s="19"/>
      <c r="W33" s="19">
        <v>-56388753</v>
      </c>
      <c r="X33" s="19">
        <v>-54466169</v>
      </c>
      <c r="Y33" s="19">
        <v>-1922584</v>
      </c>
      <c r="Z33" s="20">
        <v>3.53</v>
      </c>
      <c r="AA33" s="21">
        <v>-108932338</v>
      </c>
    </row>
    <row r="34" spans="1:27" ht="13.5">
      <c r="A34" s="23" t="s">
        <v>55</v>
      </c>
      <c r="B34" s="24"/>
      <c r="C34" s="25">
        <f aca="true" t="shared" si="2" ref="C34:Y34">SUM(C29:C33)</f>
        <v>24201506</v>
      </c>
      <c r="D34" s="25">
        <f>SUM(D29:D33)</f>
        <v>0</v>
      </c>
      <c r="E34" s="26">
        <f t="shared" si="2"/>
        <v>96722441</v>
      </c>
      <c r="F34" s="27">
        <f t="shared" si="2"/>
        <v>96722441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-18467834</v>
      </c>
      <c r="M34" s="27">
        <f t="shared" si="2"/>
        <v>-37920919</v>
      </c>
      <c r="N34" s="27">
        <f t="shared" si="2"/>
        <v>-56388753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-56388753</v>
      </c>
      <c r="X34" s="27">
        <f t="shared" si="2"/>
        <v>-54466169</v>
      </c>
      <c r="Y34" s="27">
        <f t="shared" si="2"/>
        <v>-1922584</v>
      </c>
      <c r="Z34" s="28">
        <f>+IF(X34&lt;&gt;0,+(Y34/X34)*100,0)</f>
        <v>3.5298682380249655</v>
      </c>
      <c r="AA34" s="29">
        <f>SUM(AA29:AA33)</f>
        <v>96722441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2620517080</v>
      </c>
      <c r="D36" s="31">
        <f>+D15+D25+D34</f>
        <v>0</v>
      </c>
      <c r="E36" s="32">
        <f t="shared" si="3"/>
        <v>66032518</v>
      </c>
      <c r="F36" s="33">
        <f t="shared" si="3"/>
        <v>15173415</v>
      </c>
      <c r="G36" s="33">
        <f t="shared" si="3"/>
        <v>33300589</v>
      </c>
      <c r="H36" s="33">
        <f t="shared" si="3"/>
        <v>-20194388</v>
      </c>
      <c r="I36" s="33">
        <f t="shared" si="3"/>
        <v>5319923</v>
      </c>
      <c r="J36" s="33">
        <f t="shared" si="3"/>
        <v>18426124</v>
      </c>
      <c r="K36" s="33">
        <f t="shared" si="3"/>
        <v>42398859</v>
      </c>
      <c r="L36" s="33">
        <f t="shared" si="3"/>
        <v>-36886821</v>
      </c>
      <c r="M36" s="33">
        <f t="shared" si="3"/>
        <v>-41055296</v>
      </c>
      <c r="N36" s="33">
        <f t="shared" si="3"/>
        <v>-35543258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-17117134</v>
      </c>
      <c r="X36" s="33">
        <f t="shared" si="3"/>
        <v>173024074</v>
      </c>
      <c r="Y36" s="33">
        <f t="shared" si="3"/>
        <v>-190141208</v>
      </c>
      <c r="Z36" s="34">
        <f>+IF(X36&lt;&gt;0,+(Y36/X36)*100,0)</f>
        <v>-109.89292044990225</v>
      </c>
      <c r="AA36" s="35">
        <f>+AA15+AA25+AA34</f>
        <v>15173415</v>
      </c>
    </row>
    <row r="37" spans="1:27" ht="13.5">
      <c r="A37" s="22" t="s">
        <v>57</v>
      </c>
      <c r="B37" s="16"/>
      <c r="C37" s="31">
        <v>135846333</v>
      </c>
      <c r="D37" s="31"/>
      <c r="E37" s="32">
        <v>65507289</v>
      </c>
      <c r="F37" s="33">
        <v>65507289</v>
      </c>
      <c r="G37" s="33">
        <v>178786182</v>
      </c>
      <c r="H37" s="33">
        <v>212086771</v>
      </c>
      <c r="I37" s="33">
        <v>191892383</v>
      </c>
      <c r="J37" s="33">
        <v>178786182</v>
      </c>
      <c r="K37" s="33">
        <v>197212306</v>
      </c>
      <c r="L37" s="33">
        <v>239611165</v>
      </c>
      <c r="M37" s="33">
        <v>202724344</v>
      </c>
      <c r="N37" s="33">
        <v>197212306</v>
      </c>
      <c r="O37" s="33"/>
      <c r="P37" s="33"/>
      <c r="Q37" s="33"/>
      <c r="R37" s="33"/>
      <c r="S37" s="33"/>
      <c r="T37" s="33"/>
      <c r="U37" s="33"/>
      <c r="V37" s="33"/>
      <c r="W37" s="33">
        <v>178786182</v>
      </c>
      <c r="X37" s="33">
        <v>65507289</v>
      </c>
      <c r="Y37" s="33">
        <v>113278893</v>
      </c>
      <c r="Z37" s="34">
        <v>172.93</v>
      </c>
      <c r="AA37" s="35">
        <v>65507289</v>
      </c>
    </row>
    <row r="38" spans="1:27" ht="13.5">
      <c r="A38" s="41" t="s">
        <v>58</v>
      </c>
      <c r="B38" s="42"/>
      <c r="C38" s="43">
        <v>182668527</v>
      </c>
      <c r="D38" s="43"/>
      <c r="E38" s="44">
        <v>131539806</v>
      </c>
      <c r="F38" s="45">
        <v>80680703</v>
      </c>
      <c r="G38" s="45">
        <v>212086771</v>
      </c>
      <c r="H38" s="45">
        <v>191892383</v>
      </c>
      <c r="I38" s="45">
        <v>197212306</v>
      </c>
      <c r="J38" s="45">
        <v>197212306</v>
      </c>
      <c r="K38" s="45">
        <v>239611165</v>
      </c>
      <c r="L38" s="45">
        <v>202724344</v>
      </c>
      <c r="M38" s="45">
        <v>161669048</v>
      </c>
      <c r="N38" s="45">
        <v>161669048</v>
      </c>
      <c r="O38" s="45"/>
      <c r="P38" s="45"/>
      <c r="Q38" s="45"/>
      <c r="R38" s="45"/>
      <c r="S38" s="45"/>
      <c r="T38" s="45"/>
      <c r="U38" s="45"/>
      <c r="V38" s="45"/>
      <c r="W38" s="45">
        <v>161669048</v>
      </c>
      <c r="X38" s="45">
        <v>238531362</v>
      </c>
      <c r="Y38" s="45">
        <v>-76862314</v>
      </c>
      <c r="Z38" s="46">
        <v>-32.22</v>
      </c>
      <c r="AA38" s="47">
        <v>80680703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915516220</v>
      </c>
      <c r="D6" s="17"/>
      <c r="E6" s="18">
        <v>899438292</v>
      </c>
      <c r="F6" s="19">
        <v>899438292</v>
      </c>
      <c r="G6" s="19">
        <v>130241765</v>
      </c>
      <c r="H6" s="19">
        <v>89792814</v>
      </c>
      <c r="I6" s="19">
        <v>97620993</v>
      </c>
      <c r="J6" s="19">
        <v>317655572</v>
      </c>
      <c r="K6" s="19">
        <v>154667857</v>
      </c>
      <c r="L6" s="19">
        <v>82252966</v>
      </c>
      <c r="M6" s="19">
        <v>97113094</v>
      </c>
      <c r="N6" s="19">
        <v>334033917</v>
      </c>
      <c r="O6" s="19"/>
      <c r="P6" s="19"/>
      <c r="Q6" s="19"/>
      <c r="R6" s="19"/>
      <c r="S6" s="19"/>
      <c r="T6" s="19"/>
      <c r="U6" s="19"/>
      <c r="V6" s="19"/>
      <c r="W6" s="19">
        <v>651689489</v>
      </c>
      <c r="X6" s="19">
        <v>467281441</v>
      </c>
      <c r="Y6" s="19">
        <v>184408048</v>
      </c>
      <c r="Z6" s="20">
        <v>39.46</v>
      </c>
      <c r="AA6" s="21">
        <v>899438292</v>
      </c>
    </row>
    <row r="7" spans="1:27" ht="13.5">
      <c r="A7" s="22" t="s">
        <v>34</v>
      </c>
      <c r="B7" s="16"/>
      <c r="C7" s="17">
        <v>88524778</v>
      </c>
      <c r="D7" s="17"/>
      <c r="E7" s="18">
        <v>92112230</v>
      </c>
      <c r="F7" s="19">
        <v>92112230</v>
      </c>
      <c r="G7" s="19">
        <v>94</v>
      </c>
      <c r="H7" s="19">
        <v>50</v>
      </c>
      <c r="I7" s="19"/>
      <c r="J7" s="19">
        <v>144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144</v>
      </c>
      <c r="X7" s="19">
        <v>76881133</v>
      </c>
      <c r="Y7" s="19">
        <v>-76880989</v>
      </c>
      <c r="Z7" s="20">
        <v>-100</v>
      </c>
      <c r="AA7" s="21">
        <v>92112230</v>
      </c>
    </row>
    <row r="8" spans="1:27" ht="13.5">
      <c r="A8" s="22" t="s">
        <v>35</v>
      </c>
      <c r="B8" s="16"/>
      <c r="C8" s="17">
        <v>60928778</v>
      </c>
      <c r="D8" s="17"/>
      <c r="E8" s="18">
        <v>73993987</v>
      </c>
      <c r="F8" s="19">
        <v>73993987</v>
      </c>
      <c r="G8" s="19">
        <v>114490</v>
      </c>
      <c r="H8" s="19">
        <v>51546</v>
      </c>
      <c r="I8" s="19">
        <v>544507</v>
      </c>
      <c r="J8" s="19">
        <v>710543</v>
      </c>
      <c r="K8" s="19">
        <v>107213</v>
      </c>
      <c r="L8" s="19">
        <v>32018</v>
      </c>
      <c r="M8" s="19">
        <v>1333105</v>
      </c>
      <c r="N8" s="19">
        <v>1472336</v>
      </c>
      <c r="O8" s="19"/>
      <c r="P8" s="19"/>
      <c r="Q8" s="19"/>
      <c r="R8" s="19"/>
      <c r="S8" s="19"/>
      <c r="T8" s="19"/>
      <c r="U8" s="19"/>
      <c r="V8" s="19"/>
      <c r="W8" s="19">
        <v>2182879</v>
      </c>
      <c r="X8" s="19">
        <v>20608142</v>
      </c>
      <c r="Y8" s="19">
        <v>-18425263</v>
      </c>
      <c r="Z8" s="20">
        <v>-89.41</v>
      </c>
      <c r="AA8" s="21">
        <v>73993987</v>
      </c>
    </row>
    <row r="9" spans="1:27" ht="13.5">
      <c r="A9" s="22" t="s">
        <v>36</v>
      </c>
      <c r="B9" s="16"/>
      <c r="C9" s="17">
        <v>35704528</v>
      </c>
      <c r="D9" s="17"/>
      <c r="E9" s="18">
        <v>27493674</v>
      </c>
      <c r="F9" s="19">
        <v>27493674</v>
      </c>
      <c r="G9" s="19">
        <v>207574</v>
      </c>
      <c r="H9" s="19">
        <v>269464</v>
      </c>
      <c r="I9" s="19">
        <v>197450</v>
      </c>
      <c r="J9" s="19">
        <v>674488</v>
      </c>
      <c r="K9" s="19">
        <v>251191</v>
      </c>
      <c r="L9" s="19">
        <v>253245</v>
      </c>
      <c r="M9" s="19">
        <v>210312</v>
      </c>
      <c r="N9" s="19">
        <v>714748</v>
      </c>
      <c r="O9" s="19"/>
      <c r="P9" s="19"/>
      <c r="Q9" s="19"/>
      <c r="R9" s="19"/>
      <c r="S9" s="19"/>
      <c r="T9" s="19"/>
      <c r="U9" s="19"/>
      <c r="V9" s="19"/>
      <c r="W9" s="19">
        <v>1389236</v>
      </c>
      <c r="X9" s="19">
        <v>9725049</v>
      </c>
      <c r="Y9" s="19">
        <v>-8335813</v>
      </c>
      <c r="Z9" s="20">
        <v>-85.71</v>
      </c>
      <c r="AA9" s="21">
        <v>27493674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-746903188</v>
      </c>
      <c r="D12" s="17"/>
      <c r="E12" s="18">
        <v>-900222540</v>
      </c>
      <c r="F12" s="19">
        <v>-393610963</v>
      </c>
      <c r="G12" s="19">
        <v>-48739579</v>
      </c>
      <c r="H12" s="19">
        <v>-91682613</v>
      </c>
      <c r="I12" s="19">
        <v>-116807661</v>
      </c>
      <c r="J12" s="19">
        <v>-257229853</v>
      </c>
      <c r="K12" s="19">
        <v>-86163379</v>
      </c>
      <c r="L12" s="19">
        <v>-92897394</v>
      </c>
      <c r="M12" s="19">
        <v>-73685846</v>
      </c>
      <c r="N12" s="19">
        <v>-252746619</v>
      </c>
      <c r="O12" s="19"/>
      <c r="P12" s="19"/>
      <c r="Q12" s="19"/>
      <c r="R12" s="19"/>
      <c r="S12" s="19"/>
      <c r="T12" s="19"/>
      <c r="U12" s="19"/>
      <c r="V12" s="19"/>
      <c r="W12" s="19">
        <v>-509976472</v>
      </c>
      <c r="X12" s="19">
        <v>-194052813</v>
      </c>
      <c r="Y12" s="19">
        <v>-315923659</v>
      </c>
      <c r="Z12" s="20">
        <v>162.8</v>
      </c>
      <c r="AA12" s="21">
        <v>-393610963</v>
      </c>
    </row>
    <row r="13" spans="1:27" ht="13.5">
      <c r="A13" s="22" t="s">
        <v>40</v>
      </c>
      <c r="B13" s="16"/>
      <c r="C13" s="17">
        <v>-11342543</v>
      </c>
      <c r="D13" s="17"/>
      <c r="E13" s="18">
        <v>-23270726</v>
      </c>
      <c r="F13" s="19">
        <v>-277621830</v>
      </c>
      <c r="G13" s="19"/>
      <c r="H13" s="19"/>
      <c r="I13" s="19"/>
      <c r="J13" s="19"/>
      <c r="K13" s="19"/>
      <c r="L13" s="19"/>
      <c r="M13" s="19">
        <v>-6078824</v>
      </c>
      <c r="N13" s="19">
        <v>-6078824</v>
      </c>
      <c r="O13" s="19"/>
      <c r="P13" s="19"/>
      <c r="Q13" s="19"/>
      <c r="R13" s="19"/>
      <c r="S13" s="19"/>
      <c r="T13" s="19"/>
      <c r="U13" s="19"/>
      <c r="V13" s="19"/>
      <c r="W13" s="19">
        <v>-6078824</v>
      </c>
      <c r="X13" s="19">
        <v>-135273254</v>
      </c>
      <c r="Y13" s="19">
        <v>129194430</v>
      </c>
      <c r="Z13" s="20">
        <v>-95.51</v>
      </c>
      <c r="AA13" s="21">
        <v>-277621830</v>
      </c>
    </row>
    <row r="14" spans="1:27" ht="13.5">
      <c r="A14" s="22" t="s">
        <v>41</v>
      </c>
      <c r="B14" s="16"/>
      <c r="C14" s="17">
        <v>-5803720</v>
      </c>
      <c r="D14" s="17"/>
      <c r="E14" s="18">
        <v>-6778550</v>
      </c>
      <c r="F14" s="19">
        <v>-259039023</v>
      </c>
      <c r="G14" s="19">
        <v>-93020</v>
      </c>
      <c r="H14" s="19">
        <v>-315322</v>
      </c>
      <c r="I14" s="19">
        <v>-347441</v>
      </c>
      <c r="J14" s="19">
        <v>-755783</v>
      </c>
      <c r="K14" s="19">
        <v>-3803538</v>
      </c>
      <c r="L14" s="19">
        <v>-437048</v>
      </c>
      <c r="M14" s="19">
        <v>-2470627</v>
      </c>
      <c r="N14" s="19">
        <v>-6711213</v>
      </c>
      <c r="O14" s="19"/>
      <c r="P14" s="19"/>
      <c r="Q14" s="19"/>
      <c r="R14" s="19"/>
      <c r="S14" s="19"/>
      <c r="T14" s="19"/>
      <c r="U14" s="19"/>
      <c r="V14" s="19"/>
      <c r="W14" s="19">
        <v>-7466996</v>
      </c>
      <c r="X14" s="19">
        <v>-127118531</v>
      </c>
      <c r="Y14" s="19">
        <v>119651535</v>
      </c>
      <c r="Z14" s="20">
        <v>-94.13</v>
      </c>
      <c r="AA14" s="21">
        <v>-259039023</v>
      </c>
    </row>
    <row r="15" spans="1:27" ht="13.5">
      <c r="A15" s="23" t="s">
        <v>42</v>
      </c>
      <c r="B15" s="24"/>
      <c r="C15" s="25">
        <f aca="true" t="shared" si="0" ref="C15:Y15">SUM(C6:C14)</f>
        <v>336624853</v>
      </c>
      <c r="D15" s="25">
        <f>SUM(D6:D14)</f>
        <v>0</v>
      </c>
      <c r="E15" s="26">
        <f t="shared" si="0"/>
        <v>162766367</v>
      </c>
      <c r="F15" s="27">
        <f t="shared" si="0"/>
        <v>162766367</v>
      </c>
      <c r="G15" s="27">
        <f t="shared" si="0"/>
        <v>81731324</v>
      </c>
      <c r="H15" s="27">
        <f t="shared" si="0"/>
        <v>-1884061</v>
      </c>
      <c r="I15" s="27">
        <f t="shared" si="0"/>
        <v>-18792152</v>
      </c>
      <c r="J15" s="27">
        <f t="shared" si="0"/>
        <v>61055111</v>
      </c>
      <c r="K15" s="27">
        <f t="shared" si="0"/>
        <v>65059344</v>
      </c>
      <c r="L15" s="27">
        <f t="shared" si="0"/>
        <v>-10796213</v>
      </c>
      <c r="M15" s="27">
        <f t="shared" si="0"/>
        <v>16421214</v>
      </c>
      <c r="N15" s="27">
        <f t="shared" si="0"/>
        <v>70684345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131739456</v>
      </c>
      <c r="X15" s="27">
        <f t="shared" si="0"/>
        <v>118051167</v>
      </c>
      <c r="Y15" s="27">
        <f t="shared" si="0"/>
        <v>13688289</v>
      </c>
      <c r="Z15" s="28">
        <f>+IF(X15&lt;&gt;0,+(Y15/X15)*100,0)</f>
        <v>11.595217012975398</v>
      </c>
      <c r="AA15" s="29">
        <f>SUM(AA6:AA14)</f>
        <v>162766367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2987746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192035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-113216278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-174366746</v>
      </c>
      <c r="D24" s="17"/>
      <c r="E24" s="18">
        <v>-294188484</v>
      </c>
      <c r="F24" s="19">
        <v>-294188484</v>
      </c>
      <c r="G24" s="19">
        <v>-79340</v>
      </c>
      <c r="H24" s="19">
        <v>-4017965</v>
      </c>
      <c r="I24" s="19">
        <v>-7093128</v>
      </c>
      <c r="J24" s="19">
        <v>-11190433</v>
      </c>
      <c r="K24" s="19">
        <v>-5525728</v>
      </c>
      <c r="L24" s="19">
        <v>-8821258</v>
      </c>
      <c r="M24" s="19">
        <v>-9077675</v>
      </c>
      <c r="N24" s="19">
        <v>-23424661</v>
      </c>
      <c r="O24" s="19"/>
      <c r="P24" s="19"/>
      <c r="Q24" s="19"/>
      <c r="R24" s="19"/>
      <c r="S24" s="19"/>
      <c r="T24" s="19"/>
      <c r="U24" s="19"/>
      <c r="V24" s="19"/>
      <c r="W24" s="19">
        <v>-34615094</v>
      </c>
      <c r="X24" s="19">
        <v>-82140107</v>
      </c>
      <c r="Y24" s="19">
        <v>47525013</v>
      </c>
      <c r="Z24" s="20">
        <v>-57.86</v>
      </c>
      <c r="AA24" s="21">
        <v>-294188484</v>
      </c>
    </row>
    <row r="25" spans="1:27" ht="13.5">
      <c r="A25" s="23" t="s">
        <v>49</v>
      </c>
      <c r="B25" s="24"/>
      <c r="C25" s="25">
        <f aca="true" t="shared" si="1" ref="C25:Y25">SUM(C19:C24)</f>
        <v>-284403243</v>
      </c>
      <c r="D25" s="25">
        <f>SUM(D19:D24)</f>
        <v>0</v>
      </c>
      <c r="E25" s="26">
        <f t="shared" si="1"/>
        <v>-294188484</v>
      </c>
      <c r="F25" s="27">
        <f t="shared" si="1"/>
        <v>-294188484</v>
      </c>
      <c r="G25" s="27">
        <f t="shared" si="1"/>
        <v>-79340</v>
      </c>
      <c r="H25" s="27">
        <f t="shared" si="1"/>
        <v>-4017965</v>
      </c>
      <c r="I25" s="27">
        <f t="shared" si="1"/>
        <v>-7093128</v>
      </c>
      <c r="J25" s="27">
        <f t="shared" si="1"/>
        <v>-11190433</v>
      </c>
      <c r="K25" s="27">
        <f t="shared" si="1"/>
        <v>-5525728</v>
      </c>
      <c r="L25" s="27">
        <f t="shared" si="1"/>
        <v>-8821258</v>
      </c>
      <c r="M25" s="27">
        <f t="shared" si="1"/>
        <v>-9077675</v>
      </c>
      <c r="N25" s="27">
        <f t="shared" si="1"/>
        <v>-23424661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-34615094</v>
      </c>
      <c r="X25" s="27">
        <f t="shared" si="1"/>
        <v>-82140107</v>
      </c>
      <c r="Y25" s="27">
        <f t="shared" si="1"/>
        <v>47525013</v>
      </c>
      <c r="Z25" s="28">
        <f>+IF(X25&lt;&gt;0,+(Y25/X25)*100,0)</f>
        <v>-57.85847466694924</v>
      </c>
      <c r="AA25" s="29">
        <f>SUM(AA19:AA24)</f>
        <v>-294188484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24082260</v>
      </c>
      <c r="D30" s="17"/>
      <c r="E30" s="18">
        <v>100000000</v>
      </c>
      <c r="F30" s="19">
        <v>100000000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27851104</v>
      </c>
      <c r="Y30" s="19">
        <v>-27851104</v>
      </c>
      <c r="Z30" s="20">
        <v>-100</v>
      </c>
      <c r="AA30" s="21">
        <v>100000000</v>
      </c>
    </row>
    <row r="31" spans="1:27" ht="13.5">
      <c r="A31" s="22" t="s">
        <v>53</v>
      </c>
      <c r="B31" s="16"/>
      <c r="C31" s="17">
        <v>748851</v>
      </c>
      <c r="D31" s="17"/>
      <c r="E31" s="18"/>
      <c r="F31" s="19"/>
      <c r="G31" s="19">
        <v>91637</v>
      </c>
      <c r="H31" s="36">
        <v>42865</v>
      </c>
      <c r="I31" s="36">
        <v>75232</v>
      </c>
      <c r="J31" s="36">
        <v>209734</v>
      </c>
      <c r="K31" s="19">
        <v>90590</v>
      </c>
      <c r="L31" s="19">
        <v>71009</v>
      </c>
      <c r="M31" s="19">
        <v>119863</v>
      </c>
      <c r="N31" s="19">
        <v>281462</v>
      </c>
      <c r="O31" s="36"/>
      <c r="P31" s="36"/>
      <c r="Q31" s="36"/>
      <c r="R31" s="19"/>
      <c r="S31" s="19"/>
      <c r="T31" s="19"/>
      <c r="U31" s="19"/>
      <c r="V31" s="36"/>
      <c r="W31" s="36">
        <v>491196</v>
      </c>
      <c r="X31" s="36"/>
      <c r="Y31" s="19">
        <v>491196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-11016226</v>
      </c>
      <c r="D33" s="17"/>
      <c r="E33" s="18">
        <v>-6974545</v>
      </c>
      <c r="F33" s="19">
        <v>-6974545</v>
      </c>
      <c r="G33" s="19"/>
      <c r="H33" s="19"/>
      <c r="I33" s="19"/>
      <c r="J33" s="19"/>
      <c r="K33" s="19"/>
      <c r="L33" s="19"/>
      <c r="M33" s="19">
        <v>-3259047</v>
      </c>
      <c r="N33" s="19">
        <v>-3259047</v>
      </c>
      <c r="O33" s="19"/>
      <c r="P33" s="19"/>
      <c r="Q33" s="19"/>
      <c r="R33" s="19"/>
      <c r="S33" s="19"/>
      <c r="T33" s="19"/>
      <c r="U33" s="19"/>
      <c r="V33" s="19"/>
      <c r="W33" s="19">
        <v>-3259047</v>
      </c>
      <c r="X33" s="19">
        <v>-3258960</v>
      </c>
      <c r="Y33" s="19">
        <v>-87</v>
      </c>
      <c r="Z33" s="20"/>
      <c r="AA33" s="21">
        <v>-6974545</v>
      </c>
    </row>
    <row r="34" spans="1:27" ht="13.5">
      <c r="A34" s="23" t="s">
        <v>55</v>
      </c>
      <c r="B34" s="24"/>
      <c r="C34" s="25">
        <f aca="true" t="shared" si="2" ref="C34:Y34">SUM(C29:C33)</f>
        <v>13814885</v>
      </c>
      <c r="D34" s="25">
        <f>SUM(D29:D33)</f>
        <v>0</v>
      </c>
      <c r="E34" s="26">
        <f t="shared" si="2"/>
        <v>93025455</v>
      </c>
      <c r="F34" s="27">
        <f t="shared" si="2"/>
        <v>93025455</v>
      </c>
      <c r="G34" s="27">
        <f t="shared" si="2"/>
        <v>91637</v>
      </c>
      <c r="H34" s="27">
        <f t="shared" si="2"/>
        <v>42865</v>
      </c>
      <c r="I34" s="27">
        <f t="shared" si="2"/>
        <v>75232</v>
      </c>
      <c r="J34" s="27">
        <f t="shared" si="2"/>
        <v>209734</v>
      </c>
      <c r="K34" s="27">
        <f t="shared" si="2"/>
        <v>90590</v>
      </c>
      <c r="L34" s="27">
        <f t="shared" si="2"/>
        <v>71009</v>
      </c>
      <c r="M34" s="27">
        <f t="shared" si="2"/>
        <v>-3139184</v>
      </c>
      <c r="N34" s="27">
        <f t="shared" si="2"/>
        <v>-2977585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-2767851</v>
      </c>
      <c r="X34" s="27">
        <f t="shared" si="2"/>
        <v>24592144</v>
      </c>
      <c r="Y34" s="27">
        <f t="shared" si="2"/>
        <v>-27359995</v>
      </c>
      <c r="Z34" s="28">
        <f>+IF(X34&lt;&gt;0,+(Y34/X34)*100,0)</f>
        <v>-111.25502111568638</v>
      </c>
      <c r="AA34" s="29">
        <f>SUM(AA29:AA33)</f>
        <v>93025455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66036495</v>
      </c>
      <c r="D36" s="31">
        <f>+D15+D25+D34</f>
        <v>0</v>
      </c>
      <c r="E36" s="32">
        <f t="shared" si="3"/>
        <v>-38396662</v>
      </c>
      <c r="F36" s="33">
        <f t="shared" si="3"/>
        <v>-38396662</v>
      </c>
      <c r="G36" s="33">
        <f t="shared" si="3"/>
        <v>81743621</v>
      </c>
      <c r="H36" s="33">
        <f t="shared" si="3"/>
        <v>-5859161</v>
      </c>
      <c r="I36" s="33">
        <f t="shared" si="3"/>
        <v>-25810048</v>
      </c>
      <c r="J36" s="33">
        <f t="shared" si="3"/>
        <v>50074412</v>
      </c>
      <c r="K36" s="33">
        <f t="shared" si="3"/>
        <v>59624206</v>
      </c>
      <c r="L36" s="33">
        <f t="shared" si="3"/>
        <v>-19546462</v>
      </c>
      <c r="M36" s="33">
        <f t="shared" si="3"/>
        <v>4204355</v>
      </c>
      <c r="N36" s="33">
        <f t="shared" si="3"/>
        <v>44282099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94356511</v>
      </c>
      <c r="X36" s="33">
        <f t="shared" si="3"/>
        <v>60503204</v>
      </c>
      <c r="Y36" s="33">
        <f t="shared" si="3"/>
        <v>33853307</v>
      </c>
      <c r="Z36" s="34">
        <f>+IF(X36&lt;&gt;0,+(Y36/X36)*100,0)</f>
        <v>55.95291614639118</v>
      </c>
      <c r="AA36" s="35">
        <f>+AA15+AA25+AA34</f>
        <v>-38396662</v>
      </c>
    </row>
    <row r="37" spans="1:27" ht="13.5">
      <c r="A37" s="22" t="s">
        <v>57</v>
      </c>
      <c r="B37" s="16"/>
      <c r="C37" s="31">
        <v>438891571</v>
      </c>
      <c r="D37" s="31"/>
      <c r="E37" s="32">
        <v>492149679</v>
      </c>
      <c r="F37" s="33"/>
      <c r="G37" s="33">
        <v>504928066</v>
      </c>
      <c r="H37" s="33">
        <v>586671687</v>
      </c>
      <c r="I37" s="33">
        <v>580812526</v>
      </c>
      <c r="J37" s="33">
        <v>504928066</v>
      </c>
      <c r="K37" s="33">
        <v>555002478</v>
      </c>
      <c r="L37" s="33">
        <v>614626684</v>
      </c>
      <c r="M37" s="33">
        <v>595080222</v>
      </c>
      <c r="N37" s="33">
        <v>555002478</v>
      </c>
      <c r="O37" s="33"/>
      <c r="P37" s="33"/>
      <c r="Q37" s="33"/>
      <c r="R37" s="33"/>
      <c r="S37" s="33"/>
      <c r="T37" s="33"/>
      <c r="U37" s="33"/>
      <c r="V37" s="33"/>
      <c r="W37" s="33">
        <v>504928066</v>
      </c>
      <c r="X37" s="33"/>
      <c r="Y37" s="33">
        <v>504928066</v>
      </c>
      <c r="Z37" s="34"/>
      <c r="AA37" s="35"/>
    </row>
    <row r="38" spans="1:27" ht="13.5">
      <c r="A38" s="41" t="s">
        <v>58</v>
      </c>
      <c r="B38" s="42"/>
      <c r="C38" s="43">
        <v>504928066</v>
      </c>
      <c r="D38" s="43"/>
      <c r="E38" s="44">
        <v>453753018</v>
      </c>
      <c r="F38" s="45">
        <v>-38396661</v>
      </c>
      <c r="G38" s="45">
        <v>586671687</v>
      </c>
      <c r="H38" s="45">
        <v>580812526</v>
      </c>
      <c r="I38" s="45">
        <v>555002478</v>
      </c>
      <c r="J38" s="45">
        <v>555002478</v>
      </c>
      <c r="K38" s="45">
        <v>614626684</v>
      </c>
      <c r="L38" s="45">
        <v>595080222</v>
      </c>
      <c r="M38" s="45">
        <v>599284577</v>
      </c>
      <c r="N38" s="45">
        <v>599284577</v>
      </c>
      <c r="O38" s="45"/>
      <c r="P38" s="45"/>
      <c r="Q38" s="45"/>
      <c r="R38" s="45"/>
      <c r="S38" s="45"/>
      <c r="T38" s="45"/>
      <c r="U38" s="45"/>
      <c r="V38" s="45"/>
      <c r="W38" s="45">
        <v>599284577</v>
      </c>
      <c r="X38" s="45">
        <v>60503205</v>
      </c>
      <c r="Y38" s="45">
        <v>538781372</v>
      </c>
      <c r="Z38" s="46">
        <v>890.5</v>
      </c>
      <c r="AA38" s="47">
        <v>-38396661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1087455094</v>
      </c>
      <c r="D6" s="17"/>
      <c r="E6" s="18">
        <v>1271776122</v>
      </c>
      <c r="F6" s="19">
        <v>1271776122</v>
      </c>
      <c r="G6" s="19">
        <v>55547156</v>
      </c>
      <c r="H6" s="19">
        <v>64102983</v>
      </c>
      <c r="I6" s="19">
        <v>86208384</v>
      </c>
      <c r="J6" s="19">
        <v>205858523</v>
      </c>
      <c r="K6" s="19">
        <v>75418425</v>
      </c>
      <c r="L6" s="19">
        <v>70959458</v>
      </c>
      <c r="M6" s="19">
        <v>70513733</v>
      </c>
      <c r="N6" s="19">
        <v>216891616</v>
      </c>
      <c r="O6" s="19"/>
      <c r="P6" s="19"/>
      <c r="Q6" s="19"/>
      <c r="R6" s="19"/>
      <c r="S6" s="19"/>
      <c r="T6" s="19"/>
      <c r="U6" s="19"/>
      <c r="V6" s="19"/>
      <c r="W6" s="19">
        <v>422750139</v>
      </c>
      <c r="X6" s="19">
        <v>635888064</v>
      </c>
      <c r="Y6" s="19">
        <v>-213137925</v>
      </c>
      <c r="Z6" s="20">
        <v>-33.52</v>
      </c>
      <c r="AA6" s="21">
        <v>1271776122</v>
      </c>
    </row>
    <row r="7" spans="1:27" ht="13.5">
      <c r="A7" s="22" t="s">
        <v>34</v>
      </c>
      <c r="B7" s="16"/>
      <c r="C7" s="17">
        <v>428512177</v>
      </c>
      <c r="D7" s="17"/>
      <c r="E7" s="18">
        <v>417931000</v>
      </c>
      <c r="F7" s="19">
        <v>417931000</v>
      </c>
      <c r="G7" s="19">
        <v>166273000</v>
      </c>
      <c r="H7" s="19">
        <v>1389000</v>
      </c>
      <c r="I7" s="19"/>
      <c r="J7" s="19">
        <v>167662000</v>
      </c>
      <c r="K7" s="19"/>
      <c r="L7" s="19">
        <v>98173000</v>
      </c>
      <c r="M7" s="19">
        <v>342000</v>
      </c>
      <c r="N7" s="19">
        <v>98515000</v>
      </c>
      <c r="O7" s="19"/>
      <c r="P7" s="19"/>
      <c r="Q7" s="19"/>
      <c r="R7" s="19"/>
      <c r="S7" s="19"/>
      <c r="T7" s="19"/>
      <c r="U7" s="19"/>
      <c r="V7" s="19"/>
      <c r="W7" s="19">
        <v>266177000</v>
      </c>
      <c r="X7" s="19">
        <v>208965502</v>
      </c>
      <c r="Y7" s="19">
        <v>57211498</v>
      </c>
      <c r="Z7" s="20">
        <v>27.38</v>
      </c>
      <c r="AA7" s="21">
        <v>417931000</v>
      </c>
    </row>
    <row r="8" spans="1:27" ht="13.5">
      <c r="A8" s="22" t="s">
        <v>35</v>
      </c>
      <c r="B8" s="16"/>
      <c r="C8" s="17">
        <v>189129592</v>
      </c>
      <c r="D8" s="17"/>
      <c r="E8" s="18">
        <v>156246000</v>
      </c>
      <c r="F8" s="19">
        <v>156246000</v>
      </c>
      <c r="G8" s="19">
        <v>43722000</v>
      </c>
      <c r="H8" s="19"/>
      <c r="I8" s="19">
        <v>1500000</v>
      </c>
      <c r="J8" s="19">
        <v>45222000</v>
      </c>
      <c r="K8" s="19">
        <v>2000000</v>
      </c>
      <c r="L8" s="19">
        <v>64825000</v>
      </c>
      <c r="M8" s="19">
        <v>1700000</v>
      </c>
      <c r="N8" s="19">
        <v>68525000</v>
      </c>
      <c r="O8" s="19"/>
      <c r="P8" s="19"/>
      <c r="Q8" s="19"/>
      <c r="R8" s="19"/>
      <c r="S8" s="19"/>
      <c r="T8" s="19"/>
      <c r="U8" s="19"/>
      <c r="V8" s="19"/>
      <c r="W8" s="19">
        <v>113747000</v>
      </c>
      <c r="X8" s="19">
        <v>78123000</v>
      </c>
      <c r="Y8" s="19">
        <v>35624000</v>
      </c>
      <c r="Z8" s="20">
        <v>45.6</v>
      </c>
      <c r="AA8" s="21">
        <v>156246000</v>
      </c>
    </row>
    <row r="9" spans="1:27" ht="13.5">
      <c r="A9" s="22" t="s">
        <v>36</v>
      </c>
      <c r="B9" s="16"/>
      <c r="C9" s="17">
        <v>129041338</v>
      </c>
      <c r="D9" s="17"/>
      <c r="E9" s="18">
        <v>108118515</v>
      </c>
      <c r="F9" s="19">
        <v>108118515</v>
      </c>
      <c r="G9" s="19">
        <v>11730381</v>
      </c>
      <c r="H9" s="19">
        <v>12209736</v>
      </c>
      <c r="I9" s="19">
        <v>18713531</v>
      </c>
      <c r="J9" s="19">
        <v>42653648</v>
      </c>
      <c r="K9" s="19">
        <v>7592692</v>
      </c>
      <c r="L9" s="19">
        <v>7809956</v>
      </c>
      <c r="M9" s="19">
        <v>7881204</v>
      </c>
      <c r="N9" s="19">
        <v>23283852</v>
      </c>
      <c r="O9" s="19"/>
      <c r="P9" s="19"/>
      <c r="Q9" s="19"/>
      <c r="R9" s="19"/>
      <c r="S9" s="19"/>
      <c r="T9" s="19"/>
      <c r="U9" s="19"/>
      <c r="V9" s="19"/>
      <c r="W9" s="19">
        <v>65937500</v>
      </c>
      <c r="X9" s="19">
        <v>54059258</v>
      </c>
      <c r="Y9" s="19">
        <v>11878242</v>
      </c>
      <c r="Z9" s="20">
        <v>21.97</v>
      </c>
      <c r="AA9" s="21">
        <v>108118515</v>
      </c>
    </row>
    <row r="10" spans="1:27" ht="13.5">
      <c r="A10" s="22" t="s">
        <v>37</v>
      </c>
      <c r="B10" s="16"/>
      <c r="C10" s="17">
        <v>15648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-1956854070</v>
      </c>
      <c r="D12" s="17"/>
      <c r="E12" s="18">
        <v>-1858320637</v>
      </c>
      <c r="F12" s="19">
        <v>-1858320637</v>
      </c>
      <c r="G12" s="19">
        <v>-154127836</v>
      </c>
      <c r="H12" s="19">
        <v>-96911150</v>
      </c>
      <c r="I12" s="19">
        <v>-81509336</v>
      </c>
      <c r="J12" s="19">
        <v>-332548322</v>
      </c>
      <c r="K12" s="19">
        <v>-78947005</v>
      </c>
      <c r="L12" s="19">
        <v>-100641780</v>
      </c>
      <c r="M12" s="19">
        <v>-114160584</v>
      </c>
      <c r="N12" s="19">
        <v>-293749369</v>
      </c>
      <c r="O12" s="19"/>
      <c r="P12" s="19"/>
      <c r="Q12" s="19"/>
      <c r="R12" s="19"/>
      <c r="S12" s="19"/>
      <c r="T12" s="19"/>
      <c r="U12" s="19"/>
      <c r="V12" s="19"/>
      <c r="W12" s="19">
        <v>-626297691</v>
      </c>
      <c r="X12" s="19">
        <v>-929160324</v>
      </c>
      <c r="Y12" s="19">
        <v>302862633</v>
      </c>
      <c r="Z12" s="20">
        <v>-32.6</v>
      </c>
      <c r="AA12" s="21">
        <v>-1858320637</v>
      </c>
    </row>
    <row r="13" spans="1:27" ht="13.5">
      <c r="A13" s="22" t="s">
        <v>40</v>
      </c>
      <c r="B13" s="16"/>
      <c r="C13" s="17"/>
      <c r="D13" s="17"/>
      <c r="E13" s="18">
        <v>-95751000</v>
      </c>
      <c r="F13" s="19">
        <v>-95751000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-47875500</v>
      </c>
      <c r="Y13" s="19">
        <v>47875500</v>
      </c>
      <c r="Z13" s="20">
        <v>-100</v>
      </c>
      <c r="AA13" s="21">
        <v>-95751000</v>
      </c>
    </row>
    <row r="14" spans="1:27" ht="13.5">
      <c r="A14" s="22" t="s">
        <v>41</v>
      </c>
      <c r="B14" s="16"/>
      <c r="C14" s="17">
        <v>-29457023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-152157244</v>
      </c>
      <c r="D15" s="25">
        <f>SUM(D6:D14)</f>
        <v>0</v>
      </c>
      <c r="E15" s="26">
        <f t="shared" si="0"/>
        <v>0</v>
      </c>
      <c r="F15" s="27">
        <f t="shared" si="0"/>
        <v>0</v>
      </c>
      <c r="G15" s="27">
        <f t="shared" si="0"/>
        <v>123144701</v>
      </c>
      <c r="H15" s="27">
        <f t="shared" si="0"/>
        <v>-19209431</v>
      </c>
      <c r="I15" s="27">
        <f t="shared" si="0"/>
        <v>24912579</v>
      </c>
      <c r="J15" s="27">
        <f t="shared" si="0"/>
        <v>128847849</v>
      </c>
      <c r="K15" s="27">
        <f t="shared" si="0"/>
        <v>6064112</v>
      </c>
      <c r="L15" s="27">
        <f t="shared" si="0"/>
        <v>141125634</v>
      </c>
      <c r="M15" s="27">
        <f t="shared" si="0"/>
        <v>-33723647</v>
      </c>
      <c r="N15" s="27">
        <f t="shared" si="0"/>
        <v>113466099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242313948</v>
      </c>
      <c r="X15" s="27">
        <f t="shared" si="0"/>
        <v>0</v>
      </c>
      <c r="Y15" s="27">
        <f t="shared" si="0"/>
        <v>242313948</v>
      </c>
      <c r="Z15" s="28">
        <f>+IF(X15&lt;&gt;0,+(Y15/X15)*100,0)</f>
        <v>0</v>
      </c>
      <c r="AA15" s="29">
        <f>SUM(AA6:AA14)</f>
        <v>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/>
      <c r="F24" s="19"/>
      <c r="G24" s="19">
        <v>-13357052</v>
      </c>
      <c r="H24" s="19">
        <v>-18761151</v>
      </c>
      <c r="I24" s="19">
        <v>-10877543</v>
      </c>
      <c r="J24" s="19">
        <v>-42995746</v>
      </c>
      <c r="K24" s="19">
        <v>-6058121</v>
      </c>
      <c r="L24" s="19">
        <v>-18034156</v>
      </c>
      <c r="M24" s="19">
        <v>-17714976</v>
      </c>
      <c r="N24" s="19">
        <v>-41807253</v>
      </c>
      <c r="O24" s="19"/>
      <c r="P24" s="19"/>
      <c r="Q24" s="19"/>
      <c r="R24" s="19"/>
      <c r="S24" s="19"/>
      <c r="T24" s="19"/>
      <c r="U24" s="19"/>
      <c r="V24" s="19"/>
      <c r="W24" s="19">
        <v>-84802999</v>
      </c>
      <c r="X24" s="19"/>
      <c r="Y24" s="19">
        <v>-84802999</v>
      </c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-13357052</v>
      </c>
      <c r="H25" s="27">
        <f t="shared" si="1"/>
        <v>-18761151</v>
      </c>
      <c r="I25" s="27">
        <f t="shared" si="1"/>
        <v>-10877543</v>
      </c>
      <c r="J25" s="27">
        <f t="shared" si="1"/>
        <v>-42995746</v>
      </c>
      <c r="K25" s="27">
        <f t="shared" si="1"/>
        <v>-6058121</v>
      </c>
      <c r="L25" s="27">
        <f t="shared" si="1"/>
        <v>-18034156</v>
      </c>
      <c r="M25" s="27">
        <f t="shared" si="1"/>
        <v>-17714976</v>
      </c>
      <c r="N25" s="27">
        <f t="shared" si="1"/>
        <v>-41807253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-84802999</v>
      </c>
      <c r="X25" s="27">
        <f t="shared" si="1"/>
        <v>0</v>
      </c>
      <c r="Y25" s="27">
        <f t="shared" si="1"/>
        <v>-84802999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-152157244</v>
      </c>
      <c r="D36" s="31">
        <f>+D15+D25+D34</f>
        <v>0</v>
      </c>
      <c r="E36" s="32">
        <f t="shared" si="3"/>
        <v>0</v>
      </c>
      <c r="F36" s="33">
        <f t="shared" si="3"/>
        <v>0</v>
      </c>
      <c r="G36" s="33">
        <f t="shared" si="3"/>
        <v>109787649</v>
      </c>
      <c r="H36" s="33">
        <f t="shared" si="3"/>
        <v>-37970582</v>
      </c>
      <c r="I36" s="33">
        <f t="shared" si="3"/>
        <v>14035036</v>
      </c>
      <c r="J36" s="33">
        <f t="shared" si="3"/>
        <v>85852103</v>
      </c>
      <c r="K36" s="33">
        <f t="shared" si="3"/>
        <v>5991</v>
      </c>
      <c r="L36" s="33">
        <f t="shared" si="3"/>
        <v>123091478</v>
      </c>
      <c r="M36" s="33">
        <f t="shared" si="3"/>
        <v>-51438623</v>
      </c>
      <c r="N36" s="33">
        <f t="shared" si="3"/>
        <v>71658846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157510949</v>
      </c>
      <c r="X36" s="33">
        <f t="shared" si="3"/>
        <v>0</v>
      </c>
      <c r="Y36" s="33">
        <f t="shared" si="3"/>
        <v>157510949</v>
      </c>
      <c r="Z36" s="34">
        <f>+IF(X36&lt;&gt;0,+(Y36/X36)*100,0)</f>
        <v>0</v>
      </c>
      <c r="AA36" s="35">
        <f>+AA15+AA25+AA34</f>
        <v>0</v>
      </c>
    </row>
    <row r="37" spans="1:27" ht="13.5">
      <c r="A37" s="22" t="s">
        <v>57</v>
      </c>
      <c r="B37" s="16"/>
      <c r="C37" s="31">
        <v>13552286</v>
      </c>
      <c r="D37" s="31"/>
      <c r="E37" s="32"/>
      <c r="F37" s="33"/>
      <c r="G37" s="33"/>
      <c r="H37" s="33">
        <v>109787649</v>
      </c>
      <c r="I37" s="33">
        <v>71817067</v>
      </c>
      <c r="J37" s="33"/>
      <c r="K37" s="33">
        <v>85852103</v>
      </c>
      <c r="L37" s="33">
        <v>85858094</v>
      </c>
      <c r="M37" s="33">
        <v>208949572</v>
      </c>
      <c r="N37" s="33">
        <v>85852103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-138604958</v>
      </c>
      <c r="D38" s="43"/>
      <c r="E38" s="44"/>
      <c r="F38" s="45"/>
      <c r="G38" s="45">
        <v>109787649</v>
      </c>
      <c r="H38" s="45">
        <v>71817067</v>
      </c>
      <c r="I38" s="45">
        <v>85852103</v>
      </c>
      <c r="J38" s="45">
        <v>85852103</v>
      </c>
      <c r="K38" s="45">
        <v>85858094</v>
      </c>
      <c r="L38" s="45">
        <v>208949572</v>
      </c>
      <c r="M38" s="45">
        <v>157510949</v>
      </c>
      <c r="N38" s="45">
        <v>157510949</v>
      </c>
      <c r="O38" s="45"/>
      <c r="P38" s="45"/>
      <c r="Q38" s="45"/>
      <c r="R38" s="45"/>
      <c r="S38" s="45"/>
      <c r="T38" s="45"/>
      <c r="U38" s="45"/>
      <c r="V38" s="45"/>
      <c r="W38" s="45">
        <v>157510949</v>
      </c>
      <c r="X38" s="45"/>
      <c r="Y38" s="45">
        <v>157510949</v>
      </c>
      <c r="Z38" s="46"/>
      <c r="AA38" s="47"/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946340213</v>
      </c>
      <c r="D6" s="17"/>
      <c r="E6" s="18">
        <v>857630964</v>
      </c>
      <c r="F6" s="19">
        <v>857630959</v>
      </c>
      <c r="G6" s="19">
        <v>80091088</v>
      </c>
      <c r="H6" s="19">
        <v>63396880</v>
      </c>
      <c r="I6" s="19">
        <v>69339793</v>
      </c>
      <c r="J6" s="19">
        <v>212827761</v>
      </c>
      <c r="K6" s="19">
        <v>105306467</v>
      </c>
      <c r="L6" s="19">
        <v>71865247</v>
      </c>
      <c r="M6" s="19">
        <v>82915588</v>
      </c>
      <c r="N6" s="19">
        <v>260087302</v>
      </c>
      <c r="O6" s="19"/>
      <c r="P6" s="19"/>
      <c r="Q6" s="19"/>
      <c r="R6" s="19"/>
      <c r="S6" s="19"/>
      <c r="T6" s="19"/>
      <c r="U6" s="19"/>
      <c r="V6" s="19"/>
      <c r="W6" s="19">
        <v>472915063</v>
      </c>
      <c r="X6" s="19">
        <v>432578825</v>
      </c>
      <c r="Y6" s="19">
        <v>40336238</v>
      </c>
      <c r="Z6" s="20">
        <v>9.32</v>
      </c>
      <c r="AA6" s="21">
        <v>857630959</v>
      </c>
    </row>
    <row r="7" spans="1:27" ht="13.5">
      <c r="A7" s="22" t="s">
        <v>34</v>
      </c>
      <c r="B7" s="16"/>
      <c r="C7" s="17">
        <v>228453515</v>
      </c>
      <c r="D7" s="17"/>
      <c r="E7" s="18">
        <v>242333977</v>
      </c>
      <c r="F7" s="19">
        <v>255226730</v>
      </c>
      <c r="G7" s="19">
        <v>54541978</v>
      </c>
      <c r="H7" s="19">
        <v>12551197</v>
      </c>
      <c r="I7" s="19">
        <v>4591983</v>
      </c>
      <c r="J7" s="19">
        <v>71685158</v>
      </c>
      <c r="K7" s="19">
        <v>11816941</v>
      </c>
      <c r="L7" s="19">
        <v>44492064</v>
      </c>
      <c r="M7" s="19">
        <v>30367989</v>
      </c>
      <c r="N7" s="19">
        <v>86676994</v>
      </c>
      <c r="O7" s="19"/>
      <c r="P7" s="19"/>
      <c r="Q7" s="19"/>
      <c r="R7" s="19"/>
      <c r="S7" s="19"/>
      <c r="T7" s="19"/>
      <c r="U7" s="19"/>
      <c r="V7" s="19"/>
      <c r="W7" s="19">
        <v>158362152</v>
      </c>
      <c r="X7" s="19">
        <v>140297080</v>
      </c>
      <c r="Y7" s="19">
        <v>18065072</v>
      </c>
      <c r="Z7" s="20">
        <v>12.88</v>
      </c>
      <c r="AA7" s="21">
        <v>255226730</v>
      </c>
    </row>
    <row r="8" spans="1:27" ht="13.5">
      <c r="A8" s="22" t="s">
        <v>35</v>
      </c>
      <c r="B8" s="16"/>
      <c r="C8" s="17">
        <v>267657523</v>
      </c>
      <c r="D8" s="17"/>
      <c r="E8" s="18">
        <v>142273589</v>
      </c>
      <c r="F8" s="19">
        <v>142918837</v>
      </c>
      <c r="G8" s="19">
        <v>44563000</v>
      </c>
      <c r="H8" s="19">
        <v>37909869</v>
      </c>
      <c r="I8" s="19"/>
      <c r="J8" s="19">
        <v>82472869</v>
      </c>
      <c r="K8" s="19">
        <v>5950361</v>
      </c>
      <c r="L8" s="19">
        <v>19236700</v>
      </c>
      <c r="M8" s="19"/>
      <c r="N8" s="19">
        <v>25187061</v>
      </c>
      <c r="O8" s="19"/>
      <c r="P8" s="19"/>
      <c r="Q8" s="19"/>
      <c r="R8" s="19"/>
      <c r="S8" s="19"/>
      <c r="T8" s="19"/>
      <c r="U8" s="19"/>
      <c r="V8" s="19"/>
      <c r="W8" s="19">
        <v>107659930</v>
      </c>
      <c r="X8" s="19">
        <v>96805532</v>
      </c>
      <c r="Y8" s="19">
        <v>10854398</v>
      </c>
      <c r="Z8" s="20">
        <v>11.21</v>
      </c>
      <c r="AA8" s="21">
        <v>142918837</v>
      </c>
    </row>
    <row r="9" spans="1:27" ht="13.5">
      <c r="A9" s="22" t="s">
        <v>36</v>
      </c>
      <c r="B9" s="16"/>
      <c r="C9" s="17">
        <v>22977273</v>
      </c>
      <c r="D9" s="17"/>
      <c r="E9" s="18">
        <v>23124431</v>
      </c>
      <c r="F9" s="19">
        <v>23124432</v>
      </c>
      <c r="G9" s="19">
        <v>2485381</v>
      </c>
      <c r="H9" s="19">
        <v>1964869</v>
      </c>
      <c r="I9" s="19">
        <v>1938071</v>
      </c>
      <c r="J9" s="19">
        <v>6388321</v>
      </c>
      <c r="K9" s="19">
        <v>1814119</v>
      </c>
      <c r="L9" s="19">
        <v>2377880</v>
      </c>
      <c r="M9" s="19">
        <v>2420334</v>
      </c>
      <c r="N9" s="19">
        <v>6612333</v>
      </c>
      <c r="O9" s="19"/>
      <c r="P9" s="19"/>
      <c r="Q9" s="19"/>
      <c r="R9" s="19"/>
      <c r="S9" s="19"/>
      <c r="T9" s="19"/>
      <c r="U9" s="19"/>
      <c r="V9" s="19"/>
      <c r="W9" s="19">
        <v>13000654</v>
      </c>
      <c r="X9" s="19">
        <v>11921176</v>
      </c>
      <c r="Y9" s="19">
        <v>1079478</v>
      </c>
      <c r="Z9" s="20">
        <v>9.06</v>
      </c>
      <c r="AA9" s="21">
        <v>23124432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-1136152472</v>
      </c>
      <c r="D12" s="17"/>
      <c r="E12" s="18">
        <v>-988638714</v>
      </c>
      <c r="F12" s="19">
        <v>-1001716473</v>
      </c>
      <c r="G12" s="19">
        <v>-99510486</v>
      </c>
      <c r="H12" s="19">
        <v>-113049668</v>
      </c>
      <c r="I12" s="19">
        <v>-78832882</v>
      </c>
      <c r="J12" s="19">
        <v>-291393036</v>
      </c>
      <c r="K12" s="19">
        <v>-93987991</v>
      </c>
      <c r="L12" s="19">
        <v>-108062500</v>
      </c>
      <c r="M12" s="19">
        <v>-129036655</v>
      </c>
      <c r="N12" s="19">
        <v>-331087146</v>
      </c>
      <c r="O12" s="19"/>
      <c r="P12" s="19"/>
      <c r="Q12" s="19"/>
      <c r="R12" s="19"/>
      <c r="S12" s="19"/>
      <c r="T12" s="19"/>
      <c r="U12" s="19"/>
      <c r="V12" s="19"/>
      <c r="W12" s="19">
        <v>-622480182</v>
      </c>
      <c r="X12" s="19">
        <v>-545796501</v>
      </c>
      <c r="Y12" s="19">
        <v>-76683681</v>
      </c>
      <c r="Z12" s="20">
        <v>14.05</v>
      </c>
      <c r="AA12" s="21">
        <v>-1001716473</v>
      </c>
    </row>
    <row r="13" spans="1:27" ht="13.5">
      <c r="A13" s="22" t="s">
        <v>40</v>
      </c>
      <c r="B13" s="16"/>
      <c r="C13" s="17">
        <v>-50384455</v>
      </c>
      <c r="D13" s="17"/>
      <c r="E13" s="18">
        <v>-47984398</v>
      </c>
      <c r="F13" s="19">
        <v>-47984399</v>
      </c>
      <c r="G13" s="19"/>
      <c r="H13" s="19"/>
      <c r="I13" s="19">
        <v>-31298</v>
      </c>
      <c r="J13" s="19">
        <v>-31298</v>
      </c>
      <c r="K13" s="19"/>
      <c r="L13" s="19"/>
      <c r="M13" s="19">
        <v>-24282055</v>
      </c>
      <c r="N13" s="19">
        <v>-24282055</v>
      </c>
      <c r="O13" s="19"/>
      <c r="P13" s="19"/>
      <c r="Q13" s="19"/>
      <c r="R13" s="19"/>
      <c r="S13" s="19"/>
      <c r="T13" s="19"/>
      <c r="U13" s="19"/>
      <c r="V13" s="19"/>
      <c r="W13" s="19">
        <v>-24313353</v>
      </c>
      <c r="X13" s="19">
        <v>-24117468</v>
      </c>
      <c r="Y13" s="19">
        <v>-195885</v>
      </c>
      <c r="Z13" s="20">
        <v>0.81</v>
      </c>
      <c r="AA13" s="21">
        <v>-47984399</v>
      </c>
    </row>
    <row r="14" spans="1:27" ht="13.5">
      <c r="A14" s="22" t="s">
        <v>41</v>
      </c>
      <c r="B14" s="16"/>
      <c r="C14" s="17">
        <v>-2301147</v>
      </c>
      <c r="D14" s="17"/>
      <c r="E14" s="18">
        <v>-3043001</v>
      </c>
      <c r="F14" s="19">
        <v>-3043001</v>
      </c>
      <c r="G14" s="19">
        <v>-135360</v>
      </c>
      <c r="H14" s="19">
        <v>-223622</v>
      </c>
      <c r="I14" s="19">
        <v>-323770</v>
      </c>
      <c r="J14" s="19">
        <v>-682752</v>
      </c>
      <c r="K14" s="19">
        <v>-185430</v>
      </c>
      <c r="L14" s="19">
        <v>-36368</v>
      </c>
      <c r="M14" s="19">
        <v>-557081</v>
      </c>
      <c r="N14" s="19">
        <v>-778879</v>
      </c>
      <c r="O14" s="19"/>
      <c r="P14" s="19"/>
      <c r="Q14" s="19"/>
      <c r="R14" s="19"/>
      <c r="S14" s="19"/>
      <c r="T14" s="19"/>
      <c r="U14" s="19"/>
      <c r="V14" s="19"/>
      <c r="W14" s="19">
        <v>-1461631</v>
      </c>
      <c r="X14" s="19">
        <v>-1502976</v>
      </c>
      <c r="Y14" s="19">
        <v>41345</v>
      </c>
      <c r="Z14" s="20">
        <v>-2.75</v>
      </c>
      <c r="AA14" s="21">
        <v>-3043001</v>
      </c>
    </row>
    <row r="15" spans="1:27" ht="13.5">
      <c r="A15" s="23" t="s">
        <v>42</v>
      </c>
      <c r="B15" s="24"/>
      <c r="C15" s="25">
        <f aca="true" t="shared" si="0" ref="C15:Y15">SUM(C6:C14)</f>
        <v>276590450</v>
      </c>
      <c r="D15" s="25">
        <f>SUM(D6:D14)</f>
        <v>0</v>
      </c>
      <c r="E15" s="26">
        <f t="shared" si="0"/>
        <v>225696848</v>
      </c>
      <c r="F15" s="27">
        <f t="shared" si="0"/>
        <v>226157085</v>
      </c>
      <c r="G15" s="27">
        <f t="shared" si="0"/>
        <v>82035601</v>
      </c>
      <c r="H15" s="27">
        <f t="shared" si="0"/>
        <v>2549525</v>
      </c>
      <c r="I15" s="27">
        <f t="shared" si="0"/>
        <v>-3318103</v>
      </c>
      <c r="J15" s="27">
        <f t="shared" si="0"/>
        <v>81267023</v>
      </c>
      <c r="K15" s="27">
        <f t="shared" si="0"/>
        <v>30714467</v>
      </c>
      <c r="L15" s="27">
        <f t="shared" si="0"/>
        <v>29873023</v>
      </c>
      <c r="M15" s="27">
        <f t="shared" si="0"/>
        <v>-38171880</v>
      </c>
      <c r="N15" s="27">
        <f t="shared" si="0"/>
        <v>22415610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103682633</v>
      </c>
      <c r="X15" s="27">
        <f t="shared" si="0"/>
        <v>110185668</v>
      </c>
      <c r="Y15" s="27">
        <f t="shared" si="0"/>
        <v>-6503035</v>
      </c>
      <c r="Z15" s="28">
        <f>+IF(X15&lt;&gt;0,+(Y15/X15)*100,0)</f>
        <v>-5.901888256465441</v>
      </c>
      <c r="AA15" s="29">
        <f>SUM(AA6:AA14)</f>
        <v>226157085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16324016</v>
      </c>
      <c r="D19" s="17"/>
      <c r="E19" s="18">
        <v>20201135</v>
      </c>
      <c r="F19" s="19">
        <v>20201135</v>
      </c>
      <c r="G19" s="36">
        <v>447359</v>
      </c>
      <c r="H19" s="36">
        <v>74193</v>
      </c>
      <c r="I19" s="36">
        <v>810134</v>
      </c>
      <c r="J19" s="19">
        <v>1331686</v>
      </c>
      <c r="K19" s="36">
        <v>126849</v>
      </c>
      <c r="L19" s="36">
        <v>58700</v>
      </c>
      <c r="M19" s="19">
        <v>397259</v>
      </c>
      <c r="N19" s="36">
        <v>582808</v>
      </c>
      <c r="O19" s="36"/>
      <c r="P19" s="36"/>
      <c r="Q19" s="19"/>
      <c r="R19" s="36"/>
      <c r="S19" s="36"/>
      <c r="T19" s="19"/>
      <c r="U19" s="36"/>
      <c r="V19" s="36"/>
      <c r="W19" s="36">
        <v>1914494</v>
      </c>
      <c r="X19" s="19">
        <v>5785987</v>
      </c>
      <c r="Y19" s="36">
        <v>-3871493</v>
      </c>
      <c r="Z19" s="37">
        <v>-66.91</v>
      </c>
      <c r="AA19" s="38">
        <v>20201135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-141592193</v>
      </c>
      <c r="D24" s="17"/>
      <c r="E24" s="18">
        <v>-176570126</v>
      </c>
      <c r="F24" s="19">
        <v>-192215373</v>
      </c>
      <c r="G24" s="19">
        <v>-8133608</v>
      </c>
      <c r="H24" s="19">
        <v>-7454504</v>
      </c>
      <c r="I24" s="19">
        <v>-10911223</v>
      </c>
      <c r="J24" s="19">
        <v>-26499335</v>
      </c>
      <c r="K24" s="19">
        <v>-9605628</v>
      </c>
      <c r="L24" s="19">
        <v>-4920007</v>
      </c>
      <c r="M24" s="19">
        <v>-13355624</v>
      </c>
      <c r="N24" s="19">
        <v>-27881259</v>
      </c>
      <c r="O24" s="19"/>
      <c r="P24" s="19"/>
      <c r="Q24" s="19"/>
      <c r="R24" s="19"/>
      <c r="S24" s="19"/>
      <c r="T24" s="19"/>
      <c r="U24" s="19"/>
      <c r="V24" s="19"/>
      <c r="W24" s="19">
        <v>-54380594</v>
      </c>
      <c r="X24" s="19">
        <v>-68568841</v>
      </c>
      <c r="Y24" s="19">
        <v>14188247</v>
      </c>
      <c r="Z24" s="20">
        <v>-20.69</v>
      </c>
      <c r="AA24" s="21">
        <v>-192215373</v>
      </c>
    </row>
    <row r="25" spans="1:27" ht="13.5">
      <c r="A25" s="23" t="s">
        <v>49</v>
      </c>
      <c r="B25" s="24"/>
      <c r="C25" s="25">
        <f aca="true" t="shared" si="1" ref="C25:Y25">SUM(C19:C24)</f>
        <v>-125268177</v>
      </c>
      <c r="D25" s="25">
        <f>SUM(D19:D24)</f>
        <v>0</v>
      </c>
      <c r="E25" s="26">
        <f t="shared" si="1"/>
        <v>-156368991</v>
      </c>
      <c r="F25" s="27">
        <f t="shared" si="1"/>
        <v>-172014238</v>
      </c>
      <c r="G25" s="27">
        <f t="shared" si="1"/>
        <v>-7686249</v>
      </c>
      <c r="H25" s="27">
        <f t="shared" si="1"/>
        <v>-7380311</v>
      </c>
      <c r="I25" s="27">
        <f t="shared" si="1"/>
        <v>-10101089</v>
      </c>
      <c r="J25" s="27">
        <f t="shared" si="1"/>
        <v>-25167649</v>
      </c>
      <c r="K25" s="27">
        <f t="shared" si="1"/>
        <v>-9478779</v>
      </c>
      <c r="L25" s="27">
        <f t="shared" si="1"/>
        <v>-4861307</v>
      </c>
      <c r="M25" s="27">
        <f t="shared" si="1"/>
        <v>-12958365</v>
      </c>
      <c r="N25" s="27">
        <f t="shared" si="1"/>
        <v>-27298451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-52466100</v>
      </c>
      <c r="X25" s="27">
        <f t="shared" si="1"/>
        <v>-62782854</v>
      </c>
      <c r="Y25" s="27">
        <f t="shared" si="1"/>
        <v>10316754</v>
      </c>
      <c r="Z25" s="28">
        <f>+IF(X25&lt;&gt;0,+(Y25/X25)*100,0)</f>
        <v>-16.43243870372634</v>
      </c>
      <c r="AA25" s="29">
        <f>SUM(AA19:AA24)</f>
        <v>-172014238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3444931</v>
      </c>
      <c r="D30" s="17"/>
      <c r="E30" s="18">
        <v>13505000</v>
      </c>
      <c r="F30" s="19">
        <v>13505000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>
        <v>13505000</v>
      </c>
    </row>
    <row r="31" spans="1:27" ht="13.5">
      <c r="A31" s="22" t="s">
        <v>53</v>
      </c>
      <c r="B31" s="16"/>
      <c r="C31" s="17">
        <v>2673133</v>
      </c>
      <c r="D31" s="17"/>
      <c r="E31" s="18">
        <v>495500</v>
      </c>
      <c r="F31" s="19">
        <v>495501</v>
      </c>
      <c r="G31" s="19">
        <v>139875</v>
      </c>
      <c r="H31" s="36">
        <v>174287</v>
      </c>
      <c r="I31" s="36">
        <v>191659</v>
      </c>
      <c r="J31" s="36">
        <v>505821</v>
      </c>
      <c r="K31" s="19">
        <v>222011</v>
      </c>
      <c r="L31" s="19">
        <v>1619290</v>
      </c>
      <c r="M31" s="19">
        <v>300245</v>
      </c>
      <c r="N31" s="19">
        <v>2141546</v>
      </c>
      <c r="O31" s="36"/>
      <c r="P31" s="36"/>
      <c r="Q31" s="36"/>
      <c r="R31" s="19"/>
      <c r="S31" s="19"/>
      <c r="T31" s="19"/>
      <c r="U31" s="19"/>
      <c r="V31" s="36"/>
      <c r="W31" s="36">
        <v>2647367</v>
      </c>
      <c r="X31" s="36">
        <v>594887</v>
      </c>
      <c r="Y31" s="19">
        <v>2052480</v>
      </c>
      <c r="Z31" s="20">
        <v>345.02</v>
      </c>
      <c r="AA31" s="21">
        <v>495501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-37122539</v>
      </c>
      <c r="D33" s="17"/>
      <c r="E33" s="18">
        <v>-33644292</v>
      </c>
      <c r="F33" s="19">
        <v>-33644293</v>
      </c>
      <c r="G33" s="19"/>
      <c r="H33" s="19"/>
      <c r="I33" s="19">
        <v>-252465</v>
      </c>
      <c r="J33" s="19">
        <v>-252465</v>
      </c>
      <c r="K33" s="19"/>
      <c r="L33" s="19"/>
      <c r="M33" s="19">
        <v>-20224238</v>
      </c>
      <c r="N33" s="19">
        <v>-20224238</v>
      </c>
      <c r="O33" s="19"/>
      <c r="P33" s="19"/>
      <c r="Q33" s="19"/>
      <c r="R33" s="19"/>
      <c r="S33" s="19"/>
      <c r="T33" s="19"/>
      <c r="U33" s="19"/>
      <c r="V33" s="19"/>
      <c r="W33" s="19">
        <v>-20476703</v>
      </c>
      <c r="X33" s="19">
        <v>-20435240</v>
      </c>
      <c r="Y33" s="19">
        <v>-41463</v>
      </c>
      <c r="Z33" s="20">
        <v>0.2</v>
      </c>
      <c r="AA33" s="21">
        <v>-33644293</v>
      </c>
    </row>
    <row r="34" spans="1:27" ht="13.5">
      <c r="A34" s="23" t="s">
        <v>55</v>
      </c>
      <c r="B34" s="24"/>
      <c r="C34" s="25">
        <f aca="true" t="shared" si="2" ref="C34:Y34">SUM(C29:C33)</f>
        <v>-31004475</v>
      </c>
      <c r="D34" s="25">
        <f>SUM(D29:D33)</f>
        <v>0</v>
      </c>
      <c r="E34" s="26">
        <f t="shared" si="2"/>
        <v>-19643792</v>
      </c>
      <c r="F34" s="27">
        <f t="shared" si="2"/>
        <v>-19643792</v>
      </c>
      <c r="G34" s="27">
        <f t="shared" si="2"/>
        <v>139875</v>
      </c>
      <c r="H34" s="27">
        <f t="shared" si="2"/>
        <v>174287</v>
      </c>
      <c r="I34" s="27">
        <f t="shared" si="2"/>
        <v>-60806</v>
      </c>
      <c r="J34" s="27">
        <f t="shared" si="2"/>
        <v>253356</v>
      </c>
      <c r="K34" s="27">
        <f t="shared" si="2"/>
        <v>222011</v>
      </c>
      <c r="L34" s="27">
        <f t="shared" si="2"/>
        <v>1619290</v>
      </c>
      <c r="M34" s="27">
        <f t="shared" si="2"/>
        <v>-19923993</v>
      </c>
      <c r="N34" s="27">
        <f t="shared" si="2"/>
        <v>-18082692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-17829336</v>
      </c>
      <c r="X34" s="27">
        <f t="shared" si="2"/>
        <v>-19840353</v>
      </c>
      <c r="Y34" s="27">
        <f t="shared" si="2"/>
        <v>2011017</v>
      </c>
      <c r="Z34" s="28">
        <f>+IF(X34&lt;&gt;0,+(Y34/X34)*100,0)</f>
        <v>-10.135994052121957</v>
      </c>
      <c r="AA34" s="29">
        <f>SUM(AA29:AA33)</f>
        <v>-19643792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120317798</v>
      </c>
      <c r="D36" s="31">
        <f>+D15+D25+D34</f>
        <v>0</v>
      </c>
      <c r="E36" s="32">
        <f t="shared" si="3"/>
        <v>49684065</v>
      </c>
      <c r="F36" s="33">
        <f t="shared" si="3"/>
        <v>34499055</v>
      </c>
      <c r="G36" s="33">
        <f t="shared" si="3"/>
        <v>74489227</v>
      </c>
      <c r="H36" s="33">
        <f t="shared" si="3"/>
        <v>-4656499</v>
      </c>
      <c r="I36" s="33">
        <f t="shared" si="3"/>
        <v>-13479998</v>
      </c>
      <c r="J36" s="33">
        <f t="shared" si="3"/>
        <v>56352730</v>
      </c>
      <c r="K36" s="33">
        <f t="shared" si="3"/>
        <v>21457699</v>
      </c>
      <c r="L36" s="33">
        <f t="shared" si="3"/>
        <v>26631006</v>
      </c>
      <c r="M36" s="33">
        <f t="shared" si="3"/>
        <v>-71054238</v>
      </c>
      <c r="N36" s="33">
        <f t="shared" si="3"/>
        <v>-22965533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33387197</v>
      </c>
      <c r="X36" s="33">
        <f t="shared" si="3"/>
        <v>27562461</v>
      </c>
      <c r="Y36" s="33">
        <f t="shared" si="3"/>
        <v>5824736</v>
      </c>
      <c r="Z36" s="34">
        <f>+IF(X36&lt;&gt;0,+(Y36/X36)*100,0)</f>
        <v>21.13285892721989</v>
      </c>
      <c r="AA36" s="35">
        <f>+AA15+AA25+AA34</f>
        <v>34499055</v>
      </c>
    </row>
    <row r="37" spans="1:27" ht="13.5">
      <c r="A37" s="22" t="s">
        <v>57</v>
      </c>
      <c r="B37" s="16"/>
      <c r="C37" s="31">
        <v>266877126</v>
      </c>
      <c r="D37" s="31"/>
      <c r="E37" s="32">
        <v>387194924</v>
      </c>
      <c r="F37" s="33">
        <v>387194924</v>
      </c>
      <c r="G37" s="33">
        <v>387194924</v>
      </c>
      <c r="H37" s="33">
        <v>461684151</v>
      </c>
      <c r="I37" s="33">
        <v>457027652</v>
      </c>
      <c r="J37" s="33">
        <v>387194924</v>
      </c>
      <c r="K37" s="33">
        <v>443547654</v>
      </c>
      <c r="L37" s="33">
        <v>465005353</v>
      </c>
      <c r="M37" s="33">
        <v>491636359</v>
      </c>
      <c r="N37" s="33">
        <v>443547654</v>
      </c>
      <c r="O37" s="33"/>
      <c r="P37" s="33"/>
      <c r="Q37" s="33"/>
      <c r="R37" s="33"/>
      <c r="S37" s="33"/>
      <c r="T37" s="33"/>
      <c r="U37" s="33"/>
      <c r="V37" s="33"/>
      <c r="W37" s="33">
        <v>387194924</v>
      </c>
      <c r="X37" s="33">
        <v>387194924</v>
      </c>
      <c r="Y37" s="33"/>
      <c r="Z37" s="34"/>
      <c r="AA37" s="35">
        <v>387194924</v>
      </c>
    </row>
    <row r="38" spans="1:27" ht="13.5">
      <c r="A38" s="41" t="s">
        <v>58</v>
      </c>
      <c r="B38" s="42"/>
      <c r="C38" s="43">
        <v>387194924</v>
      </c>
      <c r="D38" s="43"/>
      <c r="E38" s="44">
        <v>436878988</v>
      </c>
      <c r="F38" s="45">
        <v>421693983</v>
      </c>
      <c r="G38" s="45">
        <v>461684151</v>
      </c>
      <c r="H38" s="45">
        <v>457027652</v>
      </c>
      <c r="I38" s="45">
        <v>443547654</v>
      </c>
      <c r="J38" s="45">
        <v>443547654</v>
      </c>
      <c r="K38" s="45">
        <v>465005353</v>
      </c>
      <c r="L38" s="45">
        <v>491636359</v>
      </c>
      <c r="M38" s="45">
        <v>420582121</v>
      </c>
      <c r="N38" s="45">
        <v>420582121</v>
      </c>
      <c r="O38" s="45"/>
      <c r="P38" s="45"/>
      <c r="Q38" s="45"/>
      <c r="R38" s="45"/>
      <c r="S38" s="45"/>
      <c r="T38" s="45"/>
      <c r="U38" s="45"/>
      <c r="V38" s="45"/>
      <c r="W38" s="45">
        <v>420582121</v>
      </c>
      <c r="X38" s="45">
        <v>414757389</v>
      </c>
      <c r="Y38" s="45">
        <v>5824732</v>
      </c>
      <c r="Z38" s="46">
        <v>1.4</v>
      </c>
      <c r="AA38" s="47">
        <v>421693983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2985171559</v>
      </c>
      <c r="D6" s="17"/>
      <c r="E6" s="18">
        <v>3626681740</v>
      </c>
      <c r="F6" s="19">
        <v>3626681740</v>
      </c>
      <c r="G6" s="19">
        <v>305592269</v>
      </c>
      <c r="H6" s="19">
        <v>263648481</v>
      </c>
      <c r="I6" s="19">
        <v>303485096</v>
      </c>
      <c r="J6" s="19">
        <v>872725846</v>
      </c>
      <c r="K6" s="19">
        <v>292491598</v>
      </c>
      <c r="L6" s="19">
        <v>253256561</v>
      </c>
      <c r="M6" s="19">
        <v>356341986</v>
      </c>
      <c r="N6" s="19">
        <v>902090145</v>
      </c>
      <c r="O6" s="19"/>
      <c r="P6" s="19"/>
      <c r="Q6" s="19"/>
      <c r="R6" s="19"/>
      <c r="S6" s="19"/>
      <c r="T6" s="19"/>
      <c r="U6" s="19"/>
      <c r="V6" s="19"/>
      <c r="W6" s="19">
        <v>1774815991</v>
      </c>
      <c r="X6" s="19">
        <v>1933331252</v>
      </c>
      <c r="Y6" s="19">
        <v>-158515261</v>
      </c>
      <c r="Z6" s="20">
        <v>-8.2</v>
      </c>
      <c r="AA6" s="21">
        <v>3626681740</v>
      </c>
    </row>
    <row r="7" spans="1:27" ht="13.5">
      <c r="A7" s="22" t="s">
        <v>34</v>
      </c>
      <c r="B7" s="16"/>
      <c r="C7" s="17">
        <v>598857000</v>
      </c>
      <c r="D7" s="17"/>
      <c r="E7" s="18">
        <v>623643790</v>
      </c>
      <c r="F7" s="19">
        <v>623643790</v>
      </c>
      <c r="G7" s="19">
        <v>238348000</v>
      </c>
      <c r="H7" s="19"/>
      <c r="I7" s="19"/>
      <c r="J7" s="19">
        <v>238348000</v>
      </c>
      <c r="K7" s="19"/>
      <c r="L7" s="19">
        <v>200715000</v>
      </c>
      <c r="M7" s="19"/>
      <c r="N7" s="19">
        <v>200715000</v>
      </c>
      <c r="O7" s="19"/>
      <c r="P7" s="19"/>
      <c r="Q7" s="19"/>
      <c r="R7" s="19"/>
      <c r="S7" s="19"/>
      <c r="T7" s="19"/>
      <c r="U7" s="19"/>
      <c r="V7" s="19"/>
      <c r="W7" s="19">
        <v>439063000</v>
      </c>
      <c r="X7" s="19">
        <v>405791345</v>
      </c>
      <c r="Y7" s="19">
        <v>33271655</v>
      </c>
      <c r="Z7" s="20">
        <v>8.2</v>
      </c>
      <c r="AA7" s="21">
        <v>623643790</v>
      </c>
    </row>
    <row r="8" spans="1:27" ht="13.5">
      <c r="A8" s="22" t="s">
        <v>35</v>
      </c>
      <c r="B8" s="16"/>
      <c r="C8" s="17">
        <v>225180691</v>
      </c>
      <c r="D8" s="17"/>
      <c r="E8" s="18">
        <v>263006660</v>
      </c>
      <c r="F8" s="19">
        <v>263006660</v>
      </c>
      <c r="G8" s="19">
        <v>80067000</v>
      </c>
      <c r="H8" s="19">
        <v>2610000</v>
      </c>
      <c r="I8" s="19"/>
      <c r="J8" s="19">
        <v>82677000</v>
      </c>
      <c r="K8" s="19"/>
      <c r="L8" s="19">
        <v>4969472</v>
      </c>
      <c r="M8" s="19">
        <v>52276730</v>
      </c>
      <c r="N8" s="19">
        <v>57246202</v>
      </c>
      <c r="O8" s="19"/>
      <c r="P8" s="19"/>
      <c r="Q8" s="19"/>
      <c r="R8" s="19"/>
      <c r="S8" s="19"/>
      <c r="T8" s="19"/>
      <c r="U8" s="19"/>
      <c r="V8" s="19"/>
      <c r="W8" s="19">
        <v>139923202</v>
      </c>
      <c r="X8" s="19">
        <v>118597511</v>
      </c>
      <c r="Y8" s="19">
        <v>21325691</v>
      </c>
      <c r="Z8" s="20">
        <v>17.98</v>
      </c>
      <c r="AA8" s="21">
        <v>263006660</v>
      </c>
    </row>
    <row r="9" spans="1:27" ht="13.5">
      <c r="A9" s="22" t="s">
        <v>36</v>
      </c>
      <c r="B9" s="16"/>
      <c r="C9" s="17">
        <v>39410982</v>
      </c>
      <c r="D9" s="17"/>
      <c r="E9" s="18">
        <v>33947562</v>
      </c>
      <c r="F9" s="19">
        <v>33947562</v>
      </c>
      <c r="G9" s="19">
        <v>2399850</v>
      </c>
      <c r="H9" s="19">
        <v>3411072</v>
      </c>
      <c r="I9" s="19">
        <v>2887931</v>
      </c>
      <c r="J9" s="19">
        <v>8698853</v>
      </c>
      <c r="K9" s="19">
        <v>3035286</v>
      </c>
      <c r="L9" s="19">
        <v>3038290</v>
      </c>
      <c r="M9" s="19">
        <v>3097221</v>
      </c>
      <c r="N9" s="19">
        <v>9170797</v>
      </c>
      <c r="O9" s="19"/>
      <c r="P9" s="19"/>
      <c r="Q9" s="19"/>
      <c r="R9" s="19"/>
      <c r="S9" s="19"/>
      <c r="T9" s="19"/>
      <c r="U9" s="19"/>
      <c r="V9" s="19"/>
      <c r="W9" s="19">
        <v>17869650</v>
      </c>
      <c r="X9" s="19">
        <v>14382909</v>
      </c>
      <c r="Y9" s="19">
        <v>3486741</v>
      </c>
      <c r="Z9" s="20">
        <v>24.24</v>
      </c>
      <c r="AA9" s="21">
        <v>33947562</v>
      </c>
    </row>
    <row r="10" spans="1:27" ht="13.5">
      <c r="A10" s="22" t="s">
        <v>37</v>
      </c>
      <c r="B10" s="16"/>
      <c r="C10" s="17">
        <v>6050</v>
      </c>
      <c r="D10" s="17"/>
      <c r="E10" s="18">
        <v>5000</v>
      </c>
      <c r="F10" s="19">
        <v>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>
        <v>5000</v>
      </c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-3644455658</v>
      </c>
      <c r="D12" s="17"/>
      <c r="E12" s="18">
        <v>-3870732226</v>
      </c>
      <c r="F12" s="19">
        <v>-3870732226</v>
      </c>
      <c r="G12" s="19">
        <v>-584788452</v>
      </c>
      <c r="H12" s="19">
        <v>-438542894</v>
      </c>
      <c r="I12" s="19">
        <v>-443903565</v>
      </c>
      <c r="J12" s="19">
        <v>-1467234911</v>
      </c>
      <c r="K12" s="19">
        <v>-310144771</v>
      </c>
      <c r="L12" s="19">
        <v>-304057455</v>
      </c>
      <c r="M12" s="19">
        <v>-457026964</v>
      </c>
      <c r="N12" s="19">
        <v>-1071229190</v>
      </c>
      <c r="O12" s="19"/>
      <c r="P12" s="19"/>
      <c r="Q12" s="19"/>
      <c r="R12" s="19"/>
      <c r="S12" s="19"/>
      <c r="T12" s="19"/>
      <c r="U12" s="19"/>
      <c r="V12" s="19"/>
      <c r="W12" s="19">
        <v>-2538464101</v>
      </c>
      <c r="X12" s="19">
        <v>-2047781304</v>
      </c>
      <c r="Y12" s="19">
        <v>-490682797</v>
      </c>
      <c r="Z12" s="20">
        <v>23.96</v>
      </c>
      <c r="AA12" s="21">
        <v>-3870732226</v>
      </c>
    </row>
    <row r="13" spans="1:27" ht="13.5">
      <c r="A13" s="22" t="s">
        <v>40</v>
      </c>
      <c r="B13" s="16"/>
      <c r="C13" s="17">
        <v>-27575854</v>
      </c>
      <c r="D13" s="17"/>
      <c r="E13" s="18">
        <v>-11896707</v>
      </c>
      <c r="F13" s="19">
        <v>-11896707</v>
      </c>
      <c r="G13" s="19">
        <v>-39732</v>
      </c>
      <c r="H13" s="19">
        <v>-46305</v>
      </c>
      <c r="I13" s="19"/>
      <c r="J13" s="19">
        <v>-86037</v>
      </c>
      <c r="K13" s="19">
        <v>-380340</v>
      </c>
      <c r="L13" s="19">
        <v>-763401</v>
      </c>
      <c r="M13" s="19">
        <v>-900961</v>
      </c>
      <c r="N13" s="19">
        <v>-2044702</v>
      </c>
      <c r="O13" s="19"/>
      <c r="P13" s="19"/>
      <c r="Q13" s="19"/>
      <c r="R13" s="19"/>
      <c r="S13" s="19"/>
      <c r="T13" s="19"/>
      <c r="U13" s="19"/>
      <c r="V13" s="19"/>
      <c r="W13" s="19">
        <v>-2130739</v>
      </c>
      <c r="X13" s="19">
        <v>-601951</v>
      </c>
      <c r="Y13" s="19">
        <v>-1528788</v>
      </c>
      <c r="Z13" s="20">
        <v>253.97</v>
      </c>
      <c r="AA13" s="21">
        <v>-11896707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176594770</v>
      </c>
      <c r="D15" s="25">
        <f>SUM(D6:D14)</f>
        <v>0</v>
      </c>
      <c r="E15" s="26">
        <f t="shared" si="0"/>
        <v>664655819</v>
      </c>
      <c r="F15" s="27">
        <f t="shared" si="0"/>
        <v>664655819</v>
      </c>
      <c r="G15" s="27">
        <f t="shared" si="0"/>
        <v>41578935</v>
      </c>
      <c r="H15" s="27">
        <f t="shared" si="0"/>
        <v>-168919646</v>
      </c>
      <c r="I15" s="27">
        <f t="shared" si="0"/>
        <v>-137530538</v>
      </c>
      <c r="J15" s="27">
        <f t="shared" si="0"/>
        <v>-264871249</v>
      </c>
      <c r="K15" s="27">
        <f t="shared" si="0"/>
        <v>-14998227</v>
      </c>
      <c r="L15" s="27">
        <f t="shared" si="0"/>
        <v>157158467</v>
      </c>
      <c r="M15" s="27">
        <f t="shared" si="0"/>
        <v>-46211988</v>
      </c>
      <c r="N15" s="27">
        <f t="shared" si="0"/>
        <v>95948252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-168922997</v>
      </c>
      <c r="X15" s="27">
        <f t="shared" si="0"/>
        <v>423719762</v>
      </c>
      <c r="Y15" s="27">
        <f t="shared" si="0"/>
        <v>-592642759</v>
      </c>
      <c r="Z15" s="28">
        <f>+IF(X15&lt;&gt;0,+(Y15/X15)*100,0)</f>
        <v>-139.86667891123756</v>
      </c>
      <c r="AA15" s="29">
        <f>SUM(AA6:AA14)</f>
        <v>664655819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2519029</v>
      </c>
      <c r="D19" s="17"/>
      <c r="E19" s="18">
        <v>1413853</v>
      </c>
      <c r="F19" s="19">
        <v>1413853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1413853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782742</v>
      </c>
      <c r="H22" s="19">
        <v>70367646</v>
      </c>
      <c r="I22" s="19">
        <v>65599375</v>
      </c>
      <c r="J22" s="19">
        <v>136749763</v>
      </c>
      <c r="K22" s="19">
        <v>41782208</v>
      </c>
      <c r="L22" s="19">
        <v>29268215</v>
      </c>
      <c r="M22" s="19">
        <v>8120793</v>
      </c>
      <c r="N22" s="19">
        <v>79171216</v>
      </c>
      <c r="O22" s="19"/>
      <c r="P22" s="19"/>
      <c r="Q22" s="19"/>
      <c r="R22" s="19"/>
      <c r="S22" s="19"/>
      <c r="T22" s="19"/>
      <c r="U22" s="19"/>
      <c r="V22" s="19"/>
      <c r="W22" s="19">
        <v>215920979</v>
      </c>
      <c r="X22" s="19"/>
      <c r="Y22" s="19">
        <v>215920979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-180416705</v>
      </c>
      <c r="D24" s="17"/>
      <c r="E24" s="18">
        <v>-408425347</v>
      </c>
      <c r="F24" s="19">
        <v>-408425347</v>
      </c>
      <c r="G24" s="19">
        <v>-119352</v>
      </c>
      <c r="H24" s="19">
        <v>-21065982</v>
      </c>
      <c r="I24" s="19">
        <v>-17522993</v>
      </c>
      <c r="J24" s="19">
        <v>-38708327</v>
      </c>
      <c r="K24" s="19">
        <v>-27017638</v>
      </c>
      <c r="L24" s="19">
        <v>-26395104</v>
      </c>
      <c r="M24" s="19">
        <v>-48223823</v>
      </c>
      <c r="N24" s="19">
        <v>-101636565</v>
      </c>
      <c r="O24" s="19"/>
      <c r="P24" s="19"/>
      <c r="Q24" s="19"/>
      <c r="R24" s="19"/>
      <c r="S24" s="19"/>
      <c r="T24" s="19"/>
      <c r="U24" s="19"/>
      <c r="V24" s="19"/>
      <c r="W24" s="19">
        <v>-140344892</v>
      </c>
      <c r="X24" s="19">
        <v>-183636329</v>
      </c>
      <c r="Y24" s="19">
        <v>43291437</v>
      </c>
      <c r="Z24" s="20">
        <v>-23.57</v>
      </c>
      <c r="AA24" s="21">
        <v>-408425347</v>
      </c>
    </row>
    <row r="25" spans="1:27" ht="13.5">
      <c r="A25" s="23" t="s">
        <v>49</v>
      </c>
      <c r="B25" s="24"/>
      <c r="C25" s="25">
        <f aca="true" t="shared" si="1" ref="C25:Y25">SUM(C19:C24)</f>
        <v>-177897676</v>
      </c>
      <c r="D25" s="25">
        <f>SUM(D19:D24)</f>
        <v>0</v>
      </c>
      <c r="E25" s="26">
        <f t="shared" si="1"/>
        <v>-407011494</v>
      </c>
      <c r="F25" s="27">
        <f t="shared" si="1"/>
        <v>-407011494</v>
      </c>
      <c r="G25" s="27">
        <f t="shared" si="1"/>
        <v>663390</v>
      </c>
      <c r="H25" s="27">
        <f t="shared" si="1"/>
        <v>49301664</v>
      </c>
      <c r="I25" s="27">
        <f t="shared" si="1"/>
        <v>48076382</v>
      </c>
      <c r="J25" s="27">
        <f t="shared" si="1"/>
        <v>98041436</v>
      </c>
      <c r="K25" s="27">
        <f t="shared" si="1"/>
        <v>14764570</v>
      </c>
      <c r="L25" s="27">
        <f t="shared" si="1"/>
        <v>2873111</v>
      </c>
      <c r="M25" s="27">
        <f t="shared" si="1"/>
        <v>-40103030</v>
      </c>
      <c r="N25" s="27">
        <f t="shared" si="1"/>
        <v>-22465349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75576087</v>
      </c>
      <c r="X25" s="27">
        <f t="shared" si="1"/>
        <v>-183636329</v>
      </c>
      <c r="Y25" s="27">
        <f t="shared" si="1"/>
        <v>259212416</v>
      </c>
      <c r="Z25" s="28">
        <f>+IF(X25&lt;&gt;0,+(Y25/X25)*100,0)</f>
        <v>-141.15530266345064</v>
      </c>
      <c r="AA25" s="29">
        <f>SUM(AA19:AA24)</f>
        <v>-407011494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>
        <v>98000000</v>
      </c>
      <c r="J29" s="19">
        <v>98000000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98000000</v>
      </c>
      <c r="X29" s="19"/>
      <c r="Y29" s="19">
        <v>98000000</v>
      </c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3465352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-3435772</v>
      </c>
      <c r="D33" s="17"/>
      <c r="E33" s="18"/>
      <c r="F33" s="19"/>
      <c r="G33" s="19">
        <v>-4434243</v>
      </c>
      <c r="H33" s="19">
        <v>-6049091</v>
      </c>
      <c r="I33" s="19">
        <v>-5453460</v>
      </c>
      <c r="J33" s="19">
        <v>-15936794</v>
      </c>
      <c r="K33" s="19">
        <v>-1760498</v>
      </c>
      <c r="L33" s="19">
        <v>-2530637</v>
      </c>
      <c r="M33" s="19">
        <v>-45390431</v>
      </c>
      <c r="N33" s="19">
        <v>-49681566</v>
      </c>
      <c r="O33" s="19"/>
      <c r="P33" s="19"/>
      <c r="Q33" s="19"/>
      <c r="R33" s="19"/>
      <c r="S33" s="19"/>
      <c r="T33" s="19"/>
      <c r="U33" s="19"/>
      <c r="V33" s="19"/>
      <c r="W33" s="19">
        <v>-65618360</v>
      </c>
      <c r="X33" s="19"/>
      <c r="Y33" s="19">
        <v>-65618360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29580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-4434243</v>
      </c>
      <c r="H34" s="27">
        <f t="shared" si="2"/>
        <v>-6049091</v>
      </c>
      <c r="I34" s="27">
        <f t="shared" si="2"/>
        <v>92546540</v>
      </c>
      <c r="J34" s="27">
        <f t="shared" si="2"/>
        <v>82063206</v>
      </c>
      <c r="K34" s="27">
        <f t="shared" si="2"/>
        <v>-1760498</v>
      </c>
      <c r="L34" s="27">
        <f t="shared" si="2"/>
        <v>-2530637</v>
      </c>
      <c r="M34" s="27">
        <f t="shared" si="2"/>
        <v>-45390431</v>
      </c>
      <c r="N34" s="27">
        <f t="shared" si="2"/>
        <v>-49681566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32381640</v>
      </c>
      <c r="X34" s="27">
        <f t="shared" si="2"/>
        <v>0</v>
      </c>
      <c r="Y34" s="27">
        <f t="shared" si="2"/>
        <v>32381640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-1273326</v>
      </c>
      <c r="D36" s="31">
        <f>+D15+D25+D34</f>
        <v>0</v>
      </c>
      <c r="E36" s="32">
        <f t="shared" si="3"/>
        <v>257644325</v>
      </c>
      <c r="F36" s="33">
        <f t="shared" si="3"/>
        <v>257644325</v>
      </c>
      <c r="G36" s="33">
        <f t="shared" si="3"/>
        <v>37808082</v>
      </c>
      <c r="H36" s="33">
        <f t="shared" si="3"/>
        <v>-125667073</v>
      </c>
      <c r="I36" s="33">
        <f t="shared" si="3"/>
        <v>3092384</v>
      </c>
      <c r="J36" s="33">
        <f t="shared" si="3"/>
        <v>-84766607</v>
      </c>
      <c r="K36" s="33">
        <f t="shared" si="3"/>
        <v>-1994155</v>
      </c>
      <c r="L36" s="33">
        <f t="shared" si="3"/>
        <v>157500941</v>
      </c>
      <c r="M36" s="33">
        <f t="shared" si="3"/>
        <v>-131705449</v>
      </c>
      <c r="N36" s="33">
        <f t="shared" si="3"/>
        <v>23801337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-60965270</v>
      </c>
      <c r="X36" s="33">
        <f t="shared" si="3"/>
        <v>240083433</v>
      </c>
      <c r="Y36" s="33">
        <f t="shared" si="3"/>
        <v>-301048703</v>
      </c>
      <c r="Z36" s="34">
        <f>+IF(X36&lt;&gt;0,+(Y36/X36)*100,0)</f>
        <v>-125.39336814631437</v>
      </c>
      <c r="AA36" s="35">
        <f>+AA15+AA25+AA34</f>
        <v>257644325</v>
      </c>
    </row>
    <row r="37" spans="1:27" ht="13.5">
      <c r="A37" s="22" t="s">
        <v>57</v>
      </c>
      <c r="B37" s="16"/>
      <c r="C37" s="31">
        <v>127649348</v>
      </c>
      <c r="D37" s="31"/>
      <c r="E37" s="32">
        <v>127704348</v>
      </c>
      <c r="F37" s="33">
        <v>127704348</v>
      </c>
      <c r="G37" s="33">
        <v>45203864</v>
      </c>
      <c r="H37" s="33">
        <v>83011946</v>
      </c>
      <c r="I37" s="33">
        <v>-42655127</v>
      </c>
      <c r="J37" s="33">
        <v>45203864</v>
      </c>
      <c r="K37" s="33">
        <v>-39562743</v>
      </c>
      <c r="L37" s="33">
        <v>-41556898</v>
      </c>
      <c r="M37" s="33">
        <v>115944043</v>
      </c>
      <c r="N37" s="33">
        <v>-39562743</v>
      </c>
      <c r="O37" s="33"/>
      <c r="P37" s="33"/>
      <c r="Q37" s="33"/>
      <c r="R37" s="33"/>
      <c r="S37" s="33"/>
      <c r="T37" s="33"/>
      <c r="U37" s="33"/>
      <c r="V37" s="33"/>
      <c r="W37" s="33">
        <v>45203864</v>
      </c>
      <c r="X37" s="33">
        <v>127704348</v>
      </c>
      <c r="Y37" s="33">
        <v>-82500484</v>
      </c>
      <c r="Z37" s="34">
        <v>-64.6</v>
      </c>
      <c r="AA37" s="35">
        <v>127704348</v>
      </c>
    </row>
    <row r="38" spans="1:27" ht="13.5">
      <c r="A38" s="41" t="s">
        <v>58</v>
      </c>
      <c r="B38" s="42"/>
      <c r="C38" s="43">
        <v>126376022</v>
      </c>
      <c r="D38" s="43"/>
      <c r="E38" s="44">
        <v>385348673</v>
      </c>
      <c r="F38" s="45">
        <v>385348673</v>
      </c>
      <c r="G38" s="45">
        <v>83011946</v>
      </c>
      <c r="H38" s="45">
        <v>-42655127</v>
      </c>
      <c r="I38" s="45">
        <v>-39562743</v>
      </c>
      <c r="J38" s="45">
        <v>-39562743</v>
      </c>
      <c r="K38" s="45">
        <v>-41556898</v>
      </c>
      <c r="L38" s="45">
        <v>115944043</v>
      </c>
      <c r="M38" s="45">
        <v>-15761406</v>
      </c>
      <c r="N38" s="45">
        <v>-15761406</v>
      </c>
      <c r="O38" s="45"/>
      <c r="P38" s="45"/>
      <c r="Q38" s="45"/>
      <c r="R38" s="45"/>
      <c r="S38" s="45"/>
      <c r="T38" s="45"/>
      <c r="U38" s="45"/>
      <c r="V38" s="45"/>
      <c r="W38" s="45">
        <v>-15761406</v>
      </c>
      <c r="X38" s="45">
        <v>367787781</v>
      </c>
      <c r="Y38" s="45">
        <v>-383549187</v>
      </c>
      <c r="Z38" s="46">
        <v>-104.29</v>
      </c>
      <c r="AA38" s="47">
        <v>385348673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1495304341</v>
      </c>
      <c r="D6" s="17"/>
      <c r="E6" s="18">
        <v>1990832395</v>
      </c>
      <c r="F6" s="19">
        <v>1990832395</v>
      </c>
      <c r="G6" s="19">
        <v>140846363</v>
      </c>
      <c r="H6" s="19">
        <v>158360948</v>
      </c>
      <c r="I6" s="19">
        <v>124411172</v>
      </c>
      <c r="J6" s="19">
        <v>423618483</v>
      </c>
      <c r="K6" s="19">
        <v>175637825</v>
      </c>
      <c r="L6" s="19">
        <v>136591143</v>
      </c>
      <c r="M6" s="19">
        <v>170637545</v>
      </c>
      <c r="N6" s="19">
        <v>482866513</v>
      </c>
      <c r="O6" s="19"/>
      <c r="P6" s="19"/>
      <c r="Q6" s="19"/>
      <c r="R6" s="19"/>
      <c r="S6" s="19"/>
      <c r="T6" s="19"/>
      <c r="U6" s="19"/>
      <c r="V6" s="19"/>
      <c r="W6" s="19">
        <v>906484996</v>
      </c>
      <c r="X6" s="19">
        <v>887389895</v>
      </c>
      <c r="Y6" s="19">
        <v>19095101</v>
      </c>
      <c r="Z6" s="20">
        <v>2.15</v>
      </c>
      <c r="AA6" s="21">
        <v>1990832395</v>
      </c>
    </row>
    <row r="7" spans="1:27" ht="13.5">
      <c r="A7" s="22" t="s">
        <v>34</v>
      </c>
      <c r="B7" s="16"/>
      <c r="C7" s="17">
        <v>233575284</v>
      </c>
      <c r="D7" s="17"/>
      <c r="E7" s="18">
        <v>250984101</v>
      </c>
      <c r="F7" s="19">
        <v>250984101</v>
      </c>
      <c r="G7" s="19">
        <v>95916000</v>
      </c>
      <c r="H7" s="19">
        <v>1070390</v>
      </c>
      <c r="I7" s="19">
        <v>11386752</v>
      </c>
      <c r="J7" s="19">
        <v>108373142</v>
      </c>
      <c r="K7" s="19">
        <v>821000</v>
      </c>
      <c r="L7" s="19">
        <v>80326991</v>
      </c>
      <c r="M7" s="19">
        <v>1500000</v>
      </c>
      <c r="N7" s="19">
        <v>82647991</v>
      </c>
      <c r="O7" s="19"/>
      <c r="P7" s="19"/>
      <c r="Q7" s="19"/>
      <c r="R7" s="19"/>
      <c r="S7" s="19"/>
      <c r="T7" s="19"/>
      <c r="U7" s="19"/>
      <c r="V7" s="19"/>
      <c r="W7" s="19">
        <v>191021133</v>
      </c>
      <c r="X7" s="19">
        <v>187674968</v>
      </c>
      <c r="Y7" s="19">
        <v>3346165</v>
      </c>
      <c r="Z7" s="20">
        <v>1.78</v>
      </c>
      <c r="AA7" s="21">
        <v>250984101</v>
      </c>
    </row>
    <row r="8" spans="1:27" ht="13.5">
      <c r="A8" s="22" t="s">
        <v>35</v>
      </c>
      <c r="B8" s="16"/>
      <c r="C8" s="17">
        <v>109235000</v>
      </c>
      <c r="D8" s="17"/>
      <c r="E8" s="18">
        <v>122012128</v>
      </c>
      <c r="F8" s="19">
        <v>122012128</v>
      </c>
      <c r="G8" s="19">
        <v>13684000</v>
      </c>
      <c r="H8" s="19">
        <v>934000</v>
      </c>
      <c r="I8" s="19">
        <v>5292000</v>
      </c>
      <c r="J8" s="19">
        <v>19910000</v>
      </c>
      <c r="K8" s="19"/>
      <c r="L8" s="19">
        <v>40314000</v>
      </c>
      <c r="M8" s="19"/>
      <c r="N8" s="19">
        <v>40314000</v>
      </c>
      <c r="O8" s="19"/>
      <c r="P8" s="19"/>
      <c r="Q8" s="19"/>
      <c r="R8" s="19"/>
      <c r="S8" s="19"/>
      <c r="T8" s="19"/>
      <c r="U8" s="19"/>
      <c r="V8" s="19"/>
      <c r="W8" s="19">
        <v>60224000</v>
      </c>
      <c r="X8" s="19">
        <v>56688372</v>
      </c>
      <c r="Y8" s="19">
        <v>3535628</v>
      </c>
      <c r="Z8" s="20">
        <v>6.24</v>
      </c>
      <c r="AA8" s="21">
        <v>122012128</v>
      </c>
    </row>
    <row r="9" spans="1:27" ht="13.5">
      <c r="A9" s="22" t="s">
        <v>36</v>
      </c>
      <c r="B9" s="16"/>
      <c r="C9" s="17">
        <v>27142246</v>
      </c>
      <c r="D9" s="17"/>
      <c r="E9" s="18">
        <v>15200553</v>
      </c>
      <c r="F9" s="19">
        <v>15200553</v>
      </c>
      <c r="G9" s="19">
        <v>2313018</v>
      </c>
      <c r="H9" s="19">
        <v>2813623</v>
      </c>
      <c r="I9" s="19">
        <v>2976820</v>
      </c>
      <c r="J9" s="19">
        <v>8103461</v>
      </c>
      <c r="K9" s="19">
        <v>2861102</v>
      </c>
      <c r="L9" s="19">
        <v>3075826</v>
      </c>
      <c r="M9" s="19">
        <v>4163814</v>
      </c>
      <c r="N9" s="19">
        <v>10100742</v>
      </c>
      <c r="O9" s="19"/>
      <c r="P9" s="19"/>
      <c r="Q9" s="19"/>
      <c r="R9" s="19"/>
      <c r="S9" s="19"/>
      <c r="T9" s="19"/>
      <c r="U9" s="19"/>
      <c r="V9" s="19"/>
      <c r="W9" s="19">
        <v>18204203</v>
      </c>
      <c r="X9" s="19">
        <v>7195974</v>
      </c>
      <c r="Y9" s="19">
        <v>11008229</v>
      </c>
      <c r="Z9" s="20">
        <v>152.98</v>
      </c>
      <c r="AA9" s="21">
        <v>15200553</v>
      </c>
    </row>
    <row r="10" spans="1:27" ht="13.5">
      <c r="A10" s="22" t="s">
        <v>37</v>
      </c>
      <c r="B10" s="16"/>
      <c r="C10" s="17">
        <v>34455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-1550209341</v>
      </c>
      <c r="D12" s="17"/>
      <c r="E12" s="18">
        <v>-2030297227</v>
      </c>
      <c r="F12" s="19">
        <v>-2030297227</v>
      </c>
      <c r="G12" s="19">
        <v>-214581850</v>
      </c>
      <c r="H12" s="19">
        <v>-164271196</v>
      </c>
      <c r="I12" s="19">
        <v>-151191658</v>
      </c>
      <c r="J12" s="19">
        <v>-530044704</v>
      </c>
      <c r="K12" s="19">
        <v>-143956104</v>
      </c>
      <c r="L12" s="19">
        <v>-177554357</v>
      </c>
      <c r="M12" s="19">
        <v>-199972612</v>
      </c>
      <c r="N12" s="19">
        <v>-521483073</v>
      </c>
      <c r="O12" s="19"/>
      <c r="P12" s="19"/>
      <c r="Q12" s="19"/>
      <c r="R12" s="19"/>
      <c r="S12" s="19"/>
      <c r="T12" s="19"/>
      <c r="U12" s="19"/>
      <c r="V12" s="19"/>
      <c r="W12" s="19">
        <v>-1051527777</v>
      </c>
      <c r="X12" s="19">
        <v>-848629861</v>
      </c>
      <c r="Y12" s="19">
        <v>-202897916</v>
      </c>
      <c r="Z12" s="20">
        <v>23.91</v>
      </c>
      <c r="AA12" s="21">
        <v>-2030297227</v>
      </c>
    </row>
    <row r="13" spans="1:27" ht="13.5">
      <c r="A13" s="22" t="s">
        <v>40</v>
      </c>
      <c r="B13" s="16"/>
      <c r="C13" s="17">
        <v>-39545814</v>
      </c>
      <c r="D13" s="17"/>
      <c r="E13" s="18">
        <v>-58067500</v>
      </c>
      <c r="F13" s="19">
        <v>-58067500</v>
      </c>
      <c r="G13" s="19">
        <v>-1923501</v>
      </c>
      <c r="H13" s="19">
        <v>-1303355</v>
      </c>
      <c r="I13" s="19">
        <v>-9336726</v>
      </c>
      <c r="J13" s="19">
        <v>-12563582</v>
      </c>
      <c r="K13" s="19">
        <v>-1894440</v>
      </c>
      <c r="L13" s="19">
        <v>-1539756</v>
      </c>
      <c r="M13" s="19">
        <v>-4197097</v>
      </c>
      <c r="N13" s="19">
        <v>-7631293</v>
      </c>
      <c r="O13" s="19"/>
      <c r="P13" s="19"/>
      <c r="Q13" s="19"/>
      <c r="R13" s="19"/>
      <c r="S13" s="19"/>
      <c r="T13" s="19"/>
      <c r="U13" s="19"/>
      <c r="V13" s="19"/>
      <c r="W13" s="19">
        <v>-20194875</v>
      </c>
      <c r="X13" s="19">
        <v>-20557052</v>
      </c>
      <c r="Y13" s="19">
        <v>362177</v>
      </c>
      <c r="Z13" s="20">
        <v>-1.76</v>
      </c>
      <c r="AA13" s="21">
        <v>-58067500</v>
      </c>
    </row>
    <row r="14" spans="1:27" ht="13.5">
      <c r="A14" s="22" t="s">
        <v>41</v>
      </c>
      <c r="B14" s="16"/>
      <c r="C14" s="17">
        <v>-25461629</v>
      </c>
      <c r="D14" s="17"/>
      <c r="E14" s="18">
        <v>-40649556</v>
      </c>
      <c r="F14" s="19">
        <v>-40649556</v>
      </c>
      <c r="G14" s="19">
        <v>-1137859</v>
      </c>
      <c r="H14" s="19">
        <v>-2462268</v>
      </c>
      <c r="I14" s="19">
        <v>-2096312</v>
      </c>
      <c r="J14" s="19">
        <v>-5696439</v>
      </c>
      <c r="K14" s="19">
        <v>-2794884</v>
      </c>
      <c r="L14" s="19">
        <v>-3210875</v>
      </c>
      <c r="M14" s="19">
        <v>-3454174</v>
      </c>
      <c r="N14" s="19">
        <v>-9459933</v>
      </c>
      <c r="O14" s="19"/>
      <c r="P14" s="19"/>
      <c r="Q14" s="19"/>
      <c r="R14" s="19"/>
      <c r="S14" s="19"/>
      <c r="T14" s="19"/>
      <c r="U14" s="19"/>
      <c r="V14" s="19"/>
      <c r="W14" s="19">
        <v>-15156372</v>
      </c>
      <c r="X14" s="19">
        <v>-13598832</v>
      </c>
      <c r="Y14" s="19">
        <v>-1557540</v>
      </c>
      <c r="Z14" s="20">
        <v>11.45</v>
      </c>
      <c r="AA14" s="21">
        <v>-40649556</v>
      </c>
    </row>
    <row r="15" spans="1:27" ht="13.5">
      <c r="A15" s="23" t="s">
        <v>42</v>
      </c>
      <c r="B15" s="24"/>
      <c r="C15" s="25">
        <f aca="true" t="shared" si="0" ref="C15:Y15">SUM(C6:C14)</f>
        <v>250074542</v>
      </c>
      <c r="D15" s="25">
        <f>SUM(D6:D14)</f>
        <v>0</v>
      </c>
      <c r="E15" s="26">
        <f t="shared" si="0"/>
        <v>250014894</v>
      </c>
      <c r="F15" s="27">
        <f t="shared" si="0"/>
        <v>250014894</v>
      </c>
      <c r="G15" s="27">
        <f t="shared" si="0"/>
        <v>35116171</v>
      </c>
      <c r="H15" s="27">
        <f t="shared" si="0"/>
        <v>-4857858</v>
      </c>
      <c r="I15" s="27">
        <f t="shared" si="0"/>
        <v>-18557952</v>
      </c>
      <c r="J15" s="27">
        <f t="shared" si="0"/>
        <v>11700361</v>
      </c>
      <c r="K15" s="27">
        <f t="shared" si="0"/>
        <v>30674499</v>
      </c>
      <c r="L15" s="27">
        <f t="shared" si="0"/>
        <v>78002972</v>
      </c>
      <c r="M15" s="27">
        <f t="shared" si="0"/>
        <v>-31322524</v>
      </c>
      <c r="N15" s="27">
        <f t="shared" si="0"/>
        <v>77354947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89055308</v>
      </c>
      <c r="X15" s="27">
        <f t="shared" si="0"/>
        <v>256163464</v>
      </c>
      <c r="Y15" s="27">
        <f t="shared" si="0"/>
        <v>-167108156</v>
      </c>
      <c r="Z15" s="28">
        <f>+IF(X15&lt;&gt;0,+(Y15/X15)*100,0)</f>
        <v>-65.2349688712829</v>
      </c>
      <c r="AA15" s="29">
        <f>SUM(AA6:AA14)</f>
        <v>250014894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2000000</v>
      </c>
      <c r="F19" s="19">
        <v>2000000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2000000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-220893410</v>
      </c>
      <c r="D24" s="17"/>
      <c r="E24" s="18">
        <v>-483995869</v>
      </c>
      <c r="F24" s="19">
        <v>-483995869</v>
      </c>
      <c r="G24" s="19">
        <v>-16238018</v>
      </c>
      <c r="H24" s="19">
        <v>-27044725</v>
      </c>
      <c r="I24" s="19">
        <v>-9094056</v>
      </c>
      <c r="J24" s="19">
        <v>-52376799</v>
      </c>
      <c r="K24" s="19">
        <v>-23830153</v>
      </c>
      <c r="L24" s="19">
        <v>-12319231</v>
      </c>
      <c r="M24" s="19">
        <v>-21040420</v>
      </c>
      <c r="N24" s="19">
        <v>-57189804</v>
      </c>
      <c r="O24" s="19"/>
      <c r="P24" s="19"/>
      <c r="Q24" s="19"/>
      <c r="R24" s="19"/>
      <c r="S24" s="19"/>
      <c r="T24" s="19"/>
      <c r="U24" s="19"/>
      <c r="V24" s="19"/>
      <c r="W24" s="19">
        <v>-109566603</v>
      </c>
      <c r="X24" s="19">
        <v>-176690293</v>
      </c>
      <c r="Y24" s="19">
        <v>67123690</v>
      </c>
      <c r="Z24" s="20">
        <v>-37.99</v>
      </c>
      <c r="AA24" s="21">
        <v>-483995869</v>
      </c>
    </row>
    <row r="25" spans="1:27" ht="13.5">
      <c r="A25" s="23" t="s">
        <v>49</v>
      </c>
      <c r="B25" s="24"/>
      <c r="C25" s="25">
        <f aca="true" t="shared" si="1" ref="C25:Y25">SUM(C19:C24)</f>
        <v>-220893410</v>
      </c>
      <c r="D25" s="25">
        <f>SUM(D19:D24)</f>
        <v>0</v>
      </c>
      <c r="E25" s="26">
        <f t="shared" si="1"/>
        <v>-481995869</v>
      </c>
      <c r="F25" s="27">
        <f t="shared" si="1"/>
        <v>-481995869</v>
      </c>
      <c r="G25" s="27">
        <f t="shared" si="1"/>
        <v>-16238018</v>
      </c>
      <c r="H25" s="27">
        <f t="shared" si="1"/>
        <v>-27044725</v>
      </c>
      <c r="I25" s="27">
        <f t="shared" si="1"/>
        <v>-9094056</v>
      </c>
      <c r="J25" s="27">
        <f t="shared" si="1"/>
        <v>-52376799</v>
      </c>
      <c r="K25" s="27">
        <f t="shared" si="1"/>
        <v>-23830153</v>
      </c>
      <c r="L25" s="27">
        <f t="shared" si="1"/>
        <v>-12319231</v>
      </c>
      <c r="M25" s="27">
        <f t="shared" si="1"/>
        <v>-21040420</v>
      </c>
      <c r="N25" s="27">
        <f t="shared" si="1"/>
        <v>-57189804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-109566603</v>
      </c>
      <c r="X25" s="27">
        <f t="shared" si="1"/>
        <v>-176690293</v>
      </c>
      <c r="Y25" s="27">
        <f t="shared" si="1"/>
        <v>67123690</v>
      </c>
      <c r="Z25" s="28">
        <f>+IF(X25&lt;&gt;0,+(Y25/X25)*100,0)</f>
        <v>-37.98946102828637</v>
      </c>
      <c r="AA25" s="29">
        <f>SUM(AA19:AA24)</f>
        <v>-481995869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239500000</v>
      </c>
      <c r="F30" s="19">
        <v>239500000</v>
      </c>
      <c r="G30" s="19"/>
      <c r="H30" s="19"/>
      <c r="I30" s="19"/>
      <c r="J30" s="19"/>
      <c r="K30" s="19"/>
      <c r="L30" s="19">
        <v>60200000</v>
      </c>
      <c r="M30" s="19">
        <v>90800000</v>
      </c>
      <c r="N30" s="19">
        <v>151000000</v>
      </c>
      <c r="O30" s="19"/>
      <c r="P30" s="19"/>
      <c r="Q30" s="19"/>
      <c r="R30" s="19"/>
      <c r="S30" s="19"/>
      <c r="T30" s="19"/>
      <c r="U30" s="19"/>
      <c r="V30" s="19"/>
      <c r="W30" s="19">
        <v>151000000</v>
      </c>
      <c r="X30" s="19">
        <v>151000000</v>
      </c>
      <c r="Y30" s="19"/>
      <c r="Z30" s="20"/>
      <c r="AA30" s="21">
        <v>239500000</v>
      </c>
    </row>
    <row r="31" spans="1:27" ht="13.5">
      <c r="A31" s="22" t="s">
        <v>53</v>
      </c>
      <c r="B31" s="16"/>
      <c r="C31" s="17"/>
      <c r="D31" s="17"/>
      <c r="E31" s="18">
        <v>727193</v>
      </c>
      <c r="F31" s="19">
        <v>727193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493</v>
      </c>
      <c r="Y31" s="19">
        <v>-493</v>
      </c>
      <c r="Z31" s="20">
        <v>-100</v>
      </c>
      <c r="AA31" s="21">
        <v>727193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-22639803</v>
      </c>
      <c r="D33" s="17"/>
      <c r="E33" s="18">
        <v>-28621432</v>
      </c>
      <c r="F33" s="19">
        <v>-28621432</v>
      </c>
      <c r="G33" s="19">
        <v>-1122680</v>
      </c>
      <c r="H33" s="19">
        <v>-628034</v>
      </c>
      <c r="I33" s="19">
        <v>-3762926</v>
      </c>
      <c r="J33" s="19">
        <v>-5513640</v>
      </c>
      <c r="K33" s="19">
        <v>-1151741</v>
      </c>
      <c r="L33" s="19">
        <v>-684799</v>
      </c>
      <c r="M33" s="19">
        <v>-4669443</v>
      </c>
      <c r="N33" s="19">
        <v>-6505983</v>
      </c>
      <c r="O33" s="19"/>
      <c r="P33" s="19"/>
      <c r="Q33" s="19"/>
      <c r="R33" s="19"/>
      <c r="S33" s="19"/>
      <c r="T33" s="19"/>
      <c r="U33" s="19"/>
      <c r="V33" s="19"/>
      <c r="W33" s="19">
        <v>-12019623</v>
      </c>
      <c r="X33" s="19">
        <v>-10858836</v>
      </c>
      <c r="Y33" s="19">
        <v>-1160787</v>
      </c>
      <c r="Z33" s="20">
        <v>10.69</v>
      </c>
      <c r="AA33" s="21">
        <v>-28621432</v>
      </c>
    </row>
    <row r="34" spans="1:27" ht="13.5">
      <c r="A34" s="23" t="s">
        <v>55</v>
      </c>
      <c r="B34" s="24"/>
      <c r="C34" s="25">
        <f aca="true" t="shared" si="2" ref="C34:Y34">SUM(C29:C33)</f>
        <v>-22639803</v>
      </c>
      <c r="D34" s="25">
        <f>SUM(D29:D33)</f>
        <v>0</v>
      </c>
      <c r="E34" s="26">
        <f t="shared" si="2"/>
        <v>211605761</v>
      </c>
      <c r="F34" s="27">
        <f t="shared" si="2"/>
        <v>211605761</v>
      </c>
      <c r="G34" s="27">
        <f t="shared" si="2"/>
        <v>-1122680</v>
      </c>
      <c r="H34" s="27">
        <f t="shared" si="2"/>
        <v>-628034</v>
      </c>
      <c r="I34" s="27">
        <f t="shared" si="2"/>
        <v>-3762926</v>
      </c>
      <c r="J34" s="27">
        <f t="shared" si="2"/>
        <v>-5513640</v>
      </c>
      <c r="K34" s="27">
        <f t="shared" si="2"/>
        <v>-1151741</v>
      </c>
      <c r="L34" s="27">
        <f t="shared" si="2"/>
        <v>59515201</v>
      </c>
      <c r="M34" s="27">
        <f t="shared" si="2"/>
        <v>86130557</v>
      </c>
      <c r="N34" s="27">
        <f t="shared" si="2"/>
        <v>144494017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138980377</v>
      </c>
      <c r="X34" s="27">
        <f t="shared" si="2"/>
        <v>140141657</v>
      </c>
      <c r="Y34" s="27">
        <f t="shared" si="2"/>
        <v>-1161280</v>
      </c>
      <c r="Z34" s="28">
        <f>+IF(X34&lt;&gt;0,+(Y34/X34)*100,0)</f>
        <v>-0.8286472593941144</v>
      </c>
      <c r="AA34" s="29">
        <f>SUM(AA29:AA33)</f>
        <v>211605761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6541329</v>
      </c>
      <c r="D36" s="31">
        <f>+D15+D25+D34</f>
        <v>0</v>
      </c>
      <c r="E36" s="32">
        <f t="shared" si="3"/>
        <v>-20375214</v>
      </c>
      <c r="F36" s="33">
        <f t="shared" si="3"/>
        <v>-20375214</v>
      </c>
      <c r="G36" s="33">
        <f t="shared" si="3"/>
        <v>17755473</v>
      </c>
      <c r="H36" s="33">
        <f t="shared" si="3"/>
        <v>-32530617</v>
      </c>
      <c r="I36" s="33">
        <f t="shared" si="3"/>
        <v>-31414934</v>
      </c>
      <c r="J36" s="33">
        <f t="shared" si="3"/>
        <v>-46190078</v>
      </c>
      <c r="K36" s="33">
        <f t="shared" si="3"/>
        <v>5692605</v>
      </c>
      <c r="L36" s="33">
        <f t="shared" si="3"/>
        <v>125198942</v>
      </c>
      <c r="M36" s="33">
        <f t="shared" si="3"/>
        <v>33767613</v>
      </c>
      <c r="N36" s="33">
        <f t="shared" si="3"/>
        <v>164659160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118469082</v>
      </c>
      <c r="X36" s="33">
        <f t="shared" si="3"/>
        <v>219614828</v>
      </c>
      <c r="Y36" s="33">
        <f t="shared" si="3"/>
        <v>-101145746</v>
      </c>
      <c r="Z36" s="34">
        <f>+IF(X36&lt;&gt;0,+(Y36/X36)*100,0)</f>
        <v>-46.05597305114571</v>
      </c>
      <c r="AA36" s="35">
        <f>+AA15+AA25+AA34</f>
        <v>-20375214</v>
      </c>
    </row>
    <row r="37" spans="1:27" ht="13.5">
      <c r="A37" s="22" t="s">
        <v>57</v>
      </c>
      <c r="B37" s="16"/>
      <c r="C37" s="31">
        <v>90163273</v>
      </c>
      <c r="D37" s="31"/>
      <c r="E37" s="32">
        <v>27267003</v>
      </c>
      <c r="F37" s="33">
        <v>27267003</v>
      </c>
      <c r="G37" s="33">
        <v>96705287</v>
      </c>
      <c r="H37" s="33">
        <v>114460760</v>
      </c>
      <c r="I37" s="33">
        <v>81930143</v>
      </c>
      <c r="J37" s="33">
        <v>96705287</v>
      </c>
      <c r="K37" s="33">
        <v>50515209</v>
      </c>
      <c r="L37" s="33">
        <v>56207814</v>
      </c>
      <c r="M37" s="33">
        <v>181406756</v>
      </c>
      <c r="N37" s="33">
        <v>50515209</v>
      </c>
      <c r="O37" s="33"/>
      <c r="P37" s="33"/>
      <c r="Q37" s="33"/>
      <c r="R37" s="33"/>
      <c r="S37" s="33"/>
      <c r="T37" s="33"/>
      <c r="U37" s="33"/>
      <c r="V37" s="33"/>
      <c r="W37" s="33">
        <v>96705287</v>
      </c>
      <c r="X37" s="33">
        <v>27267003</v>
      </c>
      <c r="Y37" s="33">
        <v>69438284</v>
      </c>
      <c r="Z37" s="34">
        <v>254.66</v>
      </c>
      <c r="AA37" s="35">
        <v>27267003</v>
      </c>
    </row>
    <row r="38" spans="1:27" ht="13.5">
      <c r="A38" s="41" t="s">
        <v>58</v>
      </c>
      <c r="B38" s="42"/>
      <c r="C38" s="43">
        <v>96704604</v>
      </c>
      <c r="D38" s="43"/>
      <c r="E38" s="44">
        <v>6891790</v>
      </c>
      <c r="F38" s="45">
        <v>6891790</v>
      </c>
      <c r="G38" s="45">
        <v>114460760</v>
      </c>
      <c r="H38" s="45">
        <v>81930143</v>
      </c>
      <c r="I38" s="45">
        <v>50515209</v>
      </c>
      <c r="J38" s="45">
        <v>50515209</v>
      </c>
      <c r="K38" s="45">
        <v>56207814</v>
      </c>
      <c r="L38" s="45">
        <v>181406756</v>
      </c>
      <c r="M38" s="45">
        <v>215174369</v>
      </c>
      <c r="N38" s="45">
        <v>215174369</v>
      </c>
      <c r="O38" s="45"/>
      <c r="P38" s="45"/>
      <c r="Q38" s="45"/>
      <c r="R38" s="45"/>
      <c r="S38" s="45"/>
      <c r="T38" s="45"/>
      <c r="U38" s="45"/>
      <c r="V38" s="45"/>
      <c r="W38" s="45">
        <v>215174369</v>
      </c>
      <c r="X38" s="45">
        <v>246881832</v>
      </c>
      <c r="Y38" s="45">
        <v>-31707463</v>
      </c>
      <c r="Z38" s="46">
        <v>-12.84</v>
      </c>
      <c r="AA38" s="47">
        <v>6891790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2833940582</v>
      </c>
      <c r="D6" s="17"/>
      <c r="E6" s="18">
        <v>3015567158</v>
      </c>
      <c r="F6" s="19">
        <v>3015567158</v>
      </c>
      <c r="G6" s="19">
        <v>166451448</v>
      </c>
      <c r="H6" s="19">
        <v>262245885</v>
      </c>
      <c r="I6" s="19">
        <v>327146292</v>
      </c>
      <c r="J6" s="19">
        <v>755843625</v>
      </c>
      <c r="K6" s="19">
        <v>278237207</v>
      </c>
      <c r="L6" s="19">
        <v>252563280</v>
      </c>
      <c r="M6" s="19">
        <v>281960923</v>
      </c>
      <c r="N6" s="19">
        <v>812761410</v>
      </c>
      <c r="O6" s="19"/>
      <c r="P6" s="19"/>
      <c r="Q6" s="19"/>
      <c r="R6" s="19"/>
      <c r="S6" s="19"/>
      <c r="T6" s="19"/>
      <c r="U6" s="19"/>
      <c r="V6" s="19"/>
      <c r="W6" s="19">
        <v>1568605035</v>
      </c>
      <c r="X6" s="19">
        <v>1586207610</v>
      </c>
      <c r="Y6" s="19">
        <v>-17602575</v>
      </c>
      <c r="Z6" s="20">
        <v>-1.11</v>
      </c>
      <c r="AA6" s="21">
        <v>3015567158</v>
      </c>
    </row>
    <row r="7" spans="1:27" ht="13.5">
      <c r="A7" s="22" t="s">
        <v>34</v>
      </c>
      <c r="B7" s="16"/>
      <c r="C7" s="17">
        <v>448121964</v>
      </c>
      <c r="D7" s="17"/>
      <c r="E7" s="18">
        <v>415372000</v>
      </c>
      <c r="F7" s="19">
        <v>415372000</v>
      </c>
      <c r="G7" s="19">
        <v>177751020</v>
      </c>
      <c r="H7" s="19">
        <v>24225000</v>
      </c>
      <c r="I7" s="19"/>
      <c r="J7" s="19">
        <v>201976020</v>
      </c>
      <c r="K7" s="19">
        <v>25000000</v>
      </c>
      <c r="L7" s="19">
        <v>54637710</v>
      </c>
      <c r="M7" s="19"/>
      <c r="N7" s="19">
        <v>79637710</v>
      </c>
      <c r="O7" s="19"/>
      <c r="P7" s="19"/>
      <c r="Q7" s="19"/>
      <c r="R7" s="19"/>
      <c r="S7" s="19"/>
      <c r="T7" s="19"/>
      <c r="U7" s="19"/>
      <c r="V7" s="19"/>
      <c r="W7" s="19">
        <v>281613730</v>
      </c>
      <c r="X7" s="19">
        <v>210977100</v>
      </c>
      <c r="Y7" s="19">
        <v>70636630</v>
      </c>
      <c r="Z7" s="20">
        <v>33.48</v>
      </c>
      <c r="AA7" s="21">
        <v>415372000</v>
      </c>
    </row>
    <row r="8" spans="1:27" ht="13.5">
      <c r="A8" s="22" t="s">
        <v>35</v>
      </c>
      <c r="B8" s="16"/>
      <c r="C8" s="17">
        <v>246182649</v>
      </c>
      <c r="D8" s="17"/>
      <c r="E8" s="18">
        <v>293824000</v>
      </c>
      <c r="F8" s="19">
        <v>293824000</v>
      </c>
      <c r="G8" s="19">
        <v>70179000</v>
      </c>
      <c r="H8" s="19">
        <v>3553756</v>
      </c>
      <c r="I8" s="19">
        <v>25471454</v>
      </c>
      <c r="J8" s="19">
        <v>99204210</v>
      </c>
      <c r="K8" s="19">
        <v>8443322</v>
      </c>
      <c r="L8" s="19">
        <v>19716901</v>
      </c>
      <c r="M8" s="19">
        <v>56174039</v>
      </c>
      <c r="N8" s="19">
        <v>84334262</v>
      </c>
      <c r="O8" s="19"/>
      <c r="P8" s="19"/>
      <c r="Q8" s="19"/>
      <c r="R8" s="19"/>
      <c r="S8" s="19"/>
      <c r="T8" s="19"/>
      <c r="U8" s="19"/>
      <c r="V8" s="19"/>
      <c r="W8" s="19">
        <v>183538472</v>
      </c>
      <c r="X8" s="19">
        <v>141948480</v>
      </c>
      <c r="Y8" s="19">
        <v>41589992</v>
      </c>
      <c r="Z8" s="20">
        <v>29.3</v>
      </c>
      <c r="AA8" s="21">
        <v>293824000</v>
      </c>
    </row>
    <row r="9" spans="1:27" ht="13.5">
      <c r="A9" s="22" t="s">
        <v>36</v>
      </c>
      <c r="B9" s="16"/>
      <c r="C9" s="17">
        <v>96358040</v>
      </c>
      <c r="D9" s="17"/>
      <c r="E9" s="18">
        <v>32247000</v>
      </c>
      <c r="F9" s="19">
        <v>32247000</v>
      </c>
      <c r="G9" s="19">
        <v>3291173</v>
      </c>
      <c r="H9" s="19">
        <v>3513641</v>
      </c>
      <c r="I9" s="19">
        <v>6327380</v>
      </c>
      <c r="J9" s="19">
        <v>13132194</v>
      </c>
      <c r="K9" s="19">
        <v>3524114</v>
      </c>
      <c r="L9" s="19">
        <v>8112608</v>
      </c>
      <c r="M9" s="19">
        <v>6662425</v>
      </c>
      <c r="N9" s="19">
        <v>18299147</v>
      </c>
      <c r="O9" s="19"/>
      <c r="P9" s="19"/>
      <c r="Q9" s="19"/>
      <c r="R9" s="19"/>
      <c r="S9" s="19"/>
      <c r="T9" s="19"/>
      <c r="U9" s="19"/>
      <c r="V9" s="19"/>
      <c r="W9" s="19">
        <v>31431341</v>
      </c>
      <c r="X9" s="19">
        <v>14025000</v>
      </c>
      <c r="Y9" s="19">
        <v>17406341</v>
      </c>
      <c r="Z9" s="20">
        <v>124.11</v>
      </c>
      <c r="AA9" s="21">
        <v>32247000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-2962242286</v>
      </c>
      <c r="D12" s="17"/>
      <c r="E12" s="18">
        <v>-3113993004</v>
      </c>
      <c r="F12" s="19">
        <v>-3113993004</v>
      </c>
      <c r="G12" s="19">
        <v>-336881692</v>
      </c>
      <c r="H12" s="19">
        <v>-323401899</v>
      </c>
      <c r="I12" s="19">
        <v>-326708089</v>
      </c>
      <c r="J12" s="19">
        <v>-986991680</v>
      </c>
      <c r="K12" s="19">
        <v>-276660403</v>
      </c>
      <c r="L12" s="19">
        <v>-252981571</v>
      </c>
      <c r="M12" s="19">
        <v>-318178947</v>
      </c>
      <c r="N12" s="19">
        <v>-847820921</v>
      </c>
      <c r="O12" s="19"/>
      <c r="P12" s="19"/>
      <c r="Q12" s="19"/>
      <c r="R12" s="19"/>
      <c r="S12" s="19"/>
      <c r="T12" s="19"/>
      <c r="U12" s="19"/>
      <c r="V12" s="19"/>
      <c r="W12" s="19">
        <v>-1834812601</v>
      </c>
      <c r="X12" s="19">
        <v>-1580290972</v>
      </c>
      <c r="Y12" s="19">
        <v>-254521629</v>
      </c>
      <c r="Z12" s="20">
        <v>16.11</v>
      </c>
      <c r="AA12" s="21">
        <v>-3113993004</v>
      </c>
    </row>
    <row r="13" spans="1:27" ht="13.5">
      <c r="A13" s="22" t="s">
        <v>40</v>
      </c>
      <c r="B13" s="16"/>
      <c r="C13" s="17">
        <v>-67174144</v>
      </c>
      <c r="D13" s="17"/>
      <c r="E13" s="18">
        <v>-60738178</v>
      </c>
      <c r="F13" s="19">
        <v>-60738178</v>
      </c>
      <c r="G13" s="19"/>
      <c r="H13" s="19"/>
      <c r="I13" s="19">
        <v>-14843545</v>
      </c>
      <c r="J13" s="19">
        <v>-14843545</v>
      </c>
      <c r="K13" s="19">
        <v>-250574</v>
      </c>
      <c r="L13" s="19">
        <v>-399264</v>
      </c>
      <c r="M13" s="19">
        <v>-15607745</v>
      </c>
      <c r="N13" s="19">
        <v>-16257583</v>
      </c>
      <c r="O13" s="19"/>
      <c r="P13" s="19"/>
      <c r="Q13" s="19"/>
      <c r="R13" s="19"/>
      <c r="S13" s="19"/>
      <c r="T13" s="19"/>
      <c r="U13" s="19"/>
      <c r="V13" s="19"/>
      <c r="W13" s="19">
        <v>-31101128</v>
      </c>
      <c r="X13" s="19">
        <v>-32299532</v>
      </c>
      <c r="Y13" s="19">
        <v>1198404</v>
      </c>
      <c r="Z13" s="20">
        <v>-3.71</v>
      </c>
      <c r="AA13" s="21">
        <v>-60738178</v>
      </c>
    </row>
    <row r="14" spans="1:27" ht="13.5">
      <c r="A14" s="22" t="s">
        <v>41</v>
      </c>
      <c r="B14" s="16"/>
      <c r="C14" s="17">
        <v>-4428810</v>
      </c>
      <c r="D14" s="17"/>
      <c r="E14" s="18">
        <v>-5408000</v>
      </c>
      <c r="F14" s="19">
        <v>-5408000</v>
      </c>
      <c r="G14" s="19">
        <v>-1153320</v>
      </c>
      <c r="H14" s="19">
        <v>-19844</v>
      </c>
      <c r="I14" s="19">
        <v>-19844</v>
      </c>
      <c r="J14" s="19">
        <v>-1193008</v>
      </c>
      <c r="K14" s="19">
        <v>-1153320</v>
      </c>
      <c r="L14" s="19">
        <v>-19844</v>
      </c>
      <c r="M14" s="19">
        <v>-19844</v>
      </c>
      <c r="N14" s="19">
        <v>-1193008</v>
      </c>
      <c r="O14" s="19"/>
      <c r="P14" s="19"/>
      <c r="Q14" s="19"/>
      <c r="R14" s="19"/>
      <c r="S14" s="19"/>
      <c r="T14" s="19"/>
      <c r="U14" s="19"/>
      <c r="V14" s="19"/>
      <c r="W14" s="19">
        <v>-2386016</v>
      </c>
      <c r="X14" s="19">
        <v>-2866240</v>
      </c>
      <c r="Y14" s="19">
        <v>480224</v>
      </c>
      <c r="Z14" s="20">
        <v>-16.75</v>
      </c>
      <c r="AA14" s="21">
        <v>-5408000</v>
      </c>
    </row>
    <row r="15" spans="1:27" ht="13.5">
      <c r="A15" s="23" t="s">
        <v>42</v>
      </c>
      <c r="B15" s="24"/>
      <c r="C15" s="25">
        <f aca="true" t="shared" si="0" ref="C15:Y15">SUM(C6:C14)</f>
        <v>590757995</v>
      </c>
      <c r="D15" s="25">
        <f>SUM(D6:D14)</f>
        <v>0</v>
      </c>
      <c r="E15" s="26">
        <f t="shared" si="0"/>
        <v>576870976</v>
      </c>
      <c r="F15" s="27">
        <f t="shared" si="0"/>
        <v>576870976</v>
      </c>
      <c r="G15" s="27">
        <f t="shared" si="0"/>
        <v>79637629</v>
      </c>
      <c r="H15" s="27">
        <f t="shared" si="0"/>
        <v>-29883461</v>
      </c>
      <c r="I15" s="27">
        <f t="shared" si="0"/>
        <v>17373648</v>
      </c>
      <c r="J15" s="27">
        <f t="shared" si="0"/>
        <v>67127816</v>
      </c>
      <c r="K15" s="27">
        <f t="shared" si="0"/>
        <v>37140346</v>
      </c>
      <c r="L15" s="27">
        <f t="shared" si="0"/>
        <v>81629820</v>
      </c>
      <c r="M15" s="27">
        <f t="shared" si="0"/>
        <v>10990851</v>
      </c>
      <c r="N15" s="27">
        <f t="shared" si="0"/>
        <v>129761017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196888833</v>
      </c>
      <c r="X15" s="27">
        <f t="shared" si="0"/>
        <v>337701446</v>
      </c>
      <c r="Y15" s="27">
        <f t="shared" si="0"/>
        <v>-140812613</v>
      </c>
      <c r="Z15" s="28">
        <f>+IF(X15&lt;&gt;0,+(Y15/X15)*100,0)</f>
        <v>-41.69736750253655</v>
      </c>
      <c r="AA15" s="29">
        <f>SUM(AA6:AA14)</f>
        <v>576870976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9191019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-816273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-1000813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-372510602</v>
      </c>
      <c r="D24" s="17"/>
      <c r="E24" s="18">
        <v>-364442000</v>
      </c>
      <c r="F24" s="19">
        <v>-364442000</v>
      </c>
      <c r="G24" s="19">
        <v>-1459186</v>
      </c>
      <c r="H24" s="19">
        <v>-15963553</v>
      </c>
      <c r="I24" s="19">
        <v>-29555663</v>
      </c>
      <c r="J24" s="19">
        <v>-46978402</v>
      </c>
      <c r="K24" s="19">
        <v>-55142923</v>
      </c>
      <c r="L24" s="19">
        <v>-28042112</v>
      </c>
      <c r="M24" s="19">
        <v>-36203712</v>
      </c>
      <c r="N24" s="19">
        <v>-119388747</v>
      </c>
      <c r="O24" s="19"/>
      <c r="P24" s="19"/>
      <c r="Q24" s="19"/>
      <c r="R24" s="19"/>
      <c r="S24" s="19"/>
      <c r="T24" s="19"/>
      <c r="U24" s="19"/>
      <c r="V24" s="19"/>
      <c r="W24" s="19">
        <v>-166367149</v>
      </c>
      <c r="X24" s="19">
        <v>-108449720</v>
      </c>
      <c r="Y24" s="19">
        <v>-57917429</v>
      </c>
      <c r="Z24" s="20">
        <v>53.4</v>
      </c>
      <c r="AA24" s="21">
        <v>-364442000</v>
      </c>
    </row>
    <row r="25" spans="1:27" ht="13.5">
      <c r="A25" s="23" t="s">
        <v>49</v>
      </c>
      <c r="B25" s="24"/>
      <c r="C25" s="25">
        <f aca="true" t="shared" si="1" ref="C25:Y25">SUM(C19:C24)</f>
        <v>-365136669</v>
      </c>
      <c r="D25" s="25">
        <f>SUM(D19:D24)</f>
        <v>0</v>
      </c>
      <c r="E25" s="26">
        <f t="shared" si="1"/>
        <v>-364442000</v>
      </c>
      <c r="F25" s="27">
        <f t="shared" si="1"/>
        <v>-364442000</v>
      </c>
      <c r="G25" s="27">
        <f t="shared" si="1"/>
        <v>-1459186</v>
      </c>
      <c r="H25" s="27">
        <f t="shared" si="1"/>
        <v>-15963553</v>
      </c>
      <c r="I25" s="27">
        <f t="shared" si="1"/>
        <v>-29555663</v>
      </c>
      <c r="J25" s="27">
        <f t="shared" si="1"/>
        <v>-46978402</v>
      </c>
      <c r="K25" s="27">
        <f t="shared" si="1"/>
        <v>-55142923</v>
      </c>
      <c r="L25" s="27">
        <f t="shared" si="1"/>
        <v>-28042112</v>
      </c>
      <c r="M25" s="27">
        <f t="shared" si="1"/>
        <v>-36203712</v>
      </c>
      <c r="N25" s="27">
        <f t="shared" si="1"/>
        <v>-119388747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-166367149</v>
      </c>
      <c r="X25" s="27">
        <f t="shared" si="1"/>
        <v>-108449720</v>
      </c>
      <c r="Y25" s="27">
        <f t="shared" si="1"/>
        <v>-57917429</v>
      </c>
      <c r="Z25" s="28">
        <f>+IF(X25&lt;&gt;0,+(Y25/X25)*100,0)</f>
        <v>53.40486725092512</v>
      </c>
      <c r="AA25" s="29">
        <f>SUM(AA19:AA24)</f>
        <v>-364442000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100000000</v>
      </c>
      <c r="F30" s="19">
        <v>100000000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99999990</v>
      </c>
      <c r="Y30" s="19">
        <v>-99999990</v>
      </c>
      <c r="Z30" s="20">
        <v>-100</v>
      </c>
      <c r="AA30" s="21">
        <v>100000000</v>
      </c>
    </row>
    <row r="31" spans="1:27" ht="13.5">
      <c r="A31" s="22" t="s">
        <v>53</v>
      </c>
      <c r="B31" s="16"/>
      <c r="C31" s="17">
        <v>5522841</v>
      </c>
      <c r="D31" s="17"/>
      <c r="E31" s="18"/>
      <c r="F31" s="19"/>
      <c r="G31" s="19">
        <v>1193892</v>
      </c>
      <c r="H31" s="36">
        <v>-41382</v>
      </c>
      <c r="I31" s="36">
        <v>370150</v>
      </c>
      <c r="J31" s="36">
        <v>1522660</v>
      </c>
      <c r="K31" s="19">
        <v>303544</v>
      </c>
      <c r="L31" s="19">
        <v>-220553</v>
      </c>
      <c r="M31" s="19">
        <v>218882</v>
      </c>
      <c r="N31" s="19">
        <v>301873</v>
      </c>
      <c r="O31" s="36"/>
      <c r="P31" s="36"/>
      <c r="Q31" s="36"/>
      <c r="R31" s="19"/>
      <c r="S31" s="19"/>
      <c r="T31" s="19"/>
      <c r="U31" s="19"/>
      <c r="V31" s="36"/>
      <c r="W31" s="36">
        <v>1824533</v>
      </c>
      <c r="X31" s="36"/>
      <c r="Y31" s="19">
        <v>1824533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-47562633</v>
      </c>
      <c r="D33" s="17"/>
      <c r="E33" s="18">
        <v>-42691000</v>
      </c>
      <c r="F33" s="19">
        <v>-42691000</v>
      </c>
      <c r="G33" s="19">
        <v>-37488</v>
      </c>
      <c r="H33" s="19">
        <v>-37577</v>
      </c>
      <c r="I33" s="19">
        <v>-10743667</v>
      </c>
      <c r="J33" s="19">
        <v>-10818732</v>
      </c>
      <c r="K33" s="19">
        <v>-37577</v>
      </c>
      <c r="L33" s="19">
        <v>-37577</v>
      </c>
      <c r="M33" s="19">
        <v>-12474217</v>
      </c>
      <c r="N33" s="19">
        <v>-12549371</v>
      </c>
      <c r="O33" s="19"/>
      <c r="P33" s="19"/>
      <c r="Q33" s="19"/>
      <c r="R33" s="19"/>
      <c r="S33" s="19"/>
      <c r="T33" s="19"/>
      <c r="U33" s="19"/>
      <c r="V33" s="19"/>
      <c r="W33" s="19">
        <v>-23368103</v>
      </c>
      <c r="X33" s="19">
        <v>-22587480</v>
      </c>
      <c r="Y33" s="19">
        <v>-780623</v>
      </c>
      <c r="Z33" s="20">
        <v>3.46</v>
      </c>
      <c r="AA33" s="21">
        <v>-42691000</v>
      </c>
    </row>
    <row r="34" spans="1:27" ht="13.5">
      <c r="A34" s="23" t="s">
        <v>55</v>
      </c>
      <c r="B34" s="24"/>
      <c r="C34" s="25">
        <f aca="true" t="shared" si="2" ref="C34:Y34">SUM(C29:C33)</f>
        <v>-42039792</v>
      </c>
      <c r="D34" s="25">
        <f>SUM(D29:D33)</f>
        <v>0</v>
      </c>
      <c r="E34" s="26">
        <f t="shared" si="2"/>
        <v>57309000</v>
      </c>
      <c r="F34" s="27">
        <f t="shared" si="2"/>
        <v>57309000</v>
      </c>
      <c r="G34" s="27">
        <f t="shared" si="2"/>
        <v>1156404</v>
      </c>
      <c r="H34" s="27">
        <f t="shared" si="2"/>
        <v>-78959</v>
      </c>
      <c r="I34" s="27">
        <f t="shared" si="2"/>
        <v>-10373517</v>
      </c>
      <c r="J34" s="27">
        <f t="shared" si="2"/>
        <v>-9296072</v>
      </c>
      <c r="K34" s="27">
        <f t="shared" si="2"/>
        <v>265967</v>
      </c>
      <c r="L34" s="27">
        <f t="shared" si="2"/>
        <v>-258130</v>
      </c>
      <c r="M34" s="27">
        <f t="shared" si="2"/>
        <v>-12255335</v>
      </c>
      <c r="N34" s="27">
        <f t="shared" si="2"/>
        <v>-12247498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-21543570</v>
      </c>
      <c r="X34" s="27">
        <f t="shared" si="2"/>
        <v>77412510</v>
      </c>
      <c r="Y34" s="27">
        <f t="shared" si="2"/>
        <v>-98956080</v>
      </c>
      <c r="Z34" s="28">
        <f>+IF(X34&lt;&gt;0,+(Y34/X34)*100,0)</f>
        <v>-127.82957173201075</v>
      </c>
      <c r="AA34" s="29">
        <f>SUM(AA29:AA33)</f>
        <v>57309000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183581534</v>
      </c>
      <c r="D36" s="31">
        <f>+D15+D25+D34</f>
        <v>0</v>
      </c>
      <c r="E36" s="32">
        <f t="shared" si="3"/>
        <v>269737976</v>
      </c>
      <c r="F36" s="33">
        <f t="shared" si="3"/>
        <v>269737976</v>
      </c>
      <c r="G36" s="33">
        <f t="shared" si="3"/>
        <v>79334847</v>
      </c>
      <c r="H36" s="33">
        <f t="shared" si="3"/>
        <v>-45925973</v>
      </c>
      <c r="I36" s="33">
        <f t="shared" si="3"/>
        <v>-22555532</v>
      </c>
      <c r="J36" s="33">
        <f t="shared" si="3"/>
        <v>10853342</v>
      </c>
      <c r="K36" s="33">
        <f t="shared" si="3"/>
        <v>-17736610</v>
      </c>
      <c r="L36" s="33">
        <f t="shared" si="3"/>
        <v>53329578</v>
      </c>
      <c r="M36" s="33">
        <f t="shared" si="3"/>
        <v>-37468196</v>
      </c>
      <c r="N36" s="33">
        <f t="shared" si="3"/>
        <v>-1875228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8978114</v>
      </c>
      <c r="X36" s="33">
        <f t="shared" si="3"/>
        <v>306664236</v>
      </c>
      <c r="Y36" s="33">
        <f t="shared" si="3"/>
        <v>-297686122</v>
      </c>
      <c r="Z36" s="34">
        <f>+IF(X36&lt;&gt;0,+(Y36/X36)*100,0)</f>
        <v>-97.07233092547511</v>
      </c>
      <c r="AA36" s="35">
        <f>+AA15+AA25+AA34</f>
        <v>269737976</v>
      </c>
    </row>
    <row r="37" spans="1:27" ht="13.5">
      <c r="A37" s="22" t="s">
        <v>57</v>
      </c>
      <c r="B37" s="16"/>
      <c r="C37" s="31">
        <v>718068292</v>
      </c>
      <c r="D37" s="31"/>
      <c r="E37" s="32">
        <v>898552000</v>
      </c>
      <c r="F37" s="33">
        <v>898552000</v>
      </c>
      <c r="G37" s="33">
        <v>679500125</v>
      </c>
      <c r="H37" s="33">
        <v>758834972</v>
      </c>
      <c r="I37" s="33">
        <v>712908999</v>
      </c>
      <c r="J37" s="33">
        <v>679500125</v>
      </c>
      <c r="K37" s="33">
        <v>690353467</v>
      </c>
      <c r="L37" s="33">
        <v>672616857</v>
      </c>
      <c r="M37" s="33">
        <v>725946435</v>
      </c>
      <c r="N37" s="33">
        <v>690353467</v>
      </c>
      <c r="O37" s="33"/>
      <c r="P37" s="33"/>
      <c r="Q37" s="33"/>
      <c r="R37" s="33"/>
      <c r="S37" s="33"/>
      <c r="T37" s="33"/>
      <c r="U37" s="33"/>
      <c r="V37" s="33"/>
      <c r="W37" s="33">
        <v>679500125</v>
      </c>
      <c r="X37" s="33">
        <v>898552000</v>
      </c>
      <c r="Y37" s="33">
        <v>-219051875</v>
      </c>
      <c r="Z37" s="34">
        <v>-24.38</v>
      </c>
      <c r="AA37" s="35">
        <v>898552000</v>
      </c>
    </row>
    <row r="38" spans="1:27" ht="13.5">
      <c r="A38" s="41" t="s">
        <v>58</v>
      </c>
      <c r="B38" s="42"/>
      <c r="C38" s="43">
        <v>901649826</v>
      </c>
      <c r="D38" s="43"/>
      <c r="E38" s="44">
        <v>1168289976</v>
      </c>
      <c r="F38" s="45">
        <v>1168289976</v>
      </c>
      <c r="G38" s="45">
        <v>758834972</v>
      </c>
      <c r="H38" s="45">
        <v>712908999</v>
      </c>
      <c r="I38" s="45">
        <v>690353467</v>
      </c>
      <c r="J38" s="45">
        <v>690353467</v>
      </c>
      <c r="K38" s="45">
        <v>672616857</v>
      </c>
      <c r="L38" s="45">
        <v>725946435</v>
      </c>
      <c r="M38" s="45">
        <v>688478239</v>
      </c>
      <c r="N38" s="45">
        <v>688478239</v>
      </c>
      <c r="O38" s="45"/>
      <c r="P38" s="45"/>
      <c r="Q38" s="45"/>
      <c r="R38" s="45"/>
      <c r="S38" s="45"/>
      <c r="T38" s="45"/>
      <c r="U38" s="45"/>
      <c r="V38" s="45"/>
      <c r="W38" s="45">
        <v>688478239</v>
      </c>
      <c r="X38" s="45">
        <v>1205216236</v>
      </c>
      <c r="Y38" s="45">
        <v>-516737997</v>
      </c>
      <c r="Z38" s="46">
        <v>-42.88</v>
      </c>
      <c r="AA38" s="47">
        <v>1168289976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908491099</v>
      </c>
      <c r="D6" s="17"/>
      <c r="E6" s="18">
        <v>897982067</v>
      </c>
      <c r="F6" s="19">
        <v>897982067</v>
      </c>
      <c r="G6" s="19">
        <v>46853000</v>
      </c>
      <c r="H6" s="19">
        <v>55520000</v>
      </c>
      <c r="I6" s="19">
        <v>60041000</v>
      </c>
      <c r="J6" s="19">
        <v>162414000</v>
      </c>
      <c r="K6" s="19">
        <v>52722000</v>
      </c>
      <c r="L6" s="19">
        <v>44541000</v>
      </c>
      <c r="M6" s="19"/>
      <c r="N6" s="19">
        <v>97263000</v>
      </c>
      <c r="O6" s="19"/>
      <c r="P6" s="19"/>
      <c r="Q6" s="19"/>
      <c r="R6" s="19"/>
      <c r="S6" s="19"/>
      <c r="T6" s="19"/>
      <c r="U6" s="19"/>
      <c r="V6" s="19"/>
      <c r="W6" s="19">
        <v>259677000</v>
      </c>
      <c r="X6" s="19">
        <v>483216582</v>
      </c>
      <c r="Y6" s="19">
        <v>-223539582</v>
      </c>
      <c r="Z6" s="20">
        <v>-46.26</v>
      </c>
      <c r="AA6" s="21">
        <v>897982067</v>
      </c>
    </row>
    <row r="7" spans="1:27" ht="13.5">
      <c r="A7" s="22" t="s">
        <v>34</v>
      </c>
      <c r="B7" s="16"/>
      <c r="C7" s="17">
        <v>457514773</v>
      </c>
      <c r="D7" s="17"/>
      <c r="E7" s="18">
        <v>298618066</v>
      </c>
      <c r="F7" s="19">
        <v>298618066</v>
      </c>
      <c r="G7" s="19">
        <v>19000</v>
      </c>
      <c r="H7" s="19">
        <v>112752000</v>
      </c>
      <c r="I7" s="19">
        <v>1500000</v>
      </c>
      <c r="J7" s="19">
        <v>114271000</v>
      </c>
      <c r="K7" s="19"/>
      <c r="L7" s="19">
        <v>104188000</v>
      </c>
      <c r="M7" s="19"/>
      <c r="N7" s="19">
        <v>104188000</v>
      </c>
      <c r="O7" s="19"/>
      <c r="P7" s="19"/>
      <c r="Q7" s="19"/>
      <c r="R7" s="19"/>
      <c r="S7" s="19"/>
      <c r="T7" s="19"/>
      <c r="U7" s="19"/>
      <c r="V7" s="19"/>
      <c r="W7" s="19">
        <v>218459000</v>
      </c>
      <c r="X7" s="19">
        <v>163392036</v>
      </c>
      <c r="Y7" s="19">
        <v>55066964</v>
      </c>
      <c r="Z7" s="20">
        <v>33.7</v>
      </c>
      <c r="AA7" s="21">
        <v>298618066</v>
      </c>
    </row>
    <row r="8" spans="1:27" ht="13.5">
      <c r="A8" s="22" t="s">
        <v>35</v>
      </c>
      <c r="B8" s="16"/>
      <c r="C8" s="17"/>
      <c r="D8" s="17"/>
      <c r="E8" s="18">
        <v>147909993</v>
      </c>
      <c r="F8" s="19">
        <v>147909993</v>
      </c>
      <c r="G8" s="19">
        <v>33388329</v>
      </c>
      <c r="H8" s="19"/>
      <c r="I8" s="19">
        <v>5771000</v>
      </c>
      <c r="J8" s="19">
        <v>39159329</v>
      </c>
      <c r="K8" s="19"/>
      <c r="L8" s="19">
        <v>7188365</v>
      </c>
      <c r="M8" s="19"/>
      <c r="N8" s="19">
        <v>7188365</v>
      </c>
      <c r="O8" s="19"/>
      <c r="P8" s="19"/>
      <c r="Q8" s="19"/>
      <c r="R8" s="19"/>
      <c r="S8" s="19"/>
      <c r="T8" s="19"/>
      <c r="U8" s="19"/>
      <c r="V8" s="19"/>
      <c r="W8" s="19">
        <v>46347694</v>
      </c>
      <c r="X8" s="19">
        <v>80678178</v>
      </c>
      <c r="Y8" s="19">
        <v>-34330484</v>
      </c>
      <c r="Z8" s="20">
        <v>-42.55</v>
      </c>
      <c r="AA8" s="21">
        <v>147909993</v>
      </c>
    </row>
    <row r="9" spans="1:27" ht="13.5">
      <c r="A9" s="22" t="s">
        <v>36</v>
      </c>
      <c r="B9" s="16"/>
      <c r="C9" s="17">
        <v>11182146</v>
      </c>
      <c r="D9" s="17"/>
      <c r="E9" s="18">
        <v>16872064</v>
      </c>
      <c r="F9" s="19">
        <v>16872064</v>
      </c>
      <c r="G9" s="19">
        <v>2864000</v>
      </c>
      <c r="H9" s="19">
        <v>1264000</v>
      </c>
      <c r="I9" s="19">
        <v>1252000</v>
      </c>
      <c r="J9" s="19">
        <v>5380000</v>
      </c>
      <c r="K9" s="19">
        <v>2232000</v>
      </c>
      <c r="L9" s="19">
        <v>1219000</v>
      </c>
      <c r="M9" s="19"/>
      <c r="N9" s="19">
        <v>3451000</v>
      </c>
      <c r="O9" s="19"/>
      <c r="P9" s="19"/>
      <c r="Q9" s="19"/>
      <c r="R9" s="19"/>
      <c r="S9" s="19"/>
      <c r="T9" s="19"/>
      <c r="U9" s="19"/>
      <c r="V9" s="19"/>
      <c r="W9" s="19">
        <v>8831000</v>
      </c>
      <c r="X9" s="19">
        <v>9202944</v>
      </c>
      <c r="Y9" s="19">
        <v>-371944</v>
      </c>
      <c r="Z9" s="20">
        <v>-4.04</v>
      </c>
      <c r="AA9" s="21">
        <v>16872064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-963275315</v>
      </c>
      <c r="D12" s="17"/>
      <c r="E12" s="18">
        <v>-1131766998</v>
      </c>
      <c r="F12" s="19">
        <v>-1131766998</v>
      </c>
      <c r="G12" s="19">
        <v>-81691599</v>
      </c>
      <c r="H12" s="19">
        <v>-119513973</v>
      </c>
      <c r="I12" s="19">
        <v>-137060547</v>
      </c>
      <c r="J12" s="19">
        <v>-338266119</v>
      </c>
      <c r="K12" s="19">
        <v>-138398651</v>
      </c>
      <c r="L12" s="19">
        <v>-104991372</v>
      </c>
      <c r="M12" s="19"/>
      <c r="N12" s="19">
        <v>-243390023</v>
      </c>
      <c r="O12" s="19"/>
      <c r="P12" s="19"/>
      <c r="Q12" s="19"/>
      <c r="R12" s="19"/>
      <c r="S12" s="19"/>
      <c r="T12" s="19"/>
      <c r="U12" s="19"/>
      <c r="V12" s="19"/>
      <c r="W12" s="19">
        <v>-581656142</v>
      </c>
      <c r="X12" s="19">
        <v>-617327454</v>
      </c>
      <c r="Y12" s="19">
        <v>35671312</v>
      </c>
      <c r="Z12" s="20">
        <v>-5.78</v>
      </c>
      <c r="AA12" s="21">
        <v>-1131766998</v>
      </c>
    </row>
    <row r="13" spans="1:27" ht="13.5">
      <c r="A13" s="22" t="s">
        <v>40</v>
      </c>
      <c r="B13" s="16"/>
      <c r="C13" s="17">
        <v>-10267795</v>
      </c>
      <c r="D13" s="17"/>
      <c r="E13" s="18">
        <v>-22158389</v>
      </c>
      <c r="F13" s="19">
        <v>-22158389</v>
      </c>
      <c r="G13" s="19">
        <v>-1936638</v>
      </c>
      <c r="H13" s="19">
        <v>-1936038</v>
      </c>
      <c r="I13" s="19">
        <v>-3117117</v>
      </c>
      <c r="J13" s="19">
        <v>-6989793</v>
      </c>
      <c r="K13" s="19">
        <v>-964980</v>
      </c>
      <c r="L13" s="19">
        <v>-1858880</v>
      </c>
      <c r="M13" s="19"/>
      <c r="N13" s="19">
        <v>-2823860</v>
      </c>
      <c r="O13" s="19"/>
      <c r="P13" s="19"/>
      <c r="Q13" s="19"/>
      <c r="R13" s="19"/>
      <c r="S13" s="19"/>
      <c r="T13" s="19"/>
      <c r="U13" s="19"/>
      <c r="V13" s="19"/>
      <c r="W13" s="19">
        <v>-9813653</v>
      </c>
      <c r="X13" s="19">
        <v>-12086394</v>
      </c>
      <c r="Y13" s="19">
        <v>2272741</v>
      </c>
      <c r="Z13" s="20">
        <v>-18.8</v>
      </c>
      <c r="AA13" s="21">
        <v>-22158389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403644908</v>
      </c>
      <c r="D15" s="25">
        <f>SUM(D6:D14)</f>
        <v>0</v>
      </c>
      <c r="E15" s="26">
        <f t="shared" si="0"/>
        <v>207456803</v>
      </c>
      <c r="F15" s="27">
        <f t="shared" si="0"/>
        <v>207456803</v>
      </c>
      <c r="G15" s="27">
        <f t="shared" si="0"/>
        <v>-503908</v>
      </c>
      <c r="H15" s="27">
        <f t="shared" si="0"/>
        <v>48085989</v>
      </c>
      <c r="I15" s="27">
        <f t="shared" si="0"/>
        <v>-71613664</v>
      </c>
      <c r="J15" s="27">
        <f t="shared" si="0"/>
        <v>-24031583</v>
      </c>
      <c r="K15" s="27">
        <f t="shared" si="0"/>
        <v>-84409631</v>
      </c>
      <c r="L15" s="27">
        <f t="shared" si="0"/>
        <v>50286113</v>
      </c>
      <c r="M15" s="27">
        <f t="shared" si="0"/>
        <v>0</v>
      </c>
      <c r="N15" s="27">
        <f t="shared" si="0"/>
        <v>-34123518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-58155101</v>
      </c>
      <c r="X15" s="27">
        <f t="shared" si="0"/>
        <v>107075892</v>
      </c>
      <c r="Y15" s="27">
        <f t="shared" si="0"/>
        <v>-165230993</v>
      </c>
      <c r="Z15" s="28">
        <f>+IF(X15&lt;&gt;0,+(Y15/X15)*100,0)</f>
        <v>-154.31203972599172</v>
      </c>
      <c r="AA15" s="29">
        <f>SUM(AA6:AA14)</f>
        <v>207456803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15425354</v>
      </c>
      <c r="D19" s="17"/>
      <c r="E19" s="18"/>
      <c r="F19" s="19"/>
      <c r="G19" s="36"/>
      <c r="H19" s="36"/>
      <c r="I19" s="36"/>
      <c r="J19" s="19"/>
      <c r="K19" s="36"/>
      <c r="L19" s="36">
        <v>2666820</v>
      </c>
      <c r="M19" s="19"/>
      <c r="N19" s="36">
        <v>2666820</v>
      </c>
      <c r="O19" s="36"/>
      <c r="P19" s="36"/>
      <c r="Q19" s="19"/>
      <c r="R19" s="36"/>
      <c r="S19" s="36"/>
      <c r="T19" s="19"/>
      <c r="U19" s="36"/>
      <c r="V19" s="36"/>
      <c r="W19" s="36">
        <v>2666820</v>
      </c>
      <c r="X19" s="19"/>
      <c r="Y19" s="36">
        <v>2666820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531689883</v>
      </c>
      <c r="D21" s="40"/>
      <c r="E21" s="18"/>
      <c r="F21" s="19"/>
      <c r="G21" s="36">
        <v>-10095047</v>
      </c>
      <c r="H21" s="36"/>
      <c r="I21" s="36"/>
      <c r="J21" s="19">
        <v>-10095047</v>
      </c>
      <c r="K21" s="36"/>
      <c r="L21" s="36">
        <v>17600000</v>
      </c>
      <c r="M21" s="19"/>
      <c r="N21" s="36">
        <v>17600000</v>
      </c>
      <c r="O21" s="36"/>
      <c r="P21" s="36"/>
      <c r="Q21" s="19"/>
      <c r="R21" s="36"/>
      <c r="S21" s="36"/>
      <c r="T21" s="19"/>
      <c r="U21" s="36"/>
      <c r="V21" s="36"/>
      <c r="W21" s="36">
        <v>7504953</v>
      </c>
      <c r="X21" s="19"/>
      <c r="Y21" s="36">
        <v>7504953</v>
      </c>
      <c r="Z21" s="37"/>
      <c r="AA21" s="38"/>
    </row>
    <row r="22" spans="1:27" ht="13.5">
      <c r="A22" s="22" t="s">
        <v>47</v>
      </c>
      <c r="B22" s="16"/>
      <c r="C22" s="17">
        <v>-975259915</v>
      </c>
      <c r="D22" s="17"/>
      <c r="E22" s="18"/>
      <c r="F22" s="19"/>
      <c r="G22" s="19">
        <v>568170</v>
      </c>
      <c r="H22" s="19">
        <v>9461727</v>
      </c>
      <c r="I22" s="19">
        <v>14232921</v>
      </c>
      <c r="J22" s="19">
        <v>24262818</v>
      </c>
      <c r="K22" s="19"/>
      <c r="L22" s="19">
        <v>44123095</v>
      </c>
      <c r="M22" s="19"/>
      <c r="N22" s="19">
        <v>44123095</v>
      </c>
      <c r="O22" s="19"/>
      <c r="P22" s="19"/>
      <c r="Q22" s="19"/>
      <c r="R22" s="19"/>
      <c r="S22" s="19"/>
      <c r="T22" s="19"/>
      <c r="U22" s="19"/>
      <c r="V22" s="19"/>
      <c r="W22" s="19">
        <v>68385913</v>
      </c>
      <c r="X22" s="19"/>
      <c r="Y22" s="19">
        <v>68385913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-444228950</v>
      </c>
      <c r="F24" s="19">
        <v>-444228950</v>
      </c>
      <c r="G24" s="19">
        <v>-10095049</v>
      </c>
      <c r="H24" s="19">
        <v>-11626871</v>
      </c>
      <c r="I24" s="19">
        <v>-37103076</v>
      </c>
      <c r="J24" s="19">
        <v>-58824996</v>
      </c>
      <c r="K24" s="19">
        <v>-30232721</v>
      </c>
      <c r="L24" s="19">
        <v>-39875636</v>
      </c>
      <c r="M24" s="19"/>
      <c r="N24" s="19">
        <v>-70108357</v>
      </c>
      <c r="O24" s="19"/>
      <c r="P24" s="19"/>
      <c r="Q24" s="19"/>
      <c r="R24" s="19"/>
      <c r="S24" s="19"/>
      <c r="T24" s="19"/>
      <c r="U24" s="19"/>
      <c r="V24" s="19"/>
      <c r="W24" s="19">
        <v>-128933353</v>
      </c>
      <c r="X24" s="19">
        <v>-242306700</v>
      </c>
      <c r="Y24" s="19">
        <v>113373347</v>
      </c>
      <c r="Z24" s="20">
        <v>-46.79</v>
      </c>
      <c r="AA24" s="21">
        <v>-444228950</v>
      </c>
    </row>
    <row r="25" spans="1:27" ht="13.5">
      <c r="A25" s="23" t="s">
        <v>49</v>
      </c>
      <c r="B25" s="24"/>
      <c r="C25" s="25">
        <f aca="true" t="shared" si="1" ref="C25:Y25">SUM(C19:C24)</f>
        <v>-428144678</v>
      </c>
      <c r="D25" s="25">
        <f>SUM(D19:D24)</f>
        <v>0</v>
      </c>
      <c r="E25" s="26">
        <f t="shared" si="1"/>
        <v>-444228950</v>
      </c>
      <c r="F25" s="27">
        <f t="shared" si="1"/>
        <v>-444228950</v>
      </c>
      <c r="G25" s="27">
        <f t="shared" si="1"/>
        <v>-19621926</v>
      </c>
      <c r="H25" s="27">
        <f t="shared" si="1"/>
        <v>-2165144</v>
      </c>
      <c r="I25" s="27">
        <f t="shared" si="1"/>
        <v>-22870155</v>
      </c>
      <c r="J25" s="27">
        <f t="shared" si="1"/>
        <v>-44657225</v>
      </c>
      <c r="K25" s="27">
        <f t="shared" si="1"/>
        <v>-30232721</v>
      </c>
      <c r="L25" s="27">
        <f t="shared" si="1"/>
        <v>24514279</v>
      </c>
      <c r="M25" s="27">
        <f t="shared" si="1"/>
        <v>0</v>
      </c>
      <c r="N25" s="27">
        <f t="shared" si="1"/>
        <v>-5718442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-50375667</v>
      </c>
      <c r="X25" s="27">
        <f t="shared" si="1"/>
        <v>-242306700</v>
      </c>
      <c r="Y25" s="27">
        <f t="shared" si="1"/>
        <v>191931033</v>
      </c>
      <c r="Z25" s="28">
        <f>+IF(X25&lt;&gt;0,+(Y25/X25)*100,0)</f>
        <v>-79.2099570503003</v>
      </c>
      <c r="AA25" s="29">
        <f>SUM(AA19:AA24)</f>
        <v>-444228950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284839962</v>
      </c>
      <c r="F30" s="19">
        <v>284839962</v>
      </c>
      <c r="G30" s="19">
        <v>-3830105</v>
      </c>
      <c r="H30" s="19">
        <v>4014000</v>
      </c>
      <c r="I30" s="19">
        <v>-2741030</v>
      </c>
      <c r="J30" s="19">
        <v>-2557135</v>
      </c>
      <c r="K30" s="19"/>
      <c r="L30" s="19">
        <v>-370431</v>
      </c>
      <c r="M30" s="19"/>
      <c r="N30" s="19">
        <v>-370431</v>
      </c>
      <c r="O30" s="19"/>
      <c r="P30" s="19"/>
      <c r="Q30" s="19"/>
      <c r="R30" s="19"/>
      <c r="S30" s="19"/>
      <c r="T30" s="19"/>
      <c r="U30" s="19"/>
      <c r="V30" s="19"/>
      <c r="W30" s="19">
        <v>-2927566</v>
      </c>
      <c r="X30" s="19">
        <v>155367252</v>
      </c>
      <c r="Y30" s="19">
        <v>-158294818</v>
      </c>
      <c r="Z30" s="20">
        <v>-101.88</v>
      </c>
      <c r="AA30" s="21">
        <v>284839962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543444</v>
      </c>
      <c r="D33" s="17"/>
      <c r="E33" s="18">
        <v>-22158004</v>
      </c>
      <c r="F33" s="19">
        <v>-22158004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-12581004</v>
      </c>
      <c r="Y33" s="19">
        <v>12581004</v>
      </c>
      <c r="Z33" s="20">
        <v>-100</v>
      </c>
      <c r="AA33" s="21">
        <v>-22158004</v>
      </c>
    </row>
    <row r="34" spans="1:27" ht="13.5">
      <c r="A34" s="23" t="s">
        <v>55</v>
      </c>
      <c r="B34" s="24"/>
      <c r="C34" s="25">
        <f aca="true" t="shared" si="2" ref="C34:Y34">SUM(C29:C33)</f>
        <v>543444</v>
      </c>
      <c r="D34" s="25">
        <f>SUM(D29:D33)</f>
        <v>0</v>
      </c>
      <c r="E34" s="26">
        <f t="shared" si="2"/>
        <v>262681958</v>
      </c>
      <c r="F34" s="27">
        <f t="shared" si="2"/>
        <v>262681958</v>
      </c>
      <c r="G34" s="27">
        <f t="shared" si="2"/>
        <v>-3830105</v>
      </c>
      <c r="H34" s="27">
        <f t="shared" si="2"/>
        <v>4014000</v>
      </c>
      <c r="I34" s="27">
        <f t="shared" si="2"/>
        <v>-2741030</v>
      </c>
      <c r="J34" s="27">
        <f t="shared" si="2"/>
        <v>-2557135</v>
      </c>
      <c r="K34" s="27">
        <f t="shared" si="2"/>
        <v>0</v>
      </c>
      <c r="L34" s="27">
        <f t="shared" si="2"/>
        <v>-370431</v>
      </c>
      <c r="M34" s="27">
        <f t="shared" si="2"/>
        <v>0</v>
      </c>
      <c r="N34" s="27">
        <f t="shared" si="2"/>
        <v>-370431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-2927566</v>
      </c>
      <c r="X34" s="27">
        <f t="shared" si="2"/>
        <v>142786248</v>
      </c>
      <c r="Y34" s="27">
        <f t="shared" si="2"/>
        <v>-145713814</v>
      </c>
      <c r="Z34" s="28">
        <f>+IF(X34&lt;&gt;0,+(Y34/X34)*100,0)</f>
        <v>-102.05031369687647</v>
      </c>
      <c r="AA34" s="29">
        <f>SUM(AA29:AA33)</f>
        <v>262681958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-23956326</v>
      </c>
      <c r="D36" s="31">
        <f>+D15+D25+D34</f>
        <v>0</v>
      </c>
      <c r="E36" s="32">
        <f t="shared" si="3"/>
        <v>25909811</v>
      </c>
      <c r="F36" s="33">
        <f t="shared" si="3"/>
        <v>25909811</v>
      </c>
      <c r="G36" s="33">
        <f t="shared" si="3"/>
        <v>-23955939</v>
      </c>
      <c r="H36" s="33">
        <f t="shared" si="3"/>
        <v>49934845</v>
      </c>
      <c r="I36" s="33">
        <f t="shared" si="3"/>
        <v>-97224849</v>
      </c>
      <c r="J36" s="33">
        <f t="shared" si="3"/>
        <v>-71245943</v>
      </c>
      <c r="K36" s="33">
        <f t="shared" si="3"/>
        <v>-114642352</v>
      </c>
      <c r="L36" s="33">
        <f t="shared" si="3"/>
        <v>74429961</v>
      </c>
      <c r="M36" s="33">
        <f t="shared" si="3"/>
        <v>0</v>
      </c>
      <c r="N36" s="33">
        <f t="shared" si="3"/>
        <v>-40212391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-111458334</v>
      </c>
      <c r="X36" s="33">
        <f t="shared" si="3"/>
        <v>7555440</v>
      </c>
      <c r="Y36" s="33">
        <f t="shared" si="3"/>
        <v>-119013774</v>
      </c>
      <c r="Z36" s="34">
        <f>+IF(X36&lt;&gt;0,+(Y36/X36)*100,0)</f>
        <v>-1575.2063943330897</v>
      </c>
      <c r="AA36" s="35">
        <f>+AA15+AA25+AA34</f>
        <v>25909811</v>
      </c>
    </row>
    <row r="37" spans="1:27" ht="13.5">
      <c r="A37" s="22" t="s">
        <v>57</v>
      </c>
      <c r="B37" s="16"/>
      <c r="C37" s="31">
        <v>351863529</v>
      </c>
      <c r="D37" s="31"/>
      <c r="E37" s="32">
        <v>207184189</v>
      </c>
      <c r="F37" s="33">
        <v>207184189</v>
      </c>
      <c r="G37" s="33">
        <v>327907203</v>
      </c>
      <c r="H37" s="33">
        <v>303951264</v>
      </c>
      <c r="I37" s="33">
        <v>353886109</v>
      </c>
      <c r="J37" s="33">
        <v>327907203</v>
      </c>
      <c r="K37" s="33">
        <v>256661260</v>
      </c>
      <c r="L37" s="33">
        <v>142018908</v>
      </c>
      <c r="M37" s="33"/>
      <c r="N37" s="33">
        <v>256661260</v>
      </c>
      <c r="O37" s="33"/>
      <c r="P37" s="33"/>
      <c r="Q37" s="33"/>
      <c r="R37" s="33"/>
      <c r="S37" s="33"/>
      <c r="T37" s="33"/>
      <c r="U37" s="33"/>
      <c r="V37" s="33"/>
      <c r="W37" s="33">
        <v>327907203</v>
      </c>
      <c r="X37" s="33">
        <v>207184189</v>
      </c>
      <c r="Y37" s="33">
        <v>120723014</v>
      </c>
      <c r="Z37" s="34">
        <v>58.27</v>
      </c>
      <c r="AA37" s="35">
        <v>207184189</v>
      </c>
    </row>
    <row r="38" spans="1:27" ht="13.5">
      <c r="A38" s="41" t="s">
        <v>58</v>
      </c>
      <c r="B38" s="42"/>
      <c r="C38" s="43">
        <v>327907203</v>
      </c>
      <c r="D38" s="43"/>
      <c r="E38" s="44">
        <v>233094000</v>
      </c>
      <c r="F38" s="45">
        <v>233094000</v>
      </c>
      <c r="G38" s="45">
        <v>303951264</v>
      </c>
      <c r="H38" s="45">
        <v>353886109</v>
      </c>
      <c r="I38" s="45">
        <v>256661260</v>
      </c>
      <c r="J38" s="45">
        <v>256661260</v>
      </c>
      <c r="K38" s="45">
        <v>142018908</v>
      </c>
      <c r="L38" s="45">
        <v>216448869</v>
      </c>
      <c r="M38" s="45"/>
      <c r="N38" s="45">
        <v>216448869</v>
      </c>
      <c r="O38" s="45"/>
      <c r="P38" s="45"/>
      <c r="Q38" s="45"/>
      <c r="R38" s="45"/>
      <c r="S38" s="45"/>
      <c r="T38" s="45"/>
      <c r="U38" s="45"/>
      <c r="V38" s="45"/>
      <c r="W38" s="45">
        <v>216448869</v>
      </c>
      <c r="X38" s="45">
        <v>214739629</v>
      </c>
      <c r="Y38" s="45">
        <v>1709240</v>
      </c>
      <c r="Z38" s="46">
        <v>0.8</v>
      </c>
      <c r="AA38" s="47">
        <v>233094000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1995247408</v>
      </c>
      <c r="D6" s="17"/>
      <c r="E6" s="18">
        <v>2036796000</v>
      </c>
      <c r="F6" s="19">
        <v>2036796000</v>
      </c>
      <c r="G6" s="19">
        <v>175492000</v>
      </c>
      <c r="H6" s="19">
        <v>198788000</v>
      </c>
      <c r="I6" s="19">
        <v>167157000</v>
      </c>
      <c r="J6" s="19">
        <v>541437000</v>
      </c>
      <c r="K6" s="19">
        <v>183539000</v>
      </c>
      <c r="L6" s="19">
        <v>175889000</v>
      </c>
      <c r="M6" s="19">
        <v>174236000</v>
      </c>
      <c r="N6" s="19">
        <v>533664000</v>
      </c>
      <c r="O6" s="19"/>
      <c r="P6" s="19"/>
      <c r="Q6" s="19"/>
      <c r="R6" s="19"/>
      <c r="S6" s="19"/>
      <c r="T6" s="19"/>
      <c r="U6" s="19"/>
      <c r="V6" s="19"/>
      <c r="W6" s="19">
        <v>1075101000</v>
      </c>
      <c r="X6" s="19">
        <v>1018404000</v>
      </c>
      <c r="Y6" s="19">
        <v>56697000</v>
      </c>
      <c r="Z6" s="20">
        <v>5.57</v>
      </c>
      <c r="AA6" s="21">
        <v>2036796000</v>
      </c>
    </row>
    <row r="7" spans="1:27" ht="13.5">
      <c r="A7" s="22" t="s">
        <v>34</v>
      </c>
      <c r="B7" s="16"/>
      <c r="C7" s="17">
        <v>236770279</v>
      </c>
      <c r="D7" s="17"/>
      <c r="E7" s="18">
        <v>260509000</v>
      </c>
      <c r="F7" s="19">
        <v>260509000</v>
      </c>
      <c r="G7" s="19">
        <v>87775000</v>
      </c>
      <c r="H7" s="19">
        <v>5188000</v>
      </c>
      <c r="I7" s="19">
        <v>6836000</v>
      </c>
      <c r="J7" s="19">
        <v>99799000</v>
      </c>
      <c r="K7" s="19"/>
      <c r="L7" s="19">
        <v>69805000</v>
      </c>
      <c r="M7" s="19"/>
      <c r="N7" s="19">
        <v>69805000</v>
      </c>
      <c r="O7" s="19"/>
      <c r="P7" s="19"/>
      <c r="Q7" s="19"/>
      <c r="R7" s="19"/>
      <c r="S7" s="19"/>
      <c r="T7" s="19"/>
      <c r="U7" s="19"/>
      <c r="V7" s="19"/>
      <c r="W7" s="19">
        <v>169604000</v>
      </c>
      <c r="X7" s="19">
        <v>130254000</v>
      </c>
      <c r="Y7" s="19">
        <v>39350000</v>
      </c>
      <c r="Z7" s="20">
        <v>30.21</v>
      </c>
      <c r="AA7" s="21">
        <v>260509000</v>
      </c>
    </row>
    <row r="8" spans="1:27" ht="13.5">
      <c r="A8" s="22" t="s">
        <v>35</v>
      </c>
      <c r="B8" s="16"/>
      <c r="C8" s="17">
        <v>109208236</v>
      </c>
      <c r="D8" s="17"/>
      <c r="E8" s="18">
        <v>119456000</v>
      </c>
      <c r="F8" s="19">
        <v>119456000</v>
      </c>
      <c r="G8" s="19">
        <v>36152000</v>
      </c>
      <c r="H8" s="19">
        <v>12937000</v>
      </c>
      <c r="I8" s="19"/>
      <c r="J8" s="19">
        <v>49089000</v>
      </c>
      <c r="K8" s="19"/>
      <c r="L8" s="19">
        <v>45676000</v>
      </c>
      <c r="M8" s="19"/>
      <c r="N8" s="19">
        <v>45676000</v>
      </c>
      <c r="O8" s="19"/>
      <c r="P8" s="19"/>
      <c r="Q8" s="19"/>
      <c r="R8" s="19"/>
      <c r="S8" s="19"/>
      <c r="T8" s="19"/>
      <c r="U8" s="19"/>
      <c r="V8" s="19"/>
      <c r="W8" s="19">
        <v>94765000</v>
      </c>
      <c r="X8" s="19">
        <v>59730000</v>
      </c>
      <c r="Y8" s="19">
        <v>35035000</v>
      </c>
      <c r="Z8" s="20">
        <v>58.66</v>
      </c>
      <c r="AA8" s="21">
        <v>119456000</v>
      </c>
    </row>
    <row r="9" spans="1:27" ht="13.5">
      <c r="A9" s="22" t="s">
        <v>36</v>
      </c>
      <c r="B9" s="16"/>
      <c r="C9" s="17">
        <v>21112525</v>
      </c>
      <c r="D9" s="17"/>
      <c r="E9" s="18">
        <v>12147000</v>
      </c>
      <c r="F9" s="19">
        <v>12147000</v>
      </c>
      <c r="G9" s="19">
        <v>571000</v>
      </c>
      <c r="H9" s="19">
        <v>1015000</v>
      </c>
      <c r="I9" s="19">
        <v>1532000</v>
      </c>
      <c r="J9" s="19">
        <v>3118000</v>
      </c>
      <c r="K9" s="19">
        <v>1214000</v>
      </c>
      <c r="L9" s="19">
        <v>3732000</v>
      </c>
      <c r="M9" s="19">
        <v>1535000</v>
      </c>
      <c r="N9" s="19">
        <v>6481000</v>
      </c>
      <c r="O9" s="19"/>
      <c r="P9" s="19"/>
      <c r="Q9" s="19"/>
      <c r="R9" s="19"/>
      <c r="S9" s="19"/>
      <c r="T9" s="19"/>
      <c r="U9" s="19"/>
      <c r="V9" s="19"/>
      <c r="W9" s="19">
        <v>9599000</v>
      </c>
      <c r="X9" s="19">
        <v>6078000</v>
      </c>
      <c r="Y9" s="19">
        <v>3521000</v>
      </c>
      <c r="Z9" s="20">
        <v>57.93</v>
      </c>
      <c r="AA9" s="21">
        <v>12147000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-1883468267</v>
      </c>
      <c r="D12" s="17"/>
      <c r="E12" s="18">
        <v>-2023834000</v>
      </c>
      <c r="F12" s="19">
        <v>-2023834000</v>
      </c>
      <c r="G12" s="19">
        <v>-128204000</v>
      </c>
      <c r="H12" s="19">
        <v>-220746000</v>
      </c>
      <c r="I12" s="19">
        <v>-178312000</v>
      </c>
      <c r="J12" s="19">
        <v>-527262000</v>
      </c>
      <c r="K12" s="19">
        <v>-172641000</v>
      </c>
      <c r="L12" s="19">
        <v>-188685000</v>
      </c>
      <c r="M12" s="19">
        <v>-170350000</v>
      </c>
      <c r="N12" s="19">
        <v>-531676000</v>
      </c>
      <c r="O12" s="19"/>
      <c r="P12" s="19"/>
      <c r="Q12" s="19"/>
      <c r="R12" s="19"/>
      <c r="S12" s="19"/>
      <c r="T12" s="19"/>
      <c r="U12" s="19"/>
      <c r="V12" s="19"/>
      <c r="W12" s="19">
        <v>-1058938000</v>
      </c>
      <c r="X12" s="19">
        <v>-1011918000</v>
      </c>
      <c r="Y12" s="19">
        <v>-47020000</v>
      </c>
      <c r="Z12" s="20">
        <v>4.65</v>
      </c>
      <c r="AA12" s="21">
        <v>-2023834000</v>
      </c>
    </row>
    <row r="13" spans="1:27" ht="13.5">
      <c r="A13" s="22" t="s">
        <v>40</v>
      </c>
      <c r="B13" s="16"/>
      <c r="C13" s="17">
        <v>-71144663</v>
      </c>
      <c r="D13" s="17"/>
      <c r="E13" s="18">
        <v>-77614000</v>
      </c>
      <c r="F13" s="19">
        <v>-77614000</v>
      </c>
      <c r="G13" s="19"/>
      <c r="H13" s="19"/>
      <c r="I13" s="19">
        <v>-1841000</v>
      </c>
      <c r="J13" s="19">
        <v>-1841000</v>
      </c>
      <c r="K13" s="19"/>
      <c r="L13" s="19"/>
      <c r="M13" s="19">
        <v>-35452000</v>
      </c>
      <c r="N13" s="19">
        <v>-35452000</v>
      </c>
      <c r="O13" s="19"/>
      <c r="P13" s="19"/>
      <c r="Q13" s="19"/>
      <c r="R13" s="19"/>
      <c r="S13" s="19"/>
      <c r="T13" s="19"/>
      <c r="U13" s="19"/>
      <c r="V13" s="19"/>
      <c r="W13" s="19">
        <v>-37293000</v>
      </c>
      <c r="X13" s="19">
        <v>-38220000</v>
      </c>
      <c r="Y13" s="19">
        <v>927000</v>
      </c>
      <c r="Z13" s="20">
        <v>-2.43</v>
      </c>
      <c r="AA13" s="21">
        <v>-77614000</v>
      </c>
    </row>
    <row r="14" spans="1:27" ht="13.5">
      <c r="A14" s="22" t="s">
        <v>41</v>
      </c>
      <c r="B14" s="16"/>
      <c r="C14" s="17">
        <v>-3021511</v>
      </c>
      <c r="D14" s="17"/>
      <c r="E14" s="18">
        <v>-2999000</v>
      </c>
      <c r="F14" s="19">
        <v>-2999000</v>
      </c>
      <c r="G14" s="19">
        <v>-189000</v>
      </c>
      <c r="H14" s="19">
        <v>-192000</v>
      </c>
      <c r="I14" s="19">
        <v>-133000</v>
      </c>
      <c r="J14" s="19">
        <v>-514000</v>
      </c>
      <c r="K14" s="19">
        <v>-167000</v>
      </c>
      <c r="L14" s="19">
        <v>-123000</v>
      </c>
      <c r="M14" s="19">
        <v>-1309000</v>
      </c>
      <c r="N14" s="19">
        <v>-1599000</v>
      </c>
      <c r="O14" s="19"/>
      <c r="P14" s="19"/>
      <c r="Q14" s="19"/>
      <c r="R14" s="19"/>
      <c r="S14" s="19"/>
      <c r="T14" s="19"/>
      <c r="U14" s="19"/>
      <c r="V14" s="19"/>
      <c r="W14" s="19">
        <v>-2113000</v>
      </c>
      <c r="X14" s="19">
        <v>-1500000</v>
      </c>
      <c r="Y14" s="19">
        <v>-613000</v>
      </c>
      <c r="Z14" s="20">
        <v>40.87</v>
      </c>
      <c r="AA14" s="21">
        <v>-2999000</v>
      </c>
    </row>
    <row r="15" spans="1:27" ht="13.5">
      <c r="A15" s="23" t="s">
        <v>42</v>
      </c>
      <c r="B15" s="24"/>
      <c r="C15" s="25">
        <f aca="true" t="shared" si="0" ref="C15:Y15">SUM(C6:C14)</f>
        <v>404704007</v>
      </c>
      <c r="D15" s="25">
        <f>SUM(D6:D14)</f>
        <v>0</v>
      </c>
      <c r="E15" s="26">
        <f t="shared" si="0"/>
        <v>324461000</v>
      </c>
      <c r="F15" s="27">
        <f t="shared" si="0"/>
        <v>324461000</v>
      </c>
      <c r="G15" s="27">
        <f t="shared" si="0"/>
        <v>171597000</v>
      </c>
      <c r="H15" s="27">
        <f t="shared" si="0"/>
        <v>-3010000</v>
      </c>
      <c r="I15" s="27">
        <f t="shared" si="0"/>
        <v>-4761000</v>
      </c>
      <c r="J15" s="27">
        <f t="shared" si="0"/>
        <v>163826000</v>
      </c>
      <c r="K15" s="27">
        <f t="shared" si="0"/>
        <v>11945000</v>
      </c>
      <c r="L15" s="27">
        <f t="shared" si="0"/>
        <v>106294000</v>
      </c>
      <c r="M15" s="27">
        <f t="shared" si="0"/>
        <v>-31340000</v>
      </c>
      <c r="N15" s="27">
        <f t="shared" si="0"/>
        <v>86899000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250725000</v>
      </c>
      <c r="X15" s="27">
        <f t="shared" si="0"/>
        <v>162828000</v>
      </c>
      <c r="Y15" s="27">
        <f t="shared" si="0"/>
        <v>87897000</v>
      </c>
      <c r="Z15" s="28">
        <f>+IF(X15&lt;&gt;0,+(Y15/X15)*100,0)</f>
        <v>53.98150195298106</v>
      </c>
      <c r="AA15" s="29">
        <f>SUM(AA6:AA14)</f>
        <v>324461000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7529910</v>
      </c>
      <c r="D19" s="17"/>
      <c r="E19" s="18">
        <v>10000000</v>
      </c>
      <c r="F19" s="19">
        <v>10000000</v>
      </c>
      <c r="G19" s="36"/>
      <c r="H19" s="36">
        <v>1386000</v>
      </c>
      <c r="I19" s="36"/>
      <c r="J19" s="19">
        <v>1386000</v>
      </c>
      <c r="K19" s="36">
        <v>19088000</v>
      </c>
      <c r="L19" s="36"/>
      <c r="M19" s="19">
        <v>19000000</v>
      </c>
      <c r="N19" s="36">
        <v>38088000</v>
      </c>
      <c r="O19" s="36"/>
      <c r="P19" s="36"/>
      <c r="Q19" s="19"/>
      <c r="R19" s="36"/>
      <c r="S19" s="36"/>
      <c r="T19" s="19"/>
      <c r="U19" s="36"/>
      <c r="V19" s="36"/>
      <c r="W19" s="36">
        <v>39474000</v>
      </c>
      <c r="X19" s="19"/>
      <c r="Y19" s="36">
        <v>39474000</v>
      </c>
      <c r="Z19" s="37"/>
      <c r="AA19" s="38">
        <v>10000000</v>
      </c>
    </row>
    <row r="20" spans="1:27" ht="13.5">
      <c r="A20" s="22" t="s">
        <v>45</v>
      </c>
      <c r="B20" s="16"/>
      <c r="C20" s="17">
        <v>267335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>
        <v>226000</v>
      </c>
      <c r="F21" s="19">
        <v>226000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108000</v>
      </c>
      <c r="Y21" s="36">
        <v>-108000</v>
      </c>
      <c r="Z21" s="37">
        <v>-100</v>
      </c>
      <c r="AA21" s="38">
        <v>226000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-250889276</v>
      </c>
      <c r="D24" s="17"/>
      <c r="E24" s="18">
        <v>-251917000</v>
      </c>
      <c r="F24" s="19">
        <v>-251917000</v>
      </c>
      <c r="G24" s="19">
        <v>-10618000</v>
      </c>
      <c r="H24" s="19">
        <v>-23693000</v>
      </c>
      <c r="I24" s="19">
        <v>-22963000</v>
      </c>
      <c r="J24" s="19">
        <v>-57274000</v>
      </c>
      <c r="K24" s="19">
        <v>-25188000</v>
      </c>
      <c r="L24" s="19">
        <v>-33641000</v>
      </c>
      <c r="M24" s="19">
        <v>-58436000</v>
      </c>
      <c r="N24" s="19">
        <v>-117265000</v>
      </c>
      <c r="O24" s="19"/>
      <c r="P24" s="19"/>
      <c r="Q24" s="19"/>
      <c r="R24" s="19"/>
      <c r="S24" s="19"/>
      <c r="T24" s="19"/>
      <c r="U24" s="19"/>
      <c r="V24" s="19"/>
      <c r="W24" s="19">
        <v>-174539000</v>
      </c>
      <c r="X24" s="19">
        <v>-112000000</v>
      </c>
      <c r="Y24" s="19">
        <v>-62539000</v>
      </c>
      <c r="Z24" s="20">
        <v>55.84</v>
      </c>
      <c r="AA24" s="21">
        <v>-251917000</v>
      </c>
    </row>
    <row r="25" spans="1:27" ht="13.5">
      <c r="A25" s="23" t="s">
        <v>49</v>
      </c>
      <c r="B25" s="24"/>
      <c r="C25" s="25">
        <f aca="true" t="shared" si="1" ref="C25:Y25">SUM(C19:C24)</f>
        <v>-243092031</v>
      </c>
      <c r="D25" s="25">
        <f>SUM(D19:D24)</f>
        <v>0</v>
      </c>
      <c r="E25" s="26">
        <f t="shared" si="1"/>
        <v>-241691000</v>
      </c>
      <c r="F25" s="27">
        <f t="shared" si="1"/>
        <v>-241691000</v>
      </c>
      <c r="G25" s="27">
        <f t="shared" si="1"/>
        <v>-10618000</v>
      </c>
      <c r="H25" s="27">
        <f t="shared" si="1"/>
        <v>-22307000</v>
      </c>
      <c r="I25" s="27">
        <f t="shared" si="1"/>
        <v>-22963000</v>
      </c>
      <c r="J25" s="27">
        <f t="shared" si="1"/>
        <v>-55888000</v>
      </c>
      <c r="K25" s="27">
        <f t="shared" si="1"/>
        <v>-6100000</v>
      </c>
      <c r="L25" s="27">
        <f t="shared" si="1"/>
        <v>-33641000</v>
      </c>
      <c r="M25" s="27">
        <f t="shared" si="1"/>
        <v>-39436000</v>
      </c>
      <c r="N25" s="27">
        <f t="shared" si="1"/>
        <v>-79177000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-135065000</v>
      </c>
      <c r="X25" s="27">
        <f t="shared" si="1"/>
        <v>-111892000</v>
      </c>
      <c r="Y25" s="27">
        <f t="shared" si="1"/>
        <v>-23173000</v>
      </c>
      <c r="Z25" s="28">
        <f>+IF(X25&lt;&gt;0,+(Y25/X25)*100,0)</f>
        <v>20.710149072319737</v>
      </c>
      <c r="AA25" s="29">
        <f>SUM(AA19:AA24)</f>
        <v>-241691000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100000000</v>
      </c>
      <c r="D30" s="17"/>
      <c r="E30" s="18">
        <v>85500000</v>
      </c>
      <c r="F30" s="19">
        <v>85500000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85500000</v>
      </c>
      <c r="Y30" s="19">
        <v>-85500000</v>
      </c>
      <c r="Z30" s="20">
        <v>-100</v>
      </c>
      <c r="AA30" s="21">
        <v>85500000</v>
      </c>
    </row>
    <row r="31" spans="1:27" ht="13.5">
      <c r="A31" s="22" t="s">
        <v>53</v>
      </c>
      <c r="B31" s="16"/>
      <c r="C31" s="17">
        <v>5129196</v>
      </c>
      <c r="D31" s="17"/>
      <c r="E31" s="18">
        <v>2548000</v>
      </c>
      <c r="F31" s="19">
        <v>2548000</v>
      </c>
      <c r="G31" s="19">
        <v>432000</v>
      </c>
      <c r="H31" s="36">
        <v>253000</v>
      </c>
      <c r="I31" s="36">
        <v>702000</v>
      </c>
      <c r="J31" s="36">
        <v>1387000</v>
      </c>
      <c r="K31" s="19">
        <v>1130000</v>
      </c>
      <c r="L31" s="19">
        <v>212000</v>
      </c>
      <c r="M31" s="19">
        <v>263000</v>
      </c>
      <c r="N31" s="19">
        <v>1605000</v>
      </c>
      <c r="O31" s="36"/>
      <c r="P31" s="36"/>
      <c r="Q31" s="36"/>
      <c r="R31" s="19"/>
      <c r="S31" s="19"/>
      <c r="T31" s="19"/>
      <c r="U31" s="19"/>
      <c r="V31" s="36"/>
      <c r="W31" s="36">
        <v>2992000</v>
      </c>
      <c r="X31" s="36">
        <v>1272000</v>
      </c>
      <c r="Y31" s="19">
        <v>1720000</v>
      </c>
      <c r="Z31" s="20">
        <v>135.22</v>
      </c>
      <c r="AA31" s="21">
        <v>2548000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-105007318</v>
      </c>
      <c r="D33" s="17"/>
      <c r="E33" s="18">
        <v>-122938000</v>
      </c>
      <c r="F33" s="19">
        <v>-122938000</v>
      </c>
      <c r="G33" s="19"/>
      <c r="H33" s="19"/>
      <c r="I33" s="19">
        <v>-8190000</v>
      </c>
      <c r="J33" s="19">
        <v>-8190000</v>
      </c>
      <c r="K33" s="19"/>
      <c r="L33" s="19"/>
      <c r="M33" s="19">
        <v>-52787000</v>
      </c>
      <c r="N33" s="19">
        <v>-52787000</v>
      </c>
      <c r="O33" s="19"/>
      <c r="P33" s="19"/>
      <c r="Q33" s="19"/>
      <c r="R33" s="19"/>
      <c r="S33" s="19"/>
      <c r="T33" s="19"/>
      <c r="U33" s="19"/>
      <c r="V33" s="19"/>
      <c r="W33" s="19">
        <v>-60977000</v>
      </c>
      <c r="X33" s="19">
        <v>-58653000</v>
      </c>
      <c r="Y33" s="19">
        <v>-2324000</v>
      </c>
      <c r="Z33" s="20">
        <v>3.96</v>
      </c>
      <c r="AA33" s="21">
        <v>-122938000</v>
      </c>
    </row>
    <row r="34" spans="1:27" ht="13.5">
      <c r="A34" s="23" t="s">
        <v>55</v>
      </c>
      <c r="B34" s="24"/>
      <c r="C34" s="25">
        <f aca="true" t="shared" si="2" ref="C34:Y34">SUM(C29:C33)</f>
        <v>121878</v>
      </c>
      <c r="D34" s="25">
        <f>SUM(D29:D33)</f>
        <v>0</v>
      </c>
      <c r="E34" s="26">
        <f t="shared" si="2"/>
        <v>-34890000</v>
      </c>
      <c r="F34" s="27">
        <f t="shared" si="2"/>
        <v>-34890000</v>
      </c>
      <c r="G34" s="27">
        <f t="shared" si="2"/>
        <v>432000</v>
      </c>
      <c r="H34" s="27">
        <f t="shared" si="2"/>
        <v>253000</v>
      </c>
      <c r="I34" s="27">
        <f t="shared" si="2"/>
        <v>-7488000</v>
      </c>
      <c r="J34" s="27">
        <f t="shared" si="2"/>
        <v>-6803000</v>
      </c>
      <c r="K34" s="27">
        <f t="shared" si="2"/>
        <v>1130000</v>
      </c>
      <c r="L34" s="27">
        <f t="shared" si="2"/>
        <v>212000</v>
      </c>
      <c r="M34" s="27">
        <f t="shared" si="2"/>
        <v>-52524000</v>
      </c>
      <c r="N34" s="27">
        <f t="shared" si="2"/>
        <v>-51182000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-57985000</v>
      </c>
      <c r="X34" s="27">
        <f t="shared" si="2"/>
        <v>28119000</v>
      </c>
      <c r="Y34" s="27">
        <f t="shared" si="2"/>
        <v>-86104000</v>
      </c>
      <c r="Z34" s="28">
        <f>+IF(X34&lt;&gt;0,+(Y34/X34)*100,0)</f>
        <v>-306.21288097016253</v>
      </c>
      <c r="AA34" s="29">
        <f>SUM(AA29:AA33)</f>
        <v>-34890000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161733854</v>
      </c>
      <c r="D36" s="31">
        <f>+D15+D25+D34</f>
        <v>0</v>
      </c>
      <c r="E36" s="32">
        <f t="shared" si="3"/>
        <v>47880000</v>
      </c>
      <c r="F36" s="33">
        <f t="shared" si="3"/>
        <v>47880000</v>
      </c>
      <c r="G36" s="33">
        <f t="shared" si="3"/>
        <v>161411000</v>
      </c>
      <c r="H36" s="33">
        <f t="shared" si="3"/>
        <v>-25064000</v>
      </c>
      <c r="I36" s="33">
        <f t="shared" si="3"/>
        <v>-35212000</v>
      </c>
      <c r="J36" s="33">
        <f t="shared" si="3"/>
        <v>101135000</v>
      </c>
      <c r="K36" s="33">
        <f t="shared" si="3"/>
        <v>6975000</v>
      </c>
      <c r="L36" s="33">
        <f t="shared" si="3"/>
        <v>72865000</v>
      </c>
      <c r="M36" s="33">
        <f t="shared" si="3"/>
        <v>-123300000</v>
      </c>
      <c r="N36" s="33">
        <f t="shared" si="3"/>
        <v>-43460000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57675000</v>
      </c>
      <c r="X36" s="33">
        <f t="shared" si="3"/>
        <v>79055000</v>
      </c>
      <c r="Y36" s="33">
        <f t="shared" si="3"/>
        <v>-21380000</v>
      </c>
      <c r="Z36" s="34">
        <f>+IF(X36&lt;&gt;0,+(Y36/X36)*100,0)</f>
        <v>-27.044462715830754</v>
      </c>
      <c r="AA36" s="35">
        <f>+AA15+AA25+AA34</f>
        <v>47880000</v>
      </c>
    </row>
    <row r="37" spans="1:27" ht="13.5">
      <c r="A37" s="22" t="s">
        <v>57</v>
      </c>
      <c r="B37" s="16"/>
      <c r="C37" s="31">
        <v>242775493</v>
      </c>
      <c r="D37" s="31"/>
      <c r="E37" s="32">
        <v>376170000</v>
      </c>
      <c r="F37" s="33">
        <v>376170000</v>
      </c>
      <c r="G37" s="33">
        <v>399897000</v>
      </c>
      <c r="H37" s="33">
        <v>561308000</v>
      </c>
      <c r="I37" s="33">
        <v>536244000</v>
      </c>
      <c r="J37" s="33">
        <v>399897000</v>
      </c>
      <c r="K37" s="33">
        <v>501032000</v>
      </c>
      <c r="L37" s="33">
        <v>508007000</v>
      </c>
      <c r="M37" s="33">
        <v>580872000</v>
      </c>
      <c r="N37" s="33">
        <v>501032000</v>
      </c>
      <c r="O37" s="33"/>
      <c r="P37" s="33"/>
      <c r="Q37" s="33"/>
      <c r="R37" s="33"/>
      <c r="S37" s="33"/>
      <c r="T37" s="33"/>
      <c r="U37" s="33"/>
      <c r="V37" s="33"/>
      <c r="W37" s="33">
        <v>399897000</v>
      </c>
      <c r="X37" s="33">
        <v>376170000</v>
      </c>
      <c r="Y37" s="33">
        <v>23727000</v>
      </c>
      <c r="Z37" s="34">
        <v>6.31</v>
      </c>
      <c r="AA37" s="35">
        <v>376170000</v>
      </c>
    </row>
    <row r="38" spans="1:27" ht="13.5">
      <c r="A38" s="41" t="s">
        <v>58</v>
      </c>
      <c r="B38" s="42"/>
      <c r="C38" s="43">
        <v>404509347</v>
      </c>
      <c r="D38" s="43"/>
      <c r="E38" s="44">
        <v>424050000</v>
      </c>
      <c r="F38" s="45">
        <v>424050000</v>
      </c>
      <c r="G38" s="45">
        <v>561308000</v>
      </c>
      <c r="H38" s="45">
        <v>536244000</v>
      </c>
      <c r="I38" s="45">
        <v>501032000</v>
      </c>
      <c r="J38" s="45">
        <v>501032000</v>
      </c>
      <c r="K38" s="45">
        <v>508007000</v>
      </c>
      <c r="L38" s="45">
        <v>580872000</v>
      </c>
      <c r="M38" s="45">
        <v>457572000</v>
      </c>
      <c r="N38" s="45">
        <v>457572000</v>
      </c>
      <c r="O38" s="45"/>
      <c r="P38" s="45"/>
      <c r="Q38" s="45"/>
      <c r="R38" s="45"/>
      <c r="S38" s="45"/>
      <c r="T38" s="45"/>
      <c r="U38" s="45"/>
      <c r="V38" s="45"/>
      <c r="W38" s="45">
        <v>457572000</v>
      </c>
      <c r="X38" s="45">
        <v>455225000</v>
      </c>
      <c r="Y38" s="45">
        <v>2347000</v>
      </c>
      <c r="Z38" s="46">
        <v>0.52</v>
      </c>
      <c r="AA38" s="47">
        <v>424050000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1361707773</v>
      </c>
      <c r="D6" s="17"/>
      <c r="E6" s="18">
        <v>1309047531</v>
      </c>
      <c r="F6" s="19">
        <v>1309047531</v>
      </c>
      <c r="G6" s="19">
        <v>131613748</v>
      </c>
      <c r="H6" s="19">
        <v>140633821</v>
      </c>
      <c r="I6" s="19">
        <v>241330989</v>
      </c>
      <c r="J6" s="19">
        <v>513578558</v>
      </c>
      <c r="K6" s="19">
        <v>140655261</v>
      </c>
      <c r="L6" s="19">
        <v>124203031</v>
      </c>
      <c r="M6" s="19">
        <v>250621666</v>
      </c>
      <c r="N6" s="19">
        <v>515479958</v>
      </c>
      <c r="O6" s="19"/>
      <c r="P6" s="19"/>
      <c r="Q6" s="19"/>
      <c r="R6" s="19"/>
      <c r="S6" s="19"/>
      <c r="T6" s="19"/>
      <c r="U6" s="19"/>
      <c r="V6" s="19"/>
      <c r="W6" s="19">
        <v>1029058516</v>
      </c>
      <c r="X6" s="19">
        <v>617845789</v>
      </c>
      <c r="Y6" s="19">
        <v>411212727</v>
      </c>
      <c r="Z6" s="20">
        <v>66.56</v>
      </c>
      <c r="AA6" s="21">
        <v>1309047531</v>
      </c>
    </row>
    <row r="7" spans="1:27" ht="13.5">
      <c r="A7" s="22" t="s">
        <v>34</v>
      </c>
      <c r="B7" s="16"/>
      <c r="C7" s="17">
        <v>516199287</v>
      </c>
      <c r="D7" s="17"/>
      <c r="E7" s="18">
        <v>562642000</v>
      </c>
      <c r="F7" s="19">
        <v>562642000</v>
      </c>
      <c r="G7" s="19">
        <v>182220000</v>
      </c>
      <c r="H7" s="19">
        <v>2514000</v>
      </c>
      <c r="I7" s="19"/>
      <c r="J7" s="19">
        <v>184734000</v>
      </c>
      <c r="K7" s="19"/>
      <c r="L7" s="19"/>
      <c r="M7" s="19">
        <v>151933000</v>
      </c>
      <c r="N7" s="19">
        <v>151933000</v>
      </c>
      <c r="O7" s="19"/>
      <c r="P7" s="19"/>
      <c r="Q7" s="19"/>
      <c r="R7" s="19"/>
      <c r="S7" s="19"/>
      <c r="T7" s="19"/>
      <c r="U7" s="19"/>
      <c r="V7" s="19"/>
      <c r="W7" s="19">
        <v>336667000</v>
      </c>
      <c r="X7" s="19">
        <v>408821470</v>
      </c>
      <c r="Y7" s="19">
        <v>-72154470</v>
      </c>
      <c r="Z7" s="20">
        <v>-17.65</v>
      </c>
      <c r="AA7" s="21">
        <v>562642000</v>
      </c>
    </row>
    <row r="8" spans="1:27" ht="13.5">
      <c r="A8" s="22" t="s">
        <v>35</v>
      </c>
      <c r="B8" s="16"/>
      <c r="C8" s="17">
        <v>350188424</v>
      </c>
      <c r="D8" s="17"/>
      <c r="E8" s="18">
        <v>430646000</v>
      </c>
      <c r="F8" s="19">
        <v>430646000</v>
      </c>
      <c r="G8" s="19">
        <v>172418298</v>
      </c>
      <c r="H8" s="19"/>
      <c r="I8" s="19"/>
      <c r="J8" s="19">
        <v>172418298</v>
      </c>
      <c r="K8" s="19"/>
      <c r="L8" s="19"/>
      <c r="M8" s="19">
        <v>149659000</v>
      </c>
      <c r="N8" s="19">
        <v>149659000</v>
      </c>
      <c r="O8" s="19"/>
      <c r="P8" s="19"/>
      <c r="Q8" s="19"/>
      <c r="R8" s="19"/>
      <c r="S8" s="19"/>
      <c r="T8" s="19"/>
      <c r="U8" s="19"/>
      <c r="V8" s="19"/>
      <c r="W8" s="19">
        <v>322077298</v>
      </c>
      <c r="X8" s="19">
        <v>284136107</v>
      </c>
      <c r="Y8" s="19">
        <v>37941191</v>
      </c>
      <c r="Z8" s="20">
        <v>13.35</v>
      </c>
      <c r="AA8" s="21">
        <v>430646000</v>
      </c>
    </row>
    <row r="9" spans="1:27" ht="13.5">
      <c r="A9" s="22" t="s">
        <v>36</v>
      </c>
      <c r="B9" s="16"/>
      <c r="C9" s="17">
        <v>30546748</v>
      </c>
      <c r="D9" s="17"/>
      <c r="E9" s="18">
        <v>23000000</v>
      </c>
      <c r="F9" s="19">
        <v>23000000</v>
      </c>
      <c r="G9" s="19">
        <v>-185115</v>
      </c>
      <c r="H9" s="19">
        <v>-116523</v>
      </c>
      <c r="I9" s="19">
        <v>966117</v>
      </c>
      <c r="J9" s="19">
        <v>664479</v>
      </c>
      <c r="K9" s="19">
        <v>-76646</v>
      </c>
      <c r="L9" s="19">
        <v>-156083</v>
      </c>
      <c r="M9" s="19">
        <v>1536137</v>
      </c>
      <c r="N9" s="19">
        <v>1303408</v>
      </c>
      <c r="O9" s="19"/>
      <c r="P9" s="19"/>
      <c r="Q9" s="19"/>
      <c r="R9" s="19"/>
      <c r="S9" s="19"/>
      <c r="T9" s="19"/>
      <c r="U9" s="19"/>
      <c r="V9" s="19"/>
      <c r="W9" s="19">
        <v>1967887</v>
      </c>
      <c r="X9" s="19">
        <v>2105875</v>
      </c>
      <c r="Y9" s="19">
        <v>-137988</v>
      </c>
      <c r="Z9" s="20">
        <v>-6.55</v>
      </c>
      <c r="AA9" s="21">
        <v>23000000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-1559811795</v>
      </c>
      <c r="D12" s="17"/>
      <c r="E12" s="18">
        <v>-1823370739</v>
      </c>
      <c r="F12" s="19">
        <v>-1823370739</v>
      </c>
      <c r="G12" s="19">
        <v>-182819672</v>
      </c>
      <c r="H12" s="19">
        <v>-178910563</v>
      </c>
      <c r="I12" s="19">
        <v>-350645412</v>
      </c>
      <c r="J12" s="19">
        <v>-712375647</v>
      </c>
      <c r="K12" s="19">
        <v>-172507504</v>
      </c>
      <c r="L12" s="19">
        <v>-157706397</v>
      </c>
      <c r="M12" s="19">
        <v>-186173440</v>
      </c>
      <c r="N12" s="19">
        <v>-516387341</v>
      </c>
      <c r="O12" s="19"/>
      <c r="P12" s="19"/>
      <c r="Q12" s="19"/>
      <c r="R12" s="19"/>
      <c r="S12" s="19"/>
      <c r="T12" s="19"/>
      <c r="U12" s="19"/>
      <c r="V12" s="19"/>
      <c r="W12" s="19">
        <v>-1228762988</v>
      </c>
      <c r="X12" s="19">
        <v>-878024309</v>
      </c>
      <c r="Y12" s="19">
        <v>-350738679</v>
      </c>
      <c r="Z12" s="20">
        <v>39.95</v>
      </c>
      <c r="AA12" s="21">
        <v>-1823370739</v>
      </c>
    </row>
    <row r="13" spans="1:27" ht="13.5">
      <c r="A13" s="22" t="s">
        <v>40</v>
      </c>
      <c r="B13" s="16"/>
      <c r="C13" s="17">
        <v>-37153984</v>
      </c>
      <c r="D13" s="17"/>
      <c r="E13" s="18">
        <v>-23747000</v>
      </c>
      <c r="F13" s="19">
        <v>-23747000</v>
      </c>
      <c r="G13" s="19"/>
      <c r="H13" s="19"/>
      <c r="I13" s="19"/>
      <c r="J13" s="19"/>
      <c r="K13" s="19"/>
      <c r="L13" s="19"/>
      <c r="M13" s="19">
        <v>-12989486</v>
      </c>
      <c r="N13" s="19">
        <v>-12989486</v>
      </c>
      <c r="O13" s="19"/>
      <c r="P13" s="19"/>
      <c r="Q13" s="19"/>
      <c r="R13" s="19"/>
      <c r="S13" s="19"/>
      <c r="T13" s="19"/>
      <c r="U13" s="19"/>
      <c r="V13" s="19"/>
      <c r="W13" s="19">
        <v>-12989486</v>
      </c>
      <c r="X13" s="19">
        <v>-11777087</v>
      </c>
      <c r="Y13" s="19">
        <v>-1212399</v>
      </c>
      <c r="Z13" s="20">
        <v>10.29</v>
      </c>
      <c r="AA13" s="21">
        <v>-23747000</v>
      </c>
    </row>
    <row r="14" spans="1:27" ht="13.5">
      <c r="A14" s="22" t="s">
        <v>41</v>
      </c>
      <c r="B14" s="16"/>
      <c r="C14" s="17">
        <v>-6760000</v>
      </c>
      <c r="D14" s="17"/>
      <c r="E14" s="18">
        <v>-5240000</v>
      </c>
      <c r="F14" s="19">
        <v>-5240000</v>
      </c>
      <c r="G14" s="19">
        <v>-2520000</v>
      </c>
      <c r="H14" s="19"/>
      <c r="I14" s="19">
        <v>-40000</v>
      </c>
      <c r="J14" s="19">
        <v>-2560000</v>
      </c>
      <c r="K14" s="19">
        <v>-20000</v>
      </c>
      <c r="L14" s="19">
        <v>-2520000</v>
      </c>
      <c r="M14" s="19">
        <v>-20000</v>
      </c>
      <c r="N14" s="19">
        <v>-2560000</v>
      </c>
      <c r="O14" s="19"/>
      <c r="P14" s="19"/>
      <c r="Q14" s="19"/>
      <c r="R14" s="19"/>
      <c r="S14" s="19"/>
      <c r="T14" s="19"/>
      <c r="U14" s="19"/>
      <c r="V14" s="19"/>
      <c r="W14" s="19">
        <v>-5120000</v>
      </c>
      <c r="X14" s="19"/>
      <c r="Y14" s="19">
        <v>-5120000</v>
      </c>
      <c r="Z14" s="20"/>
      <c r="AA14" s="21">
        <v>-5240000</v>
      </c>
    </row>
    <row r="15" spans="1:27" ht="13.5">
      <c r="A15" s="23" t="s">
        <v>42</v>
      </c>
      <c r="B15" s="24"/>
      <c r="C15" s="25">
        <f aca="true" t="shared" si="0" ref="C15:Y15">SUM(C6:C14)</f>
        <v>654916453</v>
      </c>
      <c r="D15" s="25">
        <f>SUM(D6:D14)</f>
        <v>0</v>
      </c>
      <c r="E15" s="26">
        <f t="shared" si="0"/>
        <v>472977792</v>
      </c>
      <c r="F15" s="27">
        <f t="shared" si="0"/>
        <v>472977792</v>
      </c>
      <c r="G15" s="27">
        <f t="shared" si="0"/>
        <v>300727259</v>
      </c>
      <c r="H15" s="27">
        <f t="shared" si="0"/>
        <v>-35879265</v>
      </c>
      <c r="I15" s="27">
        <f t="shared" si="0"/>
        <v>-108388306</v>
      </c>
      <c r="J15" s="27">
        <f t="shared" si="0"/>
        <v>156459688</v>
      </c>
      <c r="K15" s="27">
        <f t="shared" si="0"/>
        <v>-31948889</v>
      </c>
      <c r="L15" s="27">
        <f t="shared" si="0"/>
        <v>-36179449</v>
      </c>
      <c r="M15" s="27">
        <f t="shared" si="0"/>
        <v>354566877</v>
      </c>
      <c r="N15" s="27">
        <f t="shared" si="0"/>
        <v>286438539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442898227</v>
      </c>
      <c r="X15" s="27">
        <f t="shared" si="0"/>
        <v>423107845</v>
      </c>
      <c r="Y15" s="27">
        <f t="shared" si="0"/>
        <v>19790382</v>
      </c>
      <c r="Z15" s="28">
        <f>+IF(X15&lt;&gt;0,+(Y15/X15)*100,0)</f>
        <v>4.67738479299527</v>
      </c>
      <c r="AA15" s="29">
        <f>SUM(AA6:AA14)</f>
        <v>472977792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52000000</v>
      </c>
      <c r="F19" s="19">
        <v>52000000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52000000</v>
      </c>
    </row>
    <row r="20" spans="1:27" ht="13.5">
      <c r="A20" s="22" t="s">
        <v>45</v>
      </c>
      <c r="B20" s="16"/>
      <c r="C20" s="17">
        <v>474012</v>
      </c>
      <c r="D20" s="17"/>
      <c r="E20" s="39"/>
      <c r="F20" s="36"/>
      <c r="G20" s="19">
        <v>20152</v>
      </c>
      <c r="H20" s="19">
        <v>10667</v>
      </c>
      <c r="I20" s="19">
        <v>7097</v>
      </c>
      <c r="J20" s="19">
        <v>37916</v>
      </c>
      <c r="K20" s="19">
        <v>45579</v>
      </c>
      <c r="L20" s="19">
        <v>6919</v>
      </c>
      <c r="M20" s="36">
        <v>27253</v>
      </c>
      <c r="N20" s="19">
        <v>79751</v>
      </c>
      <c r="O20" s="19"/>
      <c r="P20" s="19"/>
      <c r="Q20" s="19"/>
      <c r="R20" s="19"/>
      <c r="S20" s="19"/>
      <c r="T20" s="36"/>
      <c r="U20" s="19"/>
      <c r="V20" s="19"/>
      <c r="W20" s="19">
        <v>117667</v>
      </c>
      <c r="X20" s="19"/>
      <c r="Y20" s="19">
        <v>117667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110000000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-469802291</v>
      </c>
      <c r="D24" s="17"/>
      <c r="E24" s="18">
        <v>-389061749</v>
      </c>
      <c r="F24" s="19">
        <v>-389061749</v>
      </c>
      <c r="G24" s="19">
        <v>-5606264</v>
      </c>
      <c r="H24" s="19">
        <v>-29066043</v>
      </c>
      <c r="I24" s="19">
        <v>-25484673</v>
      </c>
      <c r="J24" s="19">
        <v>-60156980</v>
      </c>
      <c r="K24" s="19">
        <v>-49443118</v>
      </c>
      <c r="L24" s="19">
        <v>-37170683</v>
      </c>
      <c r="M24" s="19">
        <v>-40441248</v>
      </c>
      <c r="N24" s="19">
        <v>-127055049</v>
      </c>
      <c r="O24" s="19"/>
      <c r="P24" s="19"/>
      <c r="Q24" s="19"/>
      <c r="R24" s="19"/>
      <c r="S24" s="19"/>
      <c r="T24" s="19"/>
      <c r="U24" s="19"/>
      <c r="V24" s="19"/>
      <c r="W24" s="19">
        <v>-187212029</v>
      </c>
      <c r="X24" s="19">
        <v>-168241746</v>
      </c>
      <c r="Y24" s="19">
        <v>-18970283</v>
      </c>
      <c r="Z24" s="20">
        <v>11.28</v>
      </c>
      <c r="AA24" s="21">
        <v>-389061749</v>
      </c>
    </row>
    <row r="25" spans="1:27" ht="13.5">
      <c r="A25" s="23" t="s">
        <v>49</v>
      </c>
      <c r="B25" s="24"/>
      <c r="C25" s="25">
        <f aca="true" t="shared" si="1" ref="C25:Y25">SUM(C19:C24)</f>
        <v>-359328279</v>
      </c>
      <c r="D25" s="25">
        <f>SUM(D19:D24)</f>
        <v>0</v>
      </c>
      <c r="E25" s="26">
        <f t="shared" si="1"/>
        <v>-337061749</v>
      </c>
      <c r="F25" s="27">
        <f t="shared" si="1"/>
        <v>-337061749</v>
      </c>
      <c r="G25" s="27">
        <f t="shared" si="1"/>
        <v>-5586112</v>
      </c>
      <c r="H25" s="27">
        <f t="shared" si="1"/>
        <v>-29055376</v>
      </c>
      <c r="I25" s="27">
        <f t="shared" si="1"/>
        <v>-25477576</v>
      </c>
      <c r="J25" s="27">
        <f t="shared" si="1"/>
        <v>-60119064</v>
      </c>
      <c r="K25" s="27">
        <f t="shared" si="1"/>
        <v>-49397539</v>
      </c>
      <c r="L25" s="27">
        <f t="shared" si="1"/>
        <v>-37163764</v>
      </c>
      <c r="M25" s="27">
        <f t="shared" si="1"/>
        <v>-40413995</v>
      </c>
      <c r="N25" s="27">
        <f t="shared" si="1"/>
        <v>-126975298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-187094362</v>
      </c>
      <c r="X25" s="27">
        <f t="shared" si="1"/>
        <v>-168241746</v>
      </c>
      <c r="Y25" s="27">
        <f t="shared" si="1"/>
        <v>-18852616</v>
      </c>
      <c r="Z25" s="28">
        <f>+IF(X25&lt;&gt;0,+(Y25/X25)*100,0)</f>
        <v>11.205670678191844</v>
      </c>
      <c r="AA25" s="29">
        <f>SUM(AA19:AA24)</f>
        <v>-337061749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1862159</v>
      </c>
      <c r="D31" s="17"/>
      <c r="E31" s="18">
        <v>5000000</v>
      </c>
      <c r="F31" s="19">
        <v>5000000</v>
      </c>
      <c r="G31" s="19">
        <v>412067</v>
      </c>
      <c r="H31" s="36">
        <v>316495</v>
      </c>
      <c r="I31" s="36">
        <v>343488</v>
      </c>
      <c r="J31" s="36">
        <v>1072050</v>
      </c>
      <c r="K31" s="19">
        <v>339203</v>
      </c>
      <c r="L31" s="19">
        <v>330559</v>
      </c>
      <c r="M31" s="19">
        <v>276470</v>
      </c>
      <c r="N31" s="19">
        <v>946232</v>
      </c>
      <c r="O31" s="36"/>
      <c r="P31" s="36"/>
      <c r="Q31" s="36"/>
      <c r="R31" s="19"/>
      <c r="S31" s="19"/>
      <c r="T31" s="19"/>
      <c r="U31" s="19"/>
      <c r="V31" s="36"/>
      <c r="W31" s="36">
        <v>2018282</v>
      </c>
      <c r="X31" s="36">
        <v>2499996</v>
      </c>
      <c r="Y31" s="19">
        <v>-481714</v>
      </c>
      <c r="Z31" s="20">
        <v>-19.27</v>
      </c>
      <c r="AA31" s="21">
        <v>5000000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-36953590</v>
      </c>
      <c r="D33" s="17"/>
      <c r="E33" s="18">
        <v>-36805952</v>
      </c>
      <c r="F33" s="19">
        <v>-36805952</v>
      </c>
      <c r="G33" s="19"/>
      <c r="H33" s="19"/>
      <c r="I33" s="19"/>
      <c r="J33" s="19"/>
      <c r="K33" s="19"/>
      <c r="L33" s="19"/>
      <c r="M33" s="19">
        <v>-18470499</v>
      </c>
      <c r="N33" s="19">
        <v>-18470499</v>
      </c>
      <c r="O33" s="19"/>
      <c r="P33" s="19"/>
      <c r="Q33" s="19"/>
      <c r="R33" s="19"/>
      <c r="S33" s="19"/>
      <c r="T33" s="19"/>
      <c r="U33" s="19"/>
      <c r="V33" s="19"/>
      <c r="W33" s="19">
        <v>-18470499</v>
      </c>
      <c r="X33" s="19">
        <v>-18109128</v>
      </c>
      <c r="Y33" s="19">
        <v>-361371</v>
      </c>
      <c r="Z33" s="20">
        <v>2</v>
      </c>
      <c r="AA33" s="21">
        <v>-36805952</v>
      </c>
    </row>
    <row r="34" spans="1:27" ht="13.5">
      <c r="A34" s="23" t="s">
        <v>55</v>
      </c>
      <c r="B34" s="24"/>
      <c r="C34" s="25">
        <f aca="true" t="shared" si="2" ref="C34:Y34">SUM(C29:C33)</f>
        <v>-35091431</v>
      </c>
      <c r="D34" s="25">
        <f>SUM(D29:D33)</f>
        <v>0</v>
      </c>
      <c r="E34" s="26">
        <f t="shared" si="2"/>
        <v>-31805952</v>
      </c>
      <c r="F34" s="27">
        <f t="shared" si="2"/>
        <v>-31805952</v>
      </c>
      <c r="G34" s="27">
        <f t="shared" si="2"/>
        <v>412067</v>
      </c>
      <c r="H34" s="27">
        <f t="shared" si="2"/>
        <v>316495</v>
      </c>
      <c r="I34" s="27">
        <f t="shared" si="2"/>
        <v>343488</v>
      </c>
      <c r="J34" s="27">
        <f t="shared" si="2"/>
        <v>1072050</v>
      </c>
      <c r="K34" s="27">
        <f t="shared" si="2"/>
        <v>339203</v>
      </c>
      <c r="L34" s="27">
        <f t="shared" si="2"/>
        <v>330559</v>
      </c>
      <c r="M34" s="27">
        <f t="shared" si="2"/>
        <v>-18194029</v>
      </c>
      <c r="N34" s="27">
        <f t="shared" si="2"/>
        <v>-17524267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-16452217</v>
      </c>
      <c r="X34" s="27">
        <f t="shared" si="2"/>
        <v>-15609132</v>
      </c>
      <c r="Y34" s="27">
        <f t="shared" si="2"/>
        <v>-843085</v>
      </c>
      <c r="Z34" s="28">
        <f>+IF(X34&lt;&gt;0,+(Y34/X34)*100,0)</f>
        <v>5.401229229146118</v>
      </c>
      <c r="AA34" s="29">
        <f>SUM(AA29:AA33)</f>
        <v>-31805952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260496743</v>
      </c>
      <c r="D36" s="31">
        <f>+D15+D25+D34</f>
        <v>0</v>
      </c>
      <c r="E36" s="32">
        <f t="shared" si="3"/>
        <v>104110091</v>
      </c>
      <c r="F36" s="33">
        <f t="shared" si="3"/>
        <v>104110091</v>
      </c>
      <c r="G36" s="33">
        <f t="shared" si="3"/>
        <v>295553214</v>
      </c>
      <c r="H36" s="33">
        <f t="shared" si="3"/>
        <v>-64618146</v>
      </c>
      <c r="I36" s="33">
        <f t="shared" si="3"/>
        <v>-133522394</v>
      </c>
      <c r="J36" s="33">
        <f t="shared" si="3"/>
        <v>97412674</v>
      </c>
      <c r="K36" s="33">
        <f t="shared" si="3"/>
        <v>-81007225</v>
      </c>
      <c r="L36" s="33">
        <f t="shared" si="3"/>
        <v>-73012654</v>
      </c>
      <c r="M36" s="33">
        <f t="shared" si="3"/>
        <v>295958853</v>
      </c>
      <c r="N36" s="33">
        <f t="shared" si="3"/>
        <v>141938974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239351648</v>
      </c>
      <c r="X36" s="33">
        <f t="shared" si="3"/>
        <v>239256967</v>
      </c>
      <c r="Y36" s="33">
        <f t="shared" si="3"/>
        <v>94681</v>
      </c>
      <c r="Z36" s="34">
        <f>+IF(X36&lt;&gt;0,+(Y36/X36)*100,0)</f>
        <v>0.03957293331399624</v>
      </c>
      <c r="AA36" s="35">
        <f>+AA15+AA25+AA34</f>
        <v>104110091</v>
      </c>
    </row>
    <row r="37" spans="1:27" ht="13.5">
      <c r="A37" s="22" t="s">
        <v>57</v>
      </c>
      <c r="B37" s="16"/>
      <c r="C37" s="31">
        <v>52061276</v>
      </c>
      <c r="D37" s="31"/>
      <c r="E37" s="32">
        <v>50000000</v>
      </c>
      <c r="F37" s="33">
        <v>50000000</v>
      </c>
      <c r="G37" s="33">
        <v>309592613</v>
      </c>
      <c r="H37" s="33">
        <v>605145827</v>
      </c>
      <c r="I37" s="33">
        <v>540527681</v>
      </c>
      <c r="J37" s="33">
        <v>309592613</v>
      </c>
      <c r="K37" s="33">
        <v>407005287</v>
      </c>
      <c r="L37" s="33">
        <v>325998062</v>
      </c>
      <c r="M37" s="33">
        <v>252985408</v>
      </c>
      <c r="N37" s="33">
        <v>407005287</v>
      </c>
      <c r="O37" s="33"/>
      <c r="P37" s="33"/>
      <c r="Q37" s="33"/>
      <c r="R37" s="33"/>
      <c r="S37" s="33"/>
      <c r="T37" s="33"/>
      <c r="U37" s="33"/>
      <c r="V37" s="33"/>
      <c r="W37" s="33">
        <v>309592613</v>
      </c>
      <c r="X37" s="33">
        <v>50000000</v>
      </c>
      <c r="Y37" s="33">
        <v>259592613</v>
      </c>
      <c r="Z37" s="34">
        <v>519.19</v>
      </c>
      <c r="AA37" s="35">
        <v>50000000</v>
      </c>
    </row>
    <row r="38" spans="1:27" ht="13.5">
      <c r="A38" s="41" t="s">
        <v>58</v>
      </c>
      <c r="B38" s="42"/>
      <c r="C38" s="43">
        <v>312558018</v>
      </c>
      <c r="D38" s="43"/>
      <c r="E38" s="44">
        <v>154110090</v>
      </c>
      <c r="F38" s="45">
        <v>154110090</v>
      </c>
      <c r="G38" s="45">
        <v>605145827</v>
      </c>
      <c r="H38" s="45">
        <v>540527681</v>
      </c>
      <c r="I38" s="45">
        <v>407005287</v>
      </c>
      <c r="J38" s="45">
        <v>407005287</v>
      </c>
      <c r="K38" s="45">
        <v>325998062</v>
      </c>
      <c r="L38" s="45">
        <v>252985408</v>
      </c>
      <c r="M38" s="45">
        <v>548944261</v>
      </c>
      <c r="N38" s="45">
        <v>548944261</v>
      </c>
      <c r="O38" s="45"/>
      <c r="P38" s="45"/>
      <c r="Q38" s="45"/>
      <c r="R38" s="45"/>
      <c r="S38" s="45"/>
      <c r="T38" s="45"/>
      <c r="U38" s="45"/>
      <c r="V38" s="45"/>
      <c r="W38" s="45">
        <v>548944261</v>
      </c>
      <c r="X38" s="45">
        <v>289256966</v>
      </c>
      <c r="Y38" s="45">
        <v>259687295</v>
      </c>
      <c r="Z38" s="46">
        <v>89.78</v>
      </c>
      <c r="AA38" s="47">
        <v>154110090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1083601308</v>
      </c>
      <c r="D6" s="17"/>
      <c r="E6" s="18">
        <v>1092434352</v>
      </c>
      <c r="F6" s="19">
        <v>1092434352</v>
      </c>
      <c r="G6" s="19">
        <v>92874079</v>
      </c>
      <c r="H6" s="19">
        <v>119441335</v>
      </c>
      <c r="I6" s="19">
        <v>103157664</v>
      </c>
      <c r="J6" s="19">
        <v>315473078</v>
      </c>
      <c r="K6" s="19">
        <v>135293410</v>
      </c>
      <c r="L6" s="19">
        <v>99141771</v>
      </c>
      <c r="M6" s="19">
        <v>90968231</v>
      </c>
      <c r="N6" s="19">
        <v>325403412</v>
      </c>
      <c r="O6" s="19"/>
      <c r="P6" s="19"/>
      <c r="Q6" s="19"/>
      <c r="R6" s="19"/>
      <c r="S6" s="19"/>
      <c r="T6" s="19"/>
      <c r="U6" s="19"/>
      <c r="V6" s="19"/>
      <c r="W6" s="19">
        <v>640876490</v>
      </c>
      <c r="X6" s="19">
        <v>546217176</v>
      </c>
      <c r="Y6" s="19">
        <v>94659314</v>
      </c>
      <c r="Z6" s="20">
        <v>17.33</v>
      </c>
      <c r="AA6" s="21">
        <v>1092434352</v>
      </c>
    </row>
    <row r="7" spans="1:27" ht="13.5">
      <c r="A7" s="22" t="s">
        <v>34</v>
      </c>
      <c r="B7" s="16"/>
      <c r="C7" s="17">
        <v>223626929</v>
      </c>
      <c r="D7" s="17"/>
      <c r="E7" s="18">
        <v>224187996</v>
      </c>
      <c r="F7" s="19">
        <v>224187996</v>
      </c>
      <c r="G7" s="19">
        <v>78225549</v>
      </c>
      <c r="H7" s="19">
        <v>2480397</v>
      </c>
      <c r="I7" s="19">
        <v>-718383</v>
      </c>
      <c r="J7" s="19">
        <v>79987563</v>
      </c>
      <c r="K7" s="19"/>
      <c r="L7" s="19">
        <v>622000</v>
      </c>
      <c r="M7" s="19">
        <v>63728000</v>
      </c>
      <c r="N7" s="19">
        <v>64350000</v>
      </c>
      <c r="O7" s="19"/>
      <c r="P7" s="19"/>
      <c r="Q7" s="19"/>
      <c r="R7" s="19"/>
      <c r="S7" s="19"/>
      <c r="T7" s="19"/>
      <c r="U7" s="19"/>
      <c r="V7" s="19"/>
      <c r="W7" s="19">
        <v>144337563</v>
      </c>
      <c r="X7" s="19">
        <v>112093998</v>
      </c>
      <c r="Y7" s="19">
        <v>32243565</v>
      </c>
      <c r="Z7" s="20">
        <v>28.76</v>
      </c>
      <c r="AA7" s="21">
        <v>224187996</v>
      </c>
    </row>
    <row r="8" spans="1:27" ht="13.5">
      <c r="A8" s="22" t="s">
        <v>35</v>
      </c>
      <c r="B8" s="16"/>
      <c r="C8" s="17">
        <v>111803335</v>
      </c>
      <c r="D8" s="17"/>
      <c r="E8" s="18">
        <v>71781000</v>
      </c>
      <c r="F8" s="19">
        <v>71781000</v>
      </c>
      <c r="G8" s="19">
        <v>42486528</v>
      </c>
      <c r="H8" s="19">
        <v>10718632</v>
      </c>
      <c r="I8" s="19">
        <v>7705248</v>
      </c>
      <c r="J8" s="19">
        <v>60910408</v>
      </c>
      <c r="K8" s="19">
        <v>11430371</v>
      </c>
      <c r="L8" s="19">
        <v>26283821</v>
      </c>
      <c r="M8" s="19">
        <v>1860</v>
      </c>
      <c r="N8" s="19">
        <v>37716052</v>
      </c>
      <c r="O8" s="19"/>
      <c r="P8" s="19"/>
      <c r="Q8" s="19"/>
      <c r="R8" s="19"/>
      <c r="S8" s="19"/>
      <c r="T8" s="19"/>
      <c r="U8" s="19"/>
      <c r="V8" s="19"/>
      <c r="W8" s="19">
        <v>98626460</v>
      </c>
      <c r="X8" s="19">
        <v>35890500</v>
      </c>
      <c r="Y8" s="19">
        <v>62735960</v>
      </c>
      <c r="Z8" s="20">
        <v>174.8</v>
      </c>
      <c r="AA8" s="21">
        <v>71781000</v>
      </c>
    </row>
    <row r="9" spans="1:27" ht="13.5">
      <c r="A9" s="22" t="s">
        <v>36</v>
      </c>
      <c r="B9" s="16"/>
      <c r="C9" s="17">
        <v>35796394</v>
      </c>
      <c r="D9" s="17"/>
      <c r="E9" s="18">
        <v>1581492</v>
      </c>
      <c r="F9" s="19">
        <v>1581492</v>
      </c>
      <c r="G9" s="19">
        <v>44052</v>
      </c>
      <c r="H9" s="19">
        <v>259613</v>
      </c>
      <c r="I9" s="19">
        <v>342505</v>
      </c>
      <c r="J9" s="19">
        <v>646170</v>
      </c>
      <c r="K9" s="19">
        <v>147698</v>
      </c>
      <c r="L9" s="19">
        <v>126045</v>
      </c>
      <c r="M9" s="19">
        <v>291177</v>
      </c>
      <c r="N9" s="19">
        <v>564920</v>
      </c>
      <c r="O9" s="19"/>
      <c r="P9" s="19"/>
      <c r="Q9" s="19"/>
      <c r="R9" s="19"/>
      <c r="S9" s="19"/>
      <c r="T9" s="19"/>
      <c r="U9" s="19"/>
      <c r="V9" s="19"/>
      <c r="W9" s="19">
        <v>1211090</v>
      </c>
      <c r="X9" s="19">
        <v>790746</v>
      </c>
      <c r="Y9" s="19">
        <v>420344</v>
      </c>
      <c r="Z9" s="20">
        <v>53.16</v>
      </c>
      <c r="AA9" s="21">
        <v>1581492</v>
      </c>
    </row>
    <row r="10" spans="1:27" ht="13.5">
      <c r="A10" s="22" t="s">
        <v>37</v>
      </c>
      <c r="B10" s="16"/>
      <c r="C10" s="17">
        <v>37848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-1326735666</v>
      </c>
      <c r="D12" s="17"/>
      <c r="E12" s="18">
        <v>-1208909472</v>
      </c>
      <c r="F12" s="19">
        <v>-1208909472</v>
      </c>
      <c r="G12" s="19">
        <v>-231563643</v>
      </c>
      <c r="H12" s="19">
        <v>-105113443</v>
      </c>
      <c r="I12" s="19">
        <v>-101152880</v>
      </c>
      <c r="J12" s="19">
        <v>-437829966</v>
      </c>
      <c r="K12" s="19">
        <v>-118831833</v>
      </c>
      <c r="L12" s="19">
        <v>-64733226</v>
      </c>
      <c r="M12" s="19">
        <v>-150040516</v>
      </c>
      <c r="N12" s="19">
        <v>-333605575</v>
      </c>
      <c r="O12" s="19"/>
      <c r="P12" s="19"/>
      <c r="Q12" s="19"/>
      <c r="R12" s="19"/>
      <c r="S12" s="19"/>
      <c r="T12" s="19"/>
      <c r="U12" s="19"/>
      <c r="V12" s="19"/>
      <c r="W12" s="19">
        <v>-771435541</v>
      </c>
      <c r="X12" s="19">
        <v>-604454736</v>
      </c>
      <c r="Y12" s="19">
        <v>-166980805</v>
      </c>
      <c r="Z12" s="20">
        <v>27.63</v>
      </c>
      <c r="AA12" s="21">
        <v>-1208909472</v>
      </c>
    </row>
    <row r="13" spans="1:27" ht="13.5">
      <c r="A13" s="22" t="s">
        <v>40</v>
      </c>
      <c r="B13" s="16"/>
      <c r="C13" s="17">
        <v>-67921</v>
      </c>
      <c r="D13" s="17"/>
      <c r="E13" s="18">
        <v>-6510108</v>
      </c>
      <c r="F13" s="19">
        <v>-6510108</v>
      </c>
      <c r="G13" s="19">
        <v>-391757</v>
      </c>
      <c r="H13" s="19">
        <v>-1679123</v>
      </c>
      <c r="I13" s="19">
        <v>-1842211</v>
      </c>
      <c r="J13" s="19">
        <v>-3913091</v>
      </c>
      <c r="K13" s="19">
        <v>-1481492</v>
      </c>
      <c r="L13" s="19">
        <v>-768931</v>
      </c>
      <c r="M13" s="19">
        <v>-998399</v>
      </c>
      <c r="N13" s="19">
        <v>-3248822</v>
      </c>
      <c r="O13" s="19"/>
      <c r="P13" s="19"/>
      <c r="Q13" s="19"/>
      <c r="R13" s="19"/>
      <c r="S13" s="19"/>
      <c r="T13" s="19"/>
      <c r="U13" s="19"/>
      <c r="V13" s="19"/>
      <c r="W13" s="19">
        <v>-7161913</v>
      </c>
      <c r="X13" s="19">
        <v>-3255054</v>
      </c>
      <c r="Y13" s="19">
        <v>-3906859</v>
      </c>
      <c r="Z13" s="20">
        <v>120.02</v>
      </c>
      <c r="AA13" s="21">
        <v>-6510108</v>
      </c>
    </row>
    <row r="14" spans="1:27" ht="13.5">
      <c r="A14" s="22" t="s">
        <v>41</v>
      </c>
      <c r="B14" s="16"/>
      <c r="C14" s="17">
        <v>-53447498</v>
      </c>
      <c r="D14" s="17"/>
      <c r="E14" s="18">
        <v>-58375224</v>
      </c>
      <c r="F14" s="19">
        <v>-58375224</v>
      </c>
      <c r="G14" s="19">
        <v>-17973361</v>
      </c>
      <c r="H14" s="19">
        <v>-4862252</v>
      </c>
      <c r="I14" s="19">
        <v>-3570998</v>
      </c>
      <c r="J14" s="19">
        <v>-26406611</v>
      </c>
      <c r="K14" s="19">
        <v>-3504007</v>
      </c>
      <c r="L14" s="19">
        <v>-3427516</v>
      </c>
      <c r="M14" s="19">
        <v>-10464</v>
      </c>
      <c r="N14" s="19">
        <v>-6941987</v>
      </c>
      <c r="O14" s="19"/>
      <c r="P14" s="19"/>
      <c r="Q14" s="19"/>
      <c r="R14" s="19"/>
      <c r="S14" s="19"/>
      <c r="T14" s="19"/>
      <c r="U14" s="19"/>
      <c r="V14" s="19"/>
      <c r="W14" s="19">
        <v>-33348598</v>
      </c>
      <c r="X14" s="19">
        <v>-29187612</v>
      </c>
      <c r="Y14" s="19">
        <v>-4160986</v>
      </c>
      <c r="Z14" s="20">
        <v>14.26</v>
      </c>
      <c r="AA14" s="21">
        <v>-58375224</v>
      </c>
    </row>
    <row r="15" spans="1:27" ht="13.5">
      <c r="A15" s="23" t="s">
        <v>42</v>
      </c>
      <c r="B15" s="24"/>
      <c r="C15" s="25">
        <f aca="true" t="shared" si="0" ref="C15:Y15">SUM(C6:C14)</f>
        <v>74614729</v>
      </c>
      <c r="D15" s="25">
        <f>SUM(D6:D14)</f>
        <v>0</v>
      </c>
      <c r="E15" s="26">
        <f t="shared" si="0"/>
        <v>116190036</v>
      </c>
      <c r="F15" s="27">
        <f t="shared" si="0"/>
        <v>116190036</v>
      </c>
      <c r="G15" s="27">
        <f t="shared" si="0"/>
        <v>-36298553</v>
      </c>
      <c r="H15" s="27">
        <f t="shared" si="0"/>
        <v>21245159</v>
      </c>
      <c r="I15" s="27">
        <f t="shared" si="0"/>
        <v>3920945</v>
      </c>
      <c r="J15" s="27">
        <f t="shared" si="0"/>
        <v>-11132449</v>
      </c>
      <c r="K15" s="27">
        <f t="shared" si="0"/>
        <v>23054147</v>
      </c>
      <c r="L15" s="27">
        <f t="shared" si="0"/>
        <v>57243964</v>
      </c>
      <c r="M15" s="27">
        <f t="shared" si="0"/>
        <v>3939889</v>
      </c>
      <c r="N15" s="27">
        <f t="shared" si="0"/>
        <v>84238000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73105551</v>
      </c>
      <c r="X15" s="27">
        <f t="shared" si="0"/>
        <v>58095018</v>
      </c>
      <c r="Y15" s="27">
        <f t="shared" si="0"/>
        <v>15010533</v>
      </c>
      <c r="Z15" s="28">
        <f>+IF(X15&lt;&gt;0,+(Y15/X15)*100,0)</f>
        <v>25.837900592439784</v>
      </c>
      <c r="AA15" s="29">
        <f>SUM(AA6:AA14)</f>
        <v>116190036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25239015</v>
      </c>
      <c r="D19" s="17"/>
      <c r="E19" s="18">
        <v>88414476</v>
      </c>
      <c r="F19" s="19">
        <v>88414476</v>
      </c>
      <c r="G19" s="36">
        <v>40504</v>
      </c>
      <c r="H19" s="36">
        <v>2444713</v>
      </c>
      <c r="I19" s="36">
        <v>3204456</v>
      </c>
      <c r="J19" s="19">
        <v>5689673</v>
      </c>
      <c r="K19" s="36">
        <v>2601942</v>
      </c>
      <c r="L19" s="36">
        <v>10378669</v>
      </c>
      <c r="M19" s="19">
        <v>17895216</v>
      </c>
      <c r="N19" s="36">
        <v>30875827</v>
      </c>
      <c r="O19" s="36"/>
      <c r="P19" s="36"/>
      <c r="Q19" s="19"/>
      <c r="R19" s="36"/>
      <c r="S19" s="36"/>
      <c r="T19" s="19"/>
      <c r="U19" s="36"/>
      <c r="V19" s="36"/>
      <c r="W19" s="36">
        <v>36565500</v>
      </c>
      <c r="X19" s="19">
        <v>44207238</v>
      </c>
      <c r="Y19" s="36">
        <v>-7641738</v>
      </c>
      <c r="Z19" s="37">
        <v>-17.29</v>
      </c>
      <c r="AA19" s="38">
        <v>88414476</v>
      </c>
    </row>
    <row r="20" spans="1:27" ht="13.5">
      <c r="A20" s="22" t="s">
        <v>45</v>
      </c>
      <c r="B20" s="16"/>
      <c r="C20" s="17"/>
      <c r="D20" s="17"/>
      <c r="E20" s="39">
        <v>5282460</v>
      </c>
      <c r="F20" s="36">
        <v>5282460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2641230</v>
      </c>
      <c r="Y20" s="19">
        <v>-2641230</v>
      </c>
      <c r="Z20" s="20">
        <v>-100</v>
      </c>
      <c r="AA20" s="21">
        <v>5282460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>
        <v>5253962</v>
      </c>
      <c r="H21" s="36">
        <v>-1834506</v>
      </c>
      <c r="I21" s="36">
        <v>-1096427</v>
      </c>
      <c r="J21" s="19">
        <v>2323029</v>
      </c>
      <c r="K21" s="36">
        <v>201900</v>
      </c>
      <c r="L21" s="36">
        <v>72446</v>
      </c>
      <c r="M21" s="19">
        <v>149928</v>
      </c>
      <c r="N21" s="36">
        <v>424274</v>
      </c>
      <c r="O21" s="36"/>
      <c r="P21" s="36"/>
      <c r="Q21" s="19"/>
      <c r="R21" s="36"/>
      <c r="S21" s="36"/>
      <c r="T21" s="19"/>
      <c r="U21" s="36"/>
      <c r="V21" s="36"/>
      <c r="W21" s="36">
        <v>2747303</v>
      </c>
      <c r="X21" s="19"/>
      <c r="Y21" s="36">
        <v>2747303</v>
      </c>
      <c r="Z21" s="37"/>
      <c r="AA21" s="38"/>
    </row>
    <row r="22" spans="1:27" ht="13.5">
      <c r="A22" s="22" t="s">
        <v>47</v>
      </c>
      <c r="B22" s="16"/>
      <c r="C22" s="17">
        <v>74707</v>
      </c>
      <c r="D22" s="17"/>
      <c r="E22" s="18">
        <v>-818208</v>
      </c>
      <c r="F22" s="19">
        <v>-818208</v>
      </c>
      <c r="G22" s="19"/>
      <c r="H22" s="19"/>
      <c r="I22" s="19"/>
      <c r="J22" s="19"/>
      <c r="K22" s="19"/>
      <c r="L22" s="19">
        <v>-54039</v>
      </c>
      <c r="M22" s="19">
        <v>-101953</v>
      </c>
      <c r="N22" s="19">
        <v>-155992</v>
      </c>
      <c r="O22" s="19"/>
      <c r="P22" s="19"/>
      <c r="Q22" s="19"/>
      <c r="R22" s="19"/>
      <c r="S22" s="19"/>
      <c r="T22" s="19"/>
      <c r="U22" s="19"/>
      <c r="V22" s="19"/>
      <c r="W22" s="19">
        <v>-155992</v>
      </c>
      <c r="X22" s="19">
        <v>-409104</v>
      </c>
      <c r="Y22" s="19">
        <v>253112</v>
      </c>
      <c r="Z22" s="20">
        <v>-61.87</v>
      </c>
      <c r="AA22" s="21">
        <v>-818208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-116606018</v>
      </c>
      <c r="D24" s="17"/>
      <c r="E24" s="18">
        <v>-136692996</v>
      </c>
      <c r="F24" s="19">
        <v>-136692996</v>
      </c>
      <c r="G24" s="19">
        <v>-9128755</v>
      </c>
      <c r="H24" s="19">
        <v>-12979579</v>
      </c>
      <c r="I24" s="19">
        <v>-17443732</v>
      </c>
      <c r="J24" s="19">
        <v>-39552066</v>
      </c>
      <c r="K24" s="19">
        <v>-23124989</v>
      </c>
      <c r="L24" s="19">
        <v>-16008807</v>
      </c>
      <c r="M24" s="19">
        <v>-8607050</v>
      </c>
      <c r="N24" s="19">
        <v>-47740846</v>
      </c>
      <c r="O24" s="19"/>
      <c r="P24" s="19"/>
      <c r="Q24" s="19"/>
      <c r="R24" s="19"/>
      <c r="S24" s="19"/>
      <c r="T24" s="19"/>
      <c r="U24" s="19"/>
      <c r="V24" s="19"/>
      <c r="W24" s="19">
        <v>-87292912</v>
      </c>
      <c r="X24" s="19">
        <v>-68346498</v>
      </c>
      <c r="Y24" s="19">
        <v>-18946414</v>
      </c>
      <c r="Z24" s="20">
        <v>27.72</v>
      </c>
      <c r="AA24" s="21">
        <v>-136692996</v>
      </c>
    </row>
    <row r="25" spans="1:27" ht="13.5">
      <c r="A25" s="23" t="s">
        <v>49</v>
      </c>
      <c r="B25" s="24"/>
      <c r="C25" s="25">
        <f aca="true" t="shared" si="1" ref="C25:Y25">SUM(C19:C24)</f>
        <v>-91292296</v>
      </c>
      <c r="D25" s="25">
        <f>SUM(D19:D24)</f>
        <v>0</v>
      </c>
      <c r="E25" s="26">
        <f t="shared" si="1"/>
        <v>-43814268</v>
      </c>
      <c r="F25" s="27">
        <f t="shared" si="1"/>
        <v>-43814268</v>
      </c>
      <c r="G25" s="27">
        <f t="shared" si="1"/>
        <v>-3834289</v>
      </c>
      <c r="H25" s="27">
        <f t="shared" si="1"/>
        <v>-12369372</v>
      </c>
      <c r="I25" s="27">
        <f t="shared" si="1"/>
        <v>-15335703</v>
      </c>
      <c r="J25" s="27">
        <f t="shared" si="1"/>
        <v>-31539364</v>
      </c>
      <c r="K25" s="27">
        <f t="shared" si="1"/>
        <v>-20321147</v>
      </c>
      <c r="L25" s="27">
        <f t="shared" si="1"/>
        <v>-5611731</v>
      </c>
      <c r="M25" s="27">
        <f t="shared" si="1"/>
        <v>9336141</v>
      </c>
      <c r="N25" s="27">
        <f t="shared" si="1"/>
        <v>-16596737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-48136101</v>
      </c>
      <c r="X25" s="27">
        <f t="shared" si="1"/>
        <v>-21907134</v>
      </c>
      <c r="Y25" s="27">
        <f t="shared" si="1"/>
        <v>-26228967</v>
      </c>
      <c r="Z25" s="28">
        <f>+IF(X25&lt;&gt;0,+(Y25/X25)*100,0)</f>
        <v>119.7279708062223</v>
      </c>
      <c r="AA25" s="29">
        <f>SUM(AA19:AA24)</f>
        <v>-43814268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3329453</v>
      </c>
      <c r="D31" s="17"/>
      <c r="E31" s="18">
        <v>1009128</v>
      </c>
      <c r="F31" s="19">
        <v>1009128</v>
      </c>
      <c r="G31" s="19">
        <v>576377</v>
      </c>
      <c r="H31" s="36">
        <v>-133485</v>
      </c>
      <c r="I31" s="36">
        <v>142970</v>
      </c>
      <c r="J31" s="36">
        <v>585862</v>
      </c>
      <c r="K31" s="19">
        <v>-100736</v>
      </c>
      <c r="L31" s="19">
        <v>-11445</v>
      </c>
      <c r="M31" s="19">
        <v>155531</v>
      </c>
      <c r="N31" s="19">
        <v>43350</v>
      </c>
      <c r="O31" s="36"/>
      <c r="P31" s="36"/>
      <c r="Q31" s="36"/>
      <c r="R31" s="19"/>
      <c r="S31" s="19"/>
      <c r="T31" s="19"/>
      <c r="U31" s="19"/>
      <c r="V31" s="36"/>
      <c r="W31" s="36">
        <v>629212</v>
      </c>
      <c r="X31" s="36">
        <v>504564</v>
      </c>
      <c r="Y31" s="19">
        <v>124648</v>
      </c>
      <c r="Z31" s="20">
        <v>24.7</v>
      </c>
      <c r="AA31" s="21">
        <v>1009128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-5918979</v>
      </c>
      <c r="D33" s="17"/>
      <c r="E33" s="18">
        <v>-3011616</v>
      </c>
      <c r="F33" s="19">
        <v>-3011616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-1505808</v>
      </c>
      <c r="Y33" s="19">
        <v>1505808</v>
      </c>
      <c r="Z33" s="20">
        <v>-100</v>
      </c>
      <c r="AA33" s="21">
        <v>-3011616</v>
      </c>
    </row>
    <row r="34" spans="1:27" ht="13.5">
      <c r="A34" s="23" t="s">
        <v>55</v>
      </c>
      <c r="B34" s="24"/>
      <c r="C34" s="25">
        <f aca="true" t="shared" si="2" ref="C34:Y34">SUM(C29:C33)</f>
        <v>-2589526</v>
      </c>
      <c r="D34" s="25">
        <f>SUM(D29:D33)</f>
        <v>0</v>
      </c>
      <c r="E34" s="26">
        <f t="shared" si="2"/>
        <v>-2002488</v>
      </c>
      <c r="F34" s="27">
        <f t="shared" si="2"/>
        <v>-2002488</v>
      </c>
      <c r="G34" s="27">
        <f t="shared" si="2"/>
        <v>576377</v>
      </c>
      <c r="H34" s="27">
        <f t="shared" si="2"/>
        <v>-133485</v>
      </c>
      <c r="I34" s="27">
        <f t="shared" si="2"/>
        <v>142970</v>
      </c>
      <c r="J34" s="27">
        <f t="shared" si="2"/>
        <v>585862</v>
      </c>
      <c r="K34" s="27">
        <f t="shared" si="2"/>
        <v>-100736</v>
      </c>
      <c r="L34" s="27">
        <f t="shared" si="2"/>
        <v>-11445</v>
      </c>
      <c r="M34" s="27">
        <f t="shared" si="2"/>
        <v>155531</v>
      </c>
      <c r="N34" s="27">
        <f t="shared" si="2"/>
        <v>43350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629212</v>
      </c>
      <c r="X34" s="27">
        <f t="shared" si="2"/>
        <v>-1001244</v>
      </c>
      <c r="Y34" s="27">
        <f t="shared" si="2"/>
        <v>1630456</v>
      </c>
      <c r="Z34" s="28">
        <f>+IF(X34&lt;&gt;0,+(Y34/X34)*100,0)</f>
        <v>-162.84302327904086</v>
      </c>
      <c r="AA34" s="29">
        <f>SUM(AA29:AA33)</f>
        <v>-2002488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-19267093</v>
      </c>
      <c r="D36" s="31">
        <f>+D15+D25+D34</f>
        <v>0</v>
      </c>
      <c r="E36" s="32">
        <f t="shared" si="3"/>
        <v>70373280</v>
      </c>
      <c r="F36" s="33">
        <f t="shared" si="3"/>
        <v>70373280</v>
      </c>
      <c r="G36" s="33">
        <f t="shared" si="3"/>
        <v>-39556465</v>
      </c>
      <c r="H36" s="33">
        <f t="shared" si="3"/>
        <v>8742302</v>
      </c>
      <c r="I36" s="33">
        <f t="shared" si="3"/>
        <v>-11271788</v>
      </c>
      <c r="J36" s="33">
        <f t="shared" si="3"/>
        <v>-42085951</v>
      </c>
      <c r="K36" s="33">
        <f t="shared" si="3"/>
        <v>2632264</v>
      </c>
      <c r="L36" s="33">
        <f t="shared" si="3"/>
        <v>51620788</v>
      </c>
      <c r="M36" s="33">
        <f t="shared" si="3"/>
        <v>13431561</v>
      </c>
      <c r="N36" s="33">
        <f t="shared" si="3"/>
        <v>67684613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25598662</v>
      </c>
      <c r="X36" s="33">
        <f t="shared" si="3"/>
        <v>35186640</v>
      </c>
      <c r="Y36" s="33">
        <f t="shared" si="3"/>
        <v>-9587978</v>
      </c>
      <c r="Z36" s="34">
        <f>+IF(X36&lt;&gt;0,+(Y36/X36)*100,0)</f>
        <v>-27.248916065870453</v>
      </c>
      <c r="AA36" s="35">
        <f>+AA15+AA25+AA34</f>
        <v>70373280</v>
      </c>
    </row>
    <row r="37" spans="1:27" ht="13.5">
      <c r="A37" s="22" t="s">
        <v>57</v>
      </c>
      <c r="B37" s="16"/>
      <c r="C37" s="31">
        <v>35489075</v>
      </c>
      <c r="D37" s="31"/>
      <c r="E37" s="32">
        <v>-191407248</v>
      </c>
      <c r="F37" s="33">
        <v>-191407248</v>
      </c>
      <c r="G37" s="33">
        <v>16232399</v>
      </c>
      <c r="H37" s="33">
        <v>-23324066</v>
      </c>
      <c r="I37" s="33">
        <v>-14581764</v>
      </c>
      <c r="J37" s="33">
        <v>16232399</v>
      </c>
      <c r="K37" s="33">
        <v>-25853552</v>
      </c>
      <c r="L37" s="33">
        <v>-23221288</v>
      </c>
      <c r="M37" s="33">
        <v>28399500</v>
      </c>
      <c r="N37" s="33">
        <v>-25853552</v>
      </c>
      <c r="O37" s="33"/>
      <c r="P37" s="33"/>
      <c r="Q37" s="33"/>
      <c r="R37" s="33"/>
      <c r="S37" s="33"/>
      <c r="T37" s="33"/>
      <c r="U37" s="33"/>
      <c r="V37" s="33"/>
      <c r="W37" s="33">
        <v>16232399</v>
      </c>
      <c r="X37" s="33">
        <v>-191407248</v>
      </c>
      <c r="Y37" s="33">
        <v>207639647</v>
      </c>
      <c r="Z37" s="34">
        <v>-108.48</v>
      </c>
      <c r="AA37" s="35">
        <v>-191407248</v>
      </c>
    </row>
    <row r="38" spans="1:27" ht="13.5">
      <c r="A38" s="41" t="s">
        <v>58</v>
      </c>
      <c r="B38" s="42"/>
      <c r="C38" s="43">
        <v>16221982</v>
      </c>
      <c r="D38" s="43"/>
      <c r="E38" s="44">
        <v>-121033968</v>
      </c>
      <c r="F38" s="45">
        <v>-121033968</v>
      </c>
      <c r="G38" s="45">
        <v>-23324066</v>
      </c>
      <c r="H38" s="45">
        <v>-14581764</v>
      </c>
      <c r="I38" s="45">
        <v>-25853552</v>
      </c>
      <c r="J38" s="45">
        <v>-25853552</v>
      </c>
      <c r="K38" s="45">
        <v>-23221288</v>
      </c>
      <c r="L38" s="45">
        <v>28399500</v>
      </c>
      <c r="M38" s="45">
        <v>41831061</v>
      </c>
      <c r="N38" s="45">
        <v>41831061</v>
      </c>
      <c r="O38" s="45"/>
      <c r="P38" s="45"/>
      <c r="Q38" s="45"/>
      <c r="R38" s="45"/>
      <c r="S38" s="45"/>
      <c r="T38" s="45"/>
      <c r="U38" s="45"/>
      <c r="V38" s="45"/>
      <c r="W38" s="45">
        <v>41831061</v>
      </c>
      <c r="X38" s="45">
        <v>-156220608</v>
      </c>
      <c r="Y38" s="45">
        <v>198051669</v>
      </c>
      <c r="Z38" s="46">
        <v>-126.78</v>
      </c>
      <c r="AA38" s="47">
        <v>-121033968</v>
      </c>
    </row>
    <row r="39" spans="1:27" ht="13.5">
      <c r="A39" s="48" t="s">
        <v>78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2015-02-03T07:27:57Z</dcterms:created>
  <dcterms:modified xsi:type="dcterms:W3CDTF">2015-02-16T09:58:32Z</dcterms:modified>
  <cp:category/>
  <cp:version/>
  <cp:contentType/>
  <cp:contentStatus/>
</cp:coreProperties>
</file>